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TCC\classifier\testes\"/>
    </mc:Choice>
  </mc:AlternateContent>
  <xr:revisionPtr revIDLastSave="0" documentId="13_ncr:1_{94AAE690-A57F-49E1-AFAC-F3E2ABCFD0FE}" xr6:coauthVersionLast="45" xr6:coauthVersionMax="45" xr10:uidLastSave="{00000000-0000-0000-0000-000000000000}"/>
  <bookViews>
    <workbookView xWindow="-120" yWindow="-120" windowWidth="29040" windowHeight="15840" firstSheet="1" activeTab="1" xr2:uid="{6C499453-9C0D-46B5-A272-0BDD090C7BF4}"/>
  </bookViews>
  <sheets>
    <sheet name="HOG" sheetId="1" r:id="rId1"/>
    <sheet name="Grafico PCA" sheetId="8" r:id="rId2"/>
    <sheet name="ORB" sheetId="3" r:id="rId3"/>
    <sheet name="Parametros" sheetId="2" r:id="rId4"/>
    <sheet name="SURF" sheetId="5" r:id="rId5"/>
    <sheet name="COMBINED" sheetId="6" r:id="rId6"/>
    <sheet name="Gráfico dos melhores descritore" sheetId="7" r:id="rId7"/>
    <sheet name="SIF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3" i="8" l="1"/>
  <c r="AQ3" i="8"/>
  <c r="AR3" i="8"/>
  <c r="AS3" i="8"/>
  <c r="AT3" i="8"/>
  <c r="AU3" i="8"/>
  <c r="AP4" i="8"/>
  <c r="AQ4" i="8"/>
  <c r="AR4" i="8"/>
  <c r="AS4" i="8"/>
  <c r="AT4" i="8"/>
  <c r="AU4" i="8"/>
  <c r="AP5" i="8"/>
  <c r="AQ5" i="8"/>
  <c r="AR5" i="8"/>
  <c r="AS5" i="8"/>
  <c r="AT5" i="8"/>
  <c r="AU5" i="8"/>
  <c r="AP6" i="8"/>
  <c r="AQ6" i="8"/>
  <c r="AR6" i="8"/>
  <c r="AS6" i="8"/>
  <c r="AT6" i="8"/>
  <c r="AU6" i="8"/>
  <c r="AQ2" i="8"/>
  <c r="AR2" i="8"/>
  <c r="AS2" i="8"/>
  <c r="AT2" i="8"/>
  <c r="AU2" i="8"/>
  <c r="AP2" i="8"/>
  <c r="Z3" i="8"/>
  <c r="AA3" i="8"/>
  <c r="AB3" i="8"/>
  <c r="AC3" i="8"/>
  <c r="AD3" i="8"/>
  <c r="AE3" i="8"/>
  <c r="Z4" i="8"/>
  <c r="AA4" i="8"/>
  <c r="AB4" i="8"/>
  <c r="AC4" i="8"/>
  <c r="AD4" i="8"/>
  <c r="AE4" i="8"/>
  <c r="Z5" i="8"/>
  <c r="AA5" i="8"/>
  <c r="AB5" i="8"/>
  <c r="AC5" i="8"/>
  <c r="AD5" i="8"/>
  <c r="AE5" i="8"/>
  <c r="Z6" i="8"/>
  <c r="AA6" i="8"/>
  <c r="AB6" i="8"/>
  <c r="AC6" i="8"/>
  <c r="AD6" i="8"/>
  <c r="AE6" i="8"/>
  <c r="AA2" i="8"/>
  <c r="AB2" i="8"/>
  <c r="AC2" i="8"/>
  <c r="AD2" i="8"/>
  <c r="AE2" i="8"/>
  <c r="Z2" i="8"/>
  <c r="D40" i="6"/>
  <c r="C40" i="6"/>
  <c r="G37" i="6"/>
  <c r="H37" i="6" s="1"/>
  <c r="F37" i="6"/>
  <c r="D37" i="6"/>
  <c r="C37" i="6"/>
  <c r="E37" i="6" s="1"/>
  <c r="G34" i="6"/>
  <c r="F34" i="6"/>
  <c r="H34" i="6" s="1"/>
  <c r="E34" i="6"/>
  <c r="D34" i="6"/>
  <c r="C34" i="6"/>
  <c r="G31" i="6"/>
  <c r="F31" i="6"/>
  <c r="H31" i="6" s="1"/>
  <c r="D31" i="6"/>
  <c r="C31" i="6"/>
  <c r="E31" i="6" s="1"/>
  <c r="G28" i="6"/>
  <c r="F28" i="6"/>
  <c r="H28" i="6" s="1"/>
  <c r="D28" i="6"/>
  <c r="C28" i="6"/>
  <c r="E28" i="6" s="1"/>
  <c r="G25" i="6"/>
  <c r="H25" i="6" s="1"/>
  <c r="F25" i="6"/>
  <c r="D25" i="6"/>
  <c r="C25" i="6"/>
  <c r="E25" i="6" s="1"/>
  <c r="G22" i="6"/>
  <c r="F22" i="6"/>
  <c r="H22" i="6" s="1"/>
  <c r="E22" i="6"/>
  <c r="D22" i="6"/>
  <c r="C22" i="6"/>
  <c r="G19" i="6"/>
  <c r="F19" i="6"/>
  <c r="H19" i="6" s="1"/>
  <c r="D19" i="6"/>
  <c r="C19" i="6"/>
  <c r="E19" i="6" s="1"/>
  <c r="G16" i="6"/>
  <c r="F16" i="6"/>
  <c r="H16" i="6" s="1"/>
  <c r="D16" i="6"/>
  <c r="C16" i="6"/>
  <c r="E16" i="6" s="1"/>
  <c r="G13" i="6"/>
  <c r="H13" i="6" s="1"/>
  <c r="F13" i="6"/>
  <c r="D13" i="6"/>
  <c r="C13" i="6"/>
  <c r="E13" i="6" s="1"/>
  <c r="G10" i="6"/>
  <c r="G40" i="6" s="1"/>
  <c r="F10" i="6"/>
  <c r="H10" i="6" s="1"/>
  <c r="H40" i="6" s="1"/>
  <c r="E10" i="6"/>
  <c r="E40" i="6" s="1"/>
  <c r="D10" i="6"/>
  <c r="C10" i="6"/>
  <c r="G36" i="4"/>
  <c r="F36" i="4"/>
  <c r="D36" i="4"/>
  <c r="C36" i="4"/>
  <c r="G33" i="4"/>
  <c r="F33" i="4"/>
  <c r="H33" i="4" s="1"/>
  <c r="E33" i="4"/>
  <c r="D33" i="4"/>
  <c r="C33" i="4"/>
  <c r="G30" i="4"/>
  <c r="F30" i="4"/>
  <c r="D30" i="4"/>
  <c r="C30" i="4"/>
  <c r="E30" i="4" s="1"/>
  <c r="G27" i="4"/>
  <c r="F27" i="4"/>
  <c r="D27" i="4"/>
  <c r="C27" i="4"/>
  <c r="G24" i="4"/>
  <c r="F24" i="4"/>
  <c r="D24" i="4"/>
  <c r="C24" i="4"/>
  <c r="E24" i="4" s="1"/>
  <c r="G21" i="4"/>
  <c r="F21" i="4"/>
  <c r="H21" i="4" s="1"/>
  <c r="D21" i="4"/>
  <c r="C21" i="4"/>
  <c r="G18" i="4"/>
  <c r="F18" i="4"/>
  <c r="H18" i="4" s="1"/>
  <c r="D18" i="4"/>
  <c r="C18" i="4"/>
  <c r="E18" i="4" s="1"/>
  <c r="G15" i="4"/>
  <c r="F15" i="4"/>
  <c r="D15" i="4"/>
  <c r="C15" i="4"/>
  <c r="G12" i="4"/>
  <c r="F12" i="4"/>
  <c r="D12" i="4"/>
  <c r="C12" i="4"/>
  <c r="E12" i="4" s="1"/>
  <c r="G9" i="4"/>
  <c r="F9" i="4"/>
  <c r="D9" i="4"/>
  <c r="C9" i="4"/>
  <c r="Y36" i="4"/>
  <c r="Z36" i="4" s="1"/>
  <c r="X36" i="4"/>
  <c r="V36" i="4"/>
  <c r="U36" i="4"/>
  <c r="W36" i="4" s="1"/>
  <c r="Y33" i="4"/>
  <c r="X33" i="4"/>
  <c r="Z33" i="4" s="1"/>
  <c r="W33" i="4"/>
  <c r="V33" i="4"/>
  <c r="U33" i="4"/>
  <c r="Y30" i="4"/>
  <c r="X30" i="4"/>
  <c r="Z30" i="4" s="1"/>
  <c r="V30" i="4"/>
  <c r="U30" i="4"/>
  <c r="W30" i="4" s="1"/>
  <c r="Y27" i="4"/>
  <c r="X27" i="4"/>
  <c r="Z27" i="4" s="1"/>
  <c r="V27" i="4"/>
  <c r="U27" i="4"/>
  <c r="W27" i="4" s="1"/>
  <c r="Y24" i="4"/>
  <c r="Z24" i="4" s="1"/>
  <c r="X24" i="4"/>
  <c r="V24" i="4"/>
  <c r="U24" i="4"/>
  <c r="W24" i="4" s="1"/>
  <c r="Y21" i="4"/>
  <c r="X21" i="4"/>
  <c r="Z21" i="4" s="1"/>
  <c r="W21" i="4"/>
  <c r="V21" i="4"/>
  <c r="U21" i="4"/>
  <c r="Y18" i="4"/>
  <c r="X18" i="4"/>
  <c r="Z18" i="4" s="1"/>
  <c r="V18" i="4"/>
  <c r="U18" i="4"/>
  <c r="W18" i="4" s="1"/>
  <c r="Y15" i="4"/>
  <c r="X15" i="4"/>
  <c r="Z15" i="4" s="1"/>
  <c r="V15" i="4"/>
  <c r="U15" i="4"/>
  <c r="U39" i="4" s="1"/>
  <c r="Y12" i="4"/>
  <c r="Z12" i="4" s="1"/>
  <c r="X12" i="4"/>
  <c r="V12" i="4"/>
  <c r="U12" i="4"/>
  <c r="W12" i="4" s="1"/>
  <c r="Y9" i="4"/>
  <c r="Y39" i="4" s="1"/>
  <c r="X9" i="4"/>
  <c r="X39" i="4" s="1"/>
  <c r="W9" i="4"/>
  <c r="V9" i="4"/>
  <c r="V39" i="4" s="1"/>
  <c r="U9" i="4"/>
  <c r="P36" i="4"/>
  <c r="Q36" i="4" s="1"/>
  <c r="O36" i="4"/>
  <c r="N36" i="4"/>
  <c r="M36" i="4"/>
  <c r="L36" i="4"/>
  <c r="P33" i="4"/>
  <c r="O33" i="4"/>
  <c r="Q33" i="4" s="1"/>
  <c r="N33" i="4"/>
  <c r="M33" i="4"/>
  <c r="L33" i="4"/>
  <c r="P30" i="4"/>
  <c r="O30" i="4"/>
  <c r="Q30" i="4" s="1"/>
  <c r="M30" i="4"/>
  <c r="L30" i="4"/>
  <c r="N30" i="4" s="1"/>
  <c r="P27" i="4"/>
  <c r="O27" i="4"/>
  <c r="Q27" i="4" s="1"/>
  <c r="M27" i="4"/>
  <c r="L27" i="4"/>
  <c r="N27" i="4" s="1"/>
  <c r="P24" i="4"/>
  <c r="Q24" i="4" s="1"/>
  <c r="O24" i="4"/>
  <c r="M24" i="4"/>
  <c r="L24" i="4"/>
  <c r="N24" i="4" s="1"/>
  <c r="P21" i="4"/>
  <c r="O21" i="4"/>
  <c r="Q21" i="4" s="1"/>
  <c r="N21" i="4"/>
  <c r="M21" i="4"/>
  <c r="L21" i="4"/>
  <c r="P18" i="4"/>
  <c r="O18" i="4"/>
  <c r="Q18" i="4" s="1"/>
  <c r="M18" i="4"/>
  <c r="L18" i="4"/>
  <c r="N18" i="4" s="1"/>
  <c r="P15" i="4"/>
  <c r="O15" i="4"/>
  <c r="Q15" i="4" s="1"/>
  <c r="M15" i="4"/>
  <c r="M39" i="4" s="1"/>
  <c r="L15" i="4"/>
  <c r="N15" i="4" s="1"/>
  <c r="P12" i="4"/>
  <c r="Q12" i="4" s="1"/>
  <c r="O12" i="4"/>
  <c r="M12" i="4"/>
  <c r="L12" i="4"/>
  <c r="N12" i="4" s="1"/>
  <c r="P9" i="4"/>
  <c r="P39" i="4" s="1"/>
  <c r="O9" i="4"/>
  <c r="O39" i="4" s="1"/>
  <c r="N9" i="4"/>
  <c r="M9" i="4"/>
  <c r="L9" i="4"/>
  <c r="V31" i="6"/>
  <c r="U31" i="6"/>
  <c r="Y37" i="6"/>
  <c r="X37" i="6"/>
  <c r="V37" i="6"/>
  <c r="U37" i="6"/>
  <c r="Y34" i="6"/>
  <c r="Z34" i="6" s="1"/>
  <c r="X34" i="6"/>
  <c r="V34" i="6"/>
  <c r="U34" i="6"/>
  <c r="Y31" i="6"/>
  <c r="X31" i="6"/>
  <c r="Y28" i="6"/>
  <c r="X28" i="6"/>
  <c r="V28" i="6"/>
  <c r="U28" i="6"/>
  <c r="Y25" i="6"/>
  <c r="X25" i="6"/>
  <c r="V25" i="6"/>
  <c r="U25" i="6"/>
  <c r="Y22" i="6"/>
  <c r="X22" i="6"/>
  <c r="Z22" i="6" s="1"/>
  <c r="V22" i="6"/>
  <c r="U22" i="6"/>
  <c r="Y19" i="6"/>
  <c r="X19" i="6"/>
  <c r="V19" i="6"/>
  <c r="U19" i="6"/>
  <c r="Y16" i="6"/>
  <c r="X16" i="6"/>
  <c r="Z16" i="6" s="1"/>
  <c r="V16" i="6"/>
  <c r="U16" i="6"/>
  <c r="Y13" i="6"/>
  <c r="X13" i="6"/>
  <c r="V13" i="6"/>
  <c r="U13" i="6"/>
  <c r="Y10" i="6"/>
  <c r="X10" i="6"/>
  <c r="V10" i="6"/>
  <c r="U10" i="6"/>
  <c r="P37" i="6"/>
  <c r="O37" i="6"/>
  <c r="M37" i="6"/>
  <c r="L37" i="6"/>
  <c r="N37" i="6" s="1"/>
  <c r="P34" i="6"/>
  <c r="O34" i="6"/>
  <c r="Q34" i="6" s="1"/>
  <c r="M34" i="6"/>
  <c r="L34" i="6"/>
  <c r="P31" i="6"/>
  <c r="O31" i="6"/>
  <c r="M31" i="6"/>
  <c r="L31" i="6"/>
  <c r="N31" i="6" s="1"/>
  <c r="P28" i="6"/>
  <c r="O28" i="6"/>
  <c r="M28" i="6"/>
  <c r="L28" i="6"/>
  <c r="P25" i="6"/>
  <c r="O25" i="6"/>
  <c r="M25" i="6"/>
  <c r="L25" i="6"/>
  <c r="N25" i="6" s="1"/>
  <c r="P22" i="6"/>
  <c r="O22" i="6"/>
  <c r="M22" i="6"/>
  <c r="L22" i="6"/>
  <c r="P19" i="6"/>
  <c r="O19" i="6"/>
  <c r="M19" i="6"/>
  <c r="L19" i="6"/>
  <c r="N19" i="6" s="1"/>
  <c r="P16" i="6"/>
  <c r="O16" i="6"/>
  <c r="M16" i="6"/>
  <c r="L16" i="6"/>
  <c r="P13" i="6"/>
  <c r="O13" i="6"/>
  <c r="M13" i="6"/>
  <c r="L13" i="6"/>
  <c r="N13" i="6" s="1"/>
  <c r="P10" i="6"/>
  <c r="O10" i="6"/>
  <c r="M10" i="6"/>
  <c r="L10" i="6"/>
  <c r="Y37" i="5"/>
  <c r="X37" i="5"/>
  <c r="V37" i="5"/>
  <c r="U37" i="5"/>
  <c r="Y34" i="5"/>
  <c r="X34" i="5"/>
  <c r="V34" i="5"/>
  <c r="U34" i="5"/>
  <c r="Y31" i="5"/>
  <c r="X31" i="5"/>
  <c r="V31" i="5"/>
  <c r="U31" i="5"/>
  <c r="Y28" i="5"/>
  <c r="X28" i="5"/>
  <c r="V28" i="5"/>
  <c r="U28" i="5"/>
  <c r="Y25" i="5"/>
  <c r="X25" i="5"/>
  <c r="V25" i="5"/>
  <c r="U25" i="5"/>
  <c r="Y22" i="5"/>
  <c r="X22" i="5"/>
  <c r="V22" i="5"/>
  <c r="U22" i="5"/>
  <c r="Y19" i="5"/>
  <c r="X19" i="5"/>
  <c r="V19" i="5"/>
  <c r="U19" i="5"/>
  <c r="Y16" i="5"/>
  <c r="X16" i="5"/>
  <c r="V16" i="5"/>
  <c r="U16" i="5"/>
  <c r="Y13" i="5"/>
  <c r="X13" i="5"/>
  <c r="V13" i="5"/>
  <c r="U13" i="5"/>
  <c r="Y10" i="5"/>
  <c r="X10" i="5"/>
  <c r="V10" i="5"/>
  <c r="U10" i="5"/>
  <c r="P37" i="5"/>
  <c r="O37" i="5"/>
  <c r="M37" i="5"/>
  <c r="L37" i="5"/>
  <c r="P34" i="5"/>
  <c r="O34" i="5"/>
  <c r="M34" i="5"/>
  <c r="L34" i="5"/>
  <c r="P31" i="5"/>
  <c r="O31" i="5"/>
  <c r="M31" i="5"/>
  <c r="L31" i="5"/>
  <c r="P28" i="5"/>
  <c r="O28" i="5"/>
  <c r="M28" i="5"/>
  <c r="L28" i="5"/>
  <c r="P25" i="5"/>
  <c r="O25" i="5"/>
  <c r="M25" i="5"/>
  <c r="L25" i="5"/>
  <c r="P22" i="5"/>
  <c r="O22" i="5"/>
  <c r="M22" i="5"/>
  <c r="L22" i="5"/>
  <c r="P19" i="5"/>
  <c r="O19" i="5"/>
  <c r="M19" i="5"/>
  <c r="L19" i="5"/>
  <c r="P16" i="5"/>
  <c r="O16" i="5"/>
  <c r="M16" i="5"/>
  <c r="L16" i="5"/>
  <c r="P13" i="5"/>
  <c r="O13" i="5"/>
  <c r="M13" i="5"/>
  <c r="L13" i="5"/>
  <c r="N13" i="5" s="1"/>
  <c r="P10" i="5"/>
  <c r="O10" i="5"/>
  <c r="M10" i="5"/>
  <c r="L10" i="5"/>
  <c r="G37" i="5"/>
  <c r="F37" i="5"/>
  <c r="D37" i="5"/>
  <c r="C37" i="5"/>
  <c r="G34" i="5"/>
  <c r="F34" i="5"/>
  <c r="D34" i="5"/>
  <c r="C34" i="5"/>
  <c r="G31" i="5"/>
  <c r="F31" i="5"/>
  <c r="D31" i="5"/>
  <c r="C31" i="5"/>
  <c r="G28" i="5"/>
  <c r="F28" i="5"/>
  <c r="D28" i="5"/>
  <c r="C28" i="5"/>
  <c r="G25" i="5"/>
  <c r="F25" i="5"/>
  <c r="D25" i="5"/>
  <c r="C25" i="5"/>
  <c r="G22" i="5"/>
  <c r="F22" i="5"/>
  <c r="D22" i="5"/>
  <c r="C22" i="5"/>
  <c r="G19" i="5"/>
  <c r="F19" i="5"/>
  <c r="D19" i="5"/>
  <c r="C19" i="5"/>
  <c r="G16" i="5"/>
  <c r="F16" i="5"/>
  <c r="D16" i="5"/>
  <c r="C16" i="5"/>
  <c r="G13" i="5"/>
  <c r="F13" i="5"/>
  <c r="D13" i="5"/>
  <c r="C13" i="5"/>
  <c r="E13" i="5" s="1"/>
  <c r="G10" i="5"/>
  <c r="F10" i="5"/>
  <c r="D10" i="5"/>
  <c r="C10" i="5"/>
  <c r="Y36" i="3"/>
  <c r="Z36" i="3" s="1"/>
  <c r="X36" i="3"/>
  <c r="V36" i="3"/>
  <c r="U36" i="3"/>
  <c r="W36" i="3" s="1"/>
  <c r="Z33" i="3"/>
  <c r="Y33" i="3"/>
  <c r="X33" i="3"/>
  <c r="W33" i="3"/>
  <c r="V33" i="3"/>
  <c r="U33" i="3"/>
  <c r="Y30" i="3"/>
  <c r="X30" i="3"/>
  <c r="Z30" i="3" s="1"/>
  <c r="V30" i="3"/>
  <c r="U30" i="3"/>
  <c r="W30" i="3" s="1"/>
  <c r="Y27" i="3"/>
  <c r="X27" i="3"/>
  <c r="Z27" i="3" s="1"/>
  <c r="V27" i="3"/>
  <c r="W27" i="3" s="1"/>
  <c r="U27" i="3"/>
  <c r="Y24" i="3"/>
  <c r="Z24" i="3" s="1"/>
  <c r="X24" i="3"/>
  <c r="V24" i="3"/>
  <c r="U24" i="3"/>
  <c r="W24" i="3" s="1"/>
  <c r="Z21" i="3"/>
  <c r="Y21" i="3"/>
  <c r="X21" i="3"/>
  <c r="W21" i="3"/>
  <c r="V21" i="3"/>
  <c r="U21" i="3"/>
  <c r="Y18" i="3"/>
  <c r="X18" i="3"/>
  <c r="Z18" i="3" s="1"/>
  <c r="V18" i="3"/>
  <c r="U18" i="3"/>
  <c r="W18" i="3" s="1"/>
  <c r="Y15" i="3"/>
  <c r="X15" i="3"/>
  <c r="Z15" i="3" s="1"/>
  <c r="V15" i="3"/>
  <c r="W15" i="3" s="1"/>
  <c r="U15" i="3"/>
  <c r="Y12" i="3"/>
  <c r="Z12" i="3" s="1"/>
  <c r="X12" i="3"/>
  <c r="V12" i="3"/>
  <c r="U12" i="3"/>
  <c r="W12" i="3" s="1"/>
  <c r="Z9" i="3"/>
  <c r="Y9" i="3"/>
  <c r="Y39" i="3" s="1"/>
  <c r="X9" i="3"/>
  <c r="X39" i="3" s="1"/>
  <c r="W9" i="3"/>
  <c r="V9" i="3"/>
  <c r="U9" i="3"/>
  <c r="U39" i="3" s="1"/>
  <c r="P36" i="3"/>
  <c r="Q36" i="3" s="1"/>
  <c r="O36" i="3"/>
  <c r="N36" i="3"/>
  <c r="M36" i="3"/>
  <c r="L36" i="3"/>
  <c r="P33" i="3"/>
  <c r="O33" i="3"/>
  <c r="Q33" i="3" s="1"/>
  <c r="N33" i="3"/>
  <c r="M33" i="3"/>
  <c r="L33" i="3"/>
  <c r="P30" i="3"/>
  <c r="O30" i="3"/>
  <c r="Q30" i="3" s="1"/>
  <c r="M30" i="3"/>
  <c r="L30" i="3"/>
  <c r="N30" i="3" s="1"/>
  <c r="Q27" i="3"/>
  <c r="P27" i="3"/>
  <c r="O27" i="3"/>
  <c r="M27" i="3"/>
  <c r="L27" i="3"/>
  <c r="N27" i="3" s="1"/>
  <c r="P24" i="3"/>
  <c r="Q24" i="3" s="1"/>
  <c r="O24" i="3"/>
  <c r="N24" i="3"/>
  <c r="M24" i="3"/>
  <c r="L24" i="3"/>
  <c r="P21" i="3"/>
  <c r="O21" i="3"/>
  <c r="Q21" i="3" s="1"/>
  <c r="N21" i="3"/>
  <c r="M21" i="3"/>
  <c r="L21" i="3"/>
  <c r="P18" i="3"/>
  <c r="O18" i="3"/>
  <c r="Q18" i="3" s="1"/>
  <c r="M18" i="3"/>
  <c r="L18" i="3"/>
  <c r="N18" i="3" s="1"/>
  <c r="Q15" i="3"/>
  <c r="P15" i="3"/>
  <c r="O15" i="3"/>
  <c r="M15" i="3"/>
  <c r="M39" i="3" s="1"/>
  <c r="L15" i="3"/>
  <c r="L39" i="3" s="1"/>
  <c r="P12" i="3"/>
  <c r="Q12" i="3" s="1"/>
  <c r="O12" i="3"/>
  <c r="N12" i="3"/>
  <c r="M12" i="3"/>
  <c r="L12" i="3"/>
  <c r="P9" i="3"/>
  <c r="P39" i="3" s="1"/>
  <c r="O9" i="3"/>
  <c r="O39" i="3" s="1"/>
  <c r="N9" i="3"/>
  <c r="M9" i="3"/>
  <c r="L9" i="3"/>
  <c r="G36" i="3"/>
  <c r="F36" i="3"/>
  <c r="H36" i="3" s="1"/>
  <c r="D36" i="3"/>
  <c r="C36" i="3"/>
  <c r="E36" i="3" s="1"/>
  <c r="G33" i="3"/>
  <c r="F33" i="3"/>
  <c r="H33" i="3" s="1"/>
  <c r="D33" i="3"/>
  <c r="C33" i="3"/>
  <c r="G30" i="3"/>
  <c r="F30" i="3"/>
  <c r="H30" i="3" s="1"/>
  <c r="D30" i="3"/>
  <c r="C30" i="3"/>
  <c r="E30" i="3" s="1"/>
  <c r="G27" i="3"/>
  <c r="F27" i="3"/>
  <c r="H27" i="3" s="1"/>
  <c r="D27" i="3"/>
  <c r="C27" i="3"/>
  <c r="G24" i="3"/>
  <c r="F24" i="3"/>
  <c r="H24" i="3" s="1"/>
  <c r="D24" i="3"/>
  <c r="C24" i="3"/>
  <c r="E24" i="3" s="1"/>
  <c r="G21" i="3"/>
  <c r="F21" i="3"/>
  <c r="H21" i="3" s="1"/>
  <c r="D21" i="3"/>
  <c r="E21" i="3" s="1"/>
  <c r="C21" i="3"/>
  <c r="G18" i="3"/>
  <c r="F18" i="3"/>
  <c r="H18" i="3" s="1"/>
  <c r="D18" i="3"/>
  <c r="C18" i="3"/>
  <c r="E18" i="3" s="1"/>
  <c r="G15" i="3"/>
  <c r="F15" i="3"/>
  <c r="H15" i="3" s="1"/>
  <c r="D15" i="3"/>
  <c r="C15" i="3"/>
  <c r="E15" i="3" s="1"/>
  <c r="G12" i="3"/>
  <c r="F12" i="3"/>
  <c r="H12" i="3" s="1"/>
  <c r="D12" i="3"/>
  <c r="C12" i="3"/>
  <c r="E12" i="3" s="1"/>
  <c r="G9" i="3"/>
  <c r="G39" i="3" s="1"/>
  <c r="F9" i="3"/>
  <c r="F39" i="3" s="1"/>
  <c r="D9" i="3"/>
  <c r="C9" i="3"/>
  <c r="F13" i="1"/>
  <c r="Z37" i="1"/>
  <c r="AA37" i="1" s="1"/>
  <c r="Y37" i="1"/>
  <c r="W37" i="1"/>
  <c r="V37" i="1"/>
  <c r="X37" i="1" s="1"/>
  <c r="Z34" i="1"/>
  <c r="Y34" i="1"/>
  <c r="AA34" i="1" s="1"/>
  <c r="X34" i="1"/>
  <c r="W34" i="1"/>
  <c r="V34" i="1"/>
  <c r="Z31" i="1"/>
  <c r="Y31" i="1"/>
  <c r="AA31" i="1" s="1"/>
  <c r="W31" i="1"/>
  <c r="V31" i="1"/>
  <c r="X31" i="1" s="1"/>
  <c r="Z28" i="1"/>
  <c r="Y28" i="1"/>
  <c r="AA28" i="1" s="1"/>
  <c r="W28" i="1"/>
  <c r="V28" i="1"/>
  <c r="X28" i="1" s="1"/>
  <c r="Z25" i="1"/>
  <c r="AA25" i="1" s="1"/>
  <c r="Y25" i="1"/>
  <c r="W25" i="1"/>
  <c r="V25" i="1"/>
  <c r="X25" i="1" s="1"/>
  <c r="Z22" i="1"/>
  <c r="Y22" i="1"/>
  <c r="AA22" i="1" s="1"/>
  <c r="X22" i="1"/>
  <c r="W22" i="1"/>
  <c r="V22" i="1"/>
  <c r="Z19" i="1"/>
  <c r="Y19" i="1"/>
  <c r="AA19" i="1" s="1"/>
  <c r="W19" i="1"/>
  <c r="V19" i="1"/>
  <c r="X19" i="1" s="1"/>
  <c r="Z16" i="1"/>
  <c r="Y16" i="1"/>
  <c r="AA16" i="1" s="1"/>
  <c r="W16" i="1"/>
  <c r="V16" i="1"/>
  <c r="X16" i="1" s="1"/>
  <c r="Z13" i="1"/>
  <c r="AA13" i="1" s="1"/>
  <c r="Y13" i="1"/>
  <c r="W13" i="1"/>
  <c r="V13" i="1"/>
  <c r="X13" i="1" s="1"/>
  <c r="Z10" i="1"/>
  <c r="Z40" i="1" s="1"/>
  <c r="Y10" i="1"/>
  <c r="Y40" i="1" s="1"/>
  <c r="X10" i="1"/>
  <c r="W10" i="1"/>
  <c r="W40" i="1" s="1"/>
  <c r="V10" i="1"/>
  <c r="Q37" i="1"/>
  <c r="R37" i="1" s="1"/>
  <c r="P37" i="1"/>
  <c r="N37" i="1"/>
  <c r="M37" i="1"/>
  <c r="O37" i="1" s="1"/>
  <c r="Q34" i="1"/>
  <c r="P34" i="1"/>
  <c r="R34" i="1" s="1"/>
  <c r="O34" i="1"/>
  <c r="N34" i="1"/>
  <c r="M34" i="1"/>
  <c r="Q31" i="1"/>
  <c r="P31" i="1"/>
  <c r="R31" i="1" s="1"/>
  <c r="N31" i="1"/>
  <c r="M31" i="1"/>
  <c r="O31" i="1" s="1"/>
  <c r="R28" i="1"/>
  <c r="Q28" i="1"/>
  <c r="P28" i="1"/>
  <c r="N28" i="1"/>
  <c r="M28" i="1"/>
  <c r="O28" i="1" s="1"/>
  <c r="Q25" i="1"/>
  <c r="R25" i="1" s="1"/>
  <c r="P25" i="1"/>
  <c r="N25" i="1"/>
  <c r="M25" i="1"/>
  <c r="O25" i="1" s="1"/>
  <c r="Q22" i="1"/>
  <c r="P22" i="1"/>
  <c r="R22" i="1" s="1"/>
  <c r="O22" i="1"/>
  <c r="N22" i="1"/>
  <c r="M22" i="1"/>
  <c r="Q19" i="1"/>
  <c r="P19" i="1"/>
  <c r="R19" i="1" s="1"/>
  <c r="N19" i="1"/>
  <c r="M19" i="1"/>
  <c r="O19" i="1" s="1"/>
  <c r="R16" i="1"/>
  <c r="Q16" i="1"/>
  <c r="P16" i="1"/>
  <c r="N16" i="1"/>
  <c r="M16" i="1"/>
  <c r="M40" i="1" s="1"/>
  <c r="Q13" i="1"/>
  <c r="R13" i="1" s="1"/>
  <c r="P13" i="1"/>
  <c r="N13" i="1"/>
  <c r="M13" i="1"/>
  <c r="O13" i="1" s="1"/>
  <c r="Q10" i="1"/>
  <c r="Q40" i="1" s="1"/>
  <c r="P10" i="1"/>
  <c r="P40" i="1" s="1"/>
  <c r="O10" i="1"/>
  <c r="N10" i="1"/>
  <c r="N40" i="1" s="1"/>
  <c r="M10" i="1"/>
  <c r="G37" i="1"/>
  <c r="F37" i="1"/>
  <c r="H37" i="1" s="1"/>
  <c r="D37" i="1"/>
  <c r="C37" i="1"/>
  <c r="E37" i="1" s="1"/>
  <c r="G34" i="1"/>
  <c r="F34" i="1"/>
  <c r="H34" i="1" s="1"/>
  <c r="D34" i="1"/>
  <c r="C34" i="1"/>
  <c r="G31" i="1"/>
  <c r="F31" i="1"/>
  <c r="H31" i="1" s="1"/>
  <c r="D31" i="1"/>
  <c r="C31" i="1"/>
  <c r="G28" i="1"/>
  <c r="F28" i="1"/>
  <c r="H28" i="1" s="1"/>
  <c r="D28" i="1"/>
  <c r="C28" i="1"/>
  <c r="G25" i="1"/>
  <c r="H25" i="1" s="1"/>
  <c r="F25" i="1"/>
  <c r="D25" i="1"/>
  <c r="C25" i="1"/>
  <c r="G22" i="1"/>
  <c r="F22" i="1"/>
  <c r="H22" i="1" s="1"/>
  <c r="D22" i="1"/>
  <c r="C22" i="1"/>
  <c r="E22" i="1" s="1"/>
  <c r="G19" i="1"/>
  <c r="F19" i="1"/>
  <c r="D19" i="1"/>
  <c r="E19" i="1" s="1"/>
  <c r="C19" i="1"/>
  <c r="G16" i="1"/>
  <c r="F16" i="1"/>
  <c r="H16" i="1" s="1"/>
  <c r="D16" i="1"/>
  <c r="C16" i="1"/>
  <c r="E16" i="1" s="1"/>
  <c r="G13" i="1"/>
  <c r="H13" i="1"/>
  <c r="D13" i="1"/>
  <c r="C13" i="1"/>
  <c r="E13" i="1" s="1"/>
  <c r="G10" i="1"/>
  <c r="G40" i="1" s="1"/>
  <c r="F10" i="1"/>
  <c r="D10" i="1"/>
  <c r="C10" i="1"/>
  <c r="E10" i="1" s="1"/>
  <c r="Q37" i="6" l="1"/>
  <c r="N34" i="6"/>
  <c r="N28" i="6"/>
  <c r="Q25" i="6"/>
  <c r="P40" i="6"/>
  <c r="N22" i="6"/>
  <c r="N10" i="6"/>
  <c r="W22" i="6"/>
  <c r="Z10" i="6"/>
  <c r="W37" i="5"/>
  <c r="Z31" i="5"/>
  <c r="W25" i="5"/>
  <c r="W13" i="5"/>
  <c r="Q31" i="5"/>
  <c r="N25" i="5"/>
  <c r="Q19" i="5"/>
  <c r="E31" i="5"/>
  <c r="E25" i="5"/>
  <c r="E19" i="5"/>
  <c r="H31" i="5"/>
  <c r="Q22" i="6"/>
  <c r="Q28" i="6"/>
  <c r="Q19" i="6"/>
  <c r="Z13" i="6"/>
  <c r="W34" i="6"/>
  <c r="W10" i="6"/>
  <c r="H36" i="4"/>
  <c r="E36" i="4"/>
  <c r="H30" i="4"/>
  <c r="H27" i="4"/>
  <c r="E27" i="4"/>
  <c r="H24" i="4"/>
  <c r="E21" i="4"/>
  <c r="H15" i="4"/>
  <c r="E15" i="4"/>
  <c r="G39" i="4"/>
  <c r="H12" i="4"/>
  <c r="F39" i="4"/>
  <c r="C39" i="4"/>
  <c r="D39" i="4"/>
  <c r="E9" i="4"/>
  <c r="E10" i="5"/>
  <c r="E28" i="5"/>
  <c r="E34" i="5"/>
  <c r="N10" i="5"/>
  <c r="N16" i="5"/>
  <c r="N22" i="5"/>
  <c r="N28" i="5"/>
  <c r="W10" i="5"/>
  <c r="W22" i="5"/>
  <c r="W28" i="5"/>
  <c r="W34" i="5"/>
  <c r="H16" i="5"/>
  <c r="H22" i="5"/>
  <c r="H28" i="5"/>
  <c r="H34" i="5"/>
  <c r="Q10" i="5"/>
  <c r="Q16" i="5"/>
  <c r="Q22" i="5"/>
  <c r="Q28" i="5"/>
  <c r="Z16" i="5"/>
  <c r="Z22" i="5"/>
  <c r="Z28" i="5"/>
  <c r="Z34" i="5"/>
  <c r="H13" i="5"/>
  <c r="E22" i="5"/>
  <c r="F40" i="5"/>
  <c r="N34" i="5"/>
  <c r="U40" i="5"/>
  <c r="Q34" i="5"/>
  <c r="H37" i="5"/>
  <c r="N31" i="5"/>
  <c r="N37" i="5"/>
  <c r="Q13" i="5"/>
  <c r="X40" i="5"/>
  <c r="Z25" i="5"/>
  <c r="Y40" i="5"/>
  <c r="Q25" i="5"/>
  <c r="D40" i="5"/>
  <c r="H19" i="5"/>
  <c r="E37" i="5"/>
  <c r="P40" i="5"/>
  <c r="Q37" i="5"/>
  <c r="W19" i="5"/>
  <c r="G40" i="5"/>
  <c r="M40" i="5"/>
  <c r="Z37" i="5"/>
  <c r="E16" i="5"/>
  <c r="H25" i="5"/>
  <c r="N19" i="5"/>
  <c r="V40" i="5"/>
  <c r="Z13" i="5"/>
  <c r="Z19" i="5"/>
  <c r="W31" i="5"/>
  <c r="F40" i="6"/>
  <c r="Z25" i="6"/>
  <c r="Y40" i="6"/>
  <c r="W16" i="6"/>
  <c r="Z37" i="6"/>
  <c r="Q13" i="6"/>
  <c r="Q31" i="6"/>
  <c r="W28" i="6"/>
  <c r="N16" i="6"/>
  <c r="W13" i="6"/>
  <c r="W19" i="6"/>
  <c r="Z28" i="6"/>
  <c r="M40" i="6"/>
  <c r="X40" i="6"/>
  <c r="Q10" i="6"/>
  <c r="Q16" i="6"/>
  <c r="U40" i="6"/>
  <c r="Z19" i="6"/>
  <c r="W25" i="6"/>
  <c r="Z31" i="6"/>
  <c r="W37" i="6"/>
  <c r="H9" i="4"/>
  <c r="Z9" i="4"/>
  <c r="Z39" i="4" s="1"/>
  <c r="W15" i="4"/>
  <c r="W39" i="4" s="1"/>
  <c r="N39" i="4"/>
  <c r="L39" i="4"/>
  <c r="Q9" i="4"/>
  <c r="Q39" i="4" s="1"/>
  <c r="V40" i="6"/>
  <c r="O40" i="6"/>
  <c r="L40" i="6"/>
  <c r="W16" i="5"/>
  <c r="Z10" i="5"/>
  <c r="L40" i="5"/>
  <c r="O40" i="5"/>
  <c r="C40" i="5"/>
  <c r="H10" i="5"/>
  <c r="W39" i="3"/>
  <c r="Z39" i="3"/>
  <c r="V39" i="3"/>
  <c r="N15" i="3"/>
  <c r="N39" i="3" s="1"/>
  <c r="Q9" i="3"/>
  <c r="Q39" i="3" s="1"/>
  <c r="E33" i="3"/>
  <c r="D39" i="3"/>
  <c r="E27" i="3"/>
  <c r="E9" i="3"/>
  <c r="E39" i="3" s="1"/>
  <c r="C39" i="3"/>
  <c r="H9" i="3"/>
  <c r="H39" i="3" s="1"/>
  <c r="X40" i="1"/>
  <c r="V40" i="1"/>
  <c r="AA10" i="1"/>
  <c r="AA40" i="1" s="1"/>
  <c r="R10" i="1"/>
  <c r="R40" i="1" s="1"/>
  <c r="O16" i="1"/>
  <c r="O40" i="1" s="1"/>
  <c r="E25" i="1"/>
  <c r="H19" i="1"/>
  <c r="E31" i="1"/>
  <c r="F40" i="1"/>
  <c r="D40" i="1"/>
  <c r="E28" i="1"/>
  <c r="E34" i="1"/>
  <c r="E40" i="1"/>
  <c r="C40" i="1"/>
  <c r="H10" i="1"/>
  <c r="H40" i="1" s="1"/>
  <c r="N40" i="6" l="1"/>
  <c r="Z40" i="6"/>
  <c r="W40" i="6"/>
  <c r="E39" i="4"/>
  <c r="H39" i="4"/>
  <c r="N40" i="5"/>
  <c r="Q40" i="5"/>
  <c r="E40" i="5"/>
  <c r="Z40" i="5"/>
  <c r="W40" i="5"/>
  <c r="H40" i="5"/>
  <c r="Q40" i="6"/>
  <c r="V74" i="6" l="1"/>
  <c r="U74" i="6"/>
  <c r="T74" i="6"/>
  <c r="S74" i="6"/>
  <c r="N74" i="6"/>
  <c r="M74" i="6"/>
  <c r="L74" i="6"/>
  <c r="K74" i="6"/>
  <c r="F74" i="6"/>
  <c r="E74" i="6"/>
  <c r="D74" i="6"/>
  <c r="C74" i="6"/>
  <c r="V71" i="6"/>
  <c r="U71" i="6"/>
  <c r="T71" i="6"/>
  <c r="S71" i="6"/>
  <c r="N71" i="6"/>
  <c r="M71" i="6"/>
  <c r="L71" i="6"/>
  <c r="K71" i="6"/>
  <c r="F71" i="6"/>
  <c r="E71" i="6"/>
  <c r="D71" i="6"/>
  <c r="C71" i="6"/>
  <c r="V68" i="6"/>
  <c r="U68" i="6"/>
  <c r="W68" i="6" s="1"/>
  <c r="T68" i="6"/>
  <c r="S68" i="6"/>
  <c r="N68" i="6"/>
  <c r="M68" i="6"/>
  <c r="L68" i="6"/>
  <c r="K68" i="6"/>
  <c r="F68" i="6"/>
  <c r="E68" i="6"/>
  <c r="D68" i="6"/>
  <c r="C68" i="6"/>
  <c r="V65" i="6"/>
  <c r="U65" i="6"/>
  <c r="W65" i="6" s="1"/>
  <c r="T65" i="6"/>
  <c r="S65" i="6"/>
  <c r="N65" i="6"/>
  <c r="M65" i="6"/>
  <c r="O65" i="6" s="1"/>
  <c r="L65" i="6"/>
  <c r="K65" i="6"/>
  <c r="F65" i="6"/>
  <c r="E65" i="6"/>
  <c r="G65" i="6" s="1"/>
  <c r="D65" i="6"/>
  <c r="C65" i="6"/>
  <c r="V62" i="6"/>
  <c r="U62" i="6"/>
  <c r="T62" i="6"/>
  <c r="S62" i="6"/>
  <c r="N62" i="6"/>
  <c r="M62" i="6"/>
  <c r="L62" i="6"/>
  <c r="K62" i="6"/>
  <c r="F62" i="6"/>
  <c r="E62" i="6"/>
  <c r="G62" i="6" s="1"/>
  <c r="D62" i="6"/>
  <c r="C62" i="6"/>
  <c r="V59" i="6"/>
  <c r="U59" i="6"/>
  <c r="W59" i="6" s="1"/>
  <c r="T59" i="6"/>
  <c r="S59" i="6"/>
  <c r="N59" i="6"/>
  <c r="M59" i="6"/>
  <c r="O59" i="6" s="1"/>
  <c r="L59" i="6"/>
  <c r="K59" i="6"/>
  <c r="F59" i="6"/>
  <c r="E59" i="6"/>
  <c r="D59" i="6"/>
  <c r="C59" i="6"/>
  <c r="V56" i="6"/>
  <c r="U56" i="6"/>
  <c r="W56" i="6" s="1"/>
  <c r="T56" i="6"/>
  <c r="S56" i="6"/>
  <c r="N56" i="6"/>
  <c r="M56" i="6"/>
  <c r="L56" i="6"/>
  <c r="K56" i="6"/>
  <c r="F56" i="6"/>
  <c r="E56" i="6"/>
  <c r="G56" i="6" s="1"/>
  <c r="D56" i="6"/>
  <c r="C56" i="6"/>
  <c r="V53" i="6"/>
  <c r="U53" i="6"/>
  <c r="T53" i="6"/>
  <c r="S53" i="6"/>
  <c r="N53" i="6"/>
  <c r="M53" i="6"/>
  <c r="L53" i="6"/>
  <c r="K53" i="6"/>
  <c r="F53" i="6"/>
  <c r="E53" i="6"/>
  <c r="D53" i="6"/>
  <c r="C53" i="6"/>
  <c r="V50" i="6"/>
  <c r="U50" i="6"/>
  <c r="T50" i="6"/>
  <c r="S50" i="6"/>
  <c r="N50" i="6"/>
  <c r="M50" i="6"/>
  <c r="L50" i="6"/>
  <c r="K50" i="6"/>
  <c r="F50" i="6"/>
  <c r="E50" i="6"/>
  <c r="D50" i="6"/>
  <c r="C50" i="6"/>
  <c r="V47" i="6"/>
  <c r="U47" i="6"/>
  <c r="T47" i="6"/>
  <c r="S47" i="6"/>
  <c r="N47" i="6"/>
  <c r="M47" i="6"/>
  <c r="L47" i="6"/>
  <c r="K47" i="6"/>
  <c r="F47" i="6"/>
  <c r="E47" i="6"/>
  <c r="D47" i="6"/>
  <c r="C47" i="6"/>
  <c r="W74" i="6" l="1"/>
  <c r="W71" i="6"/>
  <c r="V77" i="6"/>
  <c r="W62" i="6"/>
  <c r="U77" i="6"/>
  <c r="W53" i="6"/>
  <c r="T77" i="6"/>
  <c r="W50" i="6"/>
  <c r="S77" i="6"/>
  <c r="O74" i="6"/>
  <c r="O71" i="6"/>
  <c r="O68" i="6"/>
  <c r="O62" i="6"/>
  <c r="O56" i="6"/>
  <c r="O53" i="6"/>
  <c r="K77" i="6"/>
  <c r="N77" i="6"/>
  <c r="O50" i="6"/>
  <c r="L77" i="6"/>
  <c r="O47" i="6"/>
  <c r="G74" i="6"/>
  <c r="G71" i="6"/>
  <c r="G68" i="6"/>
  <c r="G59" i="6"/>
  <c r="G53" i="6"/>
  <c r="G50" i="6"/>
  <c r="C77" i="6"/>
  <c r="E77" i="6"/>
  <c r="D77" i="6"/>
  <c r="G47" i="6"/>
  <c r="M77" i="6"/>
  <c r="F77" i="6"/>
  <c r="W47" i="6"/>
  <c r="G77" i="6" l="1"/>
  <c r="W77" i="6"/>
  <c r="O77" i="6"/>
</calcChain>
</file>

<file path=xl/sharedStrings.xml><?xml version="1.0" encoding="utf-8"?>
<sst xmlns="http://schemas.openxmlformats.org/spreadsheetml/2006/main" count="377" uniqueCount="67">
  <si>
    <t>HOG</t>
  </si>
  <si>
    <t>SEM PCA</t>
  </si>
  <si>
    <t>PCA 2</t>
  </si>
  <si>
    <t>PCA 3</t>
  </si>
  <si>
    <t>HOG SEM PCA</t>
  </si>
  <si>
    <t>HOG PCA 2</t>
  </si>
  <si>
    <t>HOG PCA 3</t>
  </si>
  <si>
    <t>ACC</t>
  </si>
  <si>
    <t>ERRO</t>
  </si>
  <si>
    <t>PRECISION</t>
  </si>
  <si>
    <t>RECALL</t>
  </si>
  <si>
    <t>F1</t>
  </si>
  <si>
    <t>SIFT</t>
  </si>
  <si>
    <t>ORB</t>
  </si>
  <si>
    <t>SVM</t>
  </si>
  <si>
    <t>gamma</t>
  </si>
  <si>
    <t>0.001</t>
  </si>
  <si>
    <t>0.0001</t>
  </si>
  <si>
    <t>Nu</t>
  </si>
  <si>
    <t>0.9</t>
  </si>
  <si>
    <t>0.01</t>
  </si>
  <si>
    <t>0.3</t>
  </si>
  <si>
    <t>0.1</t>
  </si>
  <si>
    <t>0.5</t>
  </si>
  <si>
    <t xml:space="preserve"> 0.1</t>
  </si>
  <si>
    <t>ORB SEM PCA</t>
  </si>
  <si>
    <t>ORB PCA 2</t>
  </si>
  <si>
    <t>ORB PCA 3</t>
  </si>
  <si>
    <t>SIFT SEM PCA</t>
  </si>
  <si>
    <t>SIFT PCA 2</t>
  </si>
  <si>
    <t>SIFT PCA 3</t>
  </si>
  <si>
    <t>SURF</t>
  </si>
  <si>
    <t>COMB</t>
  </si>
  <si>
    <t>PCA 5</t>
  </si>
  <si>
    <t>PCA 7</t>
  </si>
  <si>
    <t>PCA 9</t>
  </si>
  <si>
    <t>0.7</t>
  </si>
  <si>
    <t>SURF SEM PCA</t>
  </si>
  <si>
    <t>SURF PCA 2</t>
  </si>
  <si>
    <t>SURF PCA 3</t>
  </si>
  <si>
    <t>COMB SEM PCA</t>
  </si>
  <si>
    <t>COMB PCA 2</t>
  </si>
  <si>
    <t>COMB PCA 3</t>
  </si>
  <si>
    <t>COMB  PCA 5</t>
  </si>
  <si>
    <t>COMB PCA 7</t>
  </si>
  <si>
    <t>COMB PCA 9</t>
  </si>
  <si>
    <t>Acurácia</t>
  </si>
  <si>
    <t>Erro</t>
  </si>
  <si>
    <t>Precision</t>
  </si>
  <si>
    <t>Recall</t>
  </si>
  <si>
    <t>SEM</t>
  </si>
  <si>
    <t>COMBINADO</t>
  </si>
  <si>
    <t>Sem PCA</t>
  </si>
  <si>
    <t>kernel</t>
  </si>
  <si>
    <t>sigmoid</t>
  </si>
  <si>
    <t>Linear</t>
  </si>
  <si>
    <t>poly</t>
  </si>
  <si>
    <t>linear</t>
  </si>
  <si>
    <t>rbf</t>
  </si>
  <si>
    <t>Anomalia</t>
  </si>
  <si>
    <t>Normal</t>
  </si>
  <si>
    <t>Precision Anomalia</t>
  </si>
  <si>
    <t>Precision Normal</t>
  </si>
  <si>
    <t>Recall Anomalia</t>
  </si>
  <si>
    <t>Recall Normal</t>
  </si>
  <si>
    <t>F1Score Anomalia</t>
  </si>
  <si>
    <t>F1Score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</si>
</sst>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9" xfId="0" applyFill="1" applyBorder="1"/>
    <xf numFmtId="0" fontId="0" fillId="6" borderId="9" xfId="0" applyFill="1" applyBorder="1"/>
    <xf numFmtId="0" fontId="0" fillId="0" borderId="0" xfId="0" applyAlignment="1"/>
    <xf numFmtId="0" fontId="0" fillId="7" borderId="0" xfId="0" applyFill="1" applyAlignment="1">
      <alignment horizontal="center"/>
    </xf>
    <xf numFmtId="0" fontId="0" fillId="7" borderId="0" xfId="0" applyFill="1"/>
    <xf numFmtId="164" fontId="0" fillId="7" borderId="0" xfId="0" applyNumberFormat="1" applyFill="1"/>
    <xf numFmtId="0" fontId="0" fillId="8" borderId="0" xfId="0" applyFill="1"/>
    <xf numFmtId="0" fontId="0" fillId="8" borderId="0" xfId="0" applyFill="1" applyAlignment="1">
      <alignment horizontal="center"/>
    </xf>
    <xf numFmtId="164" fontId="0" fillId="8" borderId="0" xfId="0" applyNumberFormat="1" applyFill="1"/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sem PCA com OC-SVM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PCA'!$A$2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PCA'!$B$2:$D$2</c:f>
              <c:numCache>
                <c:formatCode>General</c:formatCode>
                <c:ptCount val="3"/>
                <c:pt idx="0">
                  <c:v>0.34274689732767144</c:v>
                </c:pt>
                <c:pt idx="1">
                  <c:v>0.99016829229293246</c:v>
                </c:pt>
                <c:pt idx="2">
                  <c:v>0.50823504259424457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3-46F4-B36B-70E4DA029175}"/>
            </c:ext>
          </c:extLst>
        </c:ser>
        <c:ser>
          <c:idx val="1"/>
          <c:order val="1"/>
          <c:tx>
            <c:strRef>
              <c:f>'Grafico PCA'!$A$3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PCA'!$B$3:$D$3</c:f>
              <c:numCache>
                <c:formatCode>General</c:formatCode>
                <c:ptCount val="3"/>
                <c:pt idx="0">
                  <c:v>0.31139297357752571</c:v>
                </c:pt>
                <c:pt idx="1">
                  <c:v>0.99199952919020706</c:v>
                </c:pt>
                <c:pt idx="2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3-46F4-B36B-70E4DA029175}"/>
            </c:ext>
          </c:extLst>
        </c:ser>
        <c:ser>
          <c:idx val="2"/>
          <c:order val="2"/>
          <c:tx>
            <c:strRef>
              <c:f>'Grafico PCA'!$A$4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PCA'!$B$4:$D$4</c:f>
              <c:numCache>
                <c:formatCode>General</c:formatCode>
                <c:ptCount val="3"/>
                <c:pt idx="0">
                  <c:v>0.11697418938131013</c:v>
                </c:pt>
                <c:pt idx="1">
                  <c:v>4.9082539267221073E-2</c:v>
                </c:pt>
                <c:pt idx="2">
                  <c:v>6.8581973487346584E-2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3-46F4-B36B-70E4DA029175}"/>
            </c:ext>
          </c:extLst>
        </c:ser>
        <c:ser>
          <c:idx val="3"/>
          <c:order val="3"/>
          <c:tx>
            <c:strRef>
              <c:f>'Grafico PCA'!$A$5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PCA'!$B$5:$D$5</c:f>
              <c:numCache>
                <c:formatCode>General</c:formatCode>
                <c:ptCount val="3"/>
                <c:pt idx="0">
                  <c:v>0.31139297357752571</c:v>
                </c:pt>
                <c:pt idx="1">
                  <c:v>0.99199952919020706</c:v>
                </c:pt>
                <c:pt idx="2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3-46F4-B36B-70E4DA029175}"/>
            </c:ext>
          </c:extLst>
        </c:ser>
        <c:ser>
          <c:idx val="4"/>
          <c:order val="4"/>
          <c:tx>
            <c:strRef>
              <c:f>'Grafico PCA'!$A$6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PCA'!$B$6:$D$6</c:f>
              <c:numCache>
                <c:formatCode>General</c:formatCode>
                <c:ptCount val="3"/>
                <c:pt idx="0">
                  <c:v>0.31139297357752571</c:v>
                </c:pt>
                <c:pt idx="1">
                  <c:v>0.99199952919020706</c:v>
                </c:pt>
                <c:pt idx="2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3-46F4-B36B-70E4DA029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2 PCA com OC-SVM</a:t>
            </a:r>
          </a:p>
        </c:rich>
      </c:tx>
      <c:layout>
        <c:manualLayout>
          <c:xMode val="edge"/>
          <c:yMode val="edge"/>
          <c:x val="0.27634749808523074"/>
          <c:y val="1.5399420965604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PCA'!$Y$2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5.6387917101265025E-17"/>
                  <c:y val="-2.30991314484065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347-4A93-B296-62310041BA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PCA'!$Z$1:$AE$1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PCA'!$Z$2:$AE$2</c:f>
              <c:numCache>
                <c:formatCode>0.0</c:formatCode>
                <c:ptCount val="6"/>
                <c:pt idx="0">
                  <c:v>34.882150434033697</c:v>
                </c:pt>
                <c:pt idx="1">
                  <c:v>63.125308825504753</c:v>
                </c:pt>
                <c:pt idx="2">
                  <c:v>54.764080985283428</c:v>
                </c:pt>
                <c:pt idx="3">
                  <c:v>46.321573061073735</c:v>
                </c:pt>
                <c:pt idx="4">
                  <c:v>42.37196948284295</c:v>
                </c:pt>
                <c:pt idx="5">
                  <c:v>53.060620441863215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47-4A93-B296-62310041BA19}"/>
            </c:ext>
          </c:extLst>
        </c:ser>
        <c:ser>
          <c:idx val="1"/>
          <c:order val="1"/>
          <c:tx>
            <c:strRef>
              <c:f>'Grafico PCA'!$Y$3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0"/>
                  <c:y val="-1.28328508046702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B5-4224-B603-10BB01811C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PCA'!$Z$1:$AE$1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PCA'!$Z$3:$AE$3</c:f>
              <c:numCache>
                <c:formatCode>0.0</c:formatCode>
                <c:ptCount val="6"/>
                <c:pt idx="0">
                  <c:v>24.016630202160847</c:v>
                </c:pt>
                <c:pt idx="1">
                  <c:v>50.980584983027668</c:v>
                </c:pt>
                <c:pt idx="2">
                  <c:v>52.332784058279337</c:v>
                </c:pt>
                <c:pt idx="3">
                  <c:v>26.071089137395941</c:v>
                </c:pt>
                <c:pt idx="4">
                  <c:v>32.490021867757079</c:v>
                </c:pt>
                <c:pt idx="5">
                  <c:v>32.857268608464459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47-4A93-B296-62310041BA19}"/>
            </c:ext>
          </c:extLst>
        </c:ser>
        <c:ser>
          <c:idx val="2"/>
          <c:order val="2"/>
          <c:tx>
            <c:strRef>
              <c:f>'Grafico PCA'!$Y$4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PCA'!$Z$1:$AE$1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PCA'!$Z$4:$AE$4</c:f>
              <c:numCache>
                <c:formatCode>0.0</c:formatCode>
                <c:ptCount val="6"/>
                <c:pt idx="0">
                  <c:v>33.180768684378577</c:v>
                </c:pt>
                <c:pt idx="1">
                  <c:v>84.034656969439595</c:v>
                </c:pt>
                <c:pt idx="2">
                  <c:v>93.756456406636474</c:v>
                </c:pt>
                <c:pt idx="3">
                  <c:v>14.013578075628983</c:v>
                </c:pt>
                <c:pt idx="4">
                  <c:v>48.956110319157261</c:v>
                </c:pt>
                <c:pt idx="5">
                  <c:v>23.855372624421349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47-4A93-B296-62310041BA19}"/>
            </c:ext>
          </c:extLst>
        </c:ser>
        <c:ser>
          <c:idx val="3"/>
          <c:order val="3"/>
          <c:tx>
            <c:strRef>
              <c:f>'Grafico PCA'!$Y$5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PCA'!$Z$1:$AE$1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PCA'!$Z$5:$AE$5</c:f>
              <c:numCache>
                <c:formatCode>0.0</c:formatCode>
                <c:ptCount val="6"/>
                <c:pt idx="0">
                  <c:v>31.931267938172841</c:v>
                </c:pt>
                <c:pt idx="1">
                  <c:v>70.060237392107453</c:v>
                </c:pt>
                <c:pt idx="2">
                  <c:v>77.605529264258735</c:v>
                </c:pt>
                <c:pt idx="3">
                  <c:v>21.896762478131119</c:v>
                </c:pt>
                <c:pt idx="4">
                  <c:v>43.141458537291108</c:v>
                </c:pt>
                <c:pt idx="5">
                  <c:v>28.862746407847485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47-4A93-B296-62310041BA19}"/>
            </c:ext>
          </c:extLst>
        </c:ser>
        <c:ser>
          <c:idx val="4"/>
          <c:order val="4"/>
          <c:tx>
            <c:strRef>
              <c:f>'Grafico PCA'!$Y$6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30991314484064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347-4A93-B296-62310041BA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PCA'!$Z$1:$AE$1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PCA'!$Z$6:$AE$6</c:f>
              <c:numCache>
                <c:formatCode>0.0</c:formatCode>
                <c:ptCount val="6"/>
                <c:pt idx="0">
                  <c:v>31.897633310523631</c:v>
                </c:pt>
                <c:pt idx="1">
                  <c:v>72.038043478260875</c:v>
                </c:pt>
                <c:pt idx="2">
                  <c:v>89.022441764836685</c:v>
                </c:pt>
                <c:pt idx="3">
                  <c:v>13.249773574098461</c:v>
                </c:pt>
                <c:pt idx="4">
                  <c:v>46.885260174837725</c:v>
                </c:pt>
                <c:pt idx="5">
                  <c:v>22.201655658026596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47-4A93-B296-62310041BA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Métricas de avaliação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3 PCA com OC-SVM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6484695468429773E-2"/>
          <c:y val="9.2627517108110013E-2"/>
          <c:w val="0.9065987339817817"/>
          <c:h val="0.732131114146085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 PCA'!$AO$2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0"/>
                  <c:y val="-2.05325612874724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54-4364-AA8F-54A804B0EA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PCA'!$AP$1:$AU$1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PCA'!$AP$2:$AU$2</c:f>
              <c:numCache>
                <c:formatCode>0.0</c:formatCode>
                <c:ptCount val="6"/>
                <c:pt idx="0">
                  <c:v>40.354393007047292</c:v>
                </c:pt>
                <c:pt idx="1">
                  <c:v>77.328984458442036</c:v>
                </c:pt>
                <c:pt idx="2">
                  <c:v>61.802295355544715</c:v>
                </c:pt>
                <c:pt idx="3">
                  <c:v>58.609591496325244</c:v>
                </c:pt>
                <c:pt idx="4">
                  <c:v>48.59909989634096</c:v>
                </c:pt>
                <c:pt idx="5">
                  <c:v>66.4987294640827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F-45ED-AADA-B19C203E9A0C}"/>
            </c:ext>
          </c:extLst>
        </c:ser>
        <c:ser>
          <c:idx val="1"/>
          <c:order val="1"/>
          <c:tx>
            <c:strRef>
              <c:f>'Grafico PCA'!$AO$3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PCA'!$AP$1:$AU$1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PCA'!$AP$3:$AU$3</c:f>
              <c:numCache>
                <c:formatCode>0.0</c:formatCode>
                <c:ptCount val="6"/>
                <c:pt idx="0">
                  <c:v>31.356399208548925</c:v>
                </c:pt>
                <c:pt idx="1">
                  <c:v>69.831843938655098</c:v>
                </c:pt>
                <c:pt idx="2">
                  <c:v>90.016844954455649</c:v>
                </c:pt>
                <c:pt idx="3">
                  <c:v>9.6530069736558399</c:v>
                </c:pt>
                <c:pt idx="4">
                  <c:v>46.451545584131836</c:v>
                </c:pt>
                <c:pt idx="5">
                  <c:v>16.898764171317648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F-45ED-AADA-B19C203E9A0C}"/>
            </c:ext>
          </c:extLst>
        </c:ser>
        <c:ser>
          <c:idx val="2"/>
          <c:order val="2"/>
          <c:tx>
            <c:strRef>
              <c:f>'Grafico PCA'!$AO$4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8193958550632512E-17"/>
                  <c:y val="-1.02662806437363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54-4364-AA8F-54A804B0EAF0}"/>
                </c:ext>
              </c:extLst>
            </c:dLbl>
            <c:dLbl>
              <c:idx val="3"/>
              <c:layout>
                <c:manualLayout>
                  <c:x val="0"/>
                  <c:y val="-1.28328508046703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54-4364-AA8F-54A804B0EAF0}"/>
                </c:ext>
              </c:extLst>
            </c:dLbl>
            <c:dLbl>
              <c:idx val="4"/>
              <c:layout>
                <c:manualLayout>
                  <c:x val="0"/>
                  <c:y val="-1.02662806437362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54-4364-AA8F-54A804B0EA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PCA'!$AP$1:$AU$1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PCA'!$AP$4:$AU$4</c:f>
              <c:numCache>
                <c:formatCode>0.0</c:formatCode>
                <c:ptCount val="6"/>
                <c:pt idx="0">
                  <c:v>28.63668436149084</c:v>
                </c:pt>
                <c:pt idx="1">
                  <c:v>66.532078860730266</c:v>
                </c:pt>
                <c:pt idx="2">
                  <c:v>42.596297292539106</c:v>
                </c:pt>
                <c:pt idx="3">
                  <c:v>49.878269827092907</c:v>
                </c:pt>
                <c:pt idx="4">
                  <c:v>31.503330008229057</c:v>
                </c:pt>
                <c:pt idx="5">
                  <c:v>55.164789013547335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F-45ED-AADA-B19C203E9A0C}"/>
            </c:ext>
          </c:extLst>
        </c:ser>
        <c:ser>
          <c:idx val="3"/>
          <c:order val="3"/>
          <c:tx>
            <c:strRef>
              <c:f>'Grafico PCA'!$AO$5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0"/>
                  <c:y val="-1.02662806437362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54-4364-AA8F-54A804B0EA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PCA'!$AP$1:$AU$1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PCA'!$AP$5:$AU$5</c:f>
              <c:numCache>
                <c:formatCode>0.0</c:formatCode>
                <c:ptCount val="6"/>
                <c:pt idx="0">
                  <c:v>32.019322670785002</c:v>
                </c:pt>
                <c:pt idx="1">
                  <c:v>75.263318724619026</c:v>
                </c:pt>
                <c:pt idx="2">
                  <c:v>91.848898384258675</c:v>
                </c:pt>
                <c:pt idx="3">
                  <c:v>10.648818074475697</c:v>
                </c:pt>
                <c:pt idx="4">
                  <c:v>47.405970716483068</c:v>
                </c:pt>
                <c:pt idx="5">
                  <c:v>18.531693409120248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F-45ED-AADA-B19C203E9A0C}"/>
            </c:ext>
          </c:extLst>
        </c:ser>
        <c:ser>
          <c:idx val="4"/>
          <c:order val="4"/>
          <c:tx>
            <c:strRef>
              <c:f>'Grafico PCA'!$AO$6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8232271770274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54-4364-AA8F-54A804B0EA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PCA'!$AP$1:$AU$1</c:f>
              <c:strCache>
                <c:ptCount val="6"/>
                <c:pt idx="0">
                  <c:v>Precision Anomalia</c:v>
                </c:pt>
                <c:pt idx="1">
                  <c:v>Precision Normal</c:v>
                </c:pt>
                <c:pt idx="2">
                  <c:v>Recall Anomalia</c:v>
                </c:pt>
                <c:pt idx="3">
                  <c:v>Recall Normal</c:v>
                </c:pt>
                <c:pt idx="4">
                  <c:v>F1Score Anomalia</c:v>
                </c:pt>
                <c:pt idx="5">
                  <c:v>F1Score Normal</c:v>
                </c:pt>
              </c:strCache>
            </c:strRef>
          </c:cat>
          <c:val>
            <c:numRef>
              <c:f>'Grafico PCA'!$AP$6:$AU$6</c:f>
              <c:numCache>
                <c:formatCode>0.0</c:formatCode>
                <c:ptCount val="6"/>
                <c:pt idx="0">
                  <c:v>32.074656293644949</c:v>
                </c:pt>
                <c:pt idx="1">
                  <c:v>76.351897844157904</c:v>
                </c:pt>
                <c:pt idx="2">
                  <c:v>92.687643558358531</c:v>
                </c:pt>
                <c:pt idx="3">
                  <c:v>10.577052714464665</c:v>
                </c:pt>
                <c:pt idx="4">
                  <c:v>43.043763326073034</c:v>
                </c:pt>
                <c:pt idx="5">
                  <c:v>18.509065183858535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4F-45ED-AADA-B19C203E9A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Métricas de avaliação de desempenho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OC-SVM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dos melhores descritore'!$A$2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descritore'!$B$2:$F$2</c:f>
              <c:numCache>
                <c:formatCode>General</c:formatCode>
                <c:ptCount val="5"/>
                <c:pt idx="0">
                  <c:v>0.40452989411671042</c:v>
                </c:pt>
                <c:pt idx="1">
                  <c:v>0.59547010588328952</c:v>
                </c:pt>
                <c:pt idx="2">
                  <c:v>0.34274689732767144</c:v>
                </c:pt>
                <c:pt idx="3">
                  <c:v>0.99016829229293246</c:v>
                </c:pt>
                <c:pt idx="4">
                  <c:v>0.50823504259424457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3-46FA-A567-B4874D4332C4}"/>
            </c:ext>
          </c:extLst>
        </c:ser>
        <c:ser>
          <c:idx val="1"/>
          <c:order val="1"/>
          <c:tx>
            <c:strRef>
              <c:f>'Gráfico dos melhores descritore'!$A$3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descritore'!$B$3:$F$3</c:f>
              <c:numCache>
                <c:formatCode>General</c:formatCode>
                <c:ptCount val="5"/>
                <c:pt idx="0">
                  <c:v>0.31414298224663634</c:v>
                </c:pt>
                <c:pt idx="1">
                  <c:v>0.68585701775336361</c:v>
                </c:pt>
                <c:pt idx="2">
                  <c:v>0.31139297357752571</c:v>
                </c:pt>
                <c:pt idx="3">
                  <c:v>0.99199952919020706</c:v>
                </c:pt>
                <c:pt idx="4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3-46FA-A567-B4874D4332C4}"/>
            </c:ext>
          </c:extLst>
        </c:ser>
        <c:ser>
          <c:idx val="2"/>
          <c:order val="2"/>
          <c:tx>
            <c:strRef>
              <c:f>'Gráfico dos melhores descritore'!$A$4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descritore'!$B$4:$F$4</c:f>
              <c:numCache>
                <c:formatCode>General</c:formatCode>
                <c:ptCount val="5"/>
                <c:pt idx="0">
                  <c:v>0.37171449480381891</c:v>
                </c:pt>
                <c:pt idx="1">
                  <c:v>0.62828550519618109</c:v>
                </c:pt>
                <c:pt idx="2">
                  <c:v>0.32291890238941701</c:v>
                </c:pt>
                <c:pt idx="3">
                  <c:v>0.9308999201632373</c:v>
                </c:pt>
                <c:pt idx="4">
                  <c:v>0.47840561433380752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3-46FA-A567-B4874D4332C4}"/>
            </c:ext>
          </c:extLst>
        </c:ser>
        <c:ser>
          <c:idx val="3"/>
          <c:order val="3"/>
          <c:tx>
            <c:strRef>
              <c:f>'Gráfico dos melhores descritore'!$A$5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descritore'!$B$5:$F$5</c:f>
              <c:numCache>
                <c:formatCode>General</c:formatCode>
                <c:ptCount val="5"/>
                <c:pt idx="0">
                  <c:v>0.31414298224663634</c:v>
                </c:pt>
                <c:pt idx="1">
                  <c:v>0.68585701775336361</c:v>
                </c:pt>
                <c:pt idx="2">
                  <c:v>0.31139297357752571</c:v>
                </c:pt>
                <c:pt idx="3">
                  <c:v>0.99199952919020706</c:v>
                </c:pt>
                <c:pt idx="4">
                  <c:v>0.47324609615951518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3-46FA-A567-B4874D4332C4}"/>
            </c:ext>
          </c:extLst>
        </c:ser>
        <c:ser>
          <c:idx val="4"/>
          <c:order val="4"/>
          <c:tx>
            <c:strRef>
              <c:f>'Gráfico dos melhores descritore'!$A$6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descritore'!$B$6:$F$6</c:f>
              <c:numCache>
                <c:formatCode>General</c:formatCode>
                <c:ptCount val="5"/>
                <c:pt idx="0">
                  <c:v>0.37040442639917204</c:v>
                </c:pt>
                <c:pt idx="1">
                  <c:v>0.62959557360082785</c:v>
                </c:pt>
                <c:pt idx="2">
                  <c:v>0.32262481995057202</c:v>
                </c:pt>
                <c:pt idx="3">
                  <c:v>0.92870430631672585</c:v>
                </c:pt>
                <c:pt idx="4">
                  <c:v>0.47814791997404216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73-46FA-A567-B4874D433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15</xdr:row>
      <xdr:rowOff>114300</xdr:rowOff>
    </xdr:from>
    <xdr:to>
      <xdr:col>10</xdr:col>
      <xdr:colOff>523875</xdr:colOff>
      <xdr:row>38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962DCE-E107-4E44-8BF6-1EACC9FC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12</xdr:row>
      <xdr:rowOff>76200</xdr:rowOff>
    </xdr:from>
    <xdr:to>
      <xdr:col>28</xdr:col>
      <xdr:colOff>381000</xdr:colOff>
      <xdr:row>38</xdr:row>
      <xdr:rowOff>71438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3A244DF-FF6A-4267-BC4C-355A47CB9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114300</xdr:colOff>
      <xdr:row>12</xdr:row>
      <xdr:rowOff>28575</xdr:rowOff>
    </xdr:from>
    <xdr:to>
      <xdr:col>44</xdr:col>
      <xdr:colOff>447675</xdr:colOff>
      <xdr:row>38</xdr:row>
      <xdr:rowOff>23813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ABD4CDE-9A3D-4064-B649-CCFE97895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10</xdr:col>
      <xdr:colOff>514350</xdr:colOff>
      <xdr:row>29</xdr:row>
      <xdr:rowOff>80963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387E42-7863-4BC7-BBC6-4BC7314EB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FFC0-4EA9-4DAB-A402-2F4F77CE1FBA}">
  <dimension ref="A1:AA40"/>
  <sheetViews>
    <sheetView workbookViewId="0">
      <selection activeCell="B1" sqref="B1:B4"/>
    </sheetView>
  </sheetViews>
  <sheetFormatPr defaultRowHeight="15" x14ac:dyDescent="0.25"/>
  <sheetData>
    <row r="1" spans="1:27" x14ac:dyDescent="0.25">
      <c r="A1" s="1" t="s">
        <v>0</v>
      </c>
      <c r="B1" s="20" t="s">
        <v>1</v>
      </c>
      <c r="C1" s="20" t="s">
        <v>2</v>
      </c>
      <c r="D1" s="20" t="s">
        <v>3</v>
      </c>
      <c r="H1">
        <v>0.3549335377581328</v>
      </c>
      <c r="I1">
        <v>0.96962719298245614</v>
      </c>
      <c r="J1">
        <v>0.99005508474576265</v>
      </c>
      <c r="K1">
        <v>0.13753156972307742</v>
      </c>
      <c r="L1">
        <v>0.5211816189960613</v>
      </c>
      <c r="M1">
        <v>0.23941543321647921</v>
      </c>
    </row>
    <row r="2" spans="1:27" x14ac:dyDescent="0.25">
      <c r="A2" s="20" t="s">
        <v>18</v>
      </c>
      <c r="B2" s="20" t="s">
        <v>19</v>
      </c>
      <c r="C2" s="20" t="s">
        <v>19</v>
      </c>
      <c r="D2" s="20" t="s">
        <v>19</v>
      </c>
      <c r="H2">
        <v>0.34882150434033699</v>
      </c>
      <c r="I2">
        <v>0.63125308825504756</v>
      </c>
      <c r="J2">
        <v>0.54764080985283425</v>
      </c>
      <c r="K2">
        <v>0.46321573061073734</v>
      </c>
      <c r="L2">
        <v>0.42371969482842953</v>
      </c>
      <c r="M2">
        <v>0.53060620441863215</v>
      </c>
    </row>
    <row r="3" spans="1:27" x14ac:dyDescent="0.25">
      <c r="A3" s="20" t="s">
        <v>15</v>
      </c>
      <c r="B3" s="20" t="s">
        <v>20</v>
      </c>
      <c r="C3" s="20" t="s">
        <v>17</v>
      </c>
      <c r="D3" s="20" t="s">
        <v>20</v>
      </c>
      <c r="H3">
        <v>0.40354393007047296</v>
      </c>
      <c r="I3">
        <v>0.7732898445844204</v>
      </c>
      <c r="J3">
        <v>0.61802295355544712</v>
      </c>
      <c r="K3">
        <v>0.58609591496325242</v>
      </c>
      <c r="L3">
        <v>0.48599099896340958</v>
      </c>
      <c r="M3">
        <v>0.66498729464082706</v>
      </c>
    </row>
    <row r="4" spans="1:27" x14ac:dyDescent="0.25">
      <c r="A4" s="15" t="s">
        <v>53</v>
      </c>
      <c r="B4" s="15" t="s">
        <v>58</v>
      </c>
      <c r="C4" s="15" t="s">
        <v>55</v>
      </c>
      <c r="D4" s="15" t="s">
        <v>54</v>
      </c>
    </row>
    <row r="7" spans="1:27" x14ac:dyDescent="0.25">
      <c r="A7" s="49" t="s">
        <v>4</v>
      </c>
      <c r="B7" s="49"/>
      <c r="C7" s="47" t="s">
        <v>59</v>
      </c>
      <c r="D7" s="47"/>
      <c r="E7" s="47"/>
      <c r="F7" s="48" t="s">
        <v>60</v>
      </c>
      <c r="G7" s="48"/>
      <c r="H7" s="48"/>
      <c r="K7" s="50" t="s">
        <v>5</v>
      </c>
      <c r="L7" s="50"/>
      <c r="M7" s="47" t="s">
        <v>59</v>
      </c>
      <c r="N7" s="47"/>
      <c r="O7" s="47"/>
      <c r="P7" s="48" t="s">
        <v>60</v>
      </c>
      <c r="Q7" s="48"/>
      <c r="R7" s="48"/>
      <c r="T7" s="32" t="s">
        <v>6</v>
      </c>
      <c r="U7" s="32"/>
      <c r="V7" s="47" t="s">
        <v>59</v>
      </c>
      <c r="W7" s="47"/>
      <c r="X7" s="47"/>
      <c r="Y7" s="48" t="s">
        <v>60</v>
      </c>
      <c r="Z7" s="48"/>
      <c r="AA7" s="48"/>
    </row>
    <row r="8" spans="1:27" x14ac:dyDescent="0.25">
      <c r="A8" s="4"/>
      <c r="B8" s="5"/>
      <c r="C8" s="34" t="s">
        <v>9</v>
      </c>
      <c r="D8" s="34" t="s">
        <v>10</v>
      </c>
      <c r="E8" s="34" t="s">
        <v>11</v>
      </c>
      <c r="F8" s="35" t="s">
        <v>9</v>
      </c>
      <c r="G8" s="35" t="s">
        <v>10</v>
      </c>
      <c r="H8" s="35" t="s">
        <v>11</v>
      </c>
      <c r="K8" s="4"/>
      <c r="L8" s="5"/>
      <c r="M8" s="34" t="s">
        <v>9</v>
      </c>
      <c r="N8" s="34" t="s">
        <v>10</v>
      </c>
      <c r="O8" s="34" t="s">
        <v>11</v>
      </c>
      <c r="P8" s="35" t="s">
        <v>9</v>
      </c>
      <c r="Q8" s="35" t="s">
        <v>10</v>
      </c>
      <c r="R8" s="35" t="s">
        <v>11</v>
      </c>
      <c r="T8" s="4"/>
      <c r="U8" s="5"/>
      <c r="V8" s="34" t="s">
        <v>9</v>
      </c>
      <c r="W8" s="34" t="s">
        <v>10</v>
      </c>
      <c r="X8" s="34" t="s">
        <v>11</v>
      </c>
      <c r="Y8" s="35" t="s">
        <v>9</v>
      </c>
      <c r="Z8" s="35" t="s">
        <v>10</v>
      </c>
      <c r="AA8" s="35" t="s">
        <v>11</v>
      </c>
    </row>
    <row r="9" spans="1:27" x14ac:dyDescent="0.25">
      <c r="A9" s="7"/>
      <c r="B9" s="21"/>
      <c r="C9" s="34"/>
      <c r="D9" s="34"/>
      <c r="E9" s="34"/>
      <c r="F9" s="35"/>
      <c r="G9" s="35"/>
      <c r="H9" s="35"/>
      <c r="K9" s="7"/>
      <c r="L9" s="21"/>
      <c r="M9" s="34"/>
      <c r="N9" s="34"/>
      <c r="O9" s="34"/>
      <c r="P9" s="35"/>
      <c r="Q9" s="35"/>
      <c r="R9" s="35"/>
      <c r="T9" s="7"/>
      <c r="U9" s="32"/>
      <c r="V9" s="34"/>
      <c r="W9" s="34"/>
      <c r="X9" s="34"/>
      <c r="Y9" s="35"/>
      <c r="Z9" s="35"/>
      <c r="AA9" s="35"/>
    </row>
    <row r="10" spans="1:27" x14ac:dyDescent="0.25">
      <c r="A10" s="9">
        <v>49</v>
      </c>
      <c r="B10" s="10">
        <v>1</v>
      </c>
      <c r="C10" s="34">
        <f>A10/SUM(A10,A11)</f>
        <v>0.33561643835616439</v>
      </c>
      <c r="D10" s="34">
        <f>A10/SUM(A10,B10)</f>
        <v>0.98</v>
      </c>
      <c r="E10" s="34">
        <f xml:space="preserve"> (2*C10*D10)/(C10+D10)</f>
        <v>0.5</v>
      </c>
      <c r="F10" s="35">
        <f>B11/SUM(B10,B11)</f>
        <v>0.91666666666666663</v>
      </c>
      <c r="G10" s="35">
        <f>B11/SUM(A11,B11)</f>
        <v>0.10185185185185185</v>
      </c>
      <c r="H10" s="35">
        <f xml:space="preserve"> (2*F10*G10)/(F10+G10)</f>
        <v>0.18333333333333332</v>
      </c>
      <c r="K10" s="9">
        <v>24</v>
      </c>
      <c r="L10" s="10">
        <v>29</v>
      </c>
      <c r="M10" s="34">
        <f>K10/SUM(K10,K11)</f>
        <v>0.192</v>
      </c>
      <c r="N10" s="34">
        <f>K10/SUM(K10,L10)</f>
        <v>0.45283018867924529</v>
      </c>
      <c r="O10" s="34">
        <f xml:space="preserve"> (2*M10*N10)/(M10+N10)</f>
        <v>0.2696629213483146</v>
      </c>
      <c r="P10" s="35">
        <f>L11/SUM(L10,L11)</f>
        <v>0.14705882352941177</v>
      </c>
      <c r="Q10" s="35">
        <f>L11/SUM(K11,L11)</f>
        <v>4.716981132075472E-2</v>
      </c>
      <c r="R10" s="35">
        <f xml:space="preserve"> (2*P10*Q10)/(P10+Q10)</f>
        <v>7.1428571428571438E-2</v>
      </c>
      <c r="T10" s="9">
        <v>39</v>
      </c>
      <c r="U10" s="10">
        <v>14</v>
      </c>
      <c r="V10" s="34">
        <f>T10/SUM(T10,T11)</f>
        <v>0.45882352941176469</v>
      </c>
      <c r="W10" s="34">
        <f>T10/SUM(T10,U10)</f>
        <v>0.73584905660377353</v>
      </c>
      <c r="X10" s="34">
        <f xml:space="preserve"> (2*V10*W10)/(V10+W10)</f>
        <v>0.56521739130434767</v>
      </c>
      <c r="Y10" s="35">
        <f>U11/SUM(U10,U11)</f>
        <v>0.81081081081081086</v>
      </c>
      <c r="Z10" s="35">
        <f>U11/SUM(T11,U11)</f>
        <v>0.56603773584905659</v>
      </c>
      <c r="AA10" s="35">
        <f xml:space="preserve"> (2*Y10*Z10)/(Y10+Z10)</f>
        <v>0.66666666666666674</v>
      </c>
    </row>
    <row r="11" spans="1:27" x14ac:dyDescent="0.25">
      <c r="A11" s="9">
        <v>97</v>
      </c>
      <c r="B11" s="10">
        <v>11</v>
      </c>
      <c r="C11" s="34"/>
      <c r="D11" s="34"/>
      <c r="E11" s="34"/>
      <c r="F11" s="35"/>
      <c r="G11" s="35"/>
      <c r="H11" s="35"/>
      <c r="K11" s="9">
        <v>101</v>
      </c>
      <c r="L11" s="10">
        <v>5</v>
      </c>
      <c r="M11" s="34"/>
      <c r="N11" s="34"/>
      <c r="O11" s="34"/>
      <c r="P11" s="35"/>
      <c r="Q11" s="35"/>
      <c r="R11" s="35"/>
      <c r="T11" s="9">
        <v>46</v>
      </c>
      <c r="U11" s="10">
        <v>60</v>
      </c>
      <c r="V11" s="34"/>
      <c r="W11" s="34"/>
      <c r="X11" s="34"/>
      <c r="Y11" s="35"/>
      <c r="Z11" s="35"/>
      <c r="AA11" s="35"/>
    </row>
    <row r="12" spans="1:27" x14ac:dyDescent="0.25">
      <c r="A12" s="7"/>
      <c r="B12" s="21"/>
      <c r="C12" s="34"/>
      <c r="D12" s="34"/>
      <c r="E12" s="34"/>
      <c r="F12" s="35"/>
      <c r="G12" s="35"/>
      <c r="H12" s="35"/>
      <c r="K12" s="7"/>
      <c r="L12" s="21"/>
      <c r="M12" s="34"/>
      <c r="N12" s="34"/>
      <c r="O12" s="34"/>
      <c r="P12" s="35"/>
      <c r="Q12" s="35"/>
      <c r="R12" s="35"/>
      <c r="T12" s="7"/>
      <c r="U12" s="32"/>
      <c r="V12" s="34"/>
      <c r="W12" s="34"/>
      <c r="X12" s="34"/>
      <c r="Y12" s="35"/>
      <c r="Z12" s="35"/>
      <c r="AA12" s="35"/>
    </row>
    <row r="13" spans="1:27" x14ac:dyDescent="0.25">
      <c r="A13" s="9">
        <v>49</v>
      </c>
      <c r="B13" s="10">
        <v>0</v>
      </c>
      <c r="C13" s="34">
        <f t="shared" ref="C13" si="0">A13/SUM(A13,A14)</f>
        <v>0.35507246376811596</v>
      </c>
      <c r="D13" s="34">
        <f t="shared" ref="D13" si="1">A13/SUM(A13,B13)</f>
        <v>1</v>
      </c>
      <c r="E13" s="34">
        <f t="shared" ref="E13" si="2" xml:space="preserve"> (2*C13*D13)/(C13+D13)</f>
        <v>0.52406417112299464</v>
      </c>
      <c r="F13" s="35">
        <f>B14/SUM(B13,B14)</f>
        <v>1</v>
      </c>
      <c r="G13" s="35">
        <f t="shared" ref="G13" si="3">B14/SUM(A14,B14)</f>
        <v>0.1834862385321101</v>
      </c>
      <c r="H13" s="35">
        <f t="shared" ref="H13" si="4" xml:space="preserve"> (2*F13*G13)/(F13+G13)</f>
        <v>0.31007751937984496</v>
      </c>
      <c r="K13" s="9">
        <v>37</v>
      </c>
      <c r="L13" s="10">
        <v>13</v>
      </c>
      <c r="M13" s="34">
        <f t="shared" ref="M13" si="5">K13/SUM(K13,K14)</f>
        <v>0.50684931506849318</v>
      </c>
      <c r="N13" s="34">
        <f t="shared" ref="N13" si="6">K13/SUM(K13,L13)</f>
        <v>0.74</v>
      </c>
      <c r="O13" s="34">
        <f t="shared" ref="O13" si="7" xml:space="preserve"> (2*M13*N13)/(M13+N13)</f>
        <v>0.60162601626016265</v>
      </c>
      <c r="P13" s="35">
        <f t="shared" ref="P13" si="8">L14/SUM(L13,L14)</f>
        <v>0.84883720930232553</v>
      </c>
      <c r="Q13" s="35">
        <f t="shared" ref="Q13" si="9">L14/SUM(K14,L14)</f>
        <v>0.66972477064220182</v>
      </c>
      <c r="R13" s="35">
        <f t="shared" ref="R13" si="10" xml:space="preserve"> (2*P13*Q13)/(P13+Q13)</f>
        <v>0.74871794871794872</v>
      </c>
      <c r="T13" s="9">
        <v>26</v>
      </c>
      <c r="U13" s="10">
        <v>24</v>
      </c>
      <c r="V13" s="34">
        <f t="shared" ref="V13" si="11">T13/SUM(T13,T14)</f>
        <v>0.37142857142857144</v>
      </c>
      <c r="W13" s="34">
        <f t="shared" ref="W13" si="12">T13/SUM(T13,U13)</f>
        <v>0.52</v>
      </c>
      <c r="X13" s="34">
        <f t="shared" ref="X13" si="13" xml:space="preserve"> (2*V13*W13)/(V13+W13)</f>
        <v>0.43333333333333335</v>
      </c>
      <c r="Y13" s="35">
        <f t="shared" ref="Y13" si="14">U14/SUM(U13,U14)</f>
        <v>0.7303370786516854</v>
      </c>
      <c r="Z13" s="35">
        <f t="shared" ref="Z13" si="15">U14/SUM(T14,U14)</f>
        <v>0.59633027522935778</v>
      </c>
      <c r="AA13" s="35">
        <f t="shared" ref="AA13" si="16" xml:space="preserve"> (2*Y13*Z13)/(Y13+Z13)</f>
        <v>0.65656565656565657</v>
      </c>
    </row>
    <row r="14" spans="1:27" x14ac:dyDescent="0.25">
      <c r="A14" s="9">
        <v>89</v>
      </c>
      <c r="B14" s="10">
        <v>20</v>
      </c>
      <c r="C14" s="34"/>
      <c r="D14" s="34"/>
      <c r="E14" s="34"/>
      <c r="F14" s="35"/>
      <c r="G14" s="35"/>
      <c r="H14" s="35"/>
      <c r="K14" s="9">
        <v>36</v>
      </c>
      <c r="L14" s="10">
        <v>73</v>
      </c>
      <c r="M14" s="34"/>
      <c r="N14" s="34"/>
      <c r="O14" s="34"/>
      <c r="P14" s="35"/>
      <c r="Q14" s="35"/>
      <c r="R14" s="35"/>
      <c r="T14" s="9">
        <v>44</v>
      </c>
      <c r="U14" s="10">
        <v>65</v>
      </c>
      <c r="V14" s="34"/>
      <c r="W14" s="34"/>
      <c r="X14" s="34"/>
      <c r="Y14" s="35"/>
      <c r="Z14" s="35"/>
      <c r="AA14" s="35"/>
    </row>
    <row r="15" spans="1:27" x14ac:dyDescent="0.25">
      <c r="A15" s="7"/>
      <c r="B15" s="21"/>
      <c r="C15" s="34"/>
      <c r="D15" s="34"/>
      <c r="E15" s="34"/>
      <c r="F15" s="35"/>
      <c r="G15" s="35"/>
      <c r="H15" s="35"/>
      <c r="K15" s="7"/>
      <c r="L15" s="21"/>
      <c r="M15" s="34"/>
      <c r="N15" s="34"/>
      <c r="O15" s="34"/>
      <c r="P15" s="35"/>
      <c r="Q15" s="35"/>
      <c r="R15" s="35"/>
      <c r="T15" s="7"/>
      <c r="U15" s="32"/>
      <c r="V15" s="34"/>
      <c r="W15" s="34"/>
      <c r="X15" s="34"/>
      <c r="Y15" s="35"/>
      <c r="Z15" s="35"/>
      <c r="AA15" s="35"/>
    </row>
    <row r="16" spans="1:27" x14ac:dyDescent="0.25">
      <c r="A16" s="9">
        <v>51</v>
      </c>
      <c r="B16" s="10">
        <v>0</v>
      </c>
      <c r="C16" s="34">
        <f t="shared" ref="C16" si="17">A16/SUM(A16,A17)</f>
        <v>0.35172413793103446</v>
      </c>
      <c r="D16" s="34">
        <f t="shared" ref="D16" si="18">A16/SUM(A16,B16)</f>
        <v>1</v>
      </c>
      <c r="E16" s="34">
        <f t="shared" ref="E16" si="19" xml:space="preserve"> (2*C16*D16)/(C16+D16)</f>
        <v>0.52040816326530603</v>
      </c>
      <c r="F16" s="35">
        <f t="shared" ref="F16" si="20">B17/SUM(B16,B17)</f>
        <v>1</v>
      </c>
      <c r="G16" s="35">
        <f t="shared" ref="G16" si="21">B17/SUM(A17,B17)</f>
        <v>0.12149532710280374</v>
      </c>
      <c r="H16" s="35">
        <f t="shared" ref="H16" si="22" xml:space="preserve"> (2*F16*G16)/(F16+G16)</f>
        <v>0.21666666666666667</v>
      </c>
      <c r="K16" s="9">
        <v>30</v>
      </c>
      <c r="L16" s="10">
        <v>15</v>
      </c>
      <c r="M16" s="34">
        <f t="shared" ref="M16" si="23">K16/SUM(K16,K17)</f>
        <v>0.42253521126760563</v>
      </c>
      <c r="N16" s="34">
        <f t="shared" ref="N16" si="24">K16/SUM(K16,L16)</f>
        <v>0.66666666666666663</v>
      </c>
      <c r="O16" s="34">
        <f t="shared" ref="O16" si="25" xml:space="preserve"> (2*M16*N16)/(M16+N16)</f>
        <v>0.51724137931034475</v>
      </c>
      <c r="P16" s="35">
        <f t="shared" ref="P16" si="26">L17/SUM(L16,L17)</f>
        <v>0.82758620689655171</v>
      </c>
      <c r="Q16" s="35">
        <f t="shared" ref="Q16" si="27">L17/SUM(K17,L17)</f>
        <v>0.63716814159292035</v>
      </c>
      <c r="R16" s="35">
        <f t="shared" ref="R16" si="28" xml:space="preserve"> (2*P16*Q16)/(P16+Q16)</f>
        <v>0.72</v>
      </c>
      <c r="T16" s="9">
        <v>32</v>
      </c>
      <c r="U16" s="10">
        <v>13</v>
      </c>
      <c r="V16" s="34">
        <f t="shared" ref="V16" si="29">T16/SUM(T16,T17)</f>
        <v>0.42105263157894735</v>
      </c>
      <c r="W16" s="34">
        <f t="shared" ref="W16" si="30">T16/SUM(T16,U16)</f>
        <v>0.71111111111111114</v>
      </c>
      <c r="X16" s="34">
        <f t="shared" ref="X16" si="31" xml:space="preserve"> (2*V16*W16)/(V16+W16)</f>
        <v>0.52892561983471065</v>
      </c>
      <c r="Y16" s="35">
        <f t="shared" ref="Y16" si="32">U17/SUM(U16,U17)</f>
        <v>0.84146341463414631</v>
      </c>
      <c r="Z16" s="35">
        <f t="shared" ref="Z16" si="33">U17/SUM(T17,U17)</f>
        <v>0.61061946902654862</v>
      </c>
      <c r="AA16" s="35">
        <f t="shared" ref="AA16" si="34" xml:space="preserve"> (2*Y16*Z16)/(Y16+Z16)</f>
        <v>0.70769230769230773</v>
      </c>
    </row>
    <row r="17" spans="1:27" x14ac:dyDescent="0.25">
      <c r="A17" s="9">
        <v>94</v>
      </c>
      <c r="B17" s="10">
        <v>13</v>
      </c>
      <c r="C17" s="34"/>
      <c r="D17" s="34"/>
      <c r="E17" s="34"/>
      <c r="F17" s="35"/>
      <c r="G17" s="35"/>
      <c r="H17" s="35"/>
      <c r="K17" s="9">
        <v>41</v>
      </c>
      <c r="L17" s="10">
        <v>72</v>
      </c>
      <c r="M17" s="34"/>
      <c r="N17" s="34"/>
      <c r="O17" s="34"/>
      <c r="P17" s="35"/>
      <c r="Q17" s="35"/>
      <c r="R17" s="35"/>
      <c r="T17" s="9">
        <v>44</v>
      </c>
      <c r="U17" s="10">
        <v>69</v>
      </c>
      <c r="V17" s="34"/>
      <c r="W17" s="34"/>
      <c r="X17" s="34"/>
      <c r="Y17" s="35"/>
      <c r="Z17" s="35"/>
      <c r="AA17" s="35"/>
    </row>
    <row r="18" spans="1:27" x14ac:dyDescent="0.25">
      <c r="A18" s="7"/>
      <c r="B18" s="21"/>
      <c r="C18" s="34"/>
      <c r="D18" s="34"/>
      <c r="E18" s="34"/>
      <c r="F18" s="35"/>
      <c r="G18" s="35"/>
      <c r="H18" s="35"/>
      <c r="K18" s="7"/>
      <c r="L18" s="21"/>
      <c r="M18" s="34"/>
      <c r="N18" s="34"/>
      <c r="O18" s="34"/>
      <c r="P18" s="35"/>
      <c r="Q18" s="35"/>
      <c r="R18" s="35"/>
      <c r="T18" s="7"/>
      <c r="U18" s="32"/>
      <c r="V18" s="34"/>
      <c r="W18" s="34"/>
      <c r="X18" s="34"/>
      <c r="Y18" s="35"/>
      <c r="Z18" s="35"/>
      <c r="AA18" s="35"/>
    </row>
    <row r="19" spans="1:27" x14ac:dyDescent="0.25">
      <c r="A19" s="9">
        <v>53</v>
      </c>
      <c r="B19" s="10">
        <v>0</v>
      </c>
      <c r="C19" s="34">
        <f t="shared" ref="C19" si="35">A19/SUM(A19,A20)</f>
        <v>0.35570469798657717</v>
      </c>
      <c r="D19" s="34">
        <f t="shared" ref="D19" si="36">A19/SUM(A19,B19)</f>
        <v>1</v>
      </c>
      <c r="E19" s="34">
        <f t="shared" ref="E19" si="37" xml:space="preserve"> (2*C19*D19)/(C19+D19)</f>
        <v>0.52475247524752466</v>
      </c>
      <c r="F19" s="35">
        <f t="shared" ref="F19" si="38">B20/SUM(B19,B20)</f>
        <v>1</v>
      </c>
      <c r="G19" s="35">
        <f t="shared" ref="G19" si="39">B20/SUM(A20,B20)</f>
        <v>8.5714285714285715E-2</v>
      </c>
      <c r="H19" s="35">
        <f t="shared" ref="H19" si="40" xml:space="preserve"> (2*F19*G19)/(F19+G19)</f>
        <v>0.15789473684210528</v>
      </c>
      <c r="K19" s="9">
        <v>48</v>
      </c>
      <c r="L19" s="10">
        <v>7</v>
      </c>
      <c r="M19" s="34">
        <f t="shared" ref="M19" si="41">K19/SUM(K19,K20)</f>
        <v>0.56470588235294117</v>
      </c>
      <c r="N19" s="34">
        <f t="shared" ref="N19" si="42">K19/SUM(K19,L19)</f>
        <v>0.87272727272727268</v>
      </c>
      <c r="O19" s="34">
        <f t="shared" ref="O19" si="43" xml:space="preserve"> (2*M19*N19)/(M19+N19)</f>
        <v>0.68571428571428561</v>
      </c>
      <c r="P19" s="35">
        <f t="shared" ref="P19" si="44">L20/SUM(L19,L20)</f>
        <v>0.90410958904109584</v>
      </c>
      <c r="Q19" s="35">
        <f t="shared" ref="Q19" si="45">L20/SUM(K20,L20)</f>
        <v>0.64077669902912626</v>
      </c>
      <c r="R19" s="35">
        <f t="shared" ref="R19" si="46" xml:space="preserve"> (2*P19*Q19)/(P19+Q19)</f>
        <v>0.75</v>
      </c>
      <c r="T19" s="9">
        <v>38</v>
      </c>
      <c r="U19" s="10">
        <v>17</v>
      </c>
      <c r="V19" s="34">
        <f t="shared" ref="V19" si="47">T19/SUM(T19,T20)</f>
        <v>0.4175824175824176</v>
      </c>
      <c r="W19" s="34">
        <f t="shared" ref="W19" si="48">T19/SUM(T19,U19)</f>
        <v>0.69090909090909092</v>
      </c>
      <c r="X19" s="34">
        <f t="shared" ref="X19" si="49" xml:space="preserve"> (2*V19*W19)/(V19+W19)</f>
        <v>0.52054794520547942</v>
      </c>
      <c r="Y19" s="35">
        <f t="shared" ref="Y19" si="50">U20/SUM(U19,U20)</f>
        <v>0.74626865671641796</v>
      </c>
      <c r="Z19" s="35">
        <f t="shared" ref="Z19" si="51">U20/SUM(T20,U20)</f>
        <v>0.4854368932038835</v>
      </c>
      <c r="AA19" s="35">
        <f t="shared" ref="AA19" si="52" xml:space="preserve"> (2*Y19*Z19)/(Y19+Z19)</f>
        <v>0.58823529411764708</v>
      </c>
    </row>
    <row r="20" spans="1:27" x14ac:dyDescent="0.25">
      <c r="A20" s="9">
        <v>96</v>
      </c>
      <c r="B20" s="10">
        <v>9</v>
      </c>
      <c r="C20" s="34"/>
      <c r="D20" s="34"/>
      <c r="E20" s="34"/>
      <c r="F20" s="35"/>
      <c r="G20" s="35"/>
      <c r="H20" s="35"/>
      <c r="K20" s="9">
        <v>37</v>
      </c>
      <c r="L20" s="10">
        <v>66</v>
      </c>
      <c r="M20" s="34"/>
      <c r="N20" s="34"/>
      <c r="O20" s="34"/>
      <c r="P20" s="35"/>
      <c r="Q20" s="35"/>
      <c r="R20" s="35"/>
      <c r="T20" s="9">
        <v>53</v>
      </c>
      <c r="U20" s="10">
        <v>50</v>
      </c>
      <c r="V20" s="34"/>
      <c r="W20" s="34"/>
      <c r="X20" s="34"/>
      <c r="Y20" s="35"/>
      <c r="Z20" s="35"/>
      <c r="AA20" s="35"/>
    </row>
    <row r="21" spans="1:27" x14ac:dyDescent="0.25">
      <c r="A21" s="7"/>
      <c r="B21" s="21"/>
      <c r="C21" s="34"/>
      <c r="D21" s="34"/>
      <c r="E21" s="34"/>
      <c r="F21" s="35"/>
      <c r="G21" s="35"/>
      <c r="H21" s="35"/>
      <c r="K21" s="7"/>
      <c r="L21" s="21"/>
      <c r="M21" s="34"/>
      <c r="N21" s="34"/>
      <c r="O21" s="34"/>
      <c r="P21" s="35"/>
      <c r="Q21" s="35"/>
      <c r="R21" s="35"/>
      <c r="T21" s="7"/>
      <c r="U21" s="32"/>
      <c r="V21" s="34"/>
      <c r="W21" s="34"/>
      <c r="X21" s="34"/>
      <c r="Y21" s="35"/>
      <c r="Z21" s="35"/>
      <c r="AA21" s="35"/>
    </row>
    <row r="22" spans="1:27" x14ac:dyDescent="0.25">
      <c r="A22" s="9">
        <v>44</v>
      </c>
      <c r="B22" s="10">
        <v>0</v>
      </c>
      <c r="C22" s="34">
        <f t="shared" ref="C22" si="53">A22/SUM(A22,A23)</f>
        <v>0.32592592592592595</v>
      </c>
      <c r="D22" s="34">
        <f t="shared" ref="D22" si="54">A22/SUM(A22,B22)</f>
        <v>1</v>
      </c>
      <c r="E22" s="34">
        <f t="shared" ref="E22" si="55" xml:space="preserve"> (2*C22*D22)/(C22+D22)</f>
        <v>0.49162011173184361</v>
      </c>
      <c r="F22" s="35">
        <f t="shared" ref="F22" si="56">B23/SUM(B22,B23)</f>
        <v>1</v>
      </c>
      <c r="G22" s="35">
        <f t="shared" ref="G22" si="57">B23/SUM(A23,B23)</f>
        <v>0.19469026548672566</v>
      </c>
      <c r="H22" s="35">
        <f t="shared" ref="H22" si="58" xml:space="preserve"> (2*F22*G22)/(F22+G22)</f>
        <v>0.3259259259259259</v>
      </c>
      <c r="K22" s="9">
        <v>14</v>
      </c>
      <c r="L22" s="10">
        <v>30</v>
      </c>
      <c r="M22" s="34">
        <f t="shared" ref="M22" si="59">K22/SUM(K22,K23)</f>
        <v>0.14432989690721648</v>
      </c>
      <c r="N22" s="34">
        <f t="shared" ref="N22" si="60">K22/SUM(K22,L22)</f>
        <v>0.31818181818181818</v>
      </c>
      <c r="O22" s="34">
        <f t="shared" ref="O22" si="61" xml:space="preserve"> (2*M22*N22)/(M22+N22)</f>
        <v>0.19858156028368792</v>
      </c>
      <c r="P22" s="35">
        <f t="shared" ref="P22" si="62">L23/SUM(L22,L23)</f>
        <v>0.50819672131147542</v>
      </c>
      <c r="Q22" s="35">
        <f t="shared" ref="Q22" si="63">L23/SUM(K23,L23)</f>
        <v>0.27192982456140352</v>
      </c>
      <c r="R22" s="35">
        <f t="shared" ref="R22" si="64" xml:space="preserve"> (2*P22*Q22)/(P22+Q22)</f>
        <v>0.35428571428571426</v>
      </c>
      <c r="T22" s="9">
        <v>27</v>
      </c>
      <c r="U22" s="10">
        <v>17</v>
      </c>
      <c r="V22" s="34">
        <f t="shared" ref="V22" si="65">T22/SUM(T22,T23)</f>
        <v>0.36986301369863012</v>
      </c>
      <c r="W22" s="34">
        <f t="shared" ref="W22" si="66">T22/SUM(T22,U22)</f>
        <v>0.61363636363636365</v>
      </c>
      <c r="X22" s="34">
        <f t="shared" ref="X22" si="67" xml:space="preserve"> (2*V22*W22)/(V22+W22)</f>
        <v>0.46153846153846151</v>
      </c>
      <c r="Y22" s="35">
        <f t="shared" ref="Y22" si="68">U23/SUM(U22,U23)</f>
        <v>0.8</v>
      </c>
      <c r="Z22" s="35">
        <f t="shared" ref="Z22" si="69">U23/SUM(T23,U23)</f>
        <v>0.59649122807017541</v>
      </c>
      <c r="AA22" s="35">
        <f t="shared" ref="AA22" si="70" xml:space="preserve"> (2*Y22*Z22)/(Y22+Z22)</f>
        <v>0.68341708542713575</v>
      </c>
    </row>
    <row r="23" spans="1:27" x14ac:dyDescent="0.25">
      <c r="A23" s="9">
        <v>91</v>
      </c>
      <c r="B23" s="10">
        <v>22</v>
      </c>
      <c r="C23" s="34"/>
      <c r="D23" s="34"/>
      <c r="E23" s="34"/>
      <c r="F23" s="35"/>
      <c r="G23" s="35"/>
      <c r="H23" s="35"/>
      <c r="K23" s="9">
        <v>83</v>
      </c>
      <c r="L23" s="10">
        <v>31</v>
      </c>
      <c r="M23" s="34"/>
      <c r="N23" s="34"/>
      <c r="O23" s="34"/>
      <c r="P23" s="35"/>
      <c r="Q23" s="35"/>
      <c r="R23" s="35"/>
      <c r="T23" s="9">
        <v>46</v>
      </c>
      <c r="U23" s="10">
        <v>68</v>
      </c>
      <c r="V23" s="34"/>
      <c r="W23" s="34"/>
      <c r="X23" s="34"/>
      <c r="Y23" s="35"/>
      <c r="Z23" s="35"/>
      <c r="AA23" s="35"/>
    </row>
    <row r="24" spans="1:27" x14ac:dyDescent="0.25">
      <c r="A24" s="7"/>
      <c r="B24" s="21"/>
      <c r="C24" s="34"/>
      <c r="D24" s="34"/>
      <c r="E24" s="34"/>
      <c r="F24" s="35"/>
      <c r="G24" s="35"/>
      <c r="H24" s="35"/>
      <c r="K24" s="7"/>
      <c r="L24" s="21"/>
      <c r="M24" s="34"/>
      <c r="N24" s="34"/>
      <c r="O24" s="34"/>
      <c r="P24" s="35"/>
      <c r="Q24" s="35"/>
      <c r="R24" s="35"/>
      <c r="T24" s="7"/>
      <c r="U24" s="32"/>
      <c r="V24" s="34"/>
      <c r="W24" s="34"/>
      <c r="X24" s="34"/>
      <c r="Y24" s="35"/>
      <c r="Z24" s="35"/>
      <c r="AA24" s="35"/>
    </row>
    <row r="25" spans="1:27" x14ac:dyDescent="0.25">
      <c r="A25" s="9">
        <v>58</v>
      </c>
      <c r="B25" s="10">
        <v>1</v>
      </c>
      <c r="C25" s="34">
        <f t="shared" ref="C25" si="71">A25/SUM(A25,A26)</f>
        <v>0.41134751773049644</v>
      </c>
      <c r="D25" s="34">
        <f t="shared" ref="D25" si="72">A25/SUM(A25,B25)</f>
        <v>0.98305084745762716</v>
      </c>
      <c r="E25" s="34">
        <f t="shared" ref="E25" si="73" xml:space="preserve"> (2*C25*D25)/(C25+D25)</f>
        <v>0.57999999999999996</v>
      </c>
      <c r="F25" s="35">
        <f t="shared" ref="F25" si="74">B26/SUM(B25,B26)</f>
        <v>0.9375</v>
      </c>
      <c r="G25" s="35">
        <f t="shared" ref="G25" si="75">B26/SUM(A26,B26)</f>
        <v>0.15306122448979592</v>
      </c>
      <c r="H25" s="35">
        <f t="shared" ref="H25" si="76" xml:space="preserve"> (2*F25*G25)/(F25+G25)</f>
        <v>0.26315789473684209</v>
      </c>
      <c r="K25" s="9">
        <v>19</v>
      </c>
      <c r="L25" s="10">
        <v>40</v>
      </c>
      <c r="M25" s="34">
        <f t="shared" ref="M25" si="77">K25/SUM(K25,K26)</f>
        <v>0.18811881188118812</v>
      </c>
      <c r="N25" s="34">
        <f t="shared" ref="N25" si="78">K25/SUM(K25,L25)</f>
        <v>0.32203389830508472</v>
      </c>
      <c r="O25" s="34">
        <f t="shared" ref="O25" si="79" xml:space="preserve"> (2*M25*N25)/(M25+N25)</f>
        <v>0.23749999999999999</v>
      </c>
      <c r="P25" s="35">
        <f t="shared" ref="P25" si="80">L26/SUM(L25,L26)</f>
        <v>0.2982456140350877</v>
      </c>
      <c r="Q25" s="35">
        <f t="shared" ref="Q25" si="81">L26/SUM(K26,L26)</f>
        <v>0.17171717171717171</v>
      </c>
      <c r="R25" s="35">
        <f t="shared" ref="R25" si="82" xml:space="preserve"> (2*P25*Q25)/(P25+Q25)</f>
        <v>0.21794871794871795</v>
      </c>
      <c r="T25" s="9">
        <v>36</v>
      </c>
      <c r="U25" s="10">
        <v>23</v>
      </c>
      <c r="V25" s="34">
        <f t="shared" ref="V25" si="83">T25/SUM(T25,T26)</f>
        <v>0.46753246753246752</v>
      </c>
      <c r="W25" s="34">
        <f t="shared" ref="W25" si="84">T25/SUM(T25,U25)</f>
        <v>0.61016949152542377</v>
      </c>
      <c r="X25" s="34">
        <f t="shared" ref="X25" si="85" xml:space="preserve"> (2*V25*W25)/(V25+W25)</f>
        <v>0.52941176470588225</v>
      </c>
      <c r="Y25" s="35">
        <f t="shared" ref="Y25" si="86">U26/SUM(U25,U26)</f>
        <v>0.71604938271604934</v>
      </c>
      <c r="Z25" s="35">
        <f t="shared" ref="Z25" si="87">U26/SUM(T26,U26)</f>
        <v>0.58585858585858586</v>
      </c>
      <c r="AA25" s="35">
        <f t="shared" ref="AA25" si="88" xml:space="preserve"> (2*Y25*Z25)/(Y25+Z25)</f>
        <v>0.64444444444444449</v>
      </c>
    </row>
    <row r="26" spans="1:27" x14ac:dyDescent="0.25">
      <c r="A26" s="9">
        <v>83</v>
      </c>
      <c r="B26" s="10">
        <v>15</v>
      </c>
      <c r="C26" s="34"/>
      <c r="D26" s="34"/>
      <c r="E26" s="34"/>
      <c r="F26" s="35"/>
      <c r="G26" s="35"/>
      <c r="H26" s="35"/>
      <c r="K26" s="9">
        <v>82</v>
      </c>
      <c r="L26" s="10">
        <v>17</v>
      </c>
      <c r="M26" s="34"/>
      <c r="N26" s="34"/>
      <c r="O26" s="34"/>
      <c r="P26" s="35"/>
      <c r="Q26" s="35"/>
      <c r="R26" s="35"/>
      <c r="T26" s="9">
        <v>41</v>
      </c>
      <c r="U26" s="10">
        <v>58</v>
      </c>
      <c r="V26" s="34"/>
      <c r="W26" s="34"/>
      <c r="X26" s="34"/>
      <c r="Y26" s="35"/>
      <c r="Z26" s="35"/>
      <c r="AA26" s="35"/>
    </row>
    <row r="27" spans="1:27" x14ac:dyDescent="0.25">
      <c r="A27" s="7"/>
      <c r="B27" s="21"/>
      <c r="C27" s="34"/>
      <c r="D27" s="34"/>
      <c r="E27" s="34"/>
      <c r="F27" s="35"/>
      <c r="G27" s="35"/>
      <c r="H27" s="35"/>
      <c r="K27" s="7"/>
      <c r="L27" s="21"/>
      <c r="M27" s="34"/>
      <c r="N27" s="34"/>
      <c r="O27" s="34"/>
      <c r="P27" s="35"/>
      <c r="Q27" s="35"/>
      <c r="R27" s="35"/>
      <c r="T27" s="7"/>
      <c r="U27" s="32"/>
      <c r="V27" s="34"/>
      <c r="W27" s="34"/>
      <c r="X27" s="34"/>
      <c r="Y27" s="35"/>
      <c r="Z27" s="35"/>
      <c r="AA27" s="35"/>
    </row>
    <row r="28" spans="1:27" x14ac:dyDescent="0.25">
      <c r="A28" s="9">
        <v>45</v>
      </c>
      <c r="B28" s="10">
        <v>0</v>
      </c>
      <c r="C28" s="34">
        <f t="shared" ref="C28" si="89">A28/SUM(A28,A29)</f>
        <v>0.31468531468531469</v>
      </c>
      <c r="D28" s="34">
        <f t="shared" ref="D28" si="90">A28/SUM(A28,B28)</f>
        <v>1</v>
      </c>
      <c r="E28" s="34">
        <f t="shared" ref="E28" si="91" xml:space="preserve"> (2*C28*D28)/(C28+D28)</f>
        <v>0.47872340425531917</v>
      </c>
      <c r="F28" s="35">
        <f t="shared" ref="F28" si="92">B29/SUM(B28,B29)</f>
        <v>1</v>
      </c>
      <c r="G28" s="35">
        <f t="shared" ref="G28" si="93">B29/SUM(A29,B29)</f>
        <v>0.125</v>
      </c>
      <c r="H28" s="35">
        <f t="shared" ref="H28" si="94" xml:space="preserve"> (2*F28*G28)/(F28+G28)</f>
        <v>0.22222222222222221</v>
      </c>
      <c r="K28" s="9">
        <v>39</v>
      </c>
      <c r="L28" s="10">
        <v>6</v>
      </c>
      <c r="M28" s="34">
        <f t="shared" ref="M28" si="95">K28/SUM(K28,K29)</f>
        <v>0.65</v>
      </c>
      <c r="N28" s="34">
        <f t="shared" ref="N28" si="96">K28/SUM(K28,L28)</f>
        <v>0.8666666666666667</v>
      </c>
      <c r="O28" s="34">
        <f t="shared" ref="O28" si="97" xml:space="preserve"> (2*M28*N28)/(M28+N28)</f>
        <v>0.74285714285714288</v>
      </c>
      <c r="P28" s="35">
        <f t="shared" ref="P28" si="98">L29/SUM(L28,L29)</f>
        <v>0.93814432989690721</v>
      </c>
      <c r="Q28" s="35">
        <f t="shared" ref="Q28" si="99">L29/SUM(K29,L29)</f>
        <v>0.8125</v>
      </c>
      <c r="R28" s="35">
        <f t="shared" ref="R28" si="100" xml:space="preserve"> (2*P28*Q28)/(P28+Q28)</f>
        <v>0.87081339712918659</v>
      </c>
      <c r="T28" s="9">
        <v>25</v>
      </c>
      <c r="U28" s="10">
        <v>20</v>
      </c>
      <c r="V28" s="34">
        <f t="shared" ref="V28" si="101">T28/SUM(T28,T29)</f>
        <v>0.33783783783783783</v>
      </c>
      <c r="W28" s="34">
        <f t="shared" ref="W28" si="102">T28/SUM(T28,U28)</f>
        <v>0.55555555555555558</v>
      </c>
      <c r="X28" s="34">
        <f t="shared" ref="X28" si="103" xml:space="preserve"> (2*V28*W28)/(V28+W28)</f>
        <v>0.42016806722689076</v>
      </c>
      <c r="Y28" s="35">
        <f t="shared" ref="Y28" si="104">U29/SUM(U28,U29)</f>
        <v>0.76190476190476186</v>
      </c>
      <c r="Z28" s="35">
        <f t="shared" ref="Z28" si="105">U29/SUM(T29,U29)</f>
        <v>0.5663716814159292</v>
      </c>
      <c r="AA28" s="35">
        <f t="shared" ref="AA28" si="106" xml:space="preserve"> (2*Y28*Z28)/(Y28+Z28)</f>
        <v>0.64974619289340096</v>
      </c>
    </row>
    <row r="29" spans="1:27" x14ac:dyDescent="0.25">
      <c r="A29" s="9">
        <v>98</v>
      </c>
      <c r="B29" s="10">
        <v>14</v>
      </c>
      <c r="C29" s="34"/>
      <c r="D29" s="34"/>
      <c r="E29" s="34"/>
      <c r="F29" s="35"/>
      <c r="G29" s="35"/>
      <c r="H29" s="35"/>
      <c r="K29" s="9">
        <v>21</v>
      </c>
      <c r="L29" s="10">
        <v>91</v>
      </c>
      <c r="M29" s="34"/>
      <c r="N29" s="34"/>
      <c r="O29" s="34"/>
      <c r="P29" s="35"/>
      <c r="Q29" s="35"/>
      <c r="R29" s="35"/>
      <c r="T29" s="9">
        <v>49</v>
      </c>
      <c r="U29" s="10">
        <v>64</v>
      </c>
      <c r="V29" s="34"/>
      <c r="W29" s="34"/>
      <c r="X29" s="34"/>
      <c r="Y29" s="35"/>
      <c r="Z29" s="35"/>
      <c r="AA29" s="35"/>
    </row>
    <row r="30" spans="1:27" x14ac:dyDescent="0.25">
      <c r="A30" s="7"/>
      <c r="B30" s="21"/>
      <c r="C30" s="34"/>
      <c r="D30" s="34"/>
      <c r="E30" s="34"/>
      <c r="F30" s="35"/>
      <c r="G30" s="35"/>
      <c r="H30" s="35"/>
      <c r="K30" s="7"/>
      <c r="L30" s="21"/>
      <c r="M30" s="34"/>
      <c r="N30" s="34"/>
      <c r="O30" s="34"/>
      <c r="P30" s="35"/>
      <c r="Q30" s="35"/>
      <c r="R30" s="35"/>
      <c r="T30" s="7"/>
      <c r="U30" s="32"/>
      <c r="V30" s="34"/>
      <c r="W30" s="34"/>
      <c r="X30" s="34"/>
      <c r="Y30" s="35"/>
      <c r="Z30" s="35"/>
      <c r="AA30" s="35"/>
    </row>
    <row r="31" spans="1:27" x14ac:dyDescent="0.25">
      <c r="A31" s="9">
        <v>45</v>
      </c>
      <c r="B31" s="10">
        <v>0</v>
      </c>
      <c r="C31" s="34">
        <f t="shared" ref="C31" si="107">A31/SUM(A31,A32)</f>
        <v>0.31914893617021278</v>
      </c>
      <c r="D31" s="34">
        <f t="shared" ref="D31" si="108">A31/SUM(A31,B31)</f>
        <v>1</v>
      </c>
      <c r="E31" s="34">
        <f t="shared" ref="E31" si="109" xml:space="preserve"> (2*C31*D31)/(C31+D31)</f>
        <v>0.48387096774193555</v>
      </c>
      <c r="F31" s="35">
        <f t="shared" ref="F31" si="110">B32/SUM(B31,B32)</f>
        <v>1</v>
      </c>
      <c r="G31" s="35">
        <f t="shared" ref="G31" si="111">B32/SUM(A32,B32)</f>
        <v>0.14285714285714285</v>
      </c>
      <c r="H31" s="35">
        <f t="shared" ref="H31" si="112" xml:space="preserve"> (2*F31*G31)/(F31+G31)</f>
        <v>0.25</v>
      </c>
      <c r="K31" s="9">
        <v>38</v>
      </c>
      <c r="L31" s="10">
        <v>7</v>
      </c>
      <c r="M31" s="34">
        <f t="shared" ref="M31" si="113">K31/SUM(K31,K32)</f>
        <v>0.59375</v>
      </c>
      <c r="N31" s="34">
        <f t="shared" ref="N31" si="114">K31/SUM(K31,L31)</f>
        <v>0.84444444444444444</v>
      </c>
      <c r="O31" s="34">
        <f t="shared" ref="O31" si="115" xml:space="preserve"> (2*M31*N31)/(M31+N31)</f>
        <v>0.69724770642201828</v>
      </c>
      <c r="P31" s="35">
        <f t="shared" ref="P31" si="116">L32/SUM(L31,L32)</f>
        <v>0.92553191489361697</v>
      </c>
      <c r="Q31" s="35">
        <f t="shared" ref="Q31" si="117">L32/SUM(K32,L32)</f>
        <v>0.76991150442477874</v>
      </c>
      <c r="R31" s="35">
        <f t="shared" ref="R31" si="118" xml:space="preserve"> (2*P31*Q31)/(P31+Q31)</f>
        <v>0.84057971014492761</v>
      </c>
      <c r="T31" s="9">
        <v>32</v>
      </c>
      <c r="U31" s="10">
        <v>13</v>
      </c>
      <c r="V31" s="34">
        <f t="shared" ref="V31" si="119">T31/SUM(T31,T32)</f>
        <v>0.41558441558441561</v>
      </c>
      <c r="W31" s="34">
        <f t="shared" ref="W31" si="120">T31/SUM(T31,U31)</f>
        <v>0.71111111111111114</v>
      </c>
      <c r="X31" s="34">
        <f t="shared" ref="X31" si="121" xml:space="preserve"> (2*V31*W31)/(V31+W31)</f>
        <v>0.52459016393442626</v>
      </c>
      <c r="Y31" s="35">
        <f t="shared" ref="Y31" si="122">U32/SUM(U31,U32)</f>
        <v>0.83950617283950613</v>
      </c>
      <c r="Z31" s="35">
        <f t="shared" ref="Z31" si="123">U32/SUM(T32,U32)</f>
        <v>0.60176991150442483</v>
      </c>
      <c r="AA31" s="35">
        <f t="shared" ref="AA31" si="124" xml:space="preserve"> (2*Y31*Z31)/(Y31+Z31)</f>
        <v>0.70103092783505161</v>
      </c>
    </row>
    <row r="32" spans="1:27" x14ac:dyDescent="0.25">
      <c r="A32" s="9">
        <v>96</v>
      </c>
      <c r="B32" s="10">
        <v>16</v>
      </c>
      <c r="C32" s="34"/>
      <c r="D32" s="34"/>
      <c r="E32" s="34"/>
      <c r="F32" s="35"/>
      <c r="G32" s="35"/>
      <c r="H32" s="35"/>
      <c r="K32" s="9">
        <v>26</v>
      </c>
      <c r="L32" s="10">
        <v>87</v>
      </c>
      <c r="M32" s="34"/>
      <c r="N32" s="34"/>
      <c r="O32" s="34"/>
      <c r="P32" s="35"/>
      <c r="Q32" s="35"/>
      <c r="R32" s="35"/>
      <c r="T32" s="9">
        <v>45</v>
      </c>
      <c r="U32" s="10">
        <v>68</v>
      </c>
      <c r="V32" s="34"/>
      <c r="W32" s="34"/>
      <c r="X32" s="34"/>
      <c r="Y32" s="35"/>
      <c r="Z32" s="35"/>
      <c r="AA32" s="35"/>
    </row>
    <row r="33" spans="1:27" x14ac:dyDescent="0.25">
      <c r="A33" s="7"/>
      <c r="B33" s="21"/>
      <c r="C33" s="34"/>
      <c r="D33" s="34"/>
      <c r="E33" s="34"/>
      <c r="F33" s="35"/>
      <c r="G33" s="35"/>
      <c r="H33" s="35"/>
      <c r="K33" s="7"/>
      <c r="L33" s="21"/>
      <c r="M33" s="34"/>
      <c r="N33" s="34"/>
      <c r="O33" s="34"/>
      <c r="P33" s="35"/>
      <c r="Q33" s="35"/>
      <c r="R33" s="35"/>
      <c r="T33" s="7"/>
      <c r="U33" s="32"/>
      <c r="V33" s="34"/>
      <c r="W33" s="34"/>
      <c r="X33" s="34"/>
      <c r="Y33" s="35"/>
      <c r="Z33" s="35"/>
      <c r="AA33" s="35"/>
    </row>
    <row r="34" spans="1:27" x14ac:dyDescent="0.25">
      <c r="A34" s="9">
        <v>79</v>
      </c>
      <c r="B34" s="10">
        <v>0</v>
      </c>
      <c r="C34" s="34">
        <f t="shared" ref="C34" si="125">A34/SUM(A34,A35)</f>
        <v>0.45402298850574713</v>
      </c>
      <c r="D34" s="34">
        <f t="shared" ref="D34" si="126">A34/SUM(A34,B34)</f>
        <v>1</v>
      </c>
      <c r="E34" s="34">
        <f t="shared" ref="E34" si="127" xml:space="preserve"> (2*C34*D34)/(C34+D34)</f>
        <v>0.62450592885375489</v>
      </c>
      <c r="F34" s="35">
        <f t="shared" ref="F34" si="128">B35/SUM(B34,B35)</f>
        <v>1</v>
      </c>
      <c r="G34" s="35">
        <f t="shared" ref="G34" si="129">B35/SUM(A35,B35)</f>
        <v>0.12037037037037036</v>
      </c>
      <c r="H34" s="35">
        <f t="shared" ref="H34" si="130" xml:space="preserve"> (2*F34*G34)/(F34+G34)</f>
        <v>0.21487603305785122</v>
      </c>
      <c r="K34" s="9">
        <v>7</v>
      </c>
      <c r="L34" s="10">
        <v>42</v>
      </c>
      <c r="M34" s="34">
        <f t="shared" ref="M34" si="131">K34/SUM(K34,K35)</f>
        <v>7.7777777777777779E-2</v>
      </c>
      <c r="N34" s="34">
        <f t="shared" ref="N34" si="132">K34/SUM(K34,L34)</f>
        <v>0.14285714285714285</v>
      </c>
      <c r="O34" s="34">
        <f t="shared" ref="O34" si="133" xml:space="preserve"> (2*M34*N34)/(M34+N34)</f>
        <v>0.10071942446043167</v>
      </c>
      <c r="P34" s="35">
        <f t="shared" ref="P34" si="134">L35/SUM(L34,L35)</f>
        <v>0.38235294117647056</v>
      </c>
      <c r="Q34" s="35">
        <f t="shared" ref="Q34" si="135">L35/SUM(K35,L35)</f>
        <v>0.23853211009174313</v>
      </c>
      <c r="R34" s="35">
        <f t="shared" ref="R34" si="136" xml:space="preserve"> (2*P34*Q34)/(P34+Q34)</f>
        <v>0.29378531073446329</v>
      </c>
      <c r="T34" s="9">
        <v>23</v>
      </c>
      <c r="U34" s="10">
        <v>26</v>
      </c>
      <c r="V34" s="34">
        <f t="shared" ref="V34" si="137">T34/SUM(T34,T35)</f>
        <v>0.43396226415094341</v>
      </c>
      <c r="W34" s="34">
        <f t="shared" ref="W34" si="138">T34/SUM(T34,U34)</f>
        <v>0.46938775510204084</v>
      </c>
      <c r="X34" s="34">
        <f t="shared" ref="X34" si="139" xml:space="preserve"> (2*V34*W34)/(V34+W34)</f>
        <v>0.45098039215686281</v>
      </c>
      <c r="Y34" s="35">
        <f t="shared" ref="Y34" si="140">U35/SUM(U34,U35)</f>
        <v>0.75238095238095237</v>
      </c>
      <c r="Z34" s="35">
        <f t="shared" ref="Z34" si="141">U35/SUM(T35,U35)</f>
        <v>0.72477064220183485</v>
      </c>
      <c r="AA34" s="35">
        <f t="shared" ref="AA34" si="142" xml:space="preserve"> (2*Y34*Z34)/(Y34+Z34)</f>
        <v>0.73831775700934588</v>
      </c>
    </row>
    <row r="35" spans="1:27" x14ac:dyDescent="0.25">
      <c r="A35" s="9">
        <v>95</v>
      </c>
      <c r="B35" s="10">
        <v>13</v>
      </c>
      <c r="C35" s="34"/>
      <c r="D35" s="34"/>
      <c r="E35" s="34"/>
      <c r="F35" s="35"/>
      <c r="G35" s="35"/>
      <c r="H35" s="35"/>
      <c r="K35" s="9">
        <v>83</v>
      </c>
      <c r="L35" s="10">
        <v>26</v>
      </c>
      <c r="M35" s="34"/>
      <c r="N35" s="34"/>
      <c r="O35" s="34"/>
      <c r="P35" s="35"/>
      <c r="Q35" s="35"/>
      <c r="R35" s="35"/>
      <c r="T35" s="9">
        <v>30</v>
      </c>
      <c r="U35" s="10">
        <v>79</v>
      </c>
      <c r="V35" s="34"/>
      <c r="W35" s="34"/>
      <c r="X35" s="34"/>
      <c r="Y35" s="35"/>
      <c r="Z35" s="35"/>
      <c r="AA35" s="35"/>
    </row>
    <row r="36" spans="1:27" x14ac:dyDescent="0.25">
      <c r="A36" s="24"/>
      <c r="C36" s="34"/>
      <c r="D36" s="34"/>
      <c r="E36" s="34"/>
      <c r="F36" s="35"/>
      <c r="G36" s="35"/>
      <c r="H36" s="35"/>
      <c r="K36" s="24"/>
      <c r="M36" s="34"/>
      <c r="N36" s="34"/>
      <c r="O36" s="34"/>
      <c r="P36" s="35"/>
      <c r="Q36" s="35"/>
      <c r="R36" s="35"/>
      <c r="T36" s="24"/>
      <c r="V36" s="34"/>
      <c r="W36" s="34"/>
      <c r="X36" s="34"/>
      <c r="Y36" s="35"/>
      <c r="Z36" s="35"/>
      <c r="AA36" s="35"/>
    </row>
    <row r="37" spans="1:27" x14ac:dyDescent="0.25">
      <c r="A37" s="9">
        <v>45</v>
      </c>
      <c r="B37" s="10">
        <v>3</v>
      </c>
      <c r="C37" s="34">
        <f t="shared" ref="C37" si="143">A37/SUM(A37,A38)</f>
        <v>0.32608695652173914</v>
      </c>
      <c r="D37" s="34">
        <f t="shared" ref="D37" si="144">A37/SUM(A37,B37)</f>
        <v>0.9375</v>
      </c>
      <c r="E37" s="34">
        <f t="shared" ref="E37" si="145" xml:space="preserve"> (2*C37*D37)/(C37+D37)</f>
        <v>0.48387096774193544</v>
      </c>
      <c r="F37" s="35">
        <f t="shared" ref="F37" si="146">B38/SUM(B37,B38)</f>
        <v>0.84210526315789469</v>
      </c>
      <c r="G37" s="35">
        <f t="shared" ref="G37" si="147">B38/SUM(A38,B38)</f>
        <v>0.14678899082568808</v>
      </c>
      <c r="H37" s="35">
        <f t="shared" ref="H37" si="148" xml:space="preserve"> (2*F37*G37)/(F37+G37)</f>
        <v>0.25</v>
      </c>
      <c r="K37" s="9">
        <v>12</v>
      </c>
      <c r="L37" s="10">
        <v>36</v>
      </c>
      <c r="M37" s="34">
        <f t="shared" ref="M37" si="149">K37/SUM(K37,K38)</f>
        <v>0.14814814814814814</v>
      </c>
      <c r="N37" s="34">
        <f t="shared" ref="N37" si="150">K37/SUM(K37,L37)</f>
        <v>0.25</v>
      </c>
      <c r="O37" s="34">
        <f t="shared" ref="O37" si="151" xml:space="preserve"> (2*M37*N37)/(M37+N37)</f>
        <v>0.18604651162790697</v>
      </c>
      <c r="P37" s="35">
        <f t="shared" ref="P37" si="152">L38/SUM(L37,L38)</f>
        <v>0.53246753246753242</v>
      </c>
      <c r="Q37" s="35">
        <f t="shared" ref="Q37" si="153">L38/SUM(K38,L38)</f>
        <v>0.37272727272727274</v>
      </c>
      <c r="R37" s="35">
        <f t="shared" ref="R37" si="154" xml:space="preserve"> (2*P37*Q37)/(P37+Q37)</f>
        <v>0.43850267379679148</v>
      </c>
      <c r="T37" s="9">
        <v>27</v>
      </c>
      <c r="U37" s="10">
        <v>21</v>
      </c>
      <c r="V37" s="34">
        <f t="shared" ref="V37" si="155">T37/SUM(T37,T38)</f>
        <v>0.34177215189873417</v>
      </c>
      <c r="W37" s="34">
        <f t="shared" ref="W37" si="156">T37/SUM(T37,U37)</f>
        <v>0.5625</v>
      </c>
      <c r="X37" s="34">
        <f t="shared" ref="X37" si="157" xml:space="preserve"> (2*V37*W37)/(V37+W37)</f>
        <v>0.42519685039370075</v>
      </c>
      <c r="Y37" s="35">
        <f t="shared" ref="Y37" si="158">U38/SUM(U37,U38)</f>
        <v>0.73417721518987344</v>
      </c>
      <c r="Z37" s="35">
        <f t="shared" ref="Z37" si="159">U38/SUM(T38,U38)</f>
        <v>0.52727272727272723</v>
      </c>
      <c r="AA37" s="35">
        <f t="shared" ref="AA37" si="160" xml:space="preserve"> (2*Y37*Z37)/(Y37+Z37)</f>
        <v>0.61375661375661372</v>
      </c>
    </row>
    <row r="38" spans="1:27" x14ac:dyDescent="0.25">
      <c r="A38" s="9">
        <v>93</v>
      </c>
      <c r="B38" s="10">
        <v>16</v>
      </c>
      <c r="C38" s="34"/>
      <c r="D38" s="34"/>
      <c r="E38" s="34"/>
      <c r="F38" s="35"/>
      <c r="G38" s="35"/>
      <c r="H38" s="35"/>
      <c r="K38" s="9">
        <v>69</v>
      </c>
      <c r="L38" s="10">
        <v>41</v>
      </c>
      <c r="M38" s="34"/>
      <c r="N38" s="34"/>
      <c r="O38" s="34"/>
      <c r="P38" s="35"/>
      <c r="Q38" s="35"/>
      <c r="R38" s="35"/>
      <c r="T38" s="9">
        <v>52</v>
      </c>
      <c r="U38" s="10">
        <v>58</v>
      </c>
      <c r="V38" s="34"/>
      <c r="W38" s="34"/>
      <c r="X38" s="34"/>
      <c r="Y38" s="35"/>
      <c r="Z38" s="35"/>
      <c r="AA38" s="35"/>
    </row>
    <row r="39" spans="1:27" x14ac:dyDescent="0.25">
      <c r="A39" s="24"/>
      <c r="C39" s="36"/>
      <c r="D39" s="36"/>
      <c r="E39" s="36"/>
      <c r="F39" s="37"/>
      <c r="G39" s="37"/>
      <c r="H39" s="37"/>
      <c r="K39" s="24"/>
      <c r="M39" s="36"/>
      <c r="N39" s="36"/>
      <c r="O39" s="36"/>
      <c r="P39" s="37"/>
      <c r="Q39" s="37"/>
      <c r="R39" s="37"/>
      <c r="T39" s="24"/>
      <c r="V39" s="36"/>
      <c r="W39" s="36"/>
      <c r="X39" s="36"/>
      <c r="Y39" s="37"/>
      <c r="Z39" s="37"/>
      <c r="AA39" s="37"/>
    </row>
    <row r="40" spans="1:27" x14ac:dyDescent="0.25">
      <c r="A40" s="26"/>
      <c r="B40" s="27"/>
      <c r="C40" s="34">
        <f t="shared" ref="C40:H40" si="161">SUM(C10:C37)/10</f>
        <v>0.3549335377581328</v>
      </c>
      <c r="D40" s="34">
        <f t="shared" si="161"/>
        <v>0.99005508474576265</v>
      </c>
      <c r="E40" s="34">
        <f t="shared" si="161"/>
        <v>0.5211816189960613</v>
      </c>
      <c r="F40" s="11">
        <f t="shared" si="161"/>
        <v>0.96962719298245614</v>
      </c>
      <c r="G40" s="11">
        <f t="shared" si="161"/>
        <v>0.13753156972307742</v>
      </c>
      <c r="H40" s="12">
        <f t="shared" si="161"/>
        <v>0.23941543321647921</v>
      </c>
      <c r="K40" s="26"/>
      <c r="L40" s="27"/>
      <c r="M40" s="34">
        <f t="shared" ref="M40:R40" si="162">SUM(M10:M37)/10</f>
        <v>0.34882150434033699</v>
      </c>
      <c r="N40" s="34">
        <f t="shared" si="162"/>
        <v>0.54764080985283425</v>
      </c>
      <c r="O40" s="34">
        <f t="shared" si="162"/>
        <v>0.42371969482842953</v>
      </c>
      <c r="P40" s="11">
        <f t="shared" si="162"/>
        <v>0.63125308825504756</v>
      </c>
      <c r="Q40" s="11">
        <f t="shared" si="162"/>
        <v>0.46321573061073734</v>
      </c>
      <c r="R40" s="12">
        <f t="shared" si="162"/>
        <v>0.53060620441863215</v>
      </c>
      <c r="T40" s="26"/>
      <c r="U40" s="27"/>
      <c r="V40" s="34">
        <f t="shared" ref="V40:AA40" si="163">SUM(V10:V37)/10</f>
        <v>0.40354393007047296</v>
      </c>
      <c r="W40" s="34">
        <f t="shared" si="163"/>
        <v>0.61802295355544712</v>
      </c>
      <c r="X40" s="34">
        <f t="shared" si="163"/>
        <v>0.48599099896340958</v>
      </c>
      <c r="Y40" s="11">
        <f t="shared" si="163"/>
        <v>0.7732898445844204</v>
      </c>
      <c r="Z40" s="11">
        <f t="shared" si="163"/>
        <v>0.58609591496325242</v>
      </c>
      <c r="AA40" s="12">
        <f t="shared" si="163"/>
        <v>0.66498729464082706</v>
      </c>
    </row>
  </sheetData>
  <mergeCells count="8">
    <mergeCell ref="M7:O7"/>
    <mergeCell ref="P7:R7"/>
    <mergeCell ref="V7:X7"/>
    <mergeCell ref="Y7:AA7"/>
    <mergeCell ref="A7:B7"/>
    <mergeCell ref="K7:L7"/>
    <mergeCell ref="C7:E7"/>
    <mergeCell ref="F7:H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E5D4-733F-4A17-B88C-142D72D88789}">
  <dimension ref="A1:AU58"/>
  <sheetViews>
    <sheetView tabSelected="1" topLeftCell="K7" workbookViewId="0">
      <selection activeCell="A8" sqref="A8:AU58"/>
    </sheetView>
  </sheetViews>
  <sheetFormatPr defaultRowHeight="15" x14ac:dyDescent="0.25"/>
  <cols>
    <col min="1" max="1" width="13" customWidth="1"/>
    <col min="10" max="10" width="13.7109375" customWidth="1"/>
    <col min="19" max="19" width="12.85546875" customWidth="1"/>
  </cols>
  <sheetData>
    <row r="1" spans="1:47" x14ac:dyDescent="0.25">
      <c r="A1" t="s">
        <v>52</v>
      </c>
      <c r="B1" s="30" t="s">
        <v>48</v>
      </c>
      <c r="C1" s="30" t="s">
        <v>49</v>
      </c>
      <c r="D1" s="30" t="s">
        <v>11</v>
      </c>
      <c r="Q1" s="39" t="s">
        <v>2</v>
      </c>
      <c r="R1" s="39" t="s">
        <v>61</v>
      </c>
      <c r="S1" s="39" t="s">
        <v>62</v>
      </c>
      <c r="T1" s="39" t="s">
        <v>63</v>
      </c>
      <c r="U1" s="39" t="s">
        <v>64</v>
      </c>
      <c r="V1" s="39" t="s">
        <v>65</v>
      </c>
      <c r="W1" s="39" t="s">
        <v>66</v>
      </c>
      <c r="Y1" s="39" t="s">
        <v>2</v>
      </c>
      <c r="Z1" s="39" t="s">
        <v>61</v>
      </c>
      <c r="AA1" s="39" t="s">
        <v>62</v>
      </c>
      <c r="AB1" s="39" t="s">
        <v>63</v>
      </c>
      <c r="AC1" s="39" t="s">
        <v>64</v>
      </c>
      <c r="AD1" s="39" t="s">
        <v>65</v>
      </c>
      <c r="AE1" s="39" t="s">
        <v>66</v>
      </c>
      <c r="AG1" s="42" t="s">
        <v>3</v>
      </c>
      <c r="AH1" s="43" t="s">
        <v>61</v>
      </c>
      <c r="AI1" s="43" t="s">
        <v>62</v>
      </c>
      <c r="AJ1" s="43" t="s">
        <v>63</v>
      </c>
      <c r="AK1" s="43" t="s">
        <v>64</v>
      </c>
      <c r="AL1" s="43" t="s">
        <v>65</v>
      </c>
      <c r="AM1" s="43" t="s">
        <v>66</v>
      </c>
      <c r="AN1" s="42"/>
      <c r="AO1" s="42" t="s">
        <v>3</v>
      </c>
      <c r="AP1" s="43" t="s">
        <v>61</v>
      </c>
      <c r="AQ1" s="43" t="s">
        <v>62</v>
      </c>
      <c r="AR1" s="43" t="s">
        <v>63</v>
      </c>
      <c r="AS1" s="43" t="s">
        <v>64</v>
      </c>
      <c r="AT1" s="43" t="s">
        <v>65</v>
      </c>
      <c r="AU1" s="43" t="s">
        <v>66</v>
      </c>
    </row>
    <row r="2" spans="1:47" x14ac:dyDescent="0.25">
      <c r="A2" t="s">
        <v>0</v>
      </c>
      <c r="B2">
        <v>0.34274689732767144</v>
      </c>
      <c r="C2">
        <v>0.99016829229293246</v>
      </c>
      <c r="D2">
        <v>0.50823504259424457</v>
      </c>
      <c r="Q2" s="40" t="s">
        <v>0</v>
      </c>
      <c r="R2" s="40">
        <v>0.34882150434033699</v>
      </c>
      <c r="S2" s="40">
        <v>0.63125308825504756</v>
      </c>
      <c r="T2" s="40">
        <v>0.54764080985283425</v>
      </c>
      <c r="U2" s="40">
        <v>0.46321573061073734</v>
      </c>
      <c r="V2" s="40">
        <v>0.42371969482842953</v>
      </c>
      <c r="W2" s="40">
        <v>0.53060620441863215</v>
      </c>
      <c r="Y2" s="40" t="s">
        <v>0</v>
      </c>
      <c r="Z2" s="41">
        <f>R2*100</f>
        <v>34.882150434033697</v>
      </c>
      <c r="AA2" s="41">
        <f t="shared" ref="AA2:AE2" si="0">S2*100</f>
        <v>63.125308825504753</v>
      </c>
      <c r="AB2" s="41">
        <f t="shared" si="0"/>
        <v>54.764080985283428</v>
      </c>
      <c r="AC2" s="41">
        <f t="shared" si="0"/>
        <v>46.321573061073735</v>
      </c>
      <c r="AD2" s="41">
        <f t="shared" si="0"/>
        <v>42.37196948284295</v>
      </c>
      <c r="AE2" s="41">
        <f t="shared" si="0"/>
        <v>53.060620441863215</v>
      </c>
      <c r="AG2" s="42" t="s">
        <v>0</v>
      </c>
      <c r="AH2" s="42">
        <v>0.40354393007047296</v>
      </c>
      <c r="AI2" s="42">
        <v>0.7732898445844204</v>
      </c>
      <c r="AJ2" s="42">
        <v>0.61802295355544712</v>
      </c>
      <c r="AK2" s="42">
        <v>0.58609591496325242</v>
      </c>
      <c r="AL2" s="42">
        <v>0.48599099896340958</v>
      </c>
      <c r="AM2" s="42">
        <v>0.66498729464082706</v>
      </c>
      <c r="AN2" s="42"/>
      <c r="AO2" s="42" t="s">
        <v>0</v>
      </c>
      <c r="AP2" s="44">
        <f>AH2*100</f>
        <v>40.354393007047292</v>
      </c>
      <c r="AQ2" s="44">
        <f t="shared" ref="AQ2:AU2" si="1">AI2*100</f>
        <v>77.328984458442036</v>
      </c>
      <c r="AR2" s="44">
        <f t="shared" si="1"/>
        <v>61.802295355544715</v>
      </c>
      <c r="AS2" s="44">
        <f t="shared" si="1"/>
        <v>58.609591496325244</v>
      </c>
      <c r="AT2" s="44">
        <f t="shared" si="1"/>
        <v>48.59909989634096</v>
      </c>
      <c r="AU2" s="44">
        <f t="shared" si="1"/>
        <v>66.4987294640827</v>
      </c>
    </row>
    <row r="3" spans="1:47" x14ac:dyDescent="0.25">
      <c r="A3" t="s">
        <v>12</v>
      </c>
      <c r="B3" s="30">
        <v>0.31139297357752571</v>
      </c>
      <c r="C3" s="30">
        <v>0.99199952919020706</v>
      </c>
      <c r="D3" s="30">
        <v>0.47324609615951518</v>
      </c>
      <c r="Q3" s="40" t="s">
        <v>12</v>
      </c>
      <c r="R3" s="40">
        <v>0.24016630202160849</v>
      </c>
      <c r="S3" s="40">
        <v>0.50980584983027666</v>
      </c>
      <c r="T3" s="40">
        <v>0.52332784058279336</v>
      </c>
      <c r="U3" s="40">
        <v>0.26071089137395942</v>
      </c>
      <c r="V3" s="40">
        <v>0.3249002186775708</v>
      </c>
      <c r="W3" s="40">
        <v>0.32857268608464457</v>
      </c>
      <c r="Y3" s="40" t="s">
        <v>12</v>
      </c>
      <c r="Z3" s="41">
        <f t="shared" ref="Z3:Z6" si="2">R3*100</f>
        <v>24.016630202160847</v>
      </c>
      <c r="AA3" s="41">
        <f t="shared" ref="AA3:AA6" si="3">S3*100</f>
        <v>50.980584983027668</v>
      </c>
      <c r="AB3" s="41">
        <f t="shared" ref="AB3:AB6" si="4">T3*100</f>
        <v>52.332784058279337</v>
      </c>
      <c r="AC3" s="41">
        <f t="shared" ref="AC3:AC6" si="5">U3*100</f>
        <v>26.071089137395941</v>
      </c>
      <c r="AD3" s="41">
        <f t="shared" ref="AD3:AD6" si="6">V3*100</f>
        <v>32.490021867757079</v>
      </c>
      <c r="AE3" s="41">
        <f t="shared" ref="AE3:AE6" si="7">W3*100</f>
        <v>32.857268608464459</v>
      </c>
      <c r="AG3" s="42" t="s">
        <v>12</v>
      </c>
      <c r="AH3" s="42">
        <v>0.31356399208548924</v>
      </c>
      <c r="AI3" s="42">
        <v>0.69831843938655092</v>
      </c>
      <c r="AJ3" s="42">
        <v>0.90016844954455644</v>
      </c>
      <c r="AK3" s="42">
        <v>9.6530069736558394E-2</v>
      </c>
      <c r="AL3" s="42">
        <v>0.46451545584131837</v>
      </c>
      <c r="AM3" s="42">
        <v>0.16898764171317648</v>
      </c>
      <c r="AN3" s="42"/>
      <c r="AO3" s="42" t="s">
        <v>12</v>
      </c>
      <c r="AP3" s="44">
        <f t="shared" ref="AP3:AP6" si="8">AH3*100</f>
        <v>31.356399208548925</v>
      </c>
      <c r="AQ3" s="44">
        <f t="shared" ref="AQ3:AQ6" si="9">AI3*100</f>
        <v>69.831843938655098</v>
      </c>
      <c r="AR3" s="44">
        <f t="shared" ref="AR3:AR6" si="10">AJ3*100</f>
        <v>90.016844954455649</v>
      </c>
      <c r="AS3" s="44">
        <f t="shared" ref="AS3:AS6" si="11">AK3*100</f>
        <v>9.6530069736558399</v>
      </c>
      <c r="AT3" s="44">
        <f t="shared" ref="AT3:AT6" si="12">AL3*100</f>
        <v>46.451545584131836</v>
      </c>
      <c r="AU3" s="44">
        <f t="shared" ref="AU3:AU6" si="13">AM3*100</f>
        <v>16.898764171317648</v>
      </c>
    </row>
    <row r="4" spans="1:47" x14ac:dyDescent="0.25">
      <c r="A4" t="s">
        <v>31</v>
      </c>
      <c r="B4" s="30">
        <v>0.11697418938131013</v>
      </c>
      <c r="C4" s="30">
        <v>4.9082539267221073E-2</v>
      </c>
      <c r="D4" s="30">
        <v>6.8581973487346584E-2</v>
      </c>
      <c r="Q4" s="40" t="s">
        <v>31</v>
      </c>
      <c r="R4">
        <v>0.33180768684378575</v>
      </c>
      <c r="S4">
        <v>0.84034656969439592</v>
      </c>
      <c r="T4">
        <v>0.93756456406636468</v>
      </c>
      <c r="U4">
        <v>0.14013578075628982</v>
      </c>
      <c r="V4">
        <v>0.48956110319157259</v>
      </c>
      <c r="W4">
        <v>0.2385537262442135</v>
      </c>
      <c r="Y4" s="40" t="s">
        <v>31</v>
      </c>
      <c r="Z4" s="41">
        <f t="shared" si="2"/>
        <v>33.180768684378577</v>
      </c>
      <c r="AA4" s="41">
        <f t="shared" si="3"/>
        <v>84.034656969439595</v>
      </c>
      <c r="AB4" s="41">
        <f t="shared" si="4"/>
        <v>93.756456406636474</v>
      </c>
      <c r="AC4" s="41">
        <f t="shared" si="5"/>
        <v>14.013578075628983</v>
      </c>
      <c r="AD4" s="41">
        <f t="shared" si="6"/>
        <v>48.956110319157261</v>
      </c>
      <c r="AE4" s="41">
        <f t="shared" si="7"/>
        <v>23.855372624421349</v>
      </c>
      <c r="AG4" s="42" t="s">
        <v>31</v>
      </c>
      <c r="AH4">
        <v>0.28636684361490838</v>
      </c>
      <c r="AI4">
        <v>0.6653207886073027</v>
      </c>
      <c r="AJ4">
        <v>0.42596297292539109</v>
      </c>
      <c r="AK4">
        <v>0.49878269827092908</v>
      </c>
      <c r="AL4">
        <v>0.31503330008229058</v>
      </c>
      <c r="AM4">
        <v>0.55164789013547333</v>
      </c>
      <c r="AN4" s="42"/>
      <c r="AO4" s="42" t="s">
        <v>31</v>
      </c>
      <c r="AP4" s="44">
        <f t="shared" si="8"/>
        <v>28.63668436149084</v>
      </c>
      <c r="AQ4" s="44">
        <f t="shared" si="9"/>
        <v>66.532078860730266</v>
      </c>
      <c r="AR4" s="44">
        <f t="shared" si="10"/>
        <v>42.596297292539106</v>
      </c>
      <c r="AS4" s="44">
        <f t="shared" si="11"/>
        <v>49.878269827092907</v>
      </c>
      <c r="AT4" s="44">
        <f t="shared" si="12"/>
        <v>31.503330008229057</v>
      </c>
      <c r="AU4" s="44">
        <f t="shared" si="13"/>
        <v>55.164789013547335</v>
      </c>
    </row>
    <row r="5" spans="1:47" x14ac:dyDescent="0.25">
      <c r="A5" t="s">
        <v>13</v>
      </c>
      <c r="B5" s="30">
        <v>0.31139297357752571</v>
      </c>
      <c r="C5" s="30">
        <v>0.99199952919020706</v>
      </c>
      <c r="D5" s="30">
        <v>0.47324609615951518</v>
      </c>
      <c r="Q5" s="40" t="s">
        <v>13</v>
      </c>
      <c r="R5" s="40">
        <v>0.31931267938172841</v>
      </c>
      <c r="S5" s="40">
        <v>0.70060237392107449</v>
      </c>
      <c r="T5" s="40">
        <v>0.77605529264258732</v>
      </c>
      <c r="U5" s="40">
        <v>0.21896762478131121</v>
      </c>
      <c r="V5" s="40">
        <v>0.43141458537291105</v>
      </c>
      <c r="W5" s="40">
        <v>0.28862746407847484</v>
      </c>
      <c r="Y5" s="40" t="s">
        <v>13</v>
      </c>
      <c r="Z5" s="41">
        <f t="shared" si="2"/>
        <v>31.931267938172841</v>
      </c>
      <c r="AA5" s="41">
        <f t="shared" si="3"/>
        <v>70.060237392107453</v>
      </c>
      <c r="AB5" s="41">
        <f t="shared" si="4"/>
        <v>77.605529264258735</v>
      </c>
      <c r="AC5" s="41">
        <f t="shared" si="5"/>
        <v>21.896762478131119</v>
      </c>
      <c r="AD5" s="41">
        <f t="shared" si="6"/>
        <v>43.141458537291108</v>
      </c>
      <c r="AE5" s="41">
        <f t="shared" si="7"/>
        <v>28.862746407847485</v>
      </c>
      <c r="AG5" s="42" t="s">
        <v>13</v>
      </c>
      <c r="AH5" s="42">
        <v>0.32019322670785</v>
      </c>
      <c r="AI5" s="42">
        <v>0.75263318724619022</v>
      </c>
      <c r="AJ5" s="42">
        <v>0.9184889838425867</v>
      </c>
      <c r="AK5" s="42">
        <v>0.10648818074475697</v>
      </c>
      <c r="AL5" s="42">
        <v>0.4740597071648307</v>
      </c>
      <c r="AM5" s="42">
        <v>0.18531693409120248</v>
      </c>
      <c r="AN5" s="42"/>
      <c r="AO5" s="42" t="s">
        <v>13</v>
      </c>
      <c r="AP5" s="44">
        <f t="shared" si="8"/>
        <v>32.019322670785002</v>
      </c>
      <c r="AQ5" s="44">
        <f t="shared" si="9"/>
        <v>75.263318724619026</v>
      </c>
      <c r="AR5" s="44">
        <f t="shared" si="10"/>
        <v>91.848898384258675</v>
      </c>
      <c r="AS5" s="44">
        <f t="shared" si="11"/>
        <v>10.648818074475697</v>
      </c>
      <c r="AT5" s="44">
        <f t="shared" si="12"/>
        <v>47.405970716483068</v>
      </c>
      <c r="AU5" s="44">
        <f t="shared" si="13"/>
        <v>18.531693409120248</v>
      </c>
    </row>
    <row r="6" spans="1:47" x14ac:dyDescent="0.25">
      <c r="A6" t="s">
        <v>51</v>
      </c>
      <c r="B6" s="30">
        <v>0.31139297357752571</v>
      </c>
      <c r="C6" s="30">
        <v>0.99199952919020706</v>
      </c>
      <c r="D6" s="30">
        <v>0.47324609615951518</v>
      </c>
      <c r="Q6" s="40" t="s">
        <v>51</v>
      </c>
      <c r="R6">
        <v>0.31897633310523632</v>
      </c>
      <c r="S6">
        <v>0.72038043478260871</v>
      </c>
      <c r="T6">
        <v>0.89022441764836679</v>
      </c>
      <c r="U6">
        <v>0.13249773574098461</v>
      </c>
      <c r="V6">
        <v>0.46885260174837723</v>
      </c>
      <c r="W6">
        <v>0.22201655658026595</v>
      </c>
      <c r="Y6" s="40" t="s">
        <v>51</v>
      </c>
      <c r="Z6" s="41">
        <f t="shared" si="2"/>
        <v>31.897633310523631</v>
      </c>
      <c r="AA6" s="41">
        <f t="shared" si="3"/>
        <v>72.038043478260875</v>
      </c>
      <c r="AB6" s="41">
        <f t="shared" si="4"/>
        <v>89.022441764836685</v>
      </c>
      <c r="AC6" s="41">
        <f t="shared" si="5"/>
        <v>13.249773574098461</v>
      </c>
      <c r="AD6" s="41">
        <f t="shared" si="6"/>
        <v>46.885260174837725</v>
      </c>
      <c r="AE6" s="41">
        <f t="shared" si="7"/>
        <v>22.201655658026596</v>
      </c>
      <c r="AG6" s="42" t="s">
        <v>51</v>
      </c>
      <c r="AH6">
        <v>0.32074656293644949</v>
      </c>
      <c r="AI6">
        <v>0.76351897844157901</v>
      </c>
      <c r="AJ6">
        <v>0.92687643558358523</v>
      </c>
      <c r="AK6">
        <v>0.10577052714464666</v>
      </c>
      <c r="AL6">
        <v>0.43043763326073031</v>
      </c>
      <c r="AM6">
        <v>0.18509065183858533</v>
      </c>
      <c r="AN6" s="42"/>
      <c r="AO6" s="42" t="s">
        <v>51</v>
      </c>
      <c r="AP6" s="44">
        <f t="shared" si="8"/>
        <v>32.074656293644949</v>
      </c>
      <c r="AQ6" s="44">
        <f t="shared" si="9"/>
        <v>76.351897844157904</v>
      </c>
      <c r="AR6" s="44">
        <f t="shared" si="10"/>
        <v>92.687643558358531</v>
      </c>
      <c r="AS6" s="44">
        <f t="shared" si="11"/>
        <v>10.577052714464665</v>
      </c>
      <c r="AT6" s="44">
        <f t="shared" si="12"/>
        <v>43.043763326073034</v>
      </c>
      <c r="AU6" s="44">
        <f t="shared" si="13"/>
        <v>18.509065183858535</v>
      </c>
    </row>
    <row r="8" spans="1:47" x14ac:dyDescent="0.25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</row>
    <row r="9" spans="1:47" x14ac:dyDescent="0.25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</row>
    <row r="10" spans="1:47" x14ac:dyDescent="0.2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</row>
    <row r="11" spans="1:47" x14ac:dyDescent="0.25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</row>
    <row r="12" spans="1:47" x14ac:dyDescent="0.25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</row>
    <row r="13" spans="1:47" x14ac:dyDescent="0.25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</row>
    <row r="14" spans="1:47" x14ac:dyDescent="0.25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</row>
    <row r="15" spans="1:47" x14ac:dyDescent="0.2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</row>
    <row r="16" spans="1:47" x14ac:dyDescent="0.25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</row>
    <row r="17" spans="1:47" x14ac:dyDescent="0.25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</row>
    <row r="18" spans="1:47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</row>
    <row r="19" spans="1:47" x14ac:dyDescent="0.2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</row>
    <row r="20" spans="1:47" x14ac:dyDescent="0.2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</row>
    <row r="21" spans="1:47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</row>
    <row r="22" spans="1:47" x14ac:dyDescent="0.25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</row>
    <row r="23" spans="1:47" x14ac:dyDescent="0.2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</row>
    <row r="24" spans="1:47" x14ac:dyDescent="0.25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</row>
    <row r="25" spans="1:47" x14ac:dyDescent="0.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</row>
    <row r="26" spans="1:47" x14ac:dyDescent="0.25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</row>
    <row r="27" spans="1:47" x14ac:dyDescent="0.2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</row>
    <row r="28" spans="1:47" x14ac:dyDescent="0.2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</row>
    <row r="29" spans="1:47" x14ac:dyDescent="0.2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</row>
    <row r="30" spans="1:47" x14ac:dyDescent="0.2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</row>
    <row r="31" spans="1:47" x14ac:dyDescent="0.2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</row>
    <row r="32" spans="1:47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</row>
    <row r="33" spans="1:47" x14ac:dyDescent="0.2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</row>
    <row r="34" spans="1:47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</row>
    <row r="35" spans="1:47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</row>
    <row r="36" spans="1:47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</row>
    <row r="37" spans="1:47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</row>
    <row r="38" spans="1:47" x14ac:dyDescent="0.2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</row>
    <row r="39" spans="1:47" x14ac:dyDescent="0.2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</row>
    <row r="40" spans="1:47" x14ac:dyDescent="0.25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</row>
    <row r="41" spans="1:47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</row>
    <row r="42" spans="1:47" x14ac:dyDescent="0.2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</row>
    <row r="43" spans="1:47" x14ac:dyDescent="0.2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</row>
    <row r="44" spans="1:47" x14ac:dyDescent="0.2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</row>
    <row r="45" spans="1:47" x14ac:dyDescent="0.2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</row>
    <row r="46" spans="1:47" x14ac:dyDescent="0.2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</row>
    <row r="47" spans="1:47" x14ac:dyDescent="0.2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</row>
    <row r="48" spans="1:47" x14ac:dyDescent="0.2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</row>
    <row r="49" spans="1:47" x14ac:dyDescent="0.2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</row>
    <row r="50" spans="1:47" x14ac:dyDescent="0.2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</row>
    <row r="51" spans="1:47" x14ac:dyDescent="0.2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</row>
    <row r="52" spans="1:47" x14ac:dyDescent="0.2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</row>
    <row r="53" spans="1:47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</row>
    <row r="54" spans="1:47" x14ac:dyDescent="0.2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</row>
    <row r="55" spans="1:47" x14ac:dyDescent="0.2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</row>
    <row r="56" spans="1:47" x14ac:dyDescent="0.2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</row>
    <row r="57" spans="1:47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</row>
    <row r="58" spans="1:47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</row>
  </sheetData>
  <mergeCells count="1">
    <mergeCell ref="A8:AU58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DF07-4F6B-4035-A97C-47F6EC53B2DC}">
  <dimension ref="A1:Z39"/>
  <sheetViews>
    <sheetView workbookViewId="0">
      <selection activeCell="H3" sqref="H3:M3"/>
    </sheetView>
  </sheetViews>
  <sheetFormatPr defaultRowHeight="15" x14ac:dyDescent="0.25"/>
  <sheetData>
    <row r="1" spans="1:26" x14ac:dyDescent="0.25">
      <c r="A1" s="1" t="s">
        <v>13</v>
      </c>
      <c r="B1" s="2" t="s">
        <v>1</v>
      </c>
      <c r="C1" s="2" t="s">
        <v>2</v>
      </c>
      <c r="D1" s="2" t="s">
        <v>3</v>
      </c>
      <c r="E1" s="16"/>
      <c r="H1">
        <v>0.30335824069709344</v>
      </c>
      <c r="I1">
        <v>0.60218358395989979</v>
      </c>
      <c r="J1">
        <v>0.87091170298783038</v>
      </c>
      <c r="K1">
        <v>8.7676264946017754E-2</v>
      </c>
      <c r="L1">
        <v>0.44943512449843537</v>
      </c>
      <c r="M1">
        <v>0.15236136464626962</v>
      </c>
    </row>
    <row r="2" spans="1:26" x14ac:dyDescent="0.25">
      <c r="A2" s="2" t="s">
        <v>18</v>
      </c>
      <c r="B2" s="14" t="s">
        <v>19</v>
      </c>
      <c r="C2" s="2" t="s">
        <v>22</v>
      </c>
      <c r="D2" s="2" t="s">
        <v>19</v>
      </c>
      <c r="E2" s="16"/>
      <c r="H2">
        <v>0.31931267938172841</v>
      </c>
      <c r="I2">
        <v>0.70060237392107449</v>
      </c>
      <c r="J2">
        <v>0.77605529264258732</v>
      </c>
      <c r="K2">
        <v>0.21896762478131121</v>
      </c>
      <c r="L2">
        <v>0.43141458537291105</v>
      </c>
      <c r="M2">
        <v>0.28862746407847484</v>
      </c>
    </row>
    <row r="3" spans="1:26" x14ac:dyDescent="0.25">
      <c r="A3" s="2" t="s">
        <v>15</v>
      </c>
      <c r="B3" s="17" t="s">
        <v>17</v>
      </c>
      <c r="C3" s="2" t="s">
        <v>22</v>
      </c>
      <c r="D3" s="2" t="s">
        <v>22</v>
      </c>
      <c r="E3" s="16"/>
      <c r="H3">
        <v>0.32019322670785</v>
      </c>
      <c r="I3">
        <v>0.75263318724619022</v>
      </c>
      <c r="J3">
        <v>0.9184889838425867</v>
      </c>
      <c r="K3">
        <v>0.10648818074475697</v>
      </c>
      <c r="L3">
        <v>0.4740597071648307</v>
      </c>
      <c r="M3">
        <v>0.18531693409120248</v>
      </c>
    </row>
    <row r="4" spans="1:26" x14ac:dyDescent="0.25">
      <c r="A4" s="15"/>
      <c r="B4" t="s">
        <v>57</v>
      </c>
      <c r="C4" s="15" t="s">
        <v>56</v>
      </c>
      <c r="D4" s="15" t="s">
        <v>54</v>
      </c>
      <c r="E4" s="16"/>
    </row>
    <row r="5" spans="1:26" x14ac:dyDescent="0.25">
      <c r="A5" s="16"/>
      <c r="B5" s="16"/>
      <c r="C5" s="16"/>
      <c r="D5" s="16"/>
      <c r="E5" s="16"/>
    </row>
    <row r="6" spans="1:26" x14ac:dyDescent="0.25">
      <c r="A6" s="49" t="s">
        <v>25</v>
      </c>
      <c r="B6" s="49"/>
      <c r="C6" s="47" t="s">
        <v>59</v>
      </c>
      <c r="D6" s="47"/>
      <c r="E6" s="47"/>
      <c r="F6" s="48" t="s">
        <v>60</v>
      </c>
      <c r="G6" s="48"/>
      <c r="H6" s="48"/>
      <c r="J6" s="38" t="s">
        <v>26</v>
      </c>
      <c r="K6" s="38"/>
      <c r="L6" s="47" t="s">
        <v>59</v>
      </c>
      <c r="M6" s="47"/>
      <c r="N6" s="47"/>
      <c r="O6" s="48" t="s">
        <v>60</v>
      </c>
      <c r="P6" s="48"/>
      <c r="Q6" s="48"/>
      <c r="S6" s="38" t="s">
        <v>27</v>
      </c>
      <c r="T6" s="38"/>
      <c r="U6" s="47" t="s">
        <v>59</v>
      </c>
      <c r="V6" s="47"/>
      <c r="W6" s="47"/>
      <c r="X6" s="48" t="s">
        <v>60</v>
      </c>
      <c r="Y6" s="48"/>
      <c r="Z6" s="48"/>
    </row>
    <row r="7" spans="1:26" x14ac:dyDescent="0.25">
      <c r="A7" s="4"/>
      <c r="B7" s="5"/>
      <c r="C7" s="34" t="s">
        <v>9</v>
      </c>
      <c r="D7" s="34" t="s">
        <v>10</v>
      </c>
      <c r="E7" s="34" t="s">
        <v>11</v>
      </c>
      <c r="F7" s="35" t="s">
        <v>9</v>
      </c>
      <c r="G7" s="35" t="s">
        <v>10</v>
      </c>
      <c r="H7" s="35" t="s">
        <v>11</v>
      </c>
      <c r="J7" s="4"/>
      <c r="K7" s="5"/>
      <c r="L7" s="34" t="s">
        <v>9</v>
      </c>
      <c r="M7" s="34" t="s">
        <v>10</v>
      </c>
      <c r="N7" s="34" t="s">
        <v>11</v>
      </c>
      <c r="O7" s="35" t="s">
        <v>9</v>
      </c>
      <c r="P7" s="35" t="s">
        <v>10</v>
      </c>
      <c r="Q7" s="35" t="s">
        <v>11</v>
      </c>
      <c r="S7" s="4"/>
      <c r="T7" s="5"/>
      <c r="U7" s="34" t="s">
        <v>9</v>
      </c>
      <c r="V7" s="34" t="s">
        <v>10</v>
      </c>
      <c r="W7" s="34" t="s">
        <v>11</v>
      </c>
      <c r="X7" s="35" t="s">
        <v>9</v>
      </c>
      <c r="Y7" s="35" t="s">
        <v>10</v>
      </c>
      <c r="Z7" s="35" t="s">
        <v>11</v>
      </c>
    </row>
    <row r="8" spans="1:26" x14ac:dyDescent="0.25">
      <c r="A8" s="7"/>
      <c r="B8" s="21"/>
      <c r="C8" s="34"/>
      <c r="D8" s="34"/>
      <c r="E8" s="34"/>
      <c r="F8" s="35"/>
      <c r="G8" s="35"/>
      <c r="H8" s="35"/>
      <c r="J8" s="7"/>
      <c r="K8" s="21"/>
      <c r="L8" s="34"/>
      <c r="M8" s="34"/>
      <c r="N8" s="34"/>
      <c r="O8" s="35"/>
      <c r="P8" s="35"/>
      <c r="Q8" s="35"/>
      <c r="S8" s="7"/>
      <c r="T8" s="21"/>
      <c r="U8" s="34"/>
      <c r="V8" s="34"/>
      <c r="W8" s="34"/>
      <c r="X8" s="35"/>
      <c r="Y8" s="35"/>
      <c r="Z8" s="35"/>
    </row>
    <row r="9" spans="1:26" x14ac:dyDescent="0.25">
      <c r="A9" s="9">
        <v>46</v>
      </c>
      <c r="B9" s="10">
        <v>4</v>
      </c>
      <c r="C9" s="34">
        <f>A9/SUM(A9,A10)</f>
        <v>0.323943661971831</v>
      </c>
      <c r="D9" s="34">
        <f>A9/SUM(A9,B9)</f>
        <v>0.92</v>
      </c>
      <c r="E9" s="34">
        <f xml:space="preserve"> (2*C9*D9)/(C9+D9)</f>
        <v>0.47916666666666669</v>
      </c>
      <c r="F9" s="35">
        <f>B10/SUM(B9,B10)</f>
        <v>0.75</v>
      </c>
      <c r="G9" s="35">
        <f>B10/SUM(A10,B10)</f>
        <v>0.1111111111111111</v>
      </c>
      <c r="H9" s="35">
        <f xml:space="preserve"> (2*F9*G9)/(F9+G9)</f>
        <v>0.19354838709677416</v>
      </c>
      <c r="J9" s="9">
        <v>47</v>
      </c>
      <c r="K9" s="10">
        <v>3</v>
      </c>
      <c r="L9" s="34">
        <f>J9/SUM(J9,J10)</f>
        <v>0.33333333333333331</v>
      </c>
      <c r="M9" s="34">
        <f>J9/SUM(J9,K9)</f>
        <v>0.94</v>
      </c>
      <c r="N9" s="34">
        <f xml:space="preserve"> (2*L9*M9)/(L9+M9)</f>
        <v>0.49214659685863876</v>
      </c>
      <c r="O9" s="35">
        <f>K10/SUM(K9,K10)</f>
        <v>0.82352941176470584</v>
      </c>
      <c r="P9" s="35">
        <f>K10/SUM(J10,K10)</f>
        <v>0.12962962962962962</v>
      </c>
      <c r="Q9" s="35">
        <f xml:space="preserve"> (2*O9*P9)/(O9+P9)</f>
        <v>0.22399999999999998</v>
      </c>
      <c r="S9" s="9">
        <v>46</v>
      </c>
      <c r="T9" s="10">
        <v>4</v>
      </c>
      <c r="U9" s="34">
        <f>S9/SUM(S9,S10)</f>
        <v>0.31292517006802723</v>
      </c>
      <c r="V9" s="34">
        <f>S9/SUM(S9,T9)</f>
        <v>0.92</v>
      </c>
      <c r="W9" s="34">
        <f xml:space="preserve"> (2*U9*V9)/(U9+V9)</f>
        <v>0.46700507614213199</v>
      </c>
      <c r="X9" s="35">
        <f>T10/SUM(T9,T10)</f>
        <v>0.63636363636363635</v>
      </c>
      <c r="Y9" s="35">
        <f>T10/SUM(S10,T10)</f>
        <v>6.4814814814814811E-2</v>
      </c>
      <c r="Z9" s="35">
        <f xml:space="preserve"> (2*X9*Y9)/(X9+Y9)</f>
        <v>0.11764705882352942</v>
      </c>
    </row>
    <row r="10" spans="1:26" x14ac:dyDescent="0.25">
      <c r="A10" s="9">
        <v>96</v>
      </c>
      <c r="B10" s="10">
        <v>12</v>
      </c>
      <c r="C10" s="34"/>
      <c r="D10" s="34"/>
      <c r="E10" s="34"/>
      <c r="F10" s="35"/>
      <c r="G10" s="35"/>
      <c r="H10" s="35"/>
      <c r="J10" s="9">
        <v>94</v>
      </c>
      <c r="K10" s="10">
        <v>14</v>
      </c>
      <c r="L10" s="34"/>
      <c r="M10" s="34"/>
      <c r="N10" s="34"/>
      <c r="O10" s="35"/>
      <c r="P10" s="35"/>
      <c r="Q10" s="35"/>
      <c r="S10" s="9">
        <v>101</v>
      </c>
      <c r="T10" s="10">
        <v>7</v>
      </c>
      <c r="U10" s="34"/>
      <c r="V10" s="34"/>
      <c r="W10" s="34"/>
      <c r="X10" s="35"/>
      <c r="Y10" s="35"/>
      <c r="Z10" s="35"/>
    </row>
    <row r="11" spans="1:26" x14ac:dyDescent="0.25">
      <c r="A11" s="7"/>
      <c r="B11" s="21"/>
      <c r="C11" s="34"/>
      <c r="D11" s="34"/>
      <c r="E11" s="34"/>
      <c r="F11" s="35"/>
      <c r="G11" s="35"/>
      <c r="H11" s="35"/>
      <c r="J11" s="7"/>
      <c r="K11" s="21"/>
      <c r="L11" s="34"/>
      <c r="M11" s="34"/>
      <c r="N11" s="34"/>
      <c r="O11" s="35"/>
      <c r="P11" s="35"/>
      <c r="Q11" s="35"/>
      <c r="S11" s="7"/>
      <c r="T11" s="21"/>
      <c r="U11" s="34"/>
      <c r="V11" s="34"/>
      <c r="W11" s="34"/>
      <c r="X11" s="35"/>
      <c r="Y11" s="35"/>
      <c r="Z11" s="35"/>
    </row>
    <row r="12" spans="1:26" x14ac:dyDescent="0.25">
      <c r="A12" s="9">
        <v>46</v>
      </c>
      <c r="B12" s="10">
        <v>3</v>
      </c>
      <c r="C12" s="34">
        <f t="shared" ref="C12" si="0">A12/SUM(A12,A13)</f>
        <v>0.3087248322147651</v>
      </c>
      <c r="D12" s="34">
        <f t="shared" ref="D12" si="1">A12/SUM(A12,B12)</f>
        <v>0.93877551020408168</v>
      </c>
      <c r="E12" s="34">
        <f t="shared" ref="E12" si="2" xml:space="preserve"> (2*C12*D12)/(C12+D12)</f>
        <v>0.46464646464646475</v>
      </c>
      <c r="F12" s="35">
        <f>B13/SUM(B12,B13)</f>
        <v>0.66666666666666663</v>
      </c>
      <c r="G12" s="35">
        <f t="shared" ref="G12" si="3">B13/SUM(A13,B13)</f>
        <v>5.5045871559633031E-2</v>
      </c>
      <c r="H12" s="35">
        <f t="shared" ref="H12" si="4" xml:space="preserve"> (2*F12*G12)/(F12+G12)</f>
        <v>0.10169491525423729</v>
      </c>
      <c r="J12" s="9">
        <v>33</v>
      </c>
      <c r="K12" s="10">
        <v>16</v>
      </c>
      <c r="L12" s="34">
        <f t="shared" ref="L12" si="5">J12/SUM(J12,J13)</f>
        <v>0.24264705882352941</v>
      </c>
      <c r="M12" s="34">
        <f t="shared" ref="M12" si="6">J12/SUM(J12,K12)</f>
        <v>0.67346938775510201</v>
      </c>
      <c r="N12" s="34">
        <f t="shared" ref="N12" si="7" xml:space="preserve"> (2*L12*M12)/(L12+M12)</f>
        <v>0.35675675675675672</v>
      </c>
      <c r="O12" s="35">
        <f>K13/SUM(K12,K13)</f>
        <v>0.27272727272727271</v>
      </c>
      <c r="P12" s="35">
        <f t="shared" ref="P12" si="8">K13/SUM(J13,K13)</f>
        <v>5.5045871559633031E-2</v>
      </c>
      <c r="Q12" s="35">
        <f t="shared" ref="Q12" si="9" xml:space="preserve"> (2*O12*P12)/(O12+P12)</f>
        <v>9.1603053435114504E-2</v>
      </c>
      <c r="S12" s="9">
        <v>47</v>
      </c>
      <c r="T12" s="10">
        <v>2</v>
      </c>
      <c r="U12" s="34">
        <f t="shared" ref="U12" si="10">S12/SUM(S12,S13)</f>
        <v>0.32191780821917809</v>
      </c>
      <c r="V12" s="34">
        <f t="shared" ref="V12" si="11">S12/SUM(S12,T12)</f>
        <v>0.95918367346938771</v>
      </c>
      <c r="W12" s="34">
        <f t="shared" ref="W12" si="12" xml:space="preserve"> (2*U12*V12)/(U12+V12)</f>
        <v>0.48205128205128206</v>
      </c>
      <c r="X12" s="35">
        <f>T13/SUM(T12,T13)</f>
        <v>0.83333333333333337</v>
      </c>
      <c r="Y12" s="35">
        <f t="shared" ref="Y12" si="13">T13/SUM(S13,T13)</f>
        <v>9.1743119266055051E-2</v>
      </c>
      <c r="Z12" s="35">
        <f t="shared" ref="Z12" si="14" xml:space="preserve"> (2*X12*Y12)/(X12+Y12)</f>
        <v>0.16528925619834711</v>
      </c>
    </row>
    <row r="13" spans="1:26" x14ac:dyDescent="0.25">
      <c r="A13" s="9">
        <v>103</v>
      </c>
      <c r="B13" s="10">
        <v>6</v>
      </c>
      <c r="C13" s="34"/>
      <c r="D13" s="34"/>
      <c r="E13" s="34"/>
      <c r="F13" s="35"/>
      <c r="G13" s="35"/>
      <c r="H13" s="35"/>
      <c r="J13" s="9">
        <v>103</v>
      </c>
      <c r="K13" s="10">
        <v>6</v>
      </c>
      <c r="L13" s="34"/>
      <c r="M13" s="34"/>
      <c r="N13" s="34"/>
      <c r="O13" s="35"/>
      <c r="P13" s="35"/>
      <c r="Q13" s="35"/>
      <c r="S13" s="9">
        <v>99</v>
      </c>
      <c r="T13" s="10">
        <v>10</v>
      </c>
      <c r="U13" s="34"/>
      <c r="V13" s="34"/>
      <c r="W13" s="34"/>
      <c r="X13" s="35"/>
      <c r="Y13" s="35"/>
      <c r="Z13" s="35"/>
    </row>
    <row r="14" spans="1:26" x14ac:dyDescent="0.25">
      <c r="A14" s="7"/>
      <c r="B14" s="21"/>
      <c r="C14" s="34"/>
      <c r="D14" s="34"/>
      <c r="E14" s="34"/>
      <c r="F14" s="35"/>
      <c r="G14" s="35"/>
      <c r="H14" s="35"/>
      <c r="J14" s="7"/>
      <c r="K14" s="21"/>
      <c r="L14" s="34"/>
      <c r="M14" s="34"/>
      <c r="N14" s="34"/>
      <c r="O14" s="35"/>
      <c r="P14" s="35"/>
      <c r="Q14" s="35"/>
      <c r="S14" s="7"/>
      <c r="T14" s="21"/>
      <c r="U14" s="34"/>
      <c r="V14" s="34"/>
      <c r="W14" s="34"/>
      <c r="X14" s="35"/>
      <c r="Y14" s="35"/>
      <c r="Z14" s="35"/>
    </row>
    <row r="15" spans="1:26" x14ac:dyDescent="0.25">
      <c r="A15" s="9">
        <v>46</v>
      </c>
      <c r="B15" s="10">
        <v>5</v>
      </c>
      <c r="C15" s="34">
        <f t="shared" ref="C15" si="15">A15/SUM(A15,A16)</f>
        <v>0.323943661971831</v>
      </c>
      <c r="D15" s="34">
        <f t="shared" ref="D15" si="16">A15/SUM(A15,B15)</f>
        <v>0.90196078431372551</v>
      </c>
      <c r="E15" s="34">
        <f t="shared" ref="E15" si="17" xml:space="preserve"> (2*C15*D15)/(C15+D15)</f>
        <v>0.47668393782383428</v>
      </c>
      <c r="F15" s="35">
        <f t="shared" ref="F15" si="18">B16/SUM(B15,B16)</f>
        <v>0.6875</v>
      </c>
      <c r="G15" s="35">
        <f t="shared" ref="G15" si="19">B16/SUM(A16,B16)</f>
        <v>0.10280373831775701</v>
      </c>
      <c r="H15" s="35">
        <f t="shared" ref="H15" si="20" xml:space="preserve"> (2*F15*G15)/(F15+G15)</f>
        <v>0.17886178861788618</v>
      </c>
      <c r="J15" s="9">
        <v>10</v>
      </c>
      <c r="K15" s="10">
        <v>41</v>
      </c>
      <c r="L15" s="34">
        <f t="shared" ref="L15" si="21">J15/SUM(J15,J16)</f>
        <v>0.41666666666666669</v>
      </c>
      <c r="M15" s="34">
        <f t="shared" ref="M15" si="22">J15/SUM(J15,K15)</f>
        <v>0.19607843137254902</v>
      </c>
      <c r="N15" s="34">
        <f t="shared" ref="N15" si="23" xml:space="preserve"> (2*L15*M15)/(L15+M15)</f>
        <v>0.26666666666666666</v>
      </c>
      <c r="O15" s="35">
        <f t="shared" ref="O15" si="24">K16/SUM(K15,K16)</f>
        <v>0.69402985074626866</v>
      </c>
      <c r="P15" s="35">
        <f t="shared" ref="P15" si="25">K16/SUM(J16,K16)</f>
        <v>0.86915887850467288</v>
      </c>
      <c r="Q15" s="35">
        <f t="shared" ref="Q15" si="26" xml:space="preserve"> (2*O15*P15)/(O15+P15)</f>
        <v>0.77178423236514515</v>
      </c>
      <c r="S15" s="9">
        <v>43</v>
      </c>
      <c r="T15" s="10">
        <v>8</v>
      </c>
      <c r="U15" s="34">
        <f t="shared" ref="U15" si="27">S15/SUM(S15,S16)</f>
        <v>0.31617647058823528</v>
      </c>
      <c r="V15" s="34">
        <f t="shared" ref="V15" si="28">S15/SUM(S15,T15)</f>
        <v>0.84313725490196079</v>
      </c>
      <c r="W15" s="34">
        <f t="shared" ref="W15" si="29" xml:space="preserve"> (2*U15*V15)/(U15+V15)</f>
        <v>0.45989304812834225</v>
      </c>
      <c r="X15" s="35">
        <f t="shared" ref="X15" si="30">T16/SUM(T15,T16)</f>
        <v>0.63636363636363635</v>
      </c>
      <c r="Y15" s="35">
        <f t="shared" ref="Y15" si="31">T16/SUM(S16,T16)</f>
        <v>0.13084112149532709</v>
      </c>
      <c r="Z15" s="35">
        <f t="shared" ref="Z15" si="32" xml:space="preserve"> (2*X15*Y15)/(X15+Y15)</f>
        <v>0.21705426356589144</v>
      </c>
    </row>
    <row r="16" spans="1:26" x14ac:dyDescent="0.25">
      <c r="A16" s="9">
        <v>96</v>
      </c>
      <c r="B16" s="10">
        <v>11</v>
      </c>
      <c r="C16" s="34"/>
      <c r="D16" s="34"/>
      <c r="E16" s="34"/>
      <c r="F16" s="35"/>
      <c r="G16" s="35"/>
      <c r="H16" s="35"/>
      <c r="J16" s="9">
        <v>14</v>
      </c>
      <c r="K16" s="10">
        <v>93</v>
      </c>
      <c r="L16" s="34"/>
      <c r="M16" s="34"/>
      <c r="N16" s="34"/>
      <c r="O16" s="35"/>
      <c r="P16" s="35"/>
      <c r="Q16" s="35"/>
      <c r="S16" s="9">
        <v>93</v>
      </c>
      <c r="T16" s="10">
        <v>14</v>
      </c>
      <c r="U16" s="34"/>
      <c r="V16" s="34"/>
      <c r="W16" s="34"/>
      <c r="X16" s="35"/>
      <c r="Y16" s="35"/>
      <c r="Z16" s="35"/>
    </row>
    <row r="17" spans="1:26" x14ac:dyDescent="0.25">
      <c r="A17" s="7"/>
      <c r="B17" s="21"/>
      <c r="C17" s="34"/>
      <c r="D17" s="34"/>
      <c r="E17" s="34"/>
      <c r="F17" s="35"/>
      <c r="G17" s="35"/>
      <c r="H17" s="35"/>
      <c r="J17" s="7"/>
      <c r="K17" s="21"/>
      <c r="L17" s="34"/>
      <c r="M17" s="34"/>
      <c r="N17" s="34"/>
      <c r="O17" s="35"/>
      <c r="P17" s="35"/>
      <c r="Q17" s="35"/>
      <c r="S17" s="7"/>
      <c r="T17" s="21"/>
      <c r="U17" s="34"/>
      <c r="V17" s="34"/>
      <c r="W17" s="34"/>
      <c r="X17" s="35"/>
      <c r="Y17" s="35"/>
      <c r="Z17" s="35"/>
    </row>
    <row r="18" spans="1:26" x14ac:dyDescent="0.25">
      <c r="A18" s="9">
        <v>43</v>
      </c>
      <c r="B18" s="10">
        <v>10</v>
      </c>
      <c r="C18" s="34">
        <f t="shared" ref="C18" si="33">A18/SUM(A18,A19)</f>
        <v>0.31386861313868614</v>
      </c>
      <c r="D18" s="34">
        <f t="shared" ref="D18" si="34">A18/SUM(A18,B18)</f>
        <v>0.81132075471698117</v>
      </c>
      <c r="E18" s="34">
        <f t="shared" ref="E18" si="35" xml:space="preserve"> (2*C18*D18)/(C18+D18)</f>
        <v>0.45263157894736844</v>
      </c>
      <c r="F18" s="35">
        <f t="shared" ref="F18" si="36">B19/SUM(B18,B19)</f>
        <v>0.52380952380952384</v>
      </c>
      <c r="G18" s="35">
        <f t="shared" ref="G18" si="37">B19/SUM(A19,B19)</f>
        <v>0.10476190476190476</v>
      </c>
      <c r="H18" s="35">
        <f t="shared" ref="H18" si="38" xml:space="preserve"> (2*F18*G18)/(F18+G18)</f>
        <v>0.17460317460317462</v>
      </c>
      <c r="J18" s="9">
        <v>49</v>
      </c>
      <c r="K18" s="10">
        <v>4</v>
      </c>
      <c r="L18" s="34">
        <f t="shared" ref="L18" si="39">J18/SUM(J18,J19)</f>
        <v>0.3828125</v>
      </c>
      <c r="M18" s="34">
        <f t="shared" ref="M18" si="40">J18/SUM(J18,K18)</f>
        <v>0.92452830188679247</v>
      </c>
      <c r="N18" s="34">
        <f t="shared" ref="N18" si="41" xml:space="preserve"> (2*L18*M18)/(L18+M18)</f>
        <v>0.54143646408839785</v>
      </c>
      <c r="O18" s="35">
        <f t="shared" ref="O18" si="42">K19/SUM(K18,K19)</f>
        <v>0.8666666666666667</v>
      </c>
      <c r="P18" s="35">
        <f t="shared" ref="P18" si="43">K19/SUM(J19,K19)</f>
        <v>0.24761904761904763</v>
      </c>
      <c r="Q18" s="35">
        <f t="shared" ref="Q18" si="44" xml:space="preserve"> (2*O18*P18)/(O18+P18)</f>
        <v>0.38518518518518524</v>
      </c>
      <c r="S18" s="9">
        <v>49</v>
      </c>
      <c r="T18" s="10">
        <v>4</v>
      </c>
      <c r="U18" s="34">
        <f t="shared" ref="U18" si="45">S18/SUM(S18,S19)</f>
        <v>0.35251798561151076</v>
      </c>
      <c r="V18" s="34">
        <f t="shared" ref="V18" si="46">S18/SUM(S18,T18)</f>
        <v>0.92452830188679247</v>
      </c>
      <c r="W18" s="34">
        <f t="shared" ref="W18" si="47" xml:space="preserve"> (2*U18*V18)/(U18+V18)</f>
        <v>0.51041666666666663</v>
      </c>
      <c r="X18" s="35">
        <f t="shared" ref="X18" si="48">T19/SUM(T18,T19)</f>
        <v>0.78947368421052633</v>
      </c>
      <c r="Y18" s="35">
        <f t="shared" ref="Y18" si="49">T19/SUM(S19,T19)</f>
        <v>0.14285714285714285</v>
      </c>
      <c r="Z18" s="35">
        <f t="shared" ref="Z18" si="50" xml:space="preserve"> (2*X18*Y18)/(X18+Y18)</f>
        <v>0.24193548387096775</v>
      </c>
    </row>
    <row r="19" spans="1:26" x14ac:dyDescent="0.25">
      <c r="A19" s="9">
        <v>94</v>
      </c>
      <c r="B19" s="10">
        <v>11</v>
      </c>
      <c r="C19" s="34"/>
      <c r="D19" s="34"/>
      <c r="E19" s="34"/>
      <c r="F19" s="35"/>
      <c r="G19" s="35"/>
      <c r="H19" s="35"/>
      <c r="J19" s="9">
        <v>79</v>
      </c>
      <c r="K19" s="10">
        <v>26</v>
      </c>
      <c r="L19" s="34"/>
      <c r="M19" s="34"/>
      <c r="N19" s="34"/>
      <c r="O19" s="35"/>
      <c r="P19" s="35"/>
      <c r="Q19" s="35"/>
      <c r="S19" s="9">
        <v>90</v>
      </c>
      <c r="T19" s="10">
        <v>15</v>
      </c>
      <c r="U19" s="34"/>
      <c r="V19" s="34"/>
      <c r="W19" s="34"/>
      <c r="X19" s="35"/>
      <c r="Y19" s="35"/>
      <c r="Z19" s="35"/>
    </row>
    <row r="20" spans="1:26" x14ac:dyDescent="0.25">
      <c r="A20" s="7"/>
      <c r="B20" s="21"/>
      <c r="C20" s="34"/>
      <c r="D20" s="34"/>
      <c r="E20" s="34"/>
      <c r="F20" s="35"/>
      <c r="G20" s="35"/>
      <c r="H20" s="35"/>
      <c r="J20" s="7"/>
      <c r="K20" s="21"/>
      <c r="L20" s="34"/>
      <c r="M20" s="34"/>
      <c r="N20" s="34"/>
      <c r="O20" s="35"/>
      <c r="P20" s="35"/>
      <c r="Q20" s="35"/>
      <c r="S20" s="7"/>
      <c r="T20" s="21"/>
      <c r="U20" s="34"/>
      <c r="V20" s="34"/>
      <c r="W20" s="34"/>
      <c r="X20" s="35"/>
      <c r="Y20" s="35"/>
      <c r="Z20" s="35"/>
    </row>
    <row r="21" spans="1:26" x14ac:dyDescent="0.25">
      <c r="A21" s="9">
        <v>37</v>
      </c>
      <c r="B21" s="10">
        <v>7</v>
      </c>
      <c r="C21" s="34">
        <f t="shared" ref="C21" si="51">A21/SUM(A21,A22)</f>
        <v>0.26811594202898553</v>
      </c>
      <c r="D21" s="34">
        <f t="shared" ref="D21" si="52">A21/SUM(A21,B21)</f>
        <v>0.84090909090909094</v>
      </c>
      <c r="E21" s="34">
        <f t="shared" ref="E21" si="53" xml:space="preserve"> (2*C21*D21)/(C21+D21)</f>
        <v>0.40659340659340665</v>
      </c>
      <c r="F21" s="35">
        <f t="shared" ref="F21" si="54">B22/SUM(B21,B22)</f>
        <v>0.63157894736842102</v>
      </c>
      <c r="G21" s="35">
        <f t="shared" ref="G21" si="55">B22/SUM(A22,B22)</f>
        <v>0.10619469026548672</v>
      </c>
      <c r="H21" s="35">
        <f t="shared" ref="H21" si="56" xml:space="preserve"> (2*F21*G21)/(F21+G21)</f>
        <v>0.18181818181818182</v>
      </c>
      <c r="J21" s="9">
        <v>44</v>
      </c>
      <c r="K21" s="10">
        <v>0</v>
      </c>
      <c r="L21" s="34">
        <f t="shared" ref="L21" si="57">J21/SUM(J21,J22)</f>
        <v>0.30985915492957744</v>
      </c>
      <c r="M21" s="34">
        <f t="shared" ref="M21" si="58">J21/SUM(J21,K21)</f>
        <v>1</v>
      </c>
      <c r="N21" s="34">
        <f t="shared" ref="N21" si="59" xml:space="preserve"> (2*L21*M21)/(L21+M21)</f>
        <v>0.47311827956989244</v>
      </c>
      <c r="O21" s="35">
        <f t="shared" ref="O21" si="60">K22/SUM(K21,K22)</f>
        <v>1</v>
      </c>
      <c r="P21" s="35">
        <f t="shared" ref="P21" si="61">K22/SUM(J22,K22)</f>
        <v>0.15517241379310345</v>
      </c>
      <c r="Q21" s="35">
        <f t="shared" ref="Q21" si="62" xml:space="preserve"> (2*O21*P21)/(O21+P21)</f>
        <v>0.26865671641791045</v>
      </c>
      <c r="S21" s="9">
        <v>38</v>
      </c>
      <c r="T21" s="10">
        <v>6</v>
      </c>
      <c r="U21" s="34">
        <f t="shared" ref="U21" si="63">S21/SUM(S21,S22)</f>
        <v>0.2733812949640288</v>
      </c>
      <c r="V21" s="34">
        <f t="shared" ref="V21" si="64">S21/SUM(S21,T21)</f>
        <v>0.86363636363636365</v>
      </c>
      <c r="W21" s="34">
        <f t="shared" ref="W21" si="65" xml:space="preserve"> (2*U21*V21)/(U21+V21)</f>
        <v>0.4153005464480875</v>
      </c>
      <c r="X21" s="35">
        <f t="shared" ref="X21" si="66">T22/SUM(T21,T22)</f>
        <v>0.66666666666666663</v>
      </c>
      <c r="Y21" s="35">
        <f t="shared" ref="Y21" si="67">T22/SUM(S22,T22)</f>
        <v>0.10619469026548672</v>
      </c>
      <c r="Z21" s="35">
        <f t="shared" ref="Z21" si="68" xml:space="preserve"> (2*X21*Y21)/(X21+Y21)</f>
        <v>0.18320610687022901</v>
      </c>
    </row>
    <row r="22" spans="1:26" x14ac:dyDescent="0.25">
      <c r="A22" s="9">
        <v>101</v>
      </c>
      <c r="B22" s="10">
        <v>12</v>
      </c>
      <c r="C22" s="34"/>
      <c r="D22" s="34"/>
      <c r="E22" s="34"/>
      <c r="F22" s="35"/>
      <c r="G22" s="35"/>
      <c r="H22" s="35"/>
      <c r="J22" s="9">
        <v>98</v>
      </c>
      <c r="K22" s="10">
        <v>18</v>
      </c>
      <c r="L22" s="34"/>
      <c r="M22" s="34"/>
      <c r="N22" s="34"/>
      <c r="O22" s="35"/>
      <c r="P22" s="35"/>
      <c r="Q22" s="35"/>
      <c r="S22" s="9">
        <v>101</v>
      </c>
      <c r="T22" s="10">
        <v>12</v>
      </c>
      <c r="U22" s="34"/>
      <c r="V22" s="34"/>
      <c r="W22" s="34"/>
      <c r="X22" s="35"/>
      <c r="Y22" s="35"/>
      <c r="Z22" s="35"/>
    </row>
    <row r="23" spans="1:26" x14ac:dyDescent="0.25">
      <c r="A23" s="7"/>
      <c r="B23" s="21"/>
      <c r="C23" s="34"/>
      <c r="D23" s="34"/>
      <c r="E23" s="34"/>
      <c r="F23" s="35"/>
      <c r="G23" s="35"/>
      <c r="H23" s="35"/>
      <c r="J23" s="7"/>
      <c r="K23" s="21"/>
      <c r="L23" s="34"/>
      <c r="M23" s="34"/>
      <c r="N23" s="34"/>
      <c r="O23" s="35"/>
      <c r="P23" s="35"/>
      <c r="Q23" s="35"/>
      <c r="S23" s="7"/>
      <c r="T23" s="21"/>
      <c r="U23" s="34"/>
      <c r="V23" s="34"/>
      <c r="W23" s="34"/>
      <c r="X23" s="35"/>
      <c r="Y23" s="35"/>
      <c r="Z23" s="35"/>
    </row>
    <row r="24" spans="1:26" x14ac:dyDescent="0.25">
      <c r="A24" s="9">
        <v>53</v>
      </c>
      <c r="B24" s="10">
        <v>6</v>
      </c>
      <c r="C24" s="34">
        <f t="shared" ref="C24" si="69">A24/SUM(A24,A25)</f>
        <v>0.36551724137931035</v>
      </c>
      <c r="D24" s="34">
        <f t="shared" ref="D24" si="70">A24/SUM(A24,B24)</f>
        <v>0.89830508474576276</v>
      </c>
      <c r="E24" s="34">
        <f t="shared" ref="E24" si="71" xml:space="preserve"> (2*C24*D24)/(C24+D24)</f>
        <v>0.51960784313725494</v>
      </c>
      <c r="F24" s="35">
        <f t="shared" ref="F24" si="72">B25/SUM(B24,B25)</f>
        <v>0.5</v>
      </c>
      <c r="G24" s="35">
        <f t="shared" ref="G24" si="73">B25/SUM(A25,B25)</f>
        <v>6.1224489795918366E-2</v>
      </c>
      <c r="H24" s="35">
        <f t="shared" ref="H24" si="74" xml:space="preserve"> (2*F24*G24)/(F24+G24)</f>
        <v>0.1090909090909091</v>
      </c>
      <c r="J24" s="9">
        <v>56</v>
      </c>
      <c r="K24" s="10">
        <v>3</v>
      </c>
      <c r="L24" s="34">
        <f t="shared" ref="L24" si="75">J24/SUM(J24,J25)</f>
        <v>0.4148148148148148</v>
      </c>
      <c r="M24" s="34">
        <f t="shared" ref="M24" si="76">J24/SUM(J24,K24)</f>
        <v>0.94915254237288138</v>
      </c>
      <c r="N24" s="34">
        <f t="shared" ref="N24" si="77" xml:space="preserve"> (2*L24*M24)/(L24+M24)</f>
        <v>0.57731958762886593</v>
      </c>
      <c r="O24" s="35">
        <f t="shared" ref="O24" si="78">K25/SUM(K24,K25)</f>
        <v>0.86363636363636365</v>
      </c>
      <c r="P24" s="35">
        <f t="shared" ref="P24" si="79">K25/SUM(J25,K25)</f>
        <v>0.19387755102040816</v>
      </c>
      <c r="Q24" s="35">
        <f t="shared" ref="Q24" si="80" xml:space="preserve"> (2*O24*P24)/(O24+P24)</f>
        <v>0.31666666666666665</v>
      </c>
      <c r="S24" s="9">
        <v>55</v>
      </c>
      <c r="T24" s="10">
        <v>4</v>
      </c>
      <c r="U24" s="34">
        <f t="shared" ref="U24" si="81">S24/SUM(S24,S25)</f>
        <v>0.38461538461538464</v>
      </c>
      <c r="V24" s="34">
        <f t="shared" ref="V24" si="82">S24/SUM(S24,T24)</f>
        <v>0.93220338983050843</v>
      </c>
      <c r="W24" s="34">
        <f t="shared" ref="W24" si="83" xml:space="preserve"> (2*U24*V24)/(U24+V24)</f>
        <v>0.54455445544554459</v>
      </c>
      <c r="X24" s="35">
        <f t="shared" ref="X24" si="84">T25/SUM(T24,T25)</f>
        <v>0.7142857142857143</v>
      </c>
      <c r="Y24" s="35">
        <f t="shared" ref="Y24" si="85">T25/SUM(S25,T25)</f>
        <v>0.10204081632653061</v>
      </c>
      <c r="Z24" s="35">
        <f t="shared" ref="Z24" si="86" xml:space="preserve"> (2*X24*Y24)/(X24+Y24)</f>
        <v>0.17857142857142858</v>
      </c>
    </row>
    <row r="25" spans="1:26" x14ac:dyDescent="0.25">
      <c r="A25" s="9">
        <v>92</v>
      </c>
      <c r="B25" s="10">
        <v>6</v>
      </c>
      <c r="C25" s="34"/>
      <c r="D25" s="34"/>
      <c r="E25" s="34"/>
      <c r="F25" s="35"/>
      <c r="G25" s="35"/>
      <c r="H25" s="35"/>
      <c r="J25" s="9">
        <v>79</v>
      </c>
      <c r="K25" s="10">
        <v>19</v>
      </c>
      <c r="L25" s="34"/>
      <c r="M25" s="34"/>
      <c r="N25" s="34"/>
      <c r="O25" s="35"/>
      <c r="P25" s="35"/>
      <c r="Q25" s="35"/>
      <c r="S25" s="9">
        <v>88</v>
      </c>
      <c r="T25" s="10">
        <v>10</v>
      </c>
      <c r="U25" s="34"/>
      <c r="V25" s="34"/>
      <c r="W25" s="34"/>
      <c r="X25" s="35"/>
      <c r="Y25" s="35"/>
      <c r="Z25" s="35"/>
    </row>
    <row r="26" spans="1:26" x14ac:dyDescent="0.25">
      <c r="A26" s="7"/>
      <c r="B26" s="21"/>
      <c r="C26" s="34"/>
      <c r="D26" s="34"/>
      <c r="E26" s="34"/>
      <c r="F26" s="35"/>
      <c r="G26" s="35"/>
      <c r="H26" s="35"/>
      <c r="J26" s="7"/>
      <c r="K26" s="21"/>
      <c r="L26" s="34"/>
      <c r="M26" s="34"/>
      <c r="N26" s="34"/>
      <c r="O26" s="35"/>
      <c r="P26" s="35"/>
      <c r="Q26" s="35"/>
      <c r="S26" s="7"/>
      <c r="T26" s="21"/>
      <c r="U26" s="34"/>
      <c r="V26" s="34"/>
      <c r="W26" s="34"/>
      <c r="X26" s="35"/>
      <c r="Y26" s="35"/>
      <c r="Z26" s="35"/>
    </row>
    <row r="27" spans="1:26" x14ac:dyDescent="0.25">
      <c r="A27" s="9">
        <v>37</v>
      </c>
      <c r="B27" s="10">
        <v>8</v>
      </c>
      <c r="C27" s="34">
        <f t="shared" ref="C27" si="87">A27/SUM(A27,A28)</f>
        <v>0.26811594202898553</v>
      </c>
      <c r="D27" s="34">
        <f t="shared" ref="D27" si="88">A27/SUM(A27,B27)</f>
        <v>0.82222222222222219</v>
      </c>
      <c r="E27" s="34">
        <f t="shared" ref="E27" si="89" xml:space="preserve"> (2*C27*D27)/(C27+D27)</f>
        <v>0.40437158469945356</v>
      </c>
      <c r="F27" s="35">
        <f t="shared" ref="F27" si="90">B28/SUM(B27,B28)</f>
        <v>0.57894736842105265</v>
      </c>
      <c r="G27" s="35">
        <f t="shared" ref="G27" si="91">B28/SUM(A28,B28)</f>
        <v>9.8214285714285712E-2</v>
      </c>
      <c r="H27" s="35">
        <f t="shared" ref="H27" si="92" xml:space="preserve"> (2*F27*G27)/(F27+G27)</f>
        <v>0.16793893129770993</v>
      </c>
      <c r="J27" s="9">
        <v>45</v>
      </c>
      <c r="K27" s="10">
        <v>0</v>
      </c>
      <c r="L27" s="34">
        <f t="shared" ref="L27" si="93">J27/SUM(J27,J28)</f>
        <v>0.30405405405405406</v>
      </c>
      <c r="M27" s="34">
        <f t="shared" ref="M27" si="94">J27/SUM(J27,K27)</f>
        <v>1</v>
      </c>
      <c r="N27" s="34">
        <f t="shared" ref="N27" si="95" xml:space="preserve"> (2*L27*M27)/(L27+M27)</f>
        <v>0.46632124352331611</v>
      </c>
      <c r="O27" s="35">
        <f t="shared" ref="O27" si="96">K28/SUM(K27,K28)</f>
        <v>1</v>
      </c>
      <c r="P27" s="35">
        <f t="shared" ref="P27" si="97">K28/SUM(J28,K28)</f>
        <v>8.0357142857142863E-2</v>
      </c>
      <c r="Q27" s="35">
        <f t="shared" ref="Q27" si="98" xml:space="preserve"> (2*O27*P27)/(O27+P27)</f>
        <v>0.14876033057851243</v>
      </c>
      <c r="S27" s="9">
        <v>45</v>
      </c>
      <c r="T27" s="10">
        <v>0</v>
      </c>
      <c r="U27" s="34">
        <f t="shared" ref="U27" si="99">S27/SUM(S27,S28)</f>
        <v>0.31468531468531469</v>
      </c>
      <c r="V27" s="34">
        <f t="shared" ref="V27" si="100">S27/SUM(S27,T27)</f>
        <v>1</v>
      </c>
      <c r="W27" s="34">
        <f t="shared" ref="W27" si="101" xml:space="preserve"> (2*U27*V27)/(U27+V27)</f>
        <v>0.47872340425531917</v>
      </c>
      <c r="X27" s="35">
        <f t="shared" ref="X27" si="102">T28/SUM(T27,T28)</f>
        <v>1</v>
      </c>
      <c r="Y27" s="35">
        <f t="shared" ref="Y27" si="103">T28/SUM(S28,T28)</f>
        <v>0.125</v>
      </c>
      <c r="Z27" s="35">
        <f t="shared" ref="Z27" si="104" xml:space="preserve"> (2*X27*Y27)/(X27+Y27)</f>
        <v>0.22222222222222221</v>
      </c>
    </row>
    <row r="28" spans="1:26" x14ac:dyDescent="0.25">
      <c r="A28" s="9">
        <v>101</v>
      </c>
      <c r="B28" s="10">
        <v>11</v>
      </c>
      <c r="C28" s="34"/>
      <c r="D28" s="34"/>
      <c r="E28" s="34"/>
      <c r="F28" s="35"/>
      <c r="G28" s="35"/>
      <c r="H28" s="35"/>
      <c r="J28" s="9">
        <v>103</v>
      </c>
      <c r="K28" s="10">
        <v>9</v>
      </c>
      <c r="L28" s="34"/>
      <c r="M28" s="34"/>
      <c r="N28" s="34"/>
      <c r="O28" s="35"/>
      <c r="P28" s="35"/>
      <c r="Q28" s="35"/>
      <c r="S28" s="9">
        <v>98</v>
      </c>
      <c r="T28" s="10">
        <v>14</v>
      </c>
      <c r="U28" s="34"/>
      <c r="V28" s="34"/>
      <c r="W28" s="34"/>
      <c r="X28" s="35"/>
      <c r="Y28" s="35"/>
      <c r="Z28" s="35"/>
    </row>
    <row r="29" spans="1:26" x14ac:dyDescent="0.25">
      <c r="A29" s="7"/>
      <c r="B29" s="21"/>
      <c r="C29" s="34"/>
      <c r="D29" s="34"/>
      <c r="E29" s="34"/>
      <c r="F29" s="35"/>
      <c r="G29" s="35"/>
      <c r="H29" s="35"/>
      <c r="J29" s="7"/>
      <c r="K29" s="21"/>
      <c r="L29" s="34"/>
      <c r="M29" s="34"/>
      <c r="N29" s="34"/>
      <c r="O29" s="35"/>
      <c r="P29" s="35"/>
      <c r="Q29" s="35"/>
      <c r="S29" s="7"/>
      <c r="T29" s="21"/>
      <c r="U29" s="34"/>
      <c r="V29" s="34"/>
      <c r="W29" s="34"/>
      <c r="X29" s="35"/>
      <c r="Y29" s="35"/>
      <c r="Z29" s="35"/>
    </row>
    <row r="30" spans="1:26" x14ac:dyDescent="0.25">
      <c r="A30" s="9">
        <v>37</v>
      </c>
      <c r="B30" s="10">
        <v>8</v>
      </c>
      <c r="C30" s="34">
        <f t="shared" ref="C30" si="105">A30/SUM(A30,A31)</f>
        <v>0.26056338028169013</v>
      </c>
      <c r="D30" s="34">
        <f t="shared" ref="D30" si="106">A30/SUM(A30,B30)</f>
        <v>0.82222222222222219</v>
      </c>
      <c r="E30" s="34">
        <f t="shared" ref="E30" si="107" xml:space="preserve"> (2*C30*D30)/(C30+D30)</f>
        <v>0.39572192513368981</v>
      </c>
      <c r="F30" s="35">
        <f t="shared" ref="F30" si="108">B31/SUM(B30,B31)</f>
        <v>0.46666666666666667</v>
      </c>
      <c r="G30" s="35">
        <f t="shared" ref="G30" si="109">B31/SUM(A31,B31)</f>
        <v>6.25E-2</v>
      </c>
      <c r="H30" s="35">
        <f t="shared" ref="H30" si="110" xml:space="preserve"> (2*F30*G30)/(F30+G30)</f>
        <v>0.11023622047244094</v>
      </c>
      <c r="J30" s="9">
        <v>22</v>
      </c>
      <c r="K30" s="10">
        <v>23</v>
      </c>
      <c r="L30" s="34">
        <f t="shared" ref="L30" si="111">J30/SUM(J30,J31)</f>
        <v>0.17886178861788618</v>
      </c>
      <c r="M30" s="34">
        <f t="shared" ref="M30" si="112">J30/SUM(J30,K30)</f>
        <v>0.48888888888888887</v>
      </c>
      <c r="N30" s="34">
        <f t="shared" ref="N30" si="113" xml:space="preserve"> (2*L30*M30)/(L30+M30)</f>
        <v>0.26190476190476186</v>
      </c>
      <c r="O30" s="35">
        <f t="shared" ref="O30" si="114">K31/SUM(K30,K31)</f>
        <v>0.3235294117647059</v>
      </c>
      <c r="P30" s="35">
        <f t="shared" ref="P30" si="115">K31/SUM(J31,K31)</f>
        <v>9.8214285714285712E-2</v>
      </c>
      <c r="Q30" s="35">
        <f t="shared" ref="Q30" si="116" xml:space="preserve"> (2*O30*P30)/(O30+P30)</f>
        <v>0.15068493150684931</v>
      </c>
      <c r="S30" s="9">
        <v>44</v>
      </c>
      <c r="T30" s="10">
        <v>1</v>
      </c>
      <c r="U30" s="34">
        <f t="shared" ref="U30" si="117">S30/SUM(S30,S31)</f>
        <v>0.29931972789115646</v>
      </c>
      <c r="V30" s="34">
        <f t="shared" ref="V30" si="118">S30/SUM(S30,T30)</f>
        <v>0.97777777777777775</v>
      </c>
      <c r="W30" s="34">
        <f t="shared" ref="W30" si="119" xml:space="preserve"> (2*U30*V30)/(U30+V30)</f>
        <v>0.45833333333333331</v>
      </c>
      <c r="X30" s="35">
        <f t="shared" ref="X30" si="120">T31/SUM(T30,T31)</f>
        <v>0.9</v>
      </c>
      <c r="Y30" s="35">
        <f t="shared" ref="Y30" si="121">T31/SUM(S31,T31)</f>
        <v>8.0357142857142863E-2</v>
      </c>
      <c r="Z30" s="35">
        <f t="shared" ref="Z30" si="122" xml:space="preserve"> (2*X30*Y30)/(X30+Y30)</f>
        <v>0.14754098360655737</v>
      </c>
    </row>
    <row r="31" spans="1:26" x14ac:dyDescent="0.25">
      <c r="A31" s="9">
        <v>105</v>
      </c>
      <c r="B31" s="10">
        <v>7</v>
      </c>
      <c r="C31" s="34"/>
      <c r="D31" s="34"/>
      <c r="E31" s="34"/>
      <c r="F31" s="35"/>
      <c r="G31" s="35"/>
      <c r="H31" s="35"/>
      <c r="J31" s="9">
        <v>101</v>
      </c>
      <c r="K31" s="10">
        <v>11</v>
      </c>
      <c r="L31" s="34"/>
      <c r="M31" s="34"/>
      <c r="N31" s="34"/>
      <c r="O31" s="35"/>
      <c r="P31" s="35"/>
      <c r="Q31" s="35"/>
      <c r="S31" s="9">
        <v>103</v>
      </c>
      <c r="T31" s="10">
        <v>9</v>
      </c>
      <c r="U31" s="34"/>
      <c r="V31" s="34"/>
      <c r="W31" s="34"/>
      <c r="X31" s="35"/>
      <c r="Y31" s="35"/>
      <c r="Z31" s="35"/>
    </row>
    <row r="32" spans="1:26" x14ac:dyDescent="0.25">
      <c r="A32" s="7"/>
      <c r="B32" s="21"/>
      <c r="C32" s="34"/>
      <c r="D32" s="34"/>
      <c r="E32" s="34"/>
      <c r="F32" s="35"/>
      <c r="G32" s="35"/>
      <c r="H32" s="35"/>
      <c r="J32" s="7"/>
      <c r="K32" s="21"/>
      <c r="L32" s="34"/>
      <c r="M32" s="34"/>
      <c r="N32" s="34"/>
      <c r="O32" s="35"/>
      <c r="P32" s="35"/>
      <c r="Q32" s="35"/>
      <c r="S32" s="7"/>
      <c r="T32" s="21"/>
      <c r="U32" s="34"/>
      <c r="V32" s="34"/>
      <c r="W32" s="34"/>
      <c r="X32" s="35"/>
      <c r="Y32" s="35"/>
      <c r="Z32" s="35"/>
    </row>
    <row r="33" spans="1:26" x14ac:dyDescent="0.25">
      <c r="A33" s="9">
        <v>41</v>
      </c>
      <c r="B33" s="10">
        <v>8</v>
      </c>
      <c r="C33" s="34">
        <f t="shared" ref="C33" si="123">A33/SUM(A33,A34)</f>
        <v>0.28873239436619719</v>
      </c>
      <c r="D33" s="34">
        <f t="shared" ref="D33" si="124">A33/SUM(A33,B33)</f>
        <v>0.83673469387755106</v>
      </c>
      <c r="E33" s="34">
        <f t="shared" ref="E33" si="125" xml:space="preserve"> (2*C33*D33)/(C33+D33)</f>
        <v>0.4293193717277487</v>
      </c>
      <c r="F33" s="35">
        <f t="shared" ref="F33" si="126">B34/SUM(B33,B34)</f>
        <v>0.46666666666666667</v>
      </c>
      <c r="G33" s="35">
        <f t="shared" ref="G33" si="127">B34/SUM(A34,B34)</f>
        <v>6.4814814814814811E-2</v>
      </c>
      <c r="H33" s="35">
        <f t="shared" ref="H33" si="128" xml:space="preserve"> (2*F33*G33)/(F33+G33)</f>
        <v>0.11382113821138212</v>
      </c>
      <c r="J33" s="9">
        <v>37</v>
      </c>
      <c r="K33" s="10">
        <v>12</v>
      </c>
      <c r="L33" s="34">
        <f t="shared" ref="L33" si="129">J33/SUM(J33,J34)</f>
        <v>0.33035714285714285</v>
      </c>
      <c r="M33" s="34">
        <f t="shared" ref="M33" si="130">J33/SUM(J33,K33)</f>
        <v>0.75510204081632648</v>
      </c>
      <c r="N33" s="34">
        <f t="shared" ref="N33" si="131" xml:space="preserve"> (2*L33*M33)/(L33+M33)</f>
        <v>0.45962732919254662</v>
      </c>
      <c r="O33" s="35">
        <f t="shared" ref="O33" si="132">K34/SUM(K33,K34)</f>
        <v>0.73333333333333328</v>
      </c>
      <c r="P33" s="35">
        <f t="shared" ref="P33" si="133">K34/SUM(J34,K34)</f>
        <v>0.30555555555555558</v>
      </c>
      <c r="Q33" s="35">
        <f t="shared" ref="Q33" si="134" xml:space="preserve"> (2*O33*P33)/(O33+P33)</f>
        <v>0.43137254901960786</v>
      </c>
      <c r="S33" s="9">
        <v>43</v>
      </c>
      <c r="T33" s="10">
        <v>9</v>
      </c>
      <c r="U33" s="34">
        <f t="shared" ref="U33" si="135">S33/SUM(S33,S34)</f>
        <v>0.30496453900709219</v>
      </c>
      <c r="V33" s="34">
        <f t="shared" ref="V33" si="136">S33/SUM(S33,T33)</f>
        <v>0.82692307692307687</v>
      </c>
      <c r="W33" s="34">
        <f t="shared" ref="W33" si="137" xml:space="preserve"> (2*U33*V33)/(U33+V33)</f>
        <v>0.44559585492227982</v>
      </c>
      <c r="X33" s="35">
        <f t="shared" ref="X33" si="138">T34/SUM(T33,T34)</f>
        <v>0.52631578947368418</v>
      </c>
      <c r="Y33" s="35">
        <f t="shared" ref="Y33" si="139">T34/SUM(S34,T34)</f>
        <v>9.2592592592592587E-2</v>
      </c>
      <c r="Z33" s="35">
        <f t="shared" ref="Z33" si="140" xml:space="preserve"> (2*X33*Y33)/(X33+Y33)</f>
        <v>0.15748031496062992</v>
      </c>
    </row>
    <row r="34" spans="1:26" x14ac:dyDescent="0.25">
      <c r="A34" s="9">
        <v>101</v>
      </c>
      <c r="B34" s="10">
        <v>7</v>
      </c>
      <c r="C34" s="34"/>
      <c r="D34" s="34"/>
      <c r="E34" s="34"/>
      <c r="F34" s="35"/>
      <c r="G34" s="35"/>
      <c r="H34" s="35"/>
      <c r="J34" s="9">
        <v>75</v>
      </c>
      <c r="K34" s="10">
        <v>33</v>
      </c>
      <c r="L34" s="34"/>
      <c r="M34" s="34"/>
      <c r="N34" s="34"/>
      <c r="O34" s="35"/>
      <c r="P34" s="35"/>
      <c r="Q34" s="35"/>
      <c r="S34" s="9">
        <v>98</v>
      </c>
      <c r="T34" s="10">
        <v>10</v>
      </c>
      <c r="U34" s="34"/>
      <c r="V34" s="34"/>
      <c r="W34" s="34"/>
      <c r="X34" s="35"/>
      <c r="Y34" s="35"/>
      <c r="Z34" s="35"/>
    </row>
    <row r="35" spans="1:26" x14ac:dyDescent="0.25">
      <c r="A35" s="24"/>
      <c r="C35" s="34"/>
      <c r="D35" s="34"/>
      <c r="E35" s="34"/>
      <c r="F35" s="35"/>
      <c r="G35" s="35"/>
      <c r="H35" s="35"/>
      <c r="J35" s="24"/>
      <c r="L35" s="34"/>
      <c r="M35" s="34"/>
      <c r="N35" s="34"/>
      <c r="O35" s="35"/>
      <c r="P35" s="35"/>
      <c r="Q35" s="35"/>
      <c r="S35" s="24"/>
      <c r="U35" s="34"/>
      <c r="V35" s="34"/>
      <c r="W35" s="34"/>
      <c r="X35" s="35"/>
      <c r="Y35" s="35"/>
      <c r="Z35" s="35"/>
    </row>
    <row r="36" spans="1:26" x14ac:dyDescent="0.25">
      <c r="A36" s="9">
        <v>44</v>
      </c>
      <c r="B36" s="10">
        <v>4</v>
      </c>
      <c r="C36" s="34">
        <f t="shared" ref="C36" si="141">A36/SUM(A36,A37)</f>
        <v>0.31205673758865249</v>
      </c>
      <c r="D36" s="34">
        <f t="shared" ref="D36" si="142">A36/SUM(A36,B36)</f>
        <v>0.91666666666666663</v>
      </c>
      <c r="E36" s="34">
        <f t="shared" ref="E36" si="143" xml:space="preserve"> (2*C36*D36)/(C36+D36)</f>
        <v>0.46560846560846564</v>
      </c>
      <c r="F36" s="35">
        <f t="shared" ref="F36" si="144">B37/SUM(B36,B37)</f>
        <v>0.75</v>
      </c>
      <c r="G36" s="35">
        <f t="shared" ref="G36" si="145">B37/SUM(A37,B37)</f>
        <v>0.11009174311926606</v>
      </c>
      <c r="H36" s="35">
        <f t="shared" ref="H36" si="146" xml:space="preserve"> (2*F36*G36)/(F36+G36)</f>
        <v>0.192</v>
      </c>
      <c r="J36" s="9">
        <v>40</v>
      </c>
      <c r="K36" s="10">
        <v>8</v>
      </c>
      <c r="L36" s="34">
        <f t="shared" ref="L36" si="147">J36/SUM(J36,J37)</f>
        <v>0.27972027972027974</v>
      </c>
      <c r="M36" s="34">
        <f t="shared" ref="M36" si="148">J36/SUM(J36,K36)</f>
        <v>0.83333333333333337</v>
      </c>
      <c r="N36" s="34">
        <f t="shared" ref="N36" si="149" xml:space="preserve"> (2*L36*M36)/(L36+M36)</f>
        <v>0.41884816753926707</v>
      </c>
      <c r="O36" s="35">
        <f t="shared" ref="O36" si="150">K37/SUM(K36,K37)</f>
        <v>0.42857142857142855</v>
      </c>
      <c r="P36" s="35">
        <f t="shared" ref="P36" si="151">K37/SUM(J37,K37)</f>
        <v>5.5045871559633031E-2</v>
      </c>
      <c r="Q36" s="35">
        <f t="shared" ref="Q36" si="152" xml:space="preserve"> (2*O36*P36)/(O36+P36)</f>
        <v>9.7560975609756101E-2</v>
      </c>
      <c r="S36" s="9">
        <v>45</v>
      </c>
      <c r="T36" s="10">
        <v>3</v>
      </c>
      <c r="U36" s="34">
        <f t="shared" ref="U36" si="153">S36/SUM(S36,S37)</f>
        <v>0.32142857142857145</v>
      </c>
      <c r="V36" s="34">
        <f t="shared" ref="V36" si="154">S36/SUM(S36,T36)</f>
        <v>0.9375</v>
      </c>
      <c r="W36" s="34">
        <f t="shared" ref="W36" si="155" xml:space="preserve"> (2*U36*V36)/(U36+V36)</f>
        <v>0.47872340425531923</v>
      </c>
      <c r="X36" s="35">
        <f t="shared" ref="X36" si="156">T37/SUM(T36,T37)</f>
        <v>0.82352941176470584</v>
      </c>
      <c r="Y36" s="35">
        <f t="shared" ref="Y36" si="157">T37/SUM(S37,T37)</f>
        <v>0.12844036697247707</v>
      </c>
      <c r="Z36" s="35">
        <f t="shared" ref="Z36" si="158" xml:space="preserve"> (2*X36*Y36)/(X36+Y36)</f>
        <v>0.22222222222222224</v>
      </c>
    </row>
    <row r="37" spans="1:26" x14ac:dyDescent="0.25">
      <c r="A37" s="9">
        <v>97</v>
      </c>
      <c r="B37" s="10">
        <v>12</v>
      </c>
      <c r="C37" s="34"/>
      <c r="D37" s="34"/>
      <c r="E37" s="34"/>
      <c r="F37" s="35"/>
      <c r="G37" s="35"/>
      <c r="H37" s="35"/>
      <c r="J37" s="9">
        <v>103</v>
      </c>
      <c r="K37" s="10">
        <v>6</v>
      </c>
      <c r="L37" s="34"/>
      <c r="M37" s="34"/>
      <c r="N37" s="34"/>
      <c r="O37" s="35"/>
      <c r="P37" s="35"/>
      <c r="Q37" s="35"/>
      <c r="S37" s="9">
        <v>95</v>
      </c>
      <c r="T37" s="10">
        <v>14</v>
      </c>
      <c r="U37" s="34"/>
      <c r="V37" s="34"/>
      <c r="W37" s="34"/>
      <c r="X37" s="35"/>
      <c r="Y37" s="35"/>
      <c r="Z37" s="35"/>
    </row>
    <row r="38" spans="1:26" x14ac:dyDescent="0.25">
      <c r="A38" s="24"/>
      <c r="C38" s="36"/>
      <c r="D38" s="36"/>
      <c r="E38" s="36"/>
      <c r="F38" s="37"/>
      <c r="G38" s="37"/>
      <c r="H38" s="37"/>
      <c r="J38" s="24"/>
      <c r="L38" s="36"/>
      <c r="M38" s="36"/>
      <c r="N38" s="36"/>
      <c r="O38" s="37"/>
      <c r="P38" s="37"/>
      <c r="Q38" s="37"/>
      <c r="S38" s="24"/>
      <c r="U38" s="36"/>
      <c r="V38" s="36"/>
      <c r="W38" s="36"/>
      <c r="X38" s="37"/>
      <c r="Y38" s="37"/>
      <c r="Z38" s="37"/>
    </row>
    <row r="39" spans="1:26" x14ac:dyDescent="0.25">
      <c r="A39" s="26"/>
      <c r="B39" s="27"/>
      <c r="C39" s="34">
        <f t="shared" ref="C39:H39" si="159">SUM(C9:C36)/10</f>
        <v>0.30335824069709344</v>
      </c>
      <c r="D39" s="34">
        <f t="shared" si="159"/>
        <v>0.87091170298783038</v>
      </c>
      <c r="E39" s="34">
        <f t="shared" si="159"/>
        <v>0.44943512449843537</v>
      </c>
      <c r="F39" s="11">
        <f t="shared" si="159"/>
        <v>0.60218358395989979</v>
      </c>
      <c r="G39" s="11">
        <f t="shared" si="159"/>
        <v>8.7676264946017754E-2</v>
      </c>
      <c r="H39" s="12">
        <f t="shared" si="159"/>
        <v>0.15236136464626962</v>
      </c>
      <c r="J39" s="26"/>
      <c r="K39" s="27"/>
      <c r="L39" s="34">
        <f t="shared" ref="L39:Q39" si="160">SUM(L9:L36)/10</f>
        <v>0.31931267938172841</v>
      </c>
      <c r="M39" s="34">
        <f t="shared" si="160"/>
        <v>0.77605529264258732</v>
      </c>
      <c r="N39" s="34">
        <f t="shared" si="160"/>
        <v>0.43141458537291105</v>
      </c>
      <c r="O39" s="11">
        <f t="shared" si="160"/>
        <v>0.70060237392107449</v>
      </c>
      <c r="P39" s="11">
        <f t="shared" si="160"/>
        <v>0.21896762478131121</v>
      </c>
      <c r="Q39" s="12">
        <f t="shared" si="160"/>
        <v>0.28862746407847484</v>
      </c>
      <c r="S39" s="26"/>
      <c r="T39" s="27"/>
      <c r="U39" s="34">
        <f t="shared" ref="U39:Z39" si="161">SUM(U9:U36)/10</f>
        <v>0.32019322670785</v>
      </c>
      <c r="V39" s="34">
        <f t="shared" si="161"/>
        <v>0.9184889838425867</v>
      </c>
      <c r="W39" s="34">
        <f t="shared" si="161"/>
        <v>0.4740597071648307</v>
      </c>
      <c r="X39" s="11">
        <f t="shared" si="161"/>
        <v>0.75263318724619022</v>
      </c>
      <c r="Y39" s="11">
        <f t="shared" si="161"/>
        <v>0.10648818074475697</v>
      </c>
      <c r="Z39" s="12">
        <f t="shared" si="161"/>
        <v>0.18531693409120248</v>
      </c>
    </row>
  </sheetData>
  <mergeCells count="7">
    <mergeCell ref="L6:N6"/>
    <mergeCell ref="O6:Q6"/>
    <mergeCell ref="U6:W6"/>
    <mergeCell ref="X6:Z6"/>
    <mergeCell ref="A6:B6"/>
    <mergeCell ref="C6:E6"/>
    <mergeCell ref="F6:H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E99F-AB1B-42D5-8433-860A234A6C99}">
  <dimension ref="A1:I35"/>
  <sheetViews>
    <sheetView workbookViewId="0">
      <selection activeCell="K17" sqref="K17"/>
    </sheetView>
  </sheetViews>
  <sheetFormatPr defaultRowHeight="15" x14ac:dyDescent="0.25"/>
  <sheetData>
    <row r="1" spans="1:4" x14ac:dyDescent="0.25">
      <c r="A1" s="13" t="s">
        <v>14</v>
      </c>
    </row>
    <row r="4" spans="1:4" x14ac:dyDescent="0.25">
      <c r="A4" s="1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2" t="s">
        <v>18</v>
      </c>
      <c r="B5" s="2" t="s">
        <v>19</v>
      </c>
      <c r="C5" s="2" t="s">
        <v>21</v>
      </c>
      <c r="D5" s="2" t="s">
        <v>23</v>
      </c>
    </row>
    <row r="6" spans="1:4" x14ac:dyDescent="0.25">
      <c r="A6" s="2" t="s">
        <v>15</v>
      </c>
      <c r="B6" s="2" t="s">
        <v>20</v>
      </c>
      <c r="C6" s="2" t="s">
        <v>22</v>
      </c>
      <c r="D6" s="2" t="s">
        <v>22</v>
      </c>
    </row>
    <row r="7" spans="1:4" x14ac:dyDescent="0.25">
      <c r="A7" s="15"/>
      <c r="B7" s="15"/>
      <c r="C7" s="15"/>
      <c r="D7" s="15"/>
    </row>
    <row r="11" spans="1:4" x14ac:dyDescent="0.25">
      <c r="A11" s="1" t="s">
        <v>12</v>
      </c>
      <c r="B11" s="2" t="s">
        <v>1</v>
      </c>
      <c r="C11" s="2" t="s">
        <v>2</v>
      </c>
      <c r="D11" s="2" t="s">
        <v>3</v>
      </c>
    </row>
    <row r="12" spans="1:4" x14ac:dyDescent="0.25">
      <c r="A12" s="2" t="s">
        <v>18</v>
      </c>
      <c r="B12" s="2" t="s">
        <v>22</v>
      </c>
      <c r="C12" s="2" t="s">
        <v>22</v>
      </c>
      <c r="D12" s="2" t="s">
        <v>22</v>
      </c>
    </row>
    <row r="13" spans="1:4" x14ac:dyDescent="0.25">
      <c r="A13" s="2" t="s">
        <v>15</v>
      </c>
      <c r="B13" s="2" t="s">
        <v>17</v>
      </c>
      <c r="C13" s="2" t="s">
        <v>16</v>
      </c>
      <c r="D13" s="2" t="s">
        <v>22</v>
      </c>
    </row>
    <row r="14" spans="1:4" x14ac:dyDescent="0.25">
      <c r="A14" s="15"/>
      <c r="B14" s="15"/>
      <c r="C14" s="15"/>
      <c r="D14" s="15"/>
    </row>
    <row r="15" spans="1:4" x14ac:dyDescent="0.25">
      <c r="D15" s="18"/>
    </row>
    <row r="18" spans="1:9" x14ac:dyDescent="0.25">
      <c r="A18" s="1" t="s">
        <v>13</v>
      </c>
      <c r="B18" s="2" t="s">
        <v>1</v>
      </c>
      <c r="C18" s="2" t="s">
        <v>2</v>
      </c>
      <c r="D18" s="2" t="s">
        <v>3</v>
      </c>
    </row>
    <row r="19" spans="1:9" x14ac:dyDescent="0.25">
      <c r="A19" s="2" t="s">
        <v>18</v>
      </c>
      <c r="B19" s="14" t="s">
        <v>24</v>
      </c>
      <c r="C19" s="2" t="s">
        <v>19</v>
      </c>
      <c r="D19" s="2" t="s">
        <v>19</v>
      </c>
    </row>
    <row r="20" spans="1:9" x14ac:dyDescent="0.25">
      <c r="A20" s="2" t="s">
        <v>15</v>
      </c>
      <c r="B20" s="14" t="s">
        <v>17</v>
      </c>
      <c r="C20" s="2" t="s">
        <v>22</v>
      </c>
      <c r="D20" s="2" t="s">
        <v>17</v>
      </c>
    </row>
    <row r="21" spans="1:9" x14ac:dyDescent="0.25">
      <c r="A21" s="15"/>
      <c r="B21" s="17"/>
      <c r="C21" s="15"/>
      <c r="D21" s="15"/>
    </row>
    <row r="25" spans="1:9" x14ac:dyDescent="0.25">
      <c r="A25" s="1" t="s">
        <v>31</v>
      </c>
      <c r="B25" s="3" t="s">
        <v>1</v>
      </c>
      <c r="C25" s="3" t="s">
        <v>2</v>
      </c>
      <c r="D25" s="3" t="s">
        <v>3</v>
      </c>
    </row>
    <row r="26" spans="1:9" x14ac:dyDescent="0.25">
      <c r="A26" s="3" t="s">
        <v>18</v>
      </c>
      <c r="B26" s="3" t="s">
        <v>22</v>
      </c>
      <c r="C26" s="3" t="s">
        <v>19</v>
      </c>
      <c r="D26" s="3" t="s">
        <v>22</v>
      </c>
    </row>
    <row r="27" spans="1:9" x14ac:dyDescent="0.25">
      <c r="A27" s="3" t="s">
        <v>15</v>
      </c>
      <c r="B27" s="14" t="s">
        <v>16</v>
      </c>
      <c r="C27" s="3" t="s">
        <v>17</v>
      </c>
      <c r="D27" s="3" t="s">
        <v>22</v>
      </c>
    </row>
    <row r="32" spans="1:9" x14ac:dyDescent="0.25">
      <c r="A32" s="1" t="s">
        <v>32</v>
      </c>
      <c r="B32" s="3" t="s">
        <v>1</v>
      </c>
      <c r="C32" s="3" t="s">
        <v>2</v>
      </c>
      <c r="D32" s="3" t="s">
        <v>3</v>
      </c>
      <c r="E32" s="19" t="s">
        <v>33</v>
      </c>
      <c r="F32" s="19" t="s">
        <v>34</v>
      </c>
      <c r="G32" s="19" t="s">
        <v>35</v>
      </c>
      <c r="H32" s="15"/>
      <c r="I32" s="15"/>
    </row>
    <row r="33" spans="1:9" x14ac:dyDescent="0.25">
      <c r="A33" s="3" t="s">
        <v>18</v>
      </c>
      <c r="B33" s="3" t="s">
        <v>22</v>
      </c>
      <c r="C33" s="3" t="s">
        <v>19</v>
      </c>
      <c r="D33" s="3" t="s">
        <v>23</v>
      </c>
      <c r="E33" s="19" t="s">
        <v>19</v>
      </c>
      <c r="F33" s="19" t="s">
        <v>36</v>
      </c>
      <c r="G33" s="19" t="s">
        <v>36</v>
      </c>
      <c r="H33" s="15"/>
      <c r="I33" s="15"/>
    </row>
    <row r="34" spans="1:9" x14ac:dyDescent="0.25">
      <c r="A34" s="3" t="s">
        <v>15</v>
      </c>
      <c r="B34" s="14" t="s">
        <v>17</v>
      </c>
      <c r="C34" s="3" t="s">
        <v>20</v>
      </c>
      <c r="D34" s="3" t="s">
        <v>20</v>
      </c>
      <c r="E34" s="19" t="s">
        <v>17</v>
      </c>
      <c r="F34" s="19" t="s">
        <v>17</v>
      </c>
      <c r="G34" s="19" t="s">
        <v>16</v>
      </c>
      <c r="H34" s="15"/>
      <c r="I34" s="15"/>
    </row>
    <row r="35" spans="1:9" x14ac:dyDescent="0.25">
      <c r="B35" s="1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4BDA-81EC-45D6-82C4-BA7313F1BE61}">
  <dimension ref="A1:AB40"/>
  <sheetViews>
    <sheetView workbookViewId="0">
      <selection activeCell="G2" sqref="G2:L2"/>
    </sheetView>
  </sheetViews>
  <sheetFormatPr defaultRowHeight="15" x14ac:dyDescent="0.25"/>
  <sheetData>
    <row r="1" spans="1:28" x14ac:dyDescent="0.25">
      <c r="A1" s="1" t="s">
        <v>31</v>
      </c>
      <c r="B1" s="20" t="s">
        <v>1</v>
      </c>
      <c r="C1" s="20" t="s">
        <v>2</v>
      </c>
      <c r="D1" s="20" t="s">
        <v>3</v>
      </c>
      <c r="G1">
        <v>0.29219478192725534</v>
      </c>
      <c r="H1">
        <v>0.48609415860459071</v>
      </c>
      <c r="I1">
        <v>0.84094783999789602</v>
      </c>
      <c r="J1">
        <v>7.2074972294198444E-2</v>
      </c>
      <c r="K1">
        <v>0.4329390685377299</v>
      </c>
      <c r="L1">
        <v>0.12455405993808699</v>
      </c>
    </row>
    <row r="2" spans="1:28" x14ac:dyDescent="0.25">
      <c r="A2" s="20" t="s">
        <v>18</v>
      </c>
      <c r="B2" s="20" t="s">
        <v>19</v>
      </c>
      <c r="C2" s="20" t="s">
        <v>19</v>
      </c>
      <c r="D2" s="20" t="s">
        <v>19</v>
      </c>
      <c r="G2">
        <v>0.33180768684378575</v>
      </c>
      <c r="H2">
        <v>0.84034656969439592</v>
      </c>
      <c r="I2">
        <v>0.93756456406636468</v>
      </c>
      <c r="J2">
        <v>0.14013578075628982</v>
      </c>
      <c r="K2">
        <v>0.48956110319157259</v>
      </c>
      <c r="L2">
        <v>0.2385537262442135</v>
      </c>
    </row>
    <row r="3" spans="1:28" x14ac:dyDescent="0.25">
      <c r="A3" s="20" t="s">
        <v>15</v>
      </c>
      <c r="B3" s="14" t="s">
        <v>22</v>
      </c>
      <c r="C3" s="20" t="s">
        <v>20</v>
      </c>
      <c r="D3" s="20" t="s">
        <v>17</v>
      </c>
      <c r="G3">
        <v>0.28636684361490838</v>
      </c>
      <c r="H3">
        <v>0.6653207886073027</v>
      </c>
      <c r="I3">
        <v>0.42596297292539109</v>
      </c>
      <c r="J3">
        <v>0.49878269827092908</v>
      </c>
      <c r="K3">
        <v>0.31503330008229058</v>
      </c>
      <c r="L3">
        <v>0.55164789013547333</v>
      </c>
    </row>
    <row r="4" spans="1:28" x14ac:dyDescent="0.25">
      <c r="A4" s="15"/>
      <c r="B4" s="15" t="s">
        <v>54</v>
      </c>
      <c r="C4" s="15" t="s">
        <v>54</v>
      </c>
      <c r="D4" s="15" t="s">
        <v>57</v>
      </c>
    </row>
    <row r="7" spans="1:28" x14ac:dyDescent="0.25">
      <c r="A7" s="49" t="s">
        <v>37</v>
      </c>
      <c r="B7" s="49"/>
      <c r="C7" s="47" t="s">
        <v>59</v>
      </c>
      <c r="D7" s="47"/>
      <c r="E7" s="47"/>
      <c r="F7" s="48" t="s">
        <v>60</v>
      </c>
      <c r="G7" s="48"/>
      <c r="H7" s="48"/>
      <c r="J7" s="38" t="s">
        <v>38</v>
      </c>
      <c r="K7" s="38"/>
      <c r="L7" s="47" t="s">
        <v>59</v>
      </c>
      <c r="M7" s="47"/>
      <c r="N7" s="47"/>
      <c r="O7" s="48" t="s">
        <v>60</v>
      </c>
      <c r="P7" s="48"/>
      <c r="Q7" s="48"/>
      <c r="S7" s="38" t="s">
        <v>39</v>
      </c>
      <c r="T7" s="38"/>
      <c r="U7" s="47" t="s">
        <v>59</v>
      </c>
      <c r="V7" s="47"/>
      <c r="W7" s="47"/>
      <c r="X7" s="48" t="s">
        <v>60</v>
      </c>
      <c r="Y7" s="48"/>
      <c r="Z7" s="48"/>
    </row>
    <row r="8" spans="1:28" x14ac:dyDescent="0.25">
      <c r="A8" s="4"/>
      <c r="B8" s="5"/>
      <c r="C8" s="34" t="s">
        <v>9</v>
      </c>
      <c r="D8" s="34" t="s">
        <v>10</v>
      </c>
      <c r="E8" s="34" t="s">
        <v>11</v>
      </c>
      <c r="F8" s="35" t="s">
        <v>9</v>
      </c>
      <c r="G8" s="35" t="s">
        <v>10</v>
      </c>
      <c r="H8" s="35" t="s">
        <v>11</v>
      </c>
      <c r="J8" s="4"/>
      <c r="K8" s="5"/>
      <c r="L8" s="34" t="s">
        <v>9</v>
      </c>
      <c r="M8" s="34" t="s">
        <v>10</v>
      </c>
      <c r="N8" s="34" t="s">
        <v>11</v>
      </c>
      <c r="O8" s="35" t="s">
        <v>9</v>
      </c>
      <c r="P8" s="35" t="s">
        <v>10</v>
      </c>
      <c r="Q8" s="35" t="s">
        <v>11</v>
      </c>
      <c r="S8" s="4"/>
      <c r="T8" s="5"/>
      <c r="U8" s="34" t="s">
        <v>9</v>
      </c>
      <c r="V8" s="34" t="s">
        <v>10</v>
      </c>
      <c r="W8" s="34" t="s">
        <v>11</v>
      </c>
      <c r="X8" s="35" t="s">
        <v>9</v>
      </c>
      <c r="Y8" s="35" t="s">
        <v>10</v>
      </c>
      <c r="Z8" s="35" t="s">
        <v>11</v>
      </c>
      <c r="AA8" s="16"/>
      <c r="AB8" s="16"/>
    </row>
    <row r="9" spans="1:28" x14ac:dyDescent="0.25">
      <c r="A9" s="7"/>
      <c r="B9" s="21"/>
      <c r="C9" s="34"/>
      <c r="D9" s="34"/>
      <c r="E9" s="34"/>
      <c r="F9" s="35"/>
      <c r="G9" s="35"/>
      <c r="H9" s="35"/>
      <c r="J9" s="7"/>
      <c r="K9" s="21"/>
      <c r="L9" s="34"/>
      <c r="M9" s="34"/>
      <c r="N9" s="34"/>
      <c r="O9" s="35"/>
      <c r="P9" s="35"/>
      <c r="Q9" s="35"/>
      <c r="S9" s="7"/>
      <c r="T9" s="21"/>
      <c r="U9" s="34"/>
      <c r="V9" s="34"/>
      <c r="W9" s="34"/>
      <c r="X9" s="35"/>
      <c r="Y9" s="35"/>
      <c r="Z9" s="35"/>
      <c r="AA9" s="16"/>
      <c r="AB9" s="16"/>
    </row>
    <row r="10" spans="1:28" x14ac:dyDescent="0.25">
      <c r="A10" s="9">
        <v>39</v>
      </c>
      <c r="B10" s="10">
        <v>11</v>
      </c>
      <c r="C10" s="34">
        <f>A10/SUM(A10,A11)</f>
        <v>0.2805755395683453</v>
      </c>
      <c r="D10" s="34">
        <f>A10/SUM(A10,B10)</f>
        <v>0.78</v>
      </c>
      <c r="E10" s="34">
        <f xml:space="preserve"> (2*C10*D10)/(C10+D10)</f>
        <v>0.41269841269841268</v>
      </c>
      <c r="F10" s="35">
        <f>B11/SUM(B10,B11)</f>
        <v>0.42105263157894735</v>
      </c>
      <c r="G10" s="35">
        <f>B11/SUM(A11,B11)</f>
        <v>7.407407407407407E-2</v>
      </c>
      <c r="H10" s="35">
        <f xml:space="preserve"> (2*F10*G10)/(F10+G10)</f>
        <v>0.12598425196850394</v>
      </c>
      <c r="J10" s="9">
        <v>48</v>
      </c>
      <c r="K10" s="10">
        <v>2</v>
      </c>
      <c r="L10" s="34">
        <f>J10/SUM(J10,J11)</f>
        <v>0.32876712328767121</v>
      </c>
      <c r="M10" s="34">
        <f>J10/SUM(J10,K10)</f>
        <v>0.96</v>
      </c>
      <c r="N10" s="34">
        <f xml:space="preserve"> (2*L10*M10)/(L10+M10)</f>
        <v>0.48979591836734693</v>
      </c>
      <c r="O10" s="35">
        <f>K11/SUM(K10,K11)</f>
        <v>0.83333333333333337</v>
      </c>
      <c r="P10" s="35">
        <f>K11/SUM(J11,K11)</f>
        <v>9.2592592592592587E-2</v>
      </c>
      <c r="Q10" s="35">
        <f xml:space="preserve"> (2*O10*P10)/(O10+P10)</f>
        <v>0.16666666666666666</v>
      </c>
      <c r="S10" s="9">
        <v>28</v>
      </c>
      <c r="T10" s="10">
        <v>22</v>
      </c>
      <c r="U10" s="34">
        <f>S10/SUM(S10,S11)</f>
        <v>0.28865979381443296</v>
      </c>
      <c r="V10" s="34">
        <f>S10/SUM(S10,T10)</f>
        <v>0.56000000000000005</v>
      </c>
      <c r="W10" s="34">
        <f xml:space="preserve"> (2*U10*V10)/(U10+V10)</f>
        <v>0.38095238095238093</v>
      </c>
      <c r="X10" s="35">
        <f>T11/SUM(T10,T11)</f>
        <v>0.63934426229508201</v>
      </c>
      <c r="Y10" s="35">
        <f>T11/SUM(S11,T11)</f>
        <v>0.3611111111111111</v>
      </c>
      <c r="Z10" s="35">
        <f xml:space="preserve"> (2*X10*Y10)/(X10+Y10)</f>
        <v>0.46153846153846151</v>
      </c>
      <c r="AA10" s="17"/>
      <c r="AB10" s="16"/>
    </row>
    <row r="11" spans="1:28" x14ac:dyDescent="0.25">
      <c r="A11" s="9">
        <v>100</v>
      </c>
      <c r="B11" s="10">
        <v>8</v>
      </c>
      <c r="C11" s="34"/>
      <c r="D11" s="34"/>
      <c r="E11" s="34"/>
      <c r="F11" s="35"/>
      <c r="G11" s="35"/>
      <c r="H11" s="35"/>
      <c r="J11" s="9">
        <v>98</v>
      </c>
      <c r="K11" s="10">
        <v>10</v>
      </c>
      <c r="L11" s="34"/>
      <c r="M11" s="34"/>
      <c r="N11" s="34"/>
      <c r="O11" s="35"/>
      <c r="P11" s="35"/>
      <c r="Q11" s="35"/>
      <c r="S11" s="9">
        <v>69</v>
      </c>
      <c r="T11" s="10">
        <v>39</v>
      </c>
      <c r="U11" s="34"/>
      <c r="V11" s="34"/>
      <c r="W11" s="34"/>
      <c r="X11" s="35"/>
      <c r="Y11" s="35"/>
      <c r="Z11" s="35"/>
      <c r="AA11" s="17"/>
      <c r="AB11" s="16"/>
    </row>
    <row r="12" spans="1:28" x14ac:dyDescent="0.25">
      <c r="A12" s="7"/>
      <c r="B12" s="21"/>
      <c r="C12" s="34"/>
      <c r="D12" s="34"/>
      <c r="E12" s="34"/>
      <c r="F12" s="35"/>
      <c r="G12" s="35"/>
      <c r="H12" s="35"/>
      <c r="J12" s="7"/>
      <c r="K12" s="21"/>
      <c r="L12" s="34"/>
      <c r="M12" s="34"/>
      <c r="N12" s="34"/>
      <c r="O12" s="35"/>
      <c r="P12" s="35"/>
      <c r="Q12" s="35"/>
      <c r="S12" s="7"/>
      <c r="T12" s="21"/>
      <c r="U12" s="34"/>
      <c r="V12" s="34"/>
      <c r="W12" s="34"/>
      <c r="X12" s="35"/>
      <c r="Y12" s="35"/>
      <c r="Z12" s="35"/>
      <c r="AA12" s="17"/>
      <c r="AB12" s="16"/>
    </row>
    <row r="13" spans="1:28" x14ac:dyDescent="0.25">
      <c r="A13" s="9">
        <v>41</v>
      </c>
      <c r="B13" s="10">
        <v>8</v>
      </c>
      <c r="C13" s="34">
        <f t="shared" ref="C13" si="0">A13/SUM(A13,A14)</f>
        <v>0.28873239436619719</v>
      </c>
      <c r="D13" s="34">
        <f t="shared" ref="D13" si="1">A13/SUM(A13,B13)</f>
        <v>0.83673469387755106</v>
      </c>
      <c r="E13" s="34">
        <f t="shared" ref="E13" si="2" xml:space="preserve"> (2*C13*D13)/(C13+D13)</f>
        <v>0.4293193717277487</v>
      </c>
      <c r="F13" s="35">
        <f>B14/SUM(B13,B14)</f>
        <v>0.5</v>
      </c>
      <c r="G13" s="35">
        <f t="shared" ref="G13" si="3">B14/SUM(A14,B14)</f>
        <v>7.3394495412844041E-2</v>
      </c>
      <c r="H13" s="35">
        <f t="shared" ref="H13" si="4" xml:space="preserve"> (2*F13*G13)/(F13+G13)</f>
        <v>0.128</v>
      </c>
      <c r="J13" s="9">
        <v>47</v>
      </c>
      <c r="K13" s="10">
        <v>2</v>
      </c>
      <c r="L13" s="34">
        <f t="shared" ref="L13" si="5">J13/SUM(J13,J14)</f>
        <v>0.33571428571428569</v>
      </c>
      <c r="M13" s="34">
        <f t="shared" ref="M13" si="6">J13/SUM(J13,K13)</f>
        <v>0.95918367346938771</v>
      </c>
      <c r="N13" s="34">
        <f t="shared" ref="N13" si="7" xml:space="preserve"> (2*L13*M13)/(L13+M13)</f>
        <v>0.49735449735449733</v>
      </c>
      <c r="O13" s="35">
        <f>K14/SUM(K13,K14)</f>
        <v>0.88888888888888884</v>
      </c>
      <c r="P13" s="35">
        <f t="shared" ref="P13" si="8">K14/SUM(J14,K14)</f>
        <v>0.14678899082568808</v>
      </c>
      <c r="Q13" s="35">
        <f t="shared" ref="Q13" si="9" xml:space="preserve"> (2*O13*P13)/(O13+P13)</f>
        <v>0.25196850393700793</v>
      </c>
      <c r="S13" s="9">
        <v>5</v>
      </c>
      <c r="T13" s="10">
        <v>44</v>
      </c>
      <c r="U13" s="34">
        <f t="shared" ref="U13" si="10">S13/SUM(S13,S14)</f>
        <v>9.2592592592592587E-2</v>
      </c>
      <c r="V13" s="34">
        <f t="shared" ref="V13" si="11">S13/SUM(S13,T13)</f>
        <v>0.10204081632653061</v>
      </c>
      <c r="W13" s="34">
        <f t="shared" ref="W13" si="12" xml:space="preserve"> (2*U13*V13)/(U13+V13)</f>
        <v>9.7087378640776711E-2</v>
      </c>
      <c r="X13" s="35">
        <f>T14/SUM(T13,T14)</f>
        <v>0.57692307692307687</v>
      </c>
      <c r="Y13" s="35">
        <f t="shared" ref="Y13" si="13">T14/SUM(S14,T14)</f>
        <v>0.55045871559633031</v>
      </c>
      <c r="Z13" s="35">
        <f t="shared" ref="Z13" si="14" xml:space="preserve"> (2*X13*Y13)/(X13+Y13)</f>
        <v>0.56338028169014076</v>
      </c>
      <c r="AA13" s="17"/>
      <c r="AB13" s="16"/>
    </row>
    <row r="14" spans="1:28" x14ac:dyDescent="0.25">
      <c r="A14" s="9">
        <v>101</v>
      </c>
      <c r="B14" s="10">
        <v>8</v>
      </c>
      <c r="C14" s="34"/>
      <c r="D14" s="34"/>
      <c r="E14" s="34"/>
      <c r="F14" s="35"/>
      <c r="G14" s="35"/>
      <c r="H14" s="35"/>
      <c r="J14" s="9">
        <v>93</v>
      </c>
      <c r="K14" s="10">
        <v>16</v>
      </c>
      <c r="L14" s="34"/>
      <c r="M14" s="34"/>
      <c r="N14" s="34"/>
      <c r="O14" s="35"/>
      <c r="P14" s="35"/>
      <c r="Q14" s="35"/>
      <c r="S14" s="9">
        <v>49</v>
      </c>
      <c r="T14" s="10">
        <v>60</v>
      </c>
      <c r="U14" s="34"/>
      <c r="V14" s="34"/>
      <c r="W14" s="34"/>
      <c r="X14" s="35"/>
      <c r="Y14" s="35"/>
      <c r="Z14" s="35"/>
      <c r="AA14" s="17"/>
      <c r="AB14" s="16"/>
    </row>
    <row r="15" spans="1:28" x14ac:dyDescent="0.25">
      <c r="A15" s="7"/>
      <c r="B15" s="21"/>
      <c r="C15" s="34"/>
      <c r="D15" s="34"/>
      <c r="E15" s="34"/>
      <c r="F15" s="35"/>
      <c r="G15" s="35"/>
      <c r="H15" s="35"/>
      <c r="J15" s="7"/>
      <c r="K15" s="21"/>
      <c r="L15" s="34"/>
      <c r="M15" s="34"/>
      <c r="N15" s="34"/>
      <c r="O15" s="35"/>
      <c r="P15" s="35"/>
      <c r="Q15" s="35"/>
      <c r="S15" s="7"/>
      <c r="T15" s="21"/>
      <c r="U15" s="34"/>
      <c r="V15" s="34"/>
      <c r="W15" s="34"/>
      <c r="X15" s="35"/>
      <c r="Y15" s="35"/>
      <c r="Z15" s="35"/>
      <c r="AA15" s="17"/>
      <c r="AB15" s="16"/>
    </row>
    <row r="16" spans="1:28" x14ac:dyDescent="0.25">
      <c r="A16" s="9">
        <v>40</v>
      </c>
      <c r="B16" s="10">
        <v>11</v>
      </c>
      <c r="C16" s="34">
        <f t="shared" ref="C16" si="15">A16/SUM(A16,A17)</f>
        <v>0.29629629629629628</v>
      </c>
      <c r="D16" s="34">
        <f t="shared" ref="D16" si="16">A16/SUM(A16,B16)</f>
        <v>0.78431372549019607</v>
      </c>
      <c r="E16" s="34">
        <f t="shared" ref="E16" si="17" xml:space="preserve"> (2*C16*D16)/(C16+D16)</f>
        <v>0.43010752688172044</v>
      </c>
      <c r="F16" s="35">
        <f t="shared" ref="F16" si="18">B17/SUM(B16,B17)</f>
        <v>0.52173913043478259</v>
      </c>
      <c r="G16" s="35">
        <f t="shared" ref="G16" si="19">B17/SUM(A17,B17)</f>
        <v>0.11214953271028037</v>
      </c>
      <c r="H16" s="35">
        <f t="shared" ref="H16" si="20" xml:space="preserve"> (2*F16*G16)/(F16+G16)</f>
        <v>0.1846153846153846</v>
      </c>
      <c r="J16" s="9">
        <v>48</v>
      </c>
      <c r="K16" s="10">
        <v>3</v>
      </c>
      <c r="L16" s="34">
        <f t="shared" ref="L16" si="21">J16/SUM(J16,J17)</f>
        <v>0.34782608695652173</v>
      </c>
      <c r="M16" s="34">
        <f t="shared" ref="M16" si="22">J16/SUM(J16,K16)</f>
        <v>0.94117647058823528</v>
      </c>
      <c r="N16" s="34">
        <f t="shared" ref="N16" si="23" xml:space="preserve"> (2*L16*M16)/(L16+M16)</f>
        <v>0.50793650793650791</v>
      </c>
      <c r="O16" s="35">
        <f t="shared" ref="O16" si="24">K17/SUM(K16,K17)</f>
        <v>0.85</v>
      </c>
      <c r="P16" s="35">
        <f t="shared" ref="P16" si="25">K17/SUM(J17,K17)</f>
        <v>0.15887850467289719</v>
      </c>
      <c r="Q16" s="35">
        <f t="shared" ref="Q16" si="26" xml:space="preserve"> (2*O16*P16)/(O16+P16)</f>
        <v>0.26771653543307083</v>
      </c>
      <c r="S16" s="9">
        <v>30</v>
      </c>
      <c r="T16" s="10">
        <v>21</v>
      </c>
      <c r="U16" s="34">
        <f t="shared" ref="U16" si="27">S16/SUM(S16,S17)</f>
        <v>0.32258064516129031</v>
      </c>
      <c r="V16" s="34">
        <f t="shared" ref="V16" si="28">S16/SUM(S16,T16)</f>
        <v>0.58823529411764708</v>
      </c>
      <c r="W16" s="34">
        <f t="shared" ref="W16" si="29" xml:space="preserve"> (2*U16*V16)/(U16+V16)</f>
        <v>0.41666666666666663</v>
      </c>
      <c r="X16" s="35">
        <f t="shared" ref="X16" si="30">T17/SUM(T16,T17)</f>
        <v>0.67692307692307696</v>
      </c>
      <c r="Y16" s="35">
        <f t="shared" ref="Y16" si="31">T17/SUM(S17,T17)</f>
        <v>0.41121495327102803</v>
      </c>
      <c r="Z16" s="35">
        <f t="shared" ref="Z16" si="32" xml:space="preserve"> (2*X16*Y16)/(X16+Y16)</f>
        <v>0.5116279069767441</v>
      </c>
      <c r="AA16" s="17"/>
      <c r="AB16" s="16"/>
    </row>
    <row r="17" spans="1:28" x14ac:dyDescent="0.25">
      <c r="A17" s="9">
        <v>95</v>
      </c>
      <c r="B17" s="10">
        <v>12</v>
      </c>
      <c r="C17" s="34"/>
      <c r="D17" s="34"/>
      <c r="E17" s="34"/>
      <c r="F17" s="35"/>
      <c r="G17" s="35"/>
      <c r="H17" s="35"/>
      <c r="J17" s="9">
        <v>90</v>
      </c>
      <c r="K17" s="10">
        <v>17</v>
      </c>
      <c r="L17" s="34"/>
      <c r="M17" s="34"/>
      <c r="N17" s="34"/>
      <c r="O17" s="35"/>
      <c r="P17" s="35"/>
      <c r="Q17" s="35"/>
      <c r="S17" s="9">
        <v>63</v>
      </c>
      <c r="T17" s="10">
        <v>44</v>
      </c>
      <c r="U17" s="34"/>
      <c r="V17" s="34"/>
      <c r="W17" s="34"/>
      <c r="X17" s="35"/>
      <c r="Y17" s="35"/>
      <c r="Z17" s="35"/>
      <c r="AA17" s="17"/>
      <c r="AB17" s="16"/>
    </row>
    <row r="18" spans="1:28" x14ac:dyDescent="0.25">
      <c r="A18" s="7"/>
      <c r="B18" s="21"/>
      <c r="C18" s="34"/>
      <c r="D18" s="34"/>
      <c r="E18" s="34"/>
      <c r="F18" s="35"/>
      <c r="G18" s="35"/>
      <c r="H18" s="35"/>
      <c r="J18" s="7"/>
      <c r="K18" s="21"/>
      <c r="L18" s="34"/>
      <c r="M18" s="34"/>
      <c r="N18" s="34"/>
      <c r="O18" s="35"/>
      <c r="P18" s="35"/>
      <c r="Q18" s="35"/>
      <c r="S18" s="7"/>
      <c r="T18" s="21"/>
      <c r="U18" s="34"/>
      <c r="V18" s="34"/>
      <c r="W18" s="34"/>
      <c r="X18" s="35"/>
      <c r="Y18" s="35"/>
      <c r="Z18" s="35"/>
      <c r="AA18" s="17"/>
      <c r="AB18" s="16"/>
    </row>
    <row r="19" spans="1:28" x14ac:dyDescent="0.25">
      <c r="A19" s="9">
        <v>46</v>
      </c>
      <c r="B19" s="10">
        <v>7</v>
      </c>
      <c r="C19" s="34">
        <f t="shared" ref="C19" si="33">A19/SUM(A19,A20)</f>
        <v>0.32624113475177308</v>
      </c>
      <c r="D19" s="34">
        <f t="shared" ref="D19" si="34">A19/SUM(A19,B19)</f>
        <v>0.86792452830188682</v>
      </c>
      <c r="E19" s="34">
        <f t="shared" ref="E19" si="35" xml:space="preserve"> (2*C19*D19)/(C19+D19)</f>
        <v>0.47422680412371138</v>
      </c>
      <c r="F19" s="35">
        <f t="shared" ref="F19" si="36">B20/SUM(B19,B20)</f>
        <v>0.58823529411764708</v>
      </c>
      <c r="G19" s="35">
        <f t="shared" ref="G19" si="37">B20/SUM(A20,B20)</f>
        <v>9.5238095238095233E-2</v>
      </c>
      <c r="H19" s="35">
        <f t="shared" ref="H19" si="38" xml:space="preserve"> (2*F19*G19)/(F19+G19)</f>
        <v>0.16393442622950821</v>
      </c>
      <c r="J19" s="9">
        <v>44</v>
      </c>
      <c r="K19" s="10">
        <v>9</v>
      </c>
      <c r="L19" s="34">
        <f t="shared" ref="L19" si="39">J19/SUM(J19,J20)</f>
        <v>0.32592592592592595</v>
      </c>
      <c r="M19" s="34">
        <f t="shared" ref="M19" si="40">J19/SUM(J19,K19)</f>
        <v>0.83018867924528306</v>
      </c>
      <c r="N19" s="34">
        <f t="shared" ref="N19" si="41" xml:space="preserve"> (2*L19*M19)/(L19+M19)</f>
        <v>0.46808510638297879</v>
      </c>
      <c r="O19" s="35">
        <f t="shared" ref="O19" si="42">K20/SUM(K19,K20)</f>
        <v>0.60869565217391308</v>
      </c>
      <c r="P19" s="35">
        <f t="shared" ref="P19" si="43">K20/SUM(J20,K20)</f>
        <v>0.13333333333333333</v>
      </c>
      <c r="Q19" s="35">
        <f t="shared" ref="Q19" si="44" xml:space="preserve"> (2*O19*P19)/(O19+P19)</f>
        <v>0.21875000000000003</v>
      </c>
      <c r="S19" s="9">
        <v>8</v>
      </c>
      <c r="T19" s="10">
        <v>45</v>
      </c>
      <c r="U19" s="34">
        <f t="shared" ref="U19" si="45">S19/SUM(S19,S20)</f>
        <v>0.53333333333333333</v>
      </c>
      <c r="V19" s="34">
        <f t="shared" ref="V19" si="46">S19/SUM(S19,T19)</f>
        <v>0.15094339622641509</v>
      </c>
      <c r="W19" s="34">
        <f t="shared" ref="W19" si="47" xml:space="preserve"> (2*U19*V19)/(U19+V19)</f>
        <v>0.23529411764705882</v>
      </c>
      <c r="X19" s="35">
        <f t="shared" ref="X19" si="48">T20/SUM(T19,T20)</f>
        <v>0.68531468531468531</v>
      </c>
      <c r="Y19" s="35">
        <f t="shared" ref="Y19" si="49">T20/SUM(S20,T20)</f>
        <v>0.93333333333333335</v>
      </c>
      <c r="Z19" s="35">
        <f t="shared" ref="Z19" si="50" xml:space="preserve"> (2*X19*Y19)/(X19+Y19)</f>
        <v>0.79032258064516125</v>
      </c>
      <c r="AA19" s="17"/>
      <c r="AB19" s="16"/>
    </row>
    <row r="20" spans="1:28" x14ac:dyDescent="0.25">
      <c r="A20" s="9">
        <v>95</v>
      </c>
      <c r="B20" s="10">
        <v>10</v>
      </c>
      <c r="C20" s="34"/>
      <c r="D20" s="34"/>
      <c r="E20" s="34"/>
      <c r="F20" s="35"/>
      <c r="G20" s="35"/>
      <c r="H20" s="35"/>
      <c r="J20" s="9">
        <v>91</v>
      </c>
      <c r="K20" s="10">
        <v>14</v>
      </c>
      <c r="L20" s="34"/>
      <c r="M20" s="34"/>
      <c r="N20" s="34"/>
      <c r="O20" s="35"/>
      <c r="P20" s="35"/>
      <c r="Q20" s="35"/>
      <c r="S20" s="9">
        <v>7</v>
      </c>
      <c r="T20" s="10">
        <v>98</v>
      </c>
      <c r="U20" s="34"/>
      <c r="V20" s="34"/>
      <c r="W20" s="34"/>
      <c r="X20" s="35"/>
      <c r="Y20" s="35"/>
      <c r="Z20" s="35"/>
      <c r="AA20" s="17"/>
      <c r="AB20" s="16"/>
    </row>
    <row r="21" spans="1:28" x14ac:dyDescent="0.25">
      <c r="A21" s="7"/>
      <c r="B21" s="21"/>
      <c r="C21" s="34"/>
      <c r="D21" s="34"/>
      <c r="E21" s="34"/>
      <c r="F21" s="35"/>
      <c r="G21" s="35"/>
      <c r="H21" s="35"/>
      <c r="J21" s="7"/>
      <c r="K21" s="21"/>
      <c r="L21" s="34"/>
      <c r="M21" s="34"/>
      <c r="N21" s="34"/>
      <c r="O21" s="35"/>
      <c r="P21" s="35"/>
      <c r="Q21" s="35"/>
      <c r="S21" s="7"/>
      <c r="T21" s="21"/>
      <c r="U21" s="34"/>
      <c r="V21" s="34"/>
      <c r="W21" s="34"/>
      <c r="X21" s="35"/>
      <c r="Y21" s="35"/>
      <c r="Z21" s="35"/>
      <c r="AA21" s="17"/>
      <c r="AB21" s="16"/>
    </row>
    <row r="22" spans="1:28" x14ac:dyDescent="0.25">
      <c r="A22" s="9">
        <v>40</v>
      </c>
      <c r="B22" s="10">
        <v>4</v>
      </c>
      <c r="C22" s="34">
        <f t="shared" ref="C22" si="51">A22/SUM(A22,A23)</f>
        <v>0.27586206896551724</v>
      </c>
      <c r="D22" s="34">
        <f t="shared" ref="D22" si="52">A22/SUM(A22,B22)</f>
        <v>0.90909090909090906</v>
      </c>
      <c r="E22" s="34">
        <f t="shared" ref="E22" si="53" xml:space="preserve"> (2*C22*D22)/(C22+D22)</f>
        <v>0.42328042328042326</v>
      </c>
      <c r="F22" s="35">
        <f t="shared" ref="F22" si="54">B23/SUM(B22,B23)</f>
        <v>0.66666666666666663</v>
      </c>
      <c r="G22" s="35">
        <f t="shared" ref="G22" si="55">B23/SUM(A23,B23)</f>
        <v>7.0796460176991149E-2</v>
      </c>
      <c r="H22" s="35">
        <f t="shared" ref="H22" si="56" xml:space="preserve"> (2*F22*G22)/(F22+G22)</f>
        <v>0.128</v>
      </c>
      <c r="J22" s="9">
        <v>43</v>
      </c>
      <c r="K22" s="10">
        <v>1</v>
      </c>
      <c r="L22" s="34">
        <f t="shared" ref="L22" si="57">J22/SUM(J22,J23)</f>
        <v>0.31617647058823528</v>
      </c>
      <c r="M22" s="34">
        <f t="shared" ref="M22" si="58">J22/SUM(J22,K22)</f>
        <v>0.97727272727272729</v>
      </c>
      <c r="N22" s="34">
        <f t="shared" ref="N22" si="59" xml:space="preserve"> (2*L22*M22)/(L22+M22)</f>
        <v>0.47777777777777775</v>
      </c>
      <c r="O22" s="35">
        <f t="shared" ref="O22" si="60">K23/SUM(K22,K23)</f>
        <v>0.95238095238095233</v>
      </c>
      <c r="P22" s="35">
        <f t="shared" ref="P22" si="61">K23/SUM(J23,K23)</f>
        <v>0.17699115044247787</v>
      </c>
      <c r="Q22" s="35">
        <f t="shared" ref="Q22" si="62" xml:space="preserve"> (2*O22*P22)/(O22+P22)</f>
        <v>0.29850746268656714</v>
      </c>
      <c r="S22" s="9">
        <v>25</v>
      </c>
      <c r="T22" s="10">
        <v>18</v>
      </c>
      <c r="U22" s="34">
        <f t="shared" ref="U22" si="63">S22/SUM(S22,S23)</f>
        <v>0.3048780487804878</v>
      </c>
      <c r="V22" s="34">
        <f t="shared" ref="V22" si="64">S22/SUM(S22,T22)</f>
        <v>0.58139534883720934</v>
      </c>
      <c r="W22" s="34">
        <f t="shared" ref="W22" si="65" xml:space="preserve"> (2*U22*V22)/(U22+V22)</f>
        <v>0.4</v>
      </c>
      <c r="X22" s="35">
        <f t="shared" ref="X22" si="66">T23/SUM(T22,T23)</f>
        <v>0.7567567567567568</v>
      </c>
      <c r="Y22" s="35">
        <f t="shared" ref="Y22" si="67">T23/SUM(S23,T23)</f>
        <v>0.49557522123893805</v>
      </c>
      <c r="Z22" s="35">
        <f t="shared" ref="Z22" si="68" xml:space="preserve"> (2*X22*Y22)/(X22+Y22)</f>
        <v>0.59893048128342241</v>
      </c>
      <c r="AA22" s="17"/>
      <c r="AB22" s="16"/>
    </row>
    <row r="23" spans="1:28" x14ac:dyDescent="0.25">
      <c r="A23" s="9">
        <v>105</v>
      </c>
      <c r="B23" s="10">
        <v>8</v>
      </c>
      <c r="C23" s="34"/>
      <c r="D23" s="34"/>
      <c r="E23" s="34"/>
      <c r="F23" s="35"/>
      <c r="G23" s="35"/>
      <c r="H23" s="35"/>
      <c r="J23" s="9">
        <v>93</v>
      </c>
      <c r="K23" s="10">
        <v>20</v>
      </c>
      <c r="L23" s="34"/>
      <c r="M23" s="34"/>
      <c r="N23" s="34"/>
      <c r="O23" s="35"/>
      <c r="P23" s="35"/>
      <c r="Q23" s="35"/>
      <c r="S23" s="9">
        <v>57</v>
      </c>
      <c r="T23" s="10">
        <v>56</v>
      </c>
      <c r="U23" s="34"/>
      <c r="V23" s="34"/>
      <c r="W23" s="34"/>
      <c r="X23" s="35"/>
      <c r="Y23" s="35"/>
      <c r="Z23" s="35"/>
      <c r="AA23" s="17"/>
      <c r="AB23" s="16"/>
    </row>
    <row r="24" spans="1:28" x14ac:dyDescent="0.25">
      <c r="A24" s="7"/>
      <c r="B24" s="21"/>
      <c r="C24" s="34"/>
      <c r="D24" s="34"/>
      <c r="E24" s="34"/>
      <c r="F24" s="35"/>
      <c r="G24" s="35"/>
      <c r="H24" s="35"/>
      <c r="J24" s="7"/>
      <c r="K24" s="21"/>
      <c r="L24" s="34"/>
      <c r="M24" s="34"/>
      <c r="N24" s="34"/>
      <c r="O24" s="35"/>
      <c r="P24" s="35"/>
      <c r="Q24" s="35"/>
      <c r="S24" s="7"/>
      <c r="T24" s="21"/>
      <c r="U24" s="34"/>
      <c r="V24" s="34"/>
      <c r="W24" s="34"/>
      <c r="X24" s="35"/>
      <c r="Y24" s="35"/>
      <c r="Z24" s="35"/>
      <c r="AA24" s="16"/>
      <c r="AB24" s="16"/>
    </row>
    <row r="25" spans="1:28" x14ac:dyDescent="0.25">
      <c r="A25" s="9">
        <v>50</v>
      </c>
      <c r="B25" s="10">
        <v>9</v>
      </c>
      <c r="C25" s="34">
        <f t="shared" ref="C25" si="69">A25/SUM(A25,A26)</f>
        <v>0.34722222222222221</v>
      </c>
      <c r="D25" s="34">
        <f t="shared" ref="D25" si="70">A25/SUM(A25,B25)</f>
        <v>0.84745762711864403</v>
      </c>
      <c r="E25" s="34">
        <f t="shared" ref="E25" si="71" xml:space="preserve"> (2*C25*D25)/(C25+D25)</f>
        <v>0.49261083743842354</v>
      </c>
      <c r="F25" s="35">
        <f t="shared" ref="F25" si="72">B26/SUM(B25,B26)</f>
        <v>0.30769230769230771</v>
      </c>
      <c r="G25" s="35">
        <f t="shared" ref="G25" si="73">B26/SUM(A26,B26)</f>
        <v>4.0816326530612242E-2</v>
      </c>
      <c r="H25" s="35">
        <f t="shared" ref="H25" si="74" xml:space="preserve"> (2*F25*G25)/(F25+G25)</f>
        <v>7.2072072072072071E-2</v>
      </c>
      <c r="J25" s="9">
        <v>58</v>
      </c>
      <c r="K25" s="10">
        <v>1</v>
      </c>
      <c r="L25" s="34">
        <f t="shared" ref="L25" si="75">J25/SUM(J25,J26)</f>
        <v>0.40277777777777779</v>
      </c>
      <c r="M25" s="34">
        <f t="shared" ref="M25" si="76">J25/SUM(J25,K25)</f>
        <v>0.98305084745762716</v>
      </c>
      <c r="N25" s="34">
        <f t="shared" ref="N25" si="77" xml:space="preserve"> (2*L25*M25)/(L25+M25)</f>
        <v>0.57142857142857151</v>
      </c>
      <c r="O25" s="35">
        <f t="shared" ref="O25" si="78">K26/SUM(K25,K26)</f>
        <v>0.92307692307692313</v>
      </c>
      <c r="P25" s="35">
        <f t="shared" ref="P25" si="79">K26/SUM(J26,K26)</f>
        <v>0.12244897959183673</v>
      </c>
      <c r="Q25" s="35">
        <f t="shared" ref="Q25" si="80" xml:space="preserve"> (2*O25*P25)/(O25+P25)</f>
        <v>0.21621621621621623</v>
      </c>
      <c r="S25" s="9">
        <v>27</v>
      </c>
      <c r="T25" s="10">
        <v>32</v>
      </c>
      <c r="U25" s="34">
        <f t="shared" ref="U25" si="81">S25/SUM(S25,S26)</f>
        <v>0.44262295081967212</v>
      </c>
      <c r="V25" s="34">
        <f t="shared" ref="V25" si="82">S25/SUM(S25,T25)</f>
        <v>0.4576271186440678</v>
      </c>
      <c r="W25" s="34">
        <f t="shared" ref="W25" si="83" xml:space="preserve"> (2*U25*V25)/(U25+V25)</f>
        <v>0.45</v>
      </c>
      <c r="X25" s="35">
        <f t="shared" ref="X25" si="84">T26/SUM(T25,T26)</f>
        <v>0.66666666666666663</v>
      </c>
      <c r="Y25" s="35">
        <f t="shared" ref="Y25" si="85">T26/SUM(S26,T26)</f>
        <v>0.65306122448979587</v>
      </c>
      <c r="Z25" s="35">
        <f t="shared" ref="Z25" si="86" xml:space="preserve"> (2*X25*Y25)/(X25+Y25)</f>
        <v>0.65979381443298968</v>
      </c>
      <c r="AA25" s="16"/>
      <c r="AB25" s="16"/>
    </row>
    <row r="26" spans="1:28" x14ac:dyDescent="0.25">
      <c r="A26" s="9">
        <v>94</v>
      </c>
      <c r="B26" s="10">
        <v>4</v>
      </c>
      <c r="C26" s="34"/>
      <c r="D26" s="34"/>
      <c r="E26" s="34"/>
      <c r="F26" s="35"/>
      <c r="G26" s="35"/>
      <c r="H26" s="35"/>
      <c r="J26" s="9">
        <v>86</v>
      </c>
      <c r="K26" s="10">
        <v>12</v>
      </c>
      <c r="L26" s="34"/>
      <c r="M26" s="34"/>
      <c r="N26" s="34"/>
      <c r="O26" s="35"/>
      <c r="P26" s="35"/>
      <c r="Q26" s="35"/>
      <c r="S26" s="9">
        <v>34</v>
      </c>
      <c r="T26" s="10">
        <v>64</v>
      </c>
      <c r="U26" s="34"/>
      <c r="V26" s="34"/>
      <c r="W26" s="34"/>
      <c r="X26" s="35"/>
      <c r="Y26" s="35"/>
      <c r="Z26" s="35"/>
    </row>
    <row r="27" spans="1:28" x14ac:dyDescent="0.25">
      <c r="A27" s="7"/>
      <c r="B27" s="21"/>
      <c r="C27" s="34"/>
      <c r="D27" s="34"/>
      <c r="E27" s="34"/>
      <c r="F27" s="35"/>
      <c r="G27" s="35"/>
      <c r="H27" s="35"/>
      <c r="J27" s="7"/>
      <c r="K27" s="21"/>
      <c r="L27" s="34"/>
      <c r="M27" s="34"/>
      <c r="N27" s="34"/>
      <c r="O27" s="35"/>
      <c r="P27" s="35"/>
      <c r="Q27" s="35"/>
      <c r="S27" s="7"/>
      <c r="T27" s="21"/>
      <c r="U27" s="34"/>
      <c r="V27" s="34"/>
      <c r="W27" s="34"/>
      <c r="X27" s="35"/>
      <c r="Y27" s="35"/>
      <c r="Z27" s="35"/>
    </row>
    <row r="28" spans="1:28" x14ac:dyDescent="0.25">
      <c r="A28" s="9">
        <v>41</v>
      </c>
      <c r="B28" s="10">
        <v>4</v>
      </c>
      <c r="C28" s="34">
        <f t="shared" ref="C28" si="87">A28/SUM(A28,A29)</f>
        <v>0.27152317880794702</v>
      </c>
      <c r="D28" s="34">
        <f t="shared" ref="D28" si="88">A28/SUM(A28,B28)</f>
        <v>0.91111111111111109</v>
      </c>
      <c r="E28" s="34">
        <f t="shared" ref="E28" si="89" xml:space="preserve"> (2*C28*D28)/(C28+D28)</f>
        <v>0.41836734693877553</v>
      </c>
      <c r="F28" s="35">
        <f t="shared" ref="F28" si="90">B29/SUM(B28,B29)</f>
        <v>0.33333333333333331</v>
      </c>
      <c r="G28" s="35">
        <f t="shared" ref="G28" si="91">B29/SUM(A29,B29)</f>
        <v>1.7857142857142856E-2</v>
      </c>
      <c r="H28" s="35">
        <f t="shared" ref="H28" si="92" xml:space="preserve"> (2*F28*G28)/(F28+G28)</f>
        <v>3.3898305084745763E-2</v>
      </c>
      <c r="J28" s="9">
        <v>44</v>
      </c>
      <c r="K28" s="10">
        <v>1</v>
      </c>
      <c r="L28" s="34">
        <f t="shared" ref="L28" si="93">J28/SUM(J28,J29)</f>
        <v>0.30769230769230771</v>
      </c>
      <c r="M28" s="34">
        <f t="shared" ref="M28" si="94">J28/SUM(J28,K28)</f>
        <v>0.97777777777777775</v>
      </c>
      <c r="N28" s="34">
        <f t="shared" ref="N28" si="95" xml:space="preserve"> (2*L28*M28)/(L28+M28)</f>
        <v>0.46808510638297873</v>
      </c>
      <c r="O28" s="35">
        <f t="shared" ref="O28" si="96">K29/SUM(K28,K29)</f>
        <v>0.9285714285714286</v>
      </c>
      <c r="P28" s="35">
        <f t="shared" ref="P28" si="97">K29/SUM(J29,K29)</f>
        <v>0.11607142857142858</v>
      </c>
      <c r="Q28" s="35">
        <f t="shared" ref="Q28" si="98" xml:space="preserve"> (2*O28*P28)/(O28+P28)</f>
        <v>0.20634920634920634</v>
      </c>
      <c r="S28" s="9">
        <v>43</v>
      </c>
      <c r="T28" s="10">
        <v>2</v>
      </c>
      <c r="U28" s="34">
        <f t="shared" ref="U28" si="99">S28/SUM(S28,S29)</f>
        <v>0.37391304347826088</v>
      </c>
      <c r="V28" s="34">
        <f t="shared" ref="V28" si="100">S28/SUM(S28,T28)</f>
        <v>0.9555555555555556</v>
      </c>
      <c r="W28" s="34">
        <f t="shared" ref="W28" si="101" xml:space="preserve"> (2*U28*V28)/(U28+V28)</f>
        <v>0.53750000000000009</v>
      </c>
      <c r="X28" s="35">
        <f t="shared" ref="X28" si="102">T29/SUM(T28,T29)</f>
        <v>0.95238095238095233</v>
      </c>
      <c r="Y28" s="35">
        <f t="shared" ref="Y28" si="103">T29/SUM(S29,T29)</f>
        <v>0.35714285714285715</v>
      </c>
      <c r="Z28" s="35">
        <f t="shared" ref="Z28" si="104" xml:space="preserve"> (2*X28*Y28)/(X28+Y28)</f>
        <v>0.51948051948051943</v>
      </c>
    </row>
    <row r="29" spans="1:28" x14ac:dyDescent="0.25">
      <c r="A29" s="9">
        <v>110</v>
      </c>
      <c r="B29" s="10">
        <v>2</v>
      </c>
      <c r="C29" s="34"/>
      <c r="D29" s="34"/>
      <c r="E29" s="34"/>
      <c r="F29" s="35"/>
      <c r="G29" s="35"/>
      <c r="H29" s="35"/>
      <c r="J29" s="9">
        <v>99</v>
      </c>
      <c r="K29" s="10">
        <v>13</v>
      </c>
      <c r="L29" s="34"/>
      <c r="M29" s="34"/>
      <c r="N29" s="34"/>
      <c r="O29" s="35"/>
      <c r="P29" s="35"/>
      <c r="Q29" s="35"/>
      <c r="S29" s="9">
        <v>72</v>
      </c>
      <c r="T29" s="10">
        <v>40</v>
      </c>
      <c r="U29" s="34"/>
      <c r="V29" s="34"/>
      <c r="W29" s="34"/>
      <c r="X29" s="35"/>
      <c r="Y29" s="35"/>
      <c r="Z29" s="35"/>
    </row>
    <row r="30" spans="1:28" x14ac:dyDescent="0.25">
      <c r="A30" s="7"/>
      <c r="B30" s="21"/>
      <c r="C30" s="34"/>
      <c r="D30" s="34"/>
      <c r="E30" s="34"/>
      <c r="F30" s="35"/>
      <c r="G30" s="35"/>
      <c r="H30" s="35"/>
      <c r="J30" s="7"/>
      <c r="K30" s="21"/>
      <c r="L30" s="34"/>
      <c r="M30" s="34"/>
      <c r="N30" s="34"/>
      <c r="O30" s="35"/>
      <c r="P30" s="35"/>
      <c r="Q30" s="35"/>
      <c r="S30" s="7"/>
      <c r="T30" s="21"/>
      <c r="U30" s="34"/>
      <c r="V30" s="34"/>
      <c r="W30" s="34"/>
      <c r="X30" s="35"/>
      <c r="Y30" s="35"/>
      <c r="Z30" s="35"/>
    </row>
    <row r="31" spans="1:28" x14ac:dyDescent="0.25">
      <c r="A31" s="9">
        <v>38</v>
      </c>
      <c r="B31" s="10">
        <v>7</v>
      </c>
      <c r="C31" s="34">
        <f t="shared" ref="C31" si="105">A31/SUM(A31,A32)</f>
        <v>0.2733812949640288</v>
      </c>
      <c r="D31" s="34">
        <f t="shared" ref="D31" si="106">A31/SUM(A31,B31)</f>
        <v>0.84444444444444444</v>
      </c>
      <c r="E31" s="34">
        <f t="shared" ref="E31" si="107" xml:space="preserve"> (2*C31*D31)/(C31+D31)</f>
        <v>0.41304347826086962</v>
      </c>
      <c r="F31" s="35">
        <f t="shared" ref="F31" si="108">B32/SUM(B31,B32)</f>
        <v>0.61111111111111116</v>
      </c>
      <c r="G31" s="35">
        <f t="shared" ref="G31" si="109">B32/SUM(A32,B32)</f>
        <v>9.8214285714285712E-2</v>
      </c>
      <c r="H31" s="35">
        <f t="shared" ref="H31" si="110" xml:space="preserve"> (2*F31*G31)/(F31+G31)</f>
        <v>0.16923076923076924</v>
      </c>
      <c r="J31" s="9">
        <v>41</v>
      </c>
      <c r="K31" s="10">
        <v>4</v>
      </c>
      <c r="L31" s="34">
        <f t="shared" ref="L31" si="111">J31/SUM(J31,J32)</f>
        <v>0.31538461538461537</v>
      </c>
      <c r="M31" s="34">
        <f t="shared" ref="M31" si="112">J31/SUM(J31,K31)</f>
        <v>0.91111111111111109</v>
      </c>
      <c r="N31" s="34">
        <f t="shared" ref="N31" si="113" xml:space="preserve"> (2*L31*M31)/(L31+M31)</f>
        <v>0.46857142857142847</v>
      </c>
      <c r="O31" s="35">
        <f t="shared" ref="O31" si="114">K32/SUM(K31,K32)</f>
        <v>0.85185185185185186</v>
      </c>
      <c r="P31" s="35">
        <f t="shared" ref="P31" si="115">K32/SUM(J32,K32)</f>
        <v>0.20535714285714285</v>
      </c>
      <c r="Q31" s="35">
        <f t="shared" ref="Q31" si="116" xml:space="preserve"> (2*O31*P31)/(O31+P31)</f>
        <v>0.3309352517985612</v>
      </c>
      <c r="S31" s="9">
        <v>14</v>
      </c>
      <c r="T31" s="10">
        <v>31</v>
      </c>
      <c r="U31" s="34">
        <f t="shared" ref="U31" si="117">S31/SUM(S31,S32)</f>
        <v>0.21875</v>
      </c>
      <c r="V31" s="34">
        <f t="shared" ref="V31" si="118">S31/SUM(S31,T31)</f>
        <v>0.31111111111111112</v>
      </c>
      <c r="W31" s="34">
        <f t="shared" ref="W31" si="119" xml:space="preserve"> (2*U31*V31)/(U31+V31)</f>
        <v>0.25688073394495414</v>
      </c>
      <c r="X31" s="35">
        <f t="shared" ref="X31" si="120">T32/SUM(T31,T32)</f>
        <v>0.66666666666666663</v>
      </c>
      <c r="Y31" s="35">
        <f t="shared" ref="Y31" si="121">T32/SUM(S32,T32)</f>
        <v>0.5535714285714286</v>
      </c>
      <c r="Z31" s="35">
        <f t="shared" ref="Z31" si="122" xml:space="preserve"> (2*X31*Y31)/(X31+Y31)</f>
        <v>0.60487804878048779</v>
      </c>
    </row>
    <row r="32" spans="1:28" x14ac:dyDescent="0.25">
      <c r="A32" s="9">
        <v>101</v>
      </c>
      <c r="B32" s="10">
        <v>11</v>
      </c>
      <c r="C32" s="34"/>
      <c r="D32" s="34"/>
      <c r="E32" s="34"/>
      <c r="F32" s="35"/>
      <c r="G32" s="35"/>
      <c r="H32" s="35"/>
      <c r="J32" s="9">
        <v>89</v>
      </c>
      <c r="K32" s="10">
        <v>23</v>
      </c>
      <c r="L32" s="34"/>
      <c r="M32" s="34"/>
      <c r="N32" s="34"/>
      <c r="O32" s="35"/>
      <c r="P32" s="35"/>
      <c r="Q32" s="35"/>
      <c r="S32" s="9">
        <v>50</v>
      </c>
      <c r="T32" s="10">
        <v>62</v>
      </c>
      <c r="U32" s="34"/>
      <c r="V32" s="34"/>
      <c r="W32" s="34"/>
      <c r="X32" s="35"/>
      <c r="Y32" s="35"/>
      <c r="Z32" s="35"/>
    </row>
    <row r="33" spans="1:26" x14ac:dyDescent="0.25">
      <c r="A33" s="7"/>
      <c r="B33" s="21"/>
      <c r="C33" s="34"/>
      <c r="D33" s="34"/>
      <c r="E33" s="34"/>
      <c r="F33" s="35"/>
      <c r="G33" s="35"/>
      <c r="H33" s="35"/>
      <c r="J33" s="7"/>
      <c r="K33" s="21"/>
      <c r="L33" s="34"/>
      <c r="M33" s="34"/>
      <c r="N33" s="34"/>
      <c r="O33" s="35"/>
      <c r="P33" s="35"/>
      <c r="Q33" s="35"/>
      <c r="S33" s="7"/>
      <c r="T33" s="21"/>
      <c r="U33" s="34"/>
      <c r="V33" s="34"/>
      <c r="W33" s="34"/>
      <c r="X33" s="35"/>
      <c r="Y33" s="35"/>
      <c r="Z33" s="35"/>
    </row>
    <row r="34" spans="1:26" x14ac:dyDescent="0.25">
      <c r="A34" s="9">
        <v>41</v>
      </c>
      <c r="B34" s="10">
        <v>8</v>
      </c>
      <c r="C34" s="34">
        <f t="shared" ref="C34" si="123">A34/SUM(A34,A35)</f>
        <v>0.28873239436619719</v>
      </c>
      <c r="D34" s="34">
        <f t="shared" ref="D34" si="124">A34/SUM(A34,B34)</f>
        <v>0.83673469387755106</v>
      </c>
      <c r="E34" s="34">
        <f t="shared" ref="E34" si="125" xml:space="preserve"> (2*C34*D34)/(C34+D34)</f>
        <v>0.4293193717277487</v>
      </c>
      <c r="F34" s="35">
        <f t="shared" ref="F34" si="126">B35/SUM(B34,B35)</f>
        <v>0.46666666666666667</v>
      </c>
      <c r="G34" s="35">
        <f t="shared" ref="G34" si="127">B35/SUM(A35,B35)</f>
        <v>6.4814814814814811E-2</v>
      </c>
      <c r="H34" s="35">
        <f t="shared" ref="H34" si="128" xml:space="preserve"> (2*F34*G34)/(F34+G34)</f>
        <v>0.11382113821138212</v>
      </c>
      <c r="J34" s="9">
        <v>43</v>
      </c>
      <c r="K34" s="10">
        <v>6</v>
      </c>
      <c r="L34" s="34">
        <f t="shared" ref="L34" si="129">J34/SUM(J34,J35)</f>
        <v>0.31386861313868614</v>
      </c>
      <c r="M34" s="34">
        <f t="shared" ref="M34" si="130">J34/SUM(J34,K34)</f>
        <v>0.87755102040816324</v>
      </c>
      <c r="N34" s="34">
        <f t="shared" ref="N34" si="131" xml:space="preserve"> (2*L34*M34)/(L34+M34)</f>
        <v>0.46236559139784944</v>
      </c>
      <c r="O34" s="35">
        <f t="shared" ref="O34" si="132">K35/SUM(K34,K35)</f>
        <v>0.7</v>
      </c>
      <c r="P34" s="35">
        <f t="shared" ref="P34" si="133">K35/SUM(J35,K35)</f>
        <v>0.12962962962962962</v>
      </c>
      <c r="Q34" s="35">
        <f t="shared" ref="Q34" si="134" xml:space="preserve"> (2*O34*P34)/(O34+P34)</f>
        <v>0.21875</v>
      </c>
      <c r="S34" s="9">
        <v>23</v>
      </c>
      <c r="T34" s="10">
        <v>26</v>
      </c>
      <c r="U34" s="34">
        <f t="shared" ref="U34" si="135">S34/SUM(S34,S35)</f>
        <v>0.23</v>
      </c>
      <c r="V34" s="34">
        <f t="shared" ref="V34" si="136">S34/SUM(S34,T34)</f>
        <v>0.46938775510204084</v>
      </c>
      <c r="W34" s="34">
        <f t="shared" ref="W34" si="137" xml:space="preserve"> (2*U34*V34)/(U34+V34)</f>
        <v>0.3087248322147651</v>
      </c>
      <c r="X34" s="35">
        <f t="shared" ref="X34" si="138">T35/SUM(T34,T35)</f>
        <v>0.54385964912280704</v>
      </c>
      <c r="Y34" s="35">
        <f t="shared" ref="Y34" si="139">T35/SUM(S35,T35)</f>
        <v>0.28703703703703703</v>
      </c>
      <c r="Z34" s="35">
        <f t="shared" ref="Z34" si="140" xml:space="preserve"> (2*X34*Y34)/(X34+Y34)</f>
        <v>0.37575757575757573</v>
      </c>
    </row>
    <row r="35" spans="1:26" x14ac:dyDescent="0.25">
      <c r="A35" s="9">
        <v>101</v>
      </c>
      <c r="B35" s="10">
        <v>7</v>
      </c>
      <c r="C35" s="34"/>
      <c r="D35" s="34"/>
      <c r="E35" s="34"/>
      <c r="F35" s="35"/>
      <c r="G35" s="35"/>
      <c r="H35" s="35"/>
      <c r="J35" s="9">
        <v>94</v>
      </c>
      <c r="K35" s="10">
        <v>14</v>
      </c>
      <c r="L35" s="34"/>
      <c r="M35" s="34"/>
      <c r="N35" s="34"/>
      <c r="O35" s="35"/>
      <c r="P35" s="35"/>
      <c r="Q35" s="35"/>
      <c r="S35" s="9">
        <v>77</v>
      </c>
      <c r="T35" s="10">
        <v>31</v>
      </c>
      <c r="U35" s="34"/>
      <c r="V35" s="34"/>
      <c r="W35" s="34"/>
      <c r="X35" s="35"/>
      <c r="Y35" s="35"/>
      <c r="Z35" s="35"/>
    </row>
    <row r="36" spans="1:26" x14ac:dyDescent="0.25">
      <c r="A36" s="24"/>
      <c r="C36" s="34"/>
      <c r="D36" s="34"/>
      <c r="E36" s="34"/>
      <c r="F36" s="35"/>
      <c r="G36" s="35"/>
      <c r="H36" s="35"/>
      <c r="J36" s="24"/>
      <c r="L36" s="34"/>
      <c r="M36" s="34"/>
      <c r="N36" s="34"/>
      <c r="O36" s="35"/>
      <c r="P36" s="35"/>
      <c r="Q36" s="35"/>
      <c r="S36" s="24"/>
      <c r="U36" s="34"/>
      <c r="V36" s="34"/>
      <c r="W36" s="34"/>
      <c r="X36" s="35"/>
      <c r="Y36" s="35"/>
      <c r="Z36" s="35"/>
    </row>
    <row r="37" spans="1:26" x14ac:dyDescent="0.25">
      <c r="A37" s="9">
        <v>38</v>
      </c>
      <c r="B37" s="10">
        <v>10</v>
      </c>
      <c r="C37" s="34">
        <f t="shared" ref="C37" si="141">A37/SUM(A37,A38)</f>
        <v>0.2733812949640288</v>
      </c>
      <c r="D37" s="34">
        <f t="shared" ref="D37" si="142">A37/SUM(A37,B37)</f>
        <v>0.79166666666666663</v>
      </c>
      <c r="E37" s="34">
        <f t="shared" ref="E37" si="143" xml:space="preserve"> (2*C37*D37)/(C37+D37)</f>
        <v>0.40641711229946531</v>
      </c>
      <c r="F37" s="35">
        <f t="shared" ref="F37" si="144">B38/SUM(B37,B38)</f>
        <v>0.44444444444444442</v>
      </c>
      <c r="G37" s="35">
        <f t="shared" ref="G37" si="145">B38/SUM(A38,B38)</f>
        <v>7.3394495412844041E-2</v>
      </c>
      <c r="H37" s="35">
        <f t="shared" ref="H37" si="146" xml:space="preserve"> (2*F37*G37)/(F37+G37)</f>
        <v>0.12598425196850396</v>
      </c>
      <c r="J37" s="9">
        <v>46</v>
      </c>
      <c r="K37" s="10">
        <v>2</v>
      </c>
      <c r="L37" s="34">
        <f t="shared" ref="L37" si="147">J37/SUM(J37,J38)</f>
        <v>0.323943661971831</v>
      </c>
      <c r="M37" s="34">
        <f t="shared" ref="M37" si="148">J37/SUM(J37,K37)</f>
        <v>0.95833333333333337</v>
      </c>
      <c r="N37" s="34">
        <f t="shared" ref="N37" si="149" xml:space="preserve"> (2*L37*M37)/(L37+M37)</f>
        <v>0.48421052631578942</v>
      </c>
      <c r="O37" s="35">
        <f t="shared" ref="O37" si="150">K38/SUM(K37,K38)</f>
        <v>0.8666666666666667</v>
      </c>
      <c r="P37" s="35">
        <f t="shared" ref="P37" si="151">K38/SUM(J38,K38)</f>
        <v>0.11926605504587157</v>
      </c>
      <c r="Q37" s="35">
        <f t="shared" ref="Q37" si="152" xml:space="preserve"> (2*O37*P37)/(O37+P37)</f>
        <v>0.20967741935483875</v>
      </c>
      <c r="S37" s="9">
        <v>4</v>
      </c>
      <c r="T37" s="10">
        <v>44</v>
      </c>
      <c r="U37" s="34">
        <f t="shared" ref="U37" si="153">S37/SUM(S37,S38)</f>
        <v>5.6338028169014086E-2</v>
      </c>
      <c r="V37" s="34">
        <f t="shared" ref="V37" si="154">S37/SUM(S37,T37)</f>
        <v>8.3333333333333329E-2</v>
      </c>
      <c r="W37" s="34">
        <f t="shared" ref="W37" si="155" xml:space="preserve"> (2*U37*V37)/(U37+V37)</f>
        <v>6.7226890756302532E-2</v>
      </c>
      <c r="X37" s="35">
        <f t="shared" ref="X37" si="156">T38/SUM(T37,T38)</f>
        <v>0.48837209302325579</v>
      </c>
      <c r="Y37" s="35">
        <f t="shared" ref="Y37" si="157">T38/SUM(S38,T38)</f>
        <v>0.38532110091743121</v>
      </c>
      <c r="Z37" s="35">
        <f t="shared" ref="Z37" si="158" xml:space="preserve"> (2*X37*Y37)/(X37+Y37)</f>
        <v>0.43076923076923079</v>
      </c>
    </row>
    <row r="38" spans="1:26" x14ac:dyDescent="0.25">
      <c r="A38" s="9">
        <v>101</v>
      </c>
      <c r="B38" s="10">
        <v>8</v>
      </c>
      <c r="C38" s="34"/>
      <c r="D38" s="34"/>
      <c r="E38" s="34"/>
      <c r="F38" s="35"/>
      <c r="G38" s="35"/>
      <c r="H38" s="35"/>
      <c r="J38" s="9">
        <v>96</v>
      </c>
      <c r="K38" s="10">
        <v>13</v>
      </c>
      <c r="L38" s="34"/>
      <c r="M38" s="34"/>
      <c r="N38" s="34"/>
      <c r="O38" s="35"/>
      <c r="P38" s="35"/>
      <c r="Q38" s="35"/>
      <c r="S38" s="9">
        <v>67</v>
      </c>
      <c r="T38" s="10">
        <v>42</v>
      </c>
      <c r="U38" s="34"/>
      <c r="V38" s="34"/>
      <c r="W38" s="34"/>
      <c r="X38" s="35"/>
      <c r="Y38" s="35"/>
      <c r="Z38" s="35"/>
    </row>
    <row r="39" spans="1:26" x14ac:dyDescent="0.25">
      <c r="A39" s="24"/>
      <c r="C39" s="36"/>
      <c r="D39" s="36"/>
      <c r="E39" s="36"/>
      <c r="F39" s="37"/>
      <c r="G39" s="37"/>
      <c r="H39" s="37"/>
      <c r="J39" s="24"/>
      <c r="K39" s="28"/>
      <c r="L39" s="36"/>
      <c r="M39" s="36"/>
      <c r="N39" s="36"/>
      <c r="O39" s="37"/>
      <c r="P39" s="37"/>
      <c r="Q39" s="37"/>
      <c r="S39" s="24"/>
      <c r="U39" s="36"/>
      <c r="V39" s="36"/>
      <c r="W39" s="36"/>
      <c r="X39" s="37"/>
      <c r="Y39" s="37"/>
      <c r="Z39" s="37"/>
    </row>
    <row r="40" spans="1:26" x14ac:dyDescent="0.25">
      <c r="A40" s="26"/>
      <c r="B40" s="27"/>
      <c r="C40" s="34">
        <f t="shared" ref="C40:H40" si="159">SUM(C10:C37)/10</f>
        <v>0.29219478192725534</v>
      </c>
      <c r="D40" s="34">
        <f t="shared" si="159"/>
        <v>0.84094783999789602</v>
      </c>
      <c r="E40" s="34">
        <f t="shared" si="159"/>
        <v>0.4329390685377299</v>
      </c>
      <c r="F40" s="11">
        <f t="shared" si="159"/>
        <v>0.48609415860459071</v>
      </c>
      <c r="G40" s="11">
        <f t="shared" si="159"/>
        <v>7.2074972294198444E-2</v>
      </c>
      <c r="H40" s="12">
        <f t="shared" si="159"/>
        <v>0.12455405993808699</v>
      </c>
      <c r="J40" s="26"/>
      <c r="K40" s="27"/>
      <c r="L40" s="34">
        <f t="shared" ref="L40:Q40" si="160">SUM(L10:L37)/10</f>
        <v>0.33180768684378575</v>
      </c>
      <c r="M40" s="34">
        <f t="shared" si="160"/>
        <v>0.93756456406636468</v>
      </c>
      <c r="N40" s="34">
        <f t="shared" si="160"/>
        <v>0.48956110319157259</v>
      </c>
      <c r="O40" s="11">
        <f t="shared" si="160"/>
        <v>0.84034656969439592</v>
      </c>
      <c r="P40" s="11">
        <f t="shared" si="160"/>
        <v>0.14013578075628982</v>
      </c>
      <c r="Q40" s="12">
        <f t="shared" si="160"/>
        <v>0.2385537262442135</v>
      </c>
      <c r="S40" s="26"/>
      <c r="T40" s="27"/>
      <c r="U40" s="34">
        <f t="shared" ref="U40:Z40" si="161">SUM(U10:U37)/10</f>
        <v>0.28636684361490838</v>
      </c>
      <c r="V40" s="34">
        <f t="shared" si="161"/>
        <v>0.42596297292539109</v>
      </c>
      <c r="W40" s="34">
        <f t="shared" si="161"/>
        <v>0.31503330008229058</v>
      </c>
      <c r="X40" s="11">
        <f t="shared" si="161"/>
        <v>0.6653207886073027</v>
      </c>
      <c r="Y40" s="11">
        <f t="shared" si="161"/>
        <v>0.49878269827092908</v>
      </c>
      <c r="Z40" s="12">
        <f t="shared" si="161"/>
        <v>0.55164789013547333</v>
      </c>
    </row>
  </sheetData>
  <mergeCells count="7">
    <mergeCell ref="L7:N7"/>
    <mergeCell ref="O7:Q7"/>
    <mergeCell ref="U7:W7"/>
    <mergeCell ref="X7:Z7"/>
    <mergeCell ref="A7:B7"/>
    <mergeCell ref="C7:E7"/>
    <mergeCell ref="F7:H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33C9-1321-4BA4-B8FD-E320CD2D249F}">
  <dimension ref="A1:Z77"/>
  <sheetViews>
    <sheetView workbookViewId="0">
      <selection activeCell="J3" sqref="J3:O3"/>
    </sheetView>
  </sheetViews>
  <sheetFormatPr defaultRowHeight="15" x14ac:dyDescent="0.25"/>
  <sheetData>
    <row r="1" spans="1:26" x14ac:dyDescent="0.25">
      <c r="A1" s="45" t="s">
        <v>32</v>
      </c>
      <c r="B1" s="45" t="s">
        <v>1</v>
      </c>
      <c r="C1" s="45" t="s">
        <v>2</v>
      </c>
      <c r="D1" s="45" t="s">
        <v>3</v>
      </c>
      <c r="F1" s="22" t="s">
        <v>33</v>
      </c>
      <c r="G1" s="22" t="s">
        <v>34</v>
      </c>
      <c r="H1" s="22" t="s">
        <v>35</v>
      </c>
    </row>
    <row r="2" spans="1:26" x14ac:dyDescent="0.25">
      <c r="A2" s="45" t="s">
        <v>18</v>
      </c>
      <c r="B2" s="45"/>
      <c r="C2" s="45" t="s">
        <v>19</v>
      </c>
      <c r="D2" s="45" t="s">
        <v>19</v>
      </c>
      <c r="F2" s="22" t="s">
        <v>19</v>
      </c>
      <c r="G2" s="22" t="s">
        <v>36</v>
      </c>
      <c r="H2" s="22" t="s">
        <v>36</v>
      </c>
      <c r="J2">
        <v>0.31897633310523632</v>
      </c>
      <c r="K2">
        <v>0.72038043478260871</v>
      </c>
      <c r="L2">
        <v>0.89022441764836679</v>
      </c>
      <c r="M2">
        <v>0.13249773574098461</v>
      </c>
      <c r="N2">
        <v>0.46885260174837723</v>
      </c>
      <c r="O2">
        <v>0.22201655658026595</v>
      </c>
    </row>
    <row r="3" spans="1:26" x14ac:dyDescent="0.25">
      <c r="A3" s="45" t="s">
        <v>15</v>
      </c>
      <c r="B3" s="46"/>
      <c r="C3" s="45" t="s">
        <v>20</v>
      </c>
      <c r="D3" s="45" t="s">
        <v>22</v>
      </c>
      <c r="F3" s="22" t="s">
        <v>17</v>
      </c>
      <c r="G3" s="22" t="s">
        <v>17</v>
      </c>
      <c r="H3" s="22" t="s">
        <v>16</v>
      </c>
      <c r="J3">
        <v>0.32074656293644949</v>
      </c>
      <c r="K3">
        <v>0.76351897844157901</v>
      </c>
      <c r="L3">
        <v>0.92687643558358523</v>
      </c>
      <c r="M3">
        <v>0.10577052714464666</v>
      </c>
      <c r="N3">
        <v>0.43043763326073031</v>
      </c>
      <c r="O3">
        <v>0.18509065183858533</v>
      </c>
    </row>
    <row r="4" spans="1:26" x14ac:dyDescent="0.25">
      <c r="A4" s="45" t="s">
        <v>53</v>
      </c>
      <c r="B4" s="45"/>
      <c r="C4" s="45" t="s">
        <v>54</v>
      </c>
      <c r="D4" s="45" t="s">
        <v>54</v>
      </c>
    </row>
    <row r="7" spans="1:26" x14ac:dyDescent="0.25">
      <c r="A7" s="49" t="s">
        <v>40</v>
      </c>
      <c r="B7" s="49"/>
      <c r="C7" s="47" t="s">
        <v>59</v>
      </c>
      <c r="D7" s="47"/>
      <c r="E7" s="47"/>
      <c r="F7" s="48" t="s">
        <v>60</v>
      </c>
      <c r="G7" s="48"/>
      <c r="H7" s="48"/>
      <c r="J7" s="38" t="s">
        <v>41</v>
      </c>
      <c r="K7" s="38"/>
      <c r="L7" s="47" t="s">
        <v>59</v>
      </c>
      <c r="M7" s="47"/>
      <c r="N7" s="47"/>
      <c r="O7" s="48" t="s">
        <v>60</v>
      </c>
      <c r="P7" s="48"/>
      <c r="Q7" s="48"/>
      <c r="S7" s="38" t="s">
        <v>42</v>
      </c>
      <c r="T7" s="38"/>
      <c r="U7" s="47" t="s">
        <v>59</v>
      </c>
      <c r="V7" s="47"/>
      <c r="W7" s="47"/>
      <c r="X7" s="48" t="s">
        <v>60</v>
      </c>
      <c r="Y7" s="48"/>
      <c r="Z7" s="48"/>
    </row>
    <row r="8" spans="1:26" x14ac:dyDescent="0.25">
      <c r="A8" s="4"/>
      <c r="B8" s="5"/>
      <c r="C8" s="34" t="s">
        <v>9</v>
      </c>
      <c r="D8" s="34" t="s">
        <v>10</v>
      </c>
      <c r="E8" s="34" t="s">
        <v>11</v>
      </c>
      <c r="F8" s="35" t="s">
        <v>9</v>
      </c>
      <c r="G8" s="35" t="s">
        <v>10</v>
      </c>
      <c r="H8" s="35" t="s">
        <v>11</v>
      </c>
      <c r="J8" s="4"/>
      <c r="K8" s="5"/>
      <c r="L8" s="34" t="s">
        <v>9</v>
      </c>
      <c r="M8" s="34" t="s">
        <v>10</v>
      </c>
      <c r="N8" s="34" t="s">
        <v>11</v>
      </c>
      <c r="O8" s="35" t="s">
        <v>9</v>
      </c>
      <c r="P8" s="35" t="s">
        <v>10</v>
      </c>
      <c r="Q8" s="35" t="s">
        <v>11</v>
      </c>
      <c r="S8" s="4"/>
      <c r="T8" s="5"/>
      <c r="U8" s="34" t="s">
        <v>9</v>
      </c>
      <c r="V8" s="34" t="s">
        <v>10</v>
      </c>
      <c r="W8" s="34" t="s">
        <v>11</v>
      </c>
      <c r="X8" s="35" t="s">
        <v>9</v>
      </c>
      <c r="Y8" s="35" t="s">
        <v>10</v>
      </c>
      <c r="Z8" s="35" t="s">
        <v>11</v>
      </c>
    </row>
    <row r="9" spans="1:26" x14ac:dyDescent="0.25">
      <c r="A9" s="7"/>
      <c r="B9" s="23"/>
      <c r="C9" s="34"/>
      <c r="D9" s="34"/>
      <c r="E9" s="34"/>
      <c r="F9" s="35"/>
      <c r="G9" s="35"/>
      <c r="H9" s="35"/>
      <c r="J9" s="7"/>
      <c r="K9" s="32"/>
      <c r="L9" s="34"/>
      <c r="M9" s="34"/>
      <c r="N9" s="34"/>
      <c r="O9" s="35"/>
      <c r="P9" s="35"/>
      <c r="Q9" s="35"/>
      <c r="S9" s="7"/>
      <c r="T9" s="32"/>
      <c r="U9" s="34"/>
      <c r="V9" s="34"/>
      <c r="W9" s="34"/>
      <c r="X9" s="35"/>
      <c r="Y9" s="35"/>
      <c r="Z9" s="35"/>
    </row>
    <row r="10" spans="1:26" x14ac:dyDescent="0.25">
      <c r="A10" s="9"/>
      <c r="B10" s="10"/>
      <c r="C10" s="34" t="e">
        <f>A10/SUM(A10,A11)</f>
        <v>#DIV/0!</v>
      </c>
      <c r="D10" s="34" t="e">
        <f>A10/SUM(A10,B10)</f>
        <v>#DIV/0!</v>
      </c>
      <c r="E10" s="34" t="e">
        <f xml:space="preserve"> (2*C10*D10)/(C10+D10)</f>
        <v>#DIV/0!</v>
      </c>
      <c r="F10" s="35" t="e">
        <f>B11/SUM(B10,B11)</f>
        <v>#DIV/0!</v>
      </c>
      <c r="G10" s="35" t="e">
        <f>B11/SUM(A11,B11)</f>
        <v>#DIV/0!</v>
      </c>
      <c r="H10" s="35" t="e">
        <f xml:space="preserve"> (2*F10*G10)/(F10+G10)</f>
        <v>#DIV/0!</v>
      </c>
      <c r="J10" s="9">
        <v>42</v>
      </c>
      <c r="K10" s="10">
        <v>8</v>
      </c>
      <c r="L10" s="34">
        <f>J10/SUM(J10,J11)</f>
        <v>0.31111111111111112</v>
      </c>
      <c r="M10" s="34">
        <f>J10/SUM(J10,K10)</f>
        <v>0.84</v>
      </c>
      <c r="N10" s="34">
        <f xml:space="preserve"> (2*L10*M10)/(L10+M10)</f>
        <v>0.45405405405405397</v>
      </c>
      <c r="O10" s="35">
        <f>K11/SUM(K10,K11)</f>
        <v>0.65217391304347827</v>
      </c>
      <c r="P10" s="35">
        <f>K11/SUM(J11,K11)</f>
        <v>0.1388888888888889</v>
      </c>
      <c r="Q10" s="35">
        <f xml:space="preserve"> (2*O10*P10)/(O10+P10)</f>
        <v>0.22900763358778628</v>
      </c>
      <c r="S10" s="9">
        <v>44</v>
      </c>
      <c r="T10" s="10">
        <v>6</v>
      </c>
      <c r="U10" s="34">
        <f>S10/SUM(S10,S11)</f>
        <v>0.30555555555555558</v>
      </c>
      <c r="V10" s="34">
        <f>S10/SUM(S10,T10)</f>
        <v>0.88</v>
      </c>
      <c r="W10" s="34">
        <f xml:space="preserve"> (2*U10*V10)/(U10+V10)</f>
        <v>0.45360824742268036</v>
      </c>
      <c r="X10" s="35">
        <f>T11/SUM(T10,T11)</f>
        <v>0.5714285714285714</v>
      </c>
      <c r="Y10" s="35">
        <f>T11/SUM(S11,T11)</f>
        <v>7.407407407407407E-2</v>
      </c>
      <c r="Z10" s="35">
        <f xml:space="preserve"> (2*X10*Y10)/(X10+Y10)</f>
        <v>0.13114754098360656</v>
      </c>
    </row>
    <row r="11" spans="1:26" x14ac:dyDescent="0.25">
      <c r="A11" s="9"/>
      <c r="B11" s="10"/>
      <c r="C11" s="34"/>
      <c r="D11" s="34"/>
      <c r="E11" s="34"/>
      <c r="F11" s="35"/>
      <c r="G11" s="35"/>
      <c r="H11" s="35"/>
      <c r="J11" s="9">
        <v>93</v>
      </c>
      <c r="K11" s="10">
        <v>15</v>
      </c>
      <c r="L11" s="34"/>
      <c r="M11" s="34"/>
      <c r="N11" s="34"/>
      <c r="O11" s="35"/>
      <c r="P11" s="35"/>
      <c r="Q11" s="35"/>
      <c r="S11" s="9">
        <v>100</v>
      </c>
      <c r="T11" s="10">
        <v>8</v>
      </c>
      <c r="U11" s="34"/>
      <c r="V11" s="34"/>
      <c r="W11" s="34"/>
      <c r="X11" s="35"/>
      <c r="Y11" s="35"/>
      <c r="Z11" s="35"/>
    </row>
    <row r="12" spans="1:26" x14ac:dyDescent="0.25">
      <c r="A12" s="7"/>
      <c r="B12" s="23"/>
      <c r="C12" s="34"/>
      <c r="D12" s="34"/>
      <c r="E12" s="34"/>
      <c r="F12" s="35"/>
      <c r="G12" s="35"/>
      <c r="H12" s="35"/>
      <c r="J12" s="7"/>
      <c r="K12" s="32"/>
      <c r="L12" s="34"/>
      <c r="M12" s="34"/>
      <c r="N12" s="34"/>
      <c r="O12" s="35"/>
      <c r="P12" s="35"/>
      <c r="Q12" s="35"/>
      <c r="S12" s="7"/>
      <c r="T12" s="32"/>
      <c r="U12" s="34"/>
      <c r="V12" s="34"/>
      <c r="W12" s="34"/>
      <c r="X12" s="35"/>
      <c r="Y12" s="35"/>
      <c r="Z12" s="35"/>
    </row>
    <row r="13" spans="1:26" x14ac:dyDescent="0.25">
      <c r="A13" s="9"/>
      <c r="B13" s="10"/>
      <c r="C13" s="34" t="e">
        <f>A13/SUM(A13,A14)</f>
        <v>#DIV/0!</v>
      </c>
      <c r="D13" s="34" t="e">
        <f t="shared" ref="D13" si="0">A13/SUM(A13,B13)</f>
        <v>#DIV/0!</v>
      </c>
      <c r="E13" s="34" t="e">
        <f t="shared" ref="E13" si="1" xml:space="preserve"> (2*C13*D13)/(C13+D13)</f>
        <v>#DIV/0!</v>
      </c>
      <c r="F13" s="35" t="e">
        <f>B14/SUM(B13,B14)</f>
        <v>#DIV/0!</v>
      </c>
      <c r="G13" s="35" t="e">
        <f>B14/SUM(A14,B14)</f>
        <v>#DIV/0!</v>
      </c>
      <c r="H13" s="35" t="e">
        <f t="shared" ref="H13" si="2" xml:space="preserve"> (2*F13*G13)/(F13+G13)</f>
        <v>#DIV/0!</v>
      </c>
      <c r="J13" s="9">
        <v>47</v>
      </c>
      <c r="K13" s="10">
        <v>2</v>
      </c>
      <c r="L13" s="34">
        <f>J13/SUM(J13,J14)</f>
        <v>0.33571428571428569</v>
      </c>
      <c r="M13" s="34">
        <f t="shared" ref="M13" si="3">J13/SUM(J13,K13)</f>
        <v>0.95918367346938771</v>
      </c>
      <c r="N13" s="34">
        <f t="shared" ref="N13" si="4" xml:space="preserve"> (2*L13*M13)/(L13+M13)</f>
        <v>0.49735449735449733</v>
      </c>
      <c r="O13" s="35">
        <f>K14/SUM(K13,K14)</f>
        <v>0.88888888888888884</v>
      </c>
      <c r="P13" s="35">
        <f>K14/SUM(J14,K14)</f>
        <v>0.14678899082568808</v>
      </c>
      <c r="Q13" s="35">
        <f t="shared" ref="Q13" si="5" xml:space="preserve"> (2*O13*P13)/(O13+P13)</f>
        <v>0.25196850393700793</v>
      </c>
      <c r="S13" s="9">
        <v>48</v>
      </c>
      <c r="T13" s="10">
        <v>1</v>
      </c>
      <c r="U13" s="34">
        <f>S13/SUM(S13,S14)</f>
        <v>0.33566433566433568</v>
      </c>
      <c r="V13" s="34">
        <f t="shared" ref="V13" si="6">S13/SUM(S13,T13)</f>
        <v>0.97959183673469385</v>
      </c>
      <c r="W13" s="34">
        <f t="shared" ref="W13" si="7" xml:space="preserve"> (2*U13*V13)/(U13+V13)</f>
        <v>0.5</v>
      </c>
      <c r="X13" s="35">
        <f>T14/SUM(T13,T14)</f>
        <v>0.93333333333333335</v>
      </c>
      <c r="Y13" s="35">
        <f>T14/SUM(S14,T14)</f>
        <v>0.12844036697247707</v>
      </c>
      <c r="Z13" s="35">
        <f t="shared" ref="Z13" si="8" xml:space="preserve"> (2*X13*Y13)/(X13+Y13)</f>
        <v>0.22580645161290325</v>
      </c>
    </row>
    <row r="14" spans="1:26" x14ac:dyDescent="0.25">
      <c r="A14" s="9"/>
      <c r="B14" s="10"/>
      <c r="C14" s="34"/>
      <c r="D14" s="34"/>
      <c r="E14" s="34"/>
      <c r="F14" s="35"/>
      <c r="G14" s="35"/>
      <c r="H14" s="35"/>
      <c r="J14" s="9">
        <v>93</v>
      </c>
      <c r="K14" s="10">
        <v>16</v>
      </c>
      <c r="L14" s="34"/>
      <c r="M14" s="34"/>
      <c r="N14" s="34"/>
      <c r="O14" s="35"/>
      <c r="P14" s="35"/>
      <c r="Q14" s="35"/>
      <c r="S14" s="9">
        <v>95</v>
      </c>
      <c r="T14" s="10">
        <v>14</v>
      </c>
      <c r="U14" s="34"/>
      <c r="V14" s="34"/>
      <c r="W14" s="34"/>
      <c r="X14" s="35"/>
      <c r="Y14" s="35"/>
      <c r="Z14" s="35"/>
    </row>
    <row r="15" spans="1:26" x14ac:dyDescent="0.25">
      <c r="A15" s="7"/>
      <c r="B15" s="23"/>
      <c r="C15" s="34"/>
      <c r="D15" s="34"/>
      <c r="E15" s="34"/>
      <c r="F15" s="35"/>
      <c r="G15" s="35"/>
      <c r="H15" s="35"/>
      <c r="J15" s="7"/>
      <c r="K15" s="32"/>
      <c r="L15" s="34"/>
      <c r="M15" s="34"/>
      <c r="N15" s="34"/>
      <c r="O15" s="35"/>
      <c r="P15" s="35"/>
      <c r="Q15" s="35"/>
      <c r="S15" s="7"/>
      <c r="T15" s="32"/>
      <c r="U15" s="34"/>
      <c r="V15" s="34"/>
      <c r="W15" s="34"/>
      <c r="X15" s="35"/>
      <c r="Y15" s="35"/>
      <c r="Z15" s="35"/>
    </row>
    <row r="16" spans="1:26" x14ac:dyDescent="0.25">
      <c r="A16" s="9"/>
      <c r="B16" s="10"/>
      <c r="C16" s="34" t="e">
        <f>A16/SUM(A16,A17)</f>
        <v>#DIV/0!</v>
      </c>
      <c r="D16" s="34" t="e">
        <f t="shared" ref="D16" si="9">A16/SUM(A16,B16)</f>
        <v>#DIV/0!</v>
      </c>
      <c r="E16" s="34" t="e">
        <f t="shared" ref="E16" si="10" xml:space="preserve"> (2*C16*D16)/(C16+D16)</f>
        <v>#DIV/0!</v>
      </c>
      <c r="F16" s="35" t="e">
        <f>B17/SUM(B16,B17)</f>
        <v>#DIV/0!</v>
      </c>
      <c r="G16" s="35" t="e">
        <f>B17/SUM(A17,B17)</f>
        <v>#DIV/0!</v>
      </c>
      <c r="H16" s="35" t="e">
        <f t="shared" ref="H16" si="11" xml:space="preserve"> (2*F16*G16)/(F16+G16)</f>
        <v>#DIV/0!</v>
      </c>
      <c r="J16" s="9">
        <v>45</v>
      </c>
      <c r="K16" s="10">
        <v>6</v>
      </c>
      <c r="L16" s="34">
        <f>J16/SUM(J16,J17)</f>
        <v>0.33333333333333331</v>
      </c>
      <c r="M16" s="34">
        <f t="shared" ref="M16" si="12">J16/SUM(J16,K16)</f>
        <v>0.88235294117647056</v>
      </c>
      <c r="N16" s="34">
        <f t="shared" ref="N16" si="13" xml:space="preserve"> (2*L16*M16)/(L16+M16)</f>
        <v>0.48387096774193544</v>
      </c>
      <c r="O16" s="35">
        <f>K17/SUM(K16,K17)</f>
        <v>0.73913043478260865</v>
      </c>
      <c r="P16" s="35">
        <f>K17/SUM(J17,K17)</f>
        <v>0.15887850467289719</v>
      </c>
      <c r="Q16" s="35">
        <f t="shared" ref="Q16" si="14" xml:space="preserve"> (2*O16*P16)/(O16+P16)</f>
        <v>0.2615384615384615</v>
      </c>
      <c r="S16" s="9">
        <v>44</v>
      </c>
      <c r="T16" s="10">
        <v>7</v>
      </c>
      <c r="U16" s="34">
        <f>S16/SUM(S16,S17)</f>
        <v>0.31654676258992803</v>
      </c>
      <c r="V16" s="34">
        <f t="shared" ref="V16" si="15">S16/SUM(S16,T16)</f>
        <v>0.86274509803921573</v>
      </c>
      <c r="W16" s="34">
        <f t="shared" ref="W16" si="16" xml:space="preserve"> (2*U16*V16)/(U16+V16)</f>
        <v>0.4631578947368421</v>
      </c>
      <c r="X16" s="35">
        <f>T17/SUM(T16,T17)</f>
        <v>0.63157894736842102</v>
      </c>
      <c r="Y16" s="35">
        <f>T17/SUM(S17,T17)</f>
        <v>0.11214953271028037</v>
      </c>
      <c r="Z16" s="35">
        <f t="shared" ref="Z16" si="17" xml:space="preserve"> (2*X16*Y16)/(X16+Y16)</f>
        <v>0.19047619047619049</v>
      </c>
    </row>
    <row r="17" spans="1:26" x14ac:dyDescent="0.25">
      <c r="A17" s="9"/>
      <c r="B17" s="10"/>
      <c r="C17" s="34"/>
      <c r="D17" s="34"/>
      <c r="E17" s="34"/>
      <c r="F17" s="35"/>
      <c r="G17" s="35"/>
      <c r="H17" s="35"/>
      <c r="J17" s="9">
        <v>90</v>
      </c>
      <c r="K17" s="10">
        <v>17</v>
      </c>
      <c r="L17" s="34"/>
      <c r="M17" s="34"/>
      <c r="N17" s="34"/>
      <c r="O17" s="35"/>
      <c r="P17" s="35"/>
      <c r="Q17" s="35"/>
      <c r="S17" s="9">
        <v>95</v>
      </c>
      <c r="T17" s="10">
        <v>12</v>
      </c>
      <c r="U17" s="34"/>
      <c r="V17" s="34"/>
      <c r="W17" s="34"/>
      <c r="X17" s="35"/>
      <c r="Y17" s="35"/>
      <c r="Z17" s="35"/>
    </row>
    <row r="18" spans="1:26" x14ac:dyDescent="0.25">
      <c r="A18" s="7"/>
      <c r="B18" s="23"/>
      <c r="C18" s="34"/>
      <c r="D18" s="34"/>
      <c r="E18" s="34"/>
      <c r="F18" s="35"/>
      <c r="G18" s="35"/>
      <c r="H18" s="35"/>
      <c r="J18" s="7"/>
      <c r="K18" s="32"/>
      <c r="L18" s="34"/>
      <c r="M18" s="34"/>
      <c r="N18" s="34"/>
      <c r="O18" s="35"/>
      <c r="P18" s="35"/>
      <c r="Q18" s="35"/>
      <c r="S18" s="7"/>
      <c r="T18" s="32"/>
      <c r="U18" s="34"/>
      <c r="V18" s="34"/>
      <c r="W18" s="34"/>
      <c r="X18" s="35"/>
      <c r="Y18" s="35"/>
      <c r="Z18" s="35"/>
    </row>
    <row r="19" spans="1:26" x14ac:dyDescent="0.25">
      <c r="A19" s="9"/>
      <c r="B19" s="10"/>
      <c r="C19" s="34" t="e">
        <f>A19/SUM(A19,A20)</f>
        <v>#DIV/0!</v>
      </c>
      <c r="D19" s="34" t="e">
        <f t="shared" ref="D19" si="18">A19/SUM(A19,B19)</f>
        <v>#DIV/0!</v>
      </c>
      <c r="E19" s="34" t="e">
        <f t="shared" ref="E19" si="19" xml:space="preserve"> (2*C19*D19)/(C19+D19)</f>
        <v>#DIV/0!</v>
      </c>
      <c r="F19" s="35" t="e">
        <f>B20/SUM(B19,B20)</f>
        <v>#DIV/0!</v>
      </c>
      <c r="G19" s="35" t="e">
        <f>B20/SUM(A20,B20)</f>
        <v>#DIV/0!</v>
      </c>
      <c r="H19" s="35" t="e">
        <f t="shared" ref="H19" si="20" xml:space="preserve"> (2*F19*G19)/(F19+G19)</f>
        <v>#DIV/0!</v>
      </c>
      <c r="J19" s="9">
        <v>50</v>
      </c>
      <c r="K19" s="10">
        <v>3</v>
      </c>
      <c r="L19" s="34">
        <f>J19/SUM(J19,J20)</f>
        <v>0.35714285714285715</v>
      </c>
      <c r="M19" s="34">
        <f t="shared" ref="M19" si="21">J19/SUM(J19,K19)</f>
        <v>0.94339622641509435</v>
      </c>
      <c r="N19" s="34">
        <f t="shared" ref="N19" si="22" xml:space="preserve"> (2*L19*M19)/(L19+M19)</f>
        <v>0.51813471502590669</v>
      </c>
      <c r="O19" s="35">
        <f>K20/SUM(K19,K20)</f>
        <v>0.83333333333333337</v>
      </c>
      <c r="P19" s="35">
        <f>K20/SUM(J20,K20)</f>
        <v>0.14285714285714285</v>
      </c>
      <c r="Q19" s="35">
        <f t="shared" ref="Q19" si="23" xml:space="preserve"> (2*O19*P19)/(O19+P19)</f>
        <v>0.24390243902439021</v>
      </c>
      <c r="S19" s="9">
        <v>49</v>
      </c>
      <c r="T19" s="10">
        <v>4</v>
      </c>
      <c r="U19" s="34">
        <f>S19/SUM(S19,S20)</f>
        <v>0.3475177304964539</v>
      </c>
      <c r="V19" s="34">
        <f t="shared" ref="V19" si="24">S19/SUM(S19,T19)</f>
        <v>0.92452830188679247</v>
      </c>
      <c r="W19" s="34">
        <f t="shared" ref="W19" si="25" xml:space="preserve"> (2*U19*V19)/(U19+V19)</f>
        <v>0.50515463917525782</v>
      </c>
      <c r="X19" s="35">
        <f>T20/SUM(T19,T20)</f>
        <v>0.76470588235294112</v>
      </c>
      <c r="Y19" s="35">
        <f>T20/SUM(S20,T20)</f>
        <v>0.12380952380952381</v>
      </c>
      <c r="Z19" s="35">
        <f t="shared" ref="Z19" si="26" xml:space="preserve"> (2*X19*Y19)/(X19+Y19)</f>
        <v>0.21311475409836067</v>
      </c>
    </row>
    <row r="20" spans="1:26" x14ac:dyDescent="0.25">
      <c r="A20" s="9"/>
      <c r="B20" s="10"/>
      <c r="C20" s="34"/>
      <c r="D20" s="34"/>
      <c r="E20" s="34"/>
      <c r="F20" s="35"/>
      <c r="G20" s="35"/>
      <c r="H20" s="35"/>
      <c r="J20" s="9">
        <v>90</v>
      </c>
      <c r="K20" s="10">
        <v>15</v>
      </c>
      <c r="L20" s="34"/>
      <c r="M20" s="34"/>
      <c r="N20" s="34"/>
      <c r="O20" s="35"/>
      <c r="P20" s="35"/>
      <c r="Q20" s="35"/>
      <c r="S20" s="9">
        <v>92</v>
      </c>
      <c r="T20" s="10">
        <v>13</v>
      </c>
      <c r="U20" s="34"/>
      <c r="V20" s="34"/>
      <c r="W20" s="34"/>
      <c r="X20" s="35"/>
      <c r="Y20" s="35"/>
      <c r="Z20" s="35"/>
    </row>
    <row r="21" spans="1:26" x14ac:dyDescent="0.25">
      <c r="A21" s="7"/>
      <c r="B21" s="23"/>
      <c r="C21" s="34"/>
      <c r="D21" s="34"/>
      <c r="E21" s="34"/>
      <c r="F21" s="35"/>
      <c r="G21" s="35"/>
      <c r="H21" s="35"/>
      <c r="J21" s="7"/>
      <c r="K21" s="32"/>
      <c r="L21" s="34"/>
      <c r="M21" s="34"/>
      <c r="N21" s="34"/>
      <c r="O21" s="35"/>
      <c r="P21" s="35"/>
      <c r="Q21" s="35"/>
      <c r="S21" s="7"/>
      <c r="T21" s="32"/>
      <c r="U21" s="34"/>
      <c r="V21" s="34"/>
      <c r="W21" s="34"/>
      <c r="X21" s="35"/>
      <c r="Y21" s="35"/>
      <c r="Z21" s="35"/>
    </row>
    <row r="22" spans="1:26" x14ac:dyDescent="0.25">
      <c r="A22" s="9"/>
      <c r="B22" s="10"/>
      <c r="C22" s="34" t="e">
        <f>A22/SUM(A22,A23)</f>
        <v>#DIV/0!</v>
      </c>
      <c r="D22" s="34" t="e">
        <f t="shared" ref="D22" si="27">A22/SUM(A22,B22)</f>
        <v>#DIV/0!</v>
      </c>
      <c r="E22" s="34" t="e">
        <f t="shared" ref="E22" si="28" xml:space="preserve"> (2*C22*D22)/(C22+D22)</f>
        <v>#DIV/0!</v>
      </c>
      <c r="F22" s="35" t="e">
        <f>B23/SUM(B22,B23)</f>
        <v>#DIV/0!</v>
      </c>
      <c r="G22" s="35" t="e">
        <f>B23/SUM(A23,B23)</f>
        <v>#DIV/0!</v>
      </c>
      <c r="H22" s="35" t="e">
        <f t="shared" ref="H22" si="29" xml:space="preserve"> (2*F22*G22)/(F22+G22)</f>
        <v>#DIV/0!</v>
      </c>
      <c r="J22" s="9">
        <v>37</v>
      </c>
      <c r="K22" s="10">
        <v>7</v>
      </c>
      <c r="L22" s="34">
        <f>J22/SUM(J22,J23)</f>
        <v>0.29133858267716534</v>
      </c>
      <c r="M22" s="34">
        <f t="shared" ref="M22" si="30">J22/SUM(J22,K22)</f>
        <v>0.84090909090909094</v>
      </c>
      <c r="N22" s="34">
        <f t="shared" ref="N22" si="31" xml:space="preserve"> (2*L22*M22)/(L22+M22)</f>
        <v>0.43274853801169588</v>
      </c>
      <c r="O22" s="35">
        <f>K23/SUM(K22,K23)</f>
        <v>0.76666666666666672</v>
      </c>
      <c r="P22" s="35">
        <f>K23/SUM(J23,K23)</f>
        <v>0.20353982300884957</v>
      </c>
      <c r="Q22" s="35">
        <f t="shared" ref="Q22" si="32" xml:space="preserve"> (2*O22*P22)/(O22+P22)</f>
        <v>0.32167832167832172</v>
      </c>
      <c r="S22" s="9">
        <v>42</v>
      </c>
      <c r="T22" s="10">
        <v>2</v>
      </c>
      <c r="U22" s="34">
        <f>S22/SUM(S22,S23)</f>
        <v>0.28965517241379313</v>
      </c>
      <c r="V22" s="34">
        <f t="shared" ref="V22" si="33">S22/SUM(S22,T22)</f>
        <v>0.95454545454545459</v>
      </c>
      <c r="W22" s="34">
        <f t="shared" ref="W22" si="34" xml:space="preserve"> (2*U22*V22)/(U22+V22)</f>
        <v>0.44444444444444442</v>
      </c>
      <c r="X22" s="35">
        <f>T23/SUM(T22,T23)</f>
        <v>0.83333333333333337</v>
      </c>
      <c r="Y22" s="35">
        <f>T23/SUM(S23,T23)</f>
        <v>8.8495575221238937E-2</v>
      </c>
      <c r="Z22" s="35">
        <f t="shared" ref="Z22" si="35" xml:space="preserve"> (2*X22*Y22)/(X22+Y22)</f>
        <v>0.15999999999999998</v>
      </c>
    </row>
    <row r="23" spans="1:26" x14ac:dyDescent="0.25">
      <c r="A23" s="9"/>
      <c r="B23" s="10"/>
      <c r="C23" s="34"/>
      <c r="D23" s="34"/>
      <c r="E23" s="34"/>
      <c r="F23" s="35"/>
      <c r="G23" s="35"/>
      <c r="H23" s="35"/>
      <c r="J23" s="9">
        <v>90</v>
      </c>
      <c r="K23" s="10">
        <v>23</v>
      </c>
      <c r="L23" s="34"/>
      <c r="M23" s="34"/>
      <c r="N23" s="34"/>
      <c r="O23" s="35"/>
      <c r="P23" s="35"/>
      <c r="Q23" s="35"/>
      <c r="S23" s="9">
        <v>103</v>
      </c>
      <c r="T23" s="10">
        <v>10</v>
      </c>
      <c r="U23" s="34"/>
      <c r="V23" s="34"/>
      <c r="W23" s="34"/>
      <c r="X23" s="35"/>
      <c r="Y23" s="35"/>
      <c r="Z23" s="35"/>
    </row>
    <row r="24" spans="1:26" x14ac:dyDescent="0.25">
      <c r="A24" s="7"/>
      <c r="B24" s="23"/>
      <c r="C24" s="34"/>
      <c r="D24" s="34"/>
      <c r="E24" s="34"/>
      <c r="F24" s="35"/>
      <c r="G24" s="35"/>
      <c r="H24" s="35"/>
      <c r="J24" s="7"/>
      <c r="K24" s="32"/>
      <c r="L24" s="34"/>
      <c r="M24" s="34"/>
      <c r="N24" s="34"/>
      <c r="O24" s="35"/>
      <c r="P24" s="35"/>
      <c r="Q24" s="35"/>
      <c r="S24" s="7"/>
      <c r="T24" s="32"/>
      <c r="U24" s="34"/>
      <c r="V24" s="34"/>
      <c r="W24" s="34"/>
      <c r="X24" s="35"/>
      <c r="Y24" s="35"/>
      <c r="Z24" s="35"/>
    </row>
    <row r="25" spans="1:26" x14ac:dyDescent="0.25">
      <c r="A25" s="9"/>
      <c r="B25" s="10"/>
      <c r="C25" s="34" t="e">
        <f>A25/SUM(A25,A26)</f>
        <v>#DIV/0!</v>
      </c>
      <c r="D25" s="34" t="e">
        <f t="shared" ref="D25" si="36">A25/SUM(A25,B25)</f>
        <v>#DIV/0!</v>
      </c>
      <c r="E25" s="34" t="e">
        <f t="shared" ref="E25" si="37" xml:space="preserve"> (2*C25*D25)/(C25+D25)</f>
        <v>#DIV/0!</v>
      </c>
      <c r="F25" s="35" t="e">
        <f>B26/SUM(B25,B26)</f>
        <v>#DIV/0!</v>
      </c>
      <c r="G25" s="35" t="e">
        <f>B26/SUM(A26,B26)</f>
        <v>#DIV/0!</v>
      </c>
      <c r="H25" s="35" t="e">
        <f t="shared" ref="H25" si="38" xml:space="preserve"> (2*F25*G25)/(F25+G25)</f>
        <v>#DIV/0!</v>
      </c>
      <c r="J25" s="9">
        <v>51</v>
      </c>
      <c r="K25" s="10">
        <v>8</v>
      </c>
      <c r="L25" s="34">
        <f>J25/SUM(J25,J26)</f>
        <v>0.38345864661654133</v>
      </c>
      <c r="M25" s="34">
        <f t="shared" ref="M25" si="39">J25/SUM(J25,K25)</f>
        <v>0.86440677966101698</v>
      </c>
      <c r="N25" s="34">
        <f t="shared" ref="N25" si="40" xml:space="preserve"> (2*L25*M25)/(L25+M25)</f>
        <v>0.53125</v>
      </c>
      <c r="O25" s="35">
        <f>K26/SUM(K25,K26)</f>
        <v>0.66666666666666663</v>
      </c>
      <c r="P25" s="35">
        <f>K26/SUM(J26,K26)</f>
        <v>0.16326530612244897</v>
      </c>
      <c r="Q25" s="35">
        <f t="shared" ref="Q25" si="41" xml:space="preserve"> (2*O25*P25)/(O25+P25)</f>
        <v>0.26229508196721307</v>
      </c>
      <c r="S25" s="9">
        <v>52</v>
      </c>
      <c r="T25" s="10">
        <v>7</v>
      </c>
      <c r="U25" s="34">
        <f>S25/SUM(S25,S26)</f>
        <v>0.37681159420289856</v>
      </c>
      <c r="V25" s="34">
        <f t="shared" ref="V25" si="42">S25/SUM(S25,T25)</f>
        <v>0.88135593220338981</v>
      </c>
      <c r="W25" s="34">
        <f t="shared" ref="W25" si="43" xml:space="preserve"> (2*U25*V25)/(U25+V25)</f>
        <v>0.52791878172588835</v>
      </c>
      <c r="X25" s="35">
        <f>T26/SUM(T25,T26)</f>
        <v>0.63157894736842102</v>
      </c>
      <c r="Y25" s="35">
        <f>T26/SUM(S26,T26)</f>
        <v>0.12244897959183673</v>
      </c>
      <c r="Z25" s="35">
        <f t="shared" ref="Z25" si="44" xml:space="preserve"> (2*X25*Y25)/(X25+Y25)</f>
        <v>0.20512820512820512</v>
      </c>
    </row>
    <row r="26" spans="1:26" x14ac:dyDescent="0.25">
      <c r="A26" s="9"/>
      <c r="B26" s="10"/>
      <c r="C26" s="34"/>
      <c r="D26" s="34"/>
      <c r="E26" s="34"/>
      <c r="F26" s="35"/>
      <c r="G26" s="35"/>
      <c r="H26" s="35"/>
      <c r="J26" s="9">
        <v>82</v>
      </c>
      <c r="K26" s="10">
        <v>16</v>
      </c>
      <c r="L26" s="34"/>
      <c r="M26" s="34"/>
      <c r="N26" s="34"/>
      <c r="O26" s="35"/>
      <c r="P26" s="35"/>
      <c r="Q26" s="35"/>
      <c r="S26" s="9">
        <v>86</v>
      </c>
      <c r="T26" s="10">
        <v>12</v>
      </c>
      <c r="U26" s="34"/>
      <c r="V26" s="34"/>
      <c r="W26" s="34"/>
      <c r="X26" s="35"/>
      <c r="Y26" s="35"/>
      <c r="Z26" s="35"/>
    </row>
    <row r="27" spans="1:26" x14ac:dyDescent="0.25">
      <c r="A27" s="7"/>
      <c r="B27" s="23"/>
      <c r="C27" s="34"/>
      <c r="D27" s="34"/>
      <c r="E27" s="34"/>
      <c r="F27" s="35"/>
      <c r="G27" s="35"/>
      <c r="H27" s="35"/>
      <c r="J27" s="7"/>
      <c r="K27" s="32"/>
      <c r="L27" s="34"/>
      <c r="M27" s="34"/>
      <c r="N27" s="34"/>
      <c r="O27" s="35"/>
      <c r="P27" s="35"/>
      <c r="Q27" s="35"/>
      <c r="S27" s="7"/>
      <c r="T27" s="32"/>
      <c r="U27" s="34"/>
      <c r="V27" s="34"/>
      <c r="W27" s="34"/>
      <c r="X27" s="35"/>
      <c r="Y27" s="35"/>
      <c r="Z27" s="35"/>
    </row>
    <row r="28" spans="1:26" x14ac:dyDescent="0.25">
      <c r="A28" s="9"/>
      <c r="B28" s="10"/>
      <c r="C28" s="34" t="e">
        <f>A28/SUM(A28,A29)</f>
        <v>#DIV/0!</v>
      </c>
      <c r="D28" s="34" t="e">
        <f t="shared" ref="D28" si="45">A28/SUM(A28,B28)</f>
        <v>#DIV/0!</v>
      </c>
      <c r="E28" s="34" t="e">
        <f t="shared" ref="E28" si="46" xml:space="preserve"> (2*C28*D28)/(C28+D28)</f>
        <v>#DIV/0!</v>
      </c>
      <c r="F28" s="35" t="e">
        <f>B29/SUM(B28,B29)</f>
        <v>#DIV/0!</v>
      </c>
      <c r="G28" s="35" t="e">
        <f>B29/SUM(A29,B29)</f>
        <v>#DIV/0!</v>
      </c>
      <c r="H28" s="35" t="e">
        <f t="shared" ref="H28" si="47" xml:space="preserve"> (2*F28*G28)/(F28+G28)</f>
        <v>#DIV/0!</v>
      </c>
      <c r="J28" s="9">
        <v>38</v>
      </c>
      <c r="K28" s="10">
        <v>7</v>
      </c>
      <c r="L28" s="34">
        <f>J28/SUM(J28,J29)</f>
        <v>0.2733812949640288</v>
      </c>
      <c r="M28" s="34">
        <f t="shared" ref="M28" si="48">J28/SUM(J28,K28)</f>
        <v>0.84444444444444444</v>
      </c>
      <c r="N28" s="34">
        <f t="shared" ref="N28" si="49" xml:space="preserve"> (2*L28*M28)/(L28+M28)</f>
        <v>0.41304347826086962</v>
      </c>
      <c r="O28" s="35">
        <f>K29/SUM(K28,K29)</f>
        <v>0.61111111111111116</v>
      </c>
      <c r="P28" s="35">
        <f>K29/SUM(J29,K29)</f>
        <v>9.8214285714285712E-2</v>
      </c>
      <c r="Q28" s="35">
        <f t="shared" ref="Q28" si="50" xml:space="preserve"> (2*O28*P28)/(O28+P28)</f>
        <v>0.16923076923076924</v>
      </c>
      <c r="S28" s="9">
        <v>42</v>
      </c>
      <c r="T28" s="10">
        <v>3</v>
      </c>
      <c r="U28" s="34">
        <f>S28/SUM(S28,S29)</f>
        <v>0.29577464788732394</v>
      </c>
      <c r="V28" s="34">
        <f t="shared" ref="V28" si="51">S28/SUM(S28,T28)</f>
        <v>0.93333333333333335</v>
      </c>
      <c r="W28" s="34">
        <f t="shared" ref="W28" si="52" xml:space="preserve"> (2*U28*V28)/(U28+V28)</f>
        <v>0.44919786096256686</v>
      </c>
      <c r="X28" s="35">
        <f>T29/SUM(T28,T29)</f>
        <v>0.8</v>
      </c>
      <c r="Y28" s="35">
        <f>T29/SUM(S29,T29)</f>
        <v>0.10714285714285714</v>
      </c>
      <c r="Z28" s="35">
        <f t="shared" ref="Z28" si="53" xml:space="preserve"> (2*X28*Y28)/(X28+Y28)</f>
        <v>0.1889763779527559</v>
      </c>
    </row>
    <row r="29" spans="1:26" x14ac:dyDescent="0.25">
      <c r="A29" s="9"/>
      <c r="B29" s="10"/>
      <c r="C29" s="34"/>
      <c r="D29" s="34"/>
      <c r="E29" s="34"/>
      <c r="F29" s="35"/>
      <c r="G29" s="35"/>
      <c r="H29" s="35"/>
      <c r="J29" s="9">
        <v>101</v>
      </c>
      <c r="K29" s="10">
        <v>11</v>
      </c>
      <c r="L29" s="34"/>
      <c r="M29" s="34"/>
      <c r="N29" s="34"/>
      <c r="O29" s="35"/>
      <c r="P29" s="35"/>
      <c r="Q29" s="35"/>
      <c r="S29" s="9">
        <v>100</v>
      </c>
      <c r="T29" s="10">
        <v>12</v>
      </c>
      <c r="U29" s="34"/>
      <c r="V29" s="34"/>
      <c r="W29" s="34"/>
      <c r="X29" s="35"/>
      <c r="Y29" s="35"/>
      <c r="Z29" s="35"/>
    </row>
    <row r="30" spans="1:26" x14ac:dyDescent="0.25">
      <c r="A30" s="7"/>
      <c r="B30" s="23"/>
      <c r="C30" s="34"/>
      <c r="D30" s="34"/>
      <c r="E30" s="34"/>
      <c r="F30" s="35"/>
      <c r="G30" s="35"/>
      <c r="H30" s="35"/>
      <c r="J30" s="7"/>
      <c r="K30" s="32"/>
      <c r="L30" s="34"/>
      <c r="M30" s="34"/>
      <c r="N30" s="34"/>
      <c r="O30" s="35"/>
      <c r="P30" s="35"/>
      <c r="Q30" s="35"/>
      <c r="S30" s="7"/>
      <c r="T30" s="32"/>
      <c r="U30" s="34"/>
      <c r="V30" s="34"/>
      <c r="W30" s="34"/>
      <c r="X30" s="35"/>
      <c r="Y30" s="35"/>
      <c r="Z30" s="35"/>
    </row>
    <row r="31" spans="1:26" x14ac:dyDescent="0.25">
      <c r="A31" s="9"/>
      <c r="B31" s="10"/>
      <c r="C31" s="34" t="e">
        <f>A31/SUM(A31,A32)</f>
        <v>#DIV/0!</v>
      </c>
      <c r="D31" s="34" t="e">
        <f t="shared" ref="D31" si="54">A31/SUM(A31,B31)</f>
        <v>#DIV/0!</v>
      </c>
      <c r="E31" s="34" t="e">
        <f t="shared" ref="E31" si="55" xml:space="preserve"> (2*C31*D31)/(C31+D31)</f>
        <v>#DIV/0!</v>
      </c>
      <c r="F31" s="35" t="e">
        <f>B32/SUM(B31,B32)</f>
        <v>#DIV/0!</v>
      </c>
      <c r="G31" s="35" t="e">
        <f>B32/SUM(A32,B32)</f>
        <v>#DIV/0!</v>
      </c>
      <c r="H31" s="35" t="e">
        <f t="shared" ref="H31" si="56" xml:space="preserve"> (2*F31*G31)/(F31+G31)</f>
        <v>#DIV/0!</v>
      </c>
      <c r="J31" s="9">
        <v>42</v>
      </c>
      <c r="K31" s="10">
        <v>3</v>
      </c>
      <c r="L31" s="34">
        <f>J31/SUM(J31,J32)</f>
        <v>0.2978723404255319</v>
      </c>
      <c r="M31" s="34">
        <f t="shared" ref="M31" si="57">J31/SUM(J31,K31)</f>
        <v>0.93333333333333335</v>
      </c>
      <c r="N31" s="34">
        <f t="shared" ref="N31" si="58" xml:space="preserve"> (2*L31*M31)/(L31+M31)</f>
        <v>0.45161290322580649</v>
      </c>
      <c r="O31" s="35">
        <f>K32/SUM(K31,K32)</f>
        <v>0.8125</v>
      </c>
      <c r="P31" s="35">
        <f>K32/SUM(J32,K32)</f>
        <v>0.11607142857142858</v>
      </c>
      <c r="Q31" s="35">
        <f t="shared" ref="Q31" si="59" xml:space="preserve"> (2*O31*P31)/(O31+P31)</f>
        <v>0.203125</v>
      </c>
      <c r="S31" s="9">
        <v>43</v>
      </c>
      <c r="T31" s="10">
        <v>2</v>
      </c>
      <c r="U31" s="34">
        <f>S31/SUM(S31,S32)</f>
        <v>0.29655172413793102</v>
      </c>
      <c r="V31" s="34">
        <f>S31/SUM(S31,T31)</f>
        <v>0.9555555555555556</v>
      </c>
      <c r="W31" s="34">
        <v>0</v>
      </c>
      <c r="X31" s="35">
        <f>T32/SUM(T31,T32)</f>
        <v>0.83333333333333337</v>
      </c>
      <c r="Y31" s="35">
        <f>T32/SUM(S32,T32)</f>
        <v>8.9285714285714288E-2</v>
      </c>
      <c r="Z31" s="35">
        <f t="shared" ref="Z31" si="60" xml:space="preserve"> (2*X31*Y31)/(X31+Y31)</f>
        <v>0.16129032258064516</v>
      </c>
    </row>
    <row r="32" spans="1:26" x14ac:dyDescent="0.25">
      <c r="A32" s="9"/>
      <c r="B32" s="10"/>
      <c r="C32" s="34"/>
      <c r="D32" s="34"/>
      <c r="E32" s="34"/>
      <c r="F32" s="35"/>
      <c r="G32" s="35"/>
      <c r="H32" s="35"/>
      <c r="J32" s="9">
        <v>99</v>
      </c>
      <c r="K32" s="10">
        <v>13</v>
      </c>
      <c r="L32" s="34"/>
      <c r="M32" s="34"/>
      <c r="N32" s="34"/>
      <c r="O32" s="35"/>
      <c r="P32" s="35"/>
      <c r="Q32" s="35"/>
      <c r="S32" s="9">
        <v>102</v>
      </c>
      <c r="T32" s="10">
        <v>10</v>
      </c>
      <c r="U32" s="34"/>
      <c r="V32" s="34"/>
      <c r="W32" s="34"/>
      <c r="X32" s="35"/>
      <c r="Y32" s="35"/>
      <c r="Z32" s="35"/>
    </row>
    <row r="33" spans="1:26" x14ac:dyDescent="0.25">
      <c r="A33" s="7"/>
      <c r="B33" s="23"/>
      <c r="C33" s="34"/>
      <c r="D33" s="34"/>
      <c r="E33" s="34"/>
      <c r="F33" s="35"/>
      <c r="G33" s="35"/>
      <c r="H33" s="35"/>
      <c r="J33" s="7"/>
      <c r="K33" s="32"/>
      <c r="L33" s="34"/>
      <c r="M33" s="34"/>
      <c r="N33" s="34"/>
      <c r="O33" s="35"/>
      <c r="P33" s="35"/>
      <c r="Q33" s="35"/>
      <c r="S33" s="7"/>
      <c r="T33" s="32"/>
      <c r="U33" s="34"/>
      <c r="V33" s="34"/>
      <c r="W33" s="34"/>
      <c r="X33" s="35"/>
      <c r="Y33" s="35"/>
      <c r="Z33" s="35"/>
    </row>
    <row r="34" spans="1:26" x14ac:dyDescent="0.25">
      <c r="A34" s="9"/>
      <c r="B34" s="10"/>
      <c r="C34" s="34" t="e">
        <f>A34/SUM(A34,A35)</f>
        <v>#DIV/0!</v>
      </c>
      <c r="D34" s="34" t="e">
        <f t="shared" ref="D34" si="61">A34/SUM(A34,B34)</f>
        <v>#DIV/0!</v>
      </c>
      <c r="E34" s="34" t="e">
        <f t="shared" ref="E34" si="62" xml:space="preserve"> (2*C34*D34)/(C34+D34)</f>
        <v>#DIV/0!</v>
      </c>
      <c r="F34" s="35" t="e">
        <f>B35/SUM(B34,B35)</f>
        <v>#DIV/0!</v>
      </c>
      <c r="G34" s="35" t="e">
        <f>B35/SUM(A35,B35)</f>
        <v>#DIV/0!</v>
      </c>
      <c r="H34" s="35" t="e">
        <f t="shared" ref="H34" si="63" xml:space="preserve"> (2*F34*G34)/(F34+G34)</f>
        <v>#DIV/0!</v>
      </c>
      <c r="J34" s="9">
        <v>43</v>
      </c>
      <c r="K34" s="10">
        <v>6</v>
      </c>
      <c r="L34" s="34">
        <f>J34/SUM(J34,J35)</f>
        <v>0.29655172413793102</v>
      </c>
      <c r="M34" s="34">
        <f t="shared" ref="M34" si="64">J34/SUM(J34,K34)</f>
        <v>0.87755102040816324</v>
      </c>
      <c r="N34" s="34">
        <f t="shared" ref="N34" si="65" xml:space="preserve"> (2*L34*M34)/(L34+M34)</f>
        <v>0.44329896907216487</v>
      </c>
      <c r="O34" s="35">
        <f>K35/SUM(K34,K35)</f>
        <v>0.5</v>
      </c>
      <c r="P34" s="35">
        <f>K35/SUM(J35,K35)</f>
        <v>5.5555555555555552E-2</v>
      </c>
      <c r="Q34" s="35">
        <f t="shared" ref="Q34" si="66" xml:space="preserve"> (2*O34*P34)/(O34+P34)</f>
        <v>9.9999999999999992E-2</v>
      </c>
      <c r="S34" s="9">
        <v>46</v>
      </c>
      <c r="T34" s="10">
        <v>3</v>
      </c>
      <c r="U34" s="34">
        <f>S34/SUM(S34,S35)</f>
        <v>0.31944444444444442</v>
      </c>
      <c r="V34" s="34">
        <f t="shared" ref="V34" si="67">S34/SUM(S34,T34)</f>
        <v>0.93877551020408168</v>
      </c>
      <c r="W34" s="34">
        <f t="shared" ref="W34" si="68" xml:space="preserve"> (2*U34*V34)/(U34+V34)</f>
        <v>0.47668393782383423</v>
      </c>
      <c r="X34" s="35">
        <f>T35/SUM(T34,T35)</f>
        <v>0.76923076923076927</v>
      </c>
      <c r="Y34" s="35">
        <f>T35/SUM(S35,T35)</f>
        <v>9.2592592592592587E-2</v>
      </c>
      <c r="Z34" s="35">
        <f t="shared" ref="Z34" si="69" xml:space="preserve"> (2*X34*Y34)/(X34+Y34)</f>
        <v>0.16528925619834711</v>
      </c>
    </row>
    <row r="35" spans="1:26" x14ac:dyDescent="0.25">
      <c r="A35" s="9"/>
      <c r="B35" s="10"/>
      <c r="C35" s="34"/>
      <c r="D35" s="34"/>
      <c r="E35" s="34"/>
      <c r="F35" s="35"/>
      <c r="G35" s="35"/>
      <c r="H35" s="35"/>
      <c r="J35" s="9">
        <v>102</v>
      </c>
      <c r="K35" s="10">
        <v>6</v>
      </c>
      <c r="L35" s="34"/>
      <c r="M35" s="34"/>
      <c r="N35" s="34"/>
      <c r="O35" s="35"/>
      <c r="P35" s="35"/>
      <c r="Q35" s="35"/>
      <c r="S35" s="9">
        <v>98</v>
      </c>
      <c r="T35" s="10">
        <v>10</v>
      </c>
      <c r="U35" s="34"/>
      <c r="V35" s="34"/>
      <c r="W35" s="34"/>
      <c r="X35" s="35"/>
      <c r="Y35" s="35"/>
      <c r="Z35" s="35"/>
    </row>
    <row r="36" spans="1:26" x14ac:dyDescent="0.25">
      <c r="A36" s="24"/>
      <c r="C36" s="34"/>
      <c r="D36" s="34"/>
      <c r="E36" s="34"/>
      <c r="F36" s="35"/>
      <c r="G36" s="35"/>
      <c r="H36" s="35"/>
      <c r="J36" s="24"/>
      <c r="L36" s="34"/>
      <c r="M36" s="34"/>
      <c r="N36" s="34"/>
      <c r="O36" s="35"/>
      <c r="P36" s="35"/>
      <c r="Q36" s="35"/>
      <c r="S36" s="24"/>
      <c r="U36" s="34"/>
      <c r="V36" s="34"/>
      <c r="W36" s="34"/>
      <c r="X36" s="35"/>
      <c r="Y36" s="35"/>
      <c r="Z36" s="35"/>
    </row>
    <row r="37" spans="1:26" x14ac:dyDescent="0.25">
      <c r="A37" s="9"/>
      <c r="B37" s="10"/>
      <c r="C37" s="34" t="e">
        <f>A37/SUM(A37,A38)</f>
        <v>#DIV/0!</v>
      </c>
      <c r="D37" s="34" t="e">
        <f t="shared" ref="D37" si="70">A37/SUM(A37,B37)</f>
        <v>#DIV/0!</v>
      </c>
      <c r="E37" s="34" t="e">
        <f t="shared" ref="E37" si="71" xml:space="preserve"> (2*C37*D37)/(C37+D37)</f>
        <v>#DIV/0!</v>
      </c>
      <c r="F37" s="35" t="e">
        <f>B38/SUM(B37,B38)</f>
        <v>#DIV/0!</v>
      </c>
      <c r="G37" s="35" t="e">
        <f>B38/SUM(A38,B38)</f>
        <v>#DIV/0!</v>
      </c>
      <c r="H37" s="35" t="e">
        <f t="shared" ref="H37" si="72" xml:space="preserve"> (2*F37*G37)/(F37+G37)</f>
        <v>#DIV/0!</v>
      </c>
      <c r="J37" s="9">
        <v>44</v>
      </c>
      <c r="K37" s="10">
        <v>4</v>
      </c>
      <c r="L37" s="34">
        <f>J37/SUM(J37,J38)</f>
        <v>0.30985915492957744</v>
      </c>
      <c r="M37" s="34">
        <f t="shared" ref="M37" si="73">J37/SUM(J37,K37)</f>
        <v>0.91666666666666663</v>
      </c>
      <c r="N37" s="34">
        <f t="shared" ref="N37" si="74" xml:space="preserve"> (2*L37*M37)/(L37+M37)</f>
        <v>0.46315789473684216</v>
      </c>
      <c r="O37" s="35">
        <f>K38/SUM(K37,K38)</f>
        <v>0.73333333333333328</v>
      </c>
      <c r="P37" s="35">
        <f>K38/SUM(J38,K38)</f>
        <v>0.10091743119266056</v>
      </c>
      <c r="Q37" s="35">
        <f t="shared" ref="Q37" si="75" xml:space="preserve"> (2*O37*P37)/(O37+P37)</f>
        <v>0.17741935483870969</v>
      </c>
      <c r="S37" s="9">
        <v>46</v>
      </c>
      <c r="T37" s="10">
        <v>2</v>
      </c>
      <c r="U37" s="34">
        <f>S37/SUM(S37,S38)</f>
        <v>0.323943661971831</v>
      </c>
      <c r="V37" s="34">
        <f t="shared" ref="V37" si="76">S37/SUM(S37,T37)</f>
        <v>0.95833333333333337</v>
      </c>
      <c r="W37" s="34">
        <f t="shared" ref="W37" si="77" xml:space="preserve"> (2*U37*V37)/(U37+V37)</f>
        <v>0.48421052631578942</v>
      </c>
      <c r="X37" s="35">
        <f>T38/SUM(T37,T38)</f>
        <v>0.8666666666666667</v>
      </c>
      <c r="Y37" s="35">
        <f>T38/SUM(S38,T38)</f>
        <v>0.11926605504587157</v>
      </c>
      <c r="Z37" s="35">
        <f t="shared" ref="Z37" si="78" xml:space="preserve"> (2*X37*Y37)/(X37+Y37)</f>
        <v>0.20967741935483875</v>
      </c>
    </row>
    <row r="38" spans="1:26" x14ac:dyDescent="0.25">
      <c r="A38" s="9"/>
      <c r="B38" s="10"/>
      <c r="C38" s="34"/>
      <c r="D38" s="34"/>
      <c r="E38" s="34"/>
      <c r="F38" s="35"/>
      <c r="G38" s="35"/>
      <c r="H38" s="35"/>
      <c r="J38" s="9">
        <v>98</v>
      </c>
      <c r="K38" s="10">
        <v>11</v>
      </c>
      <c r="L38" s="34"/>
      <c r="M38" s="34"/>
      <c r="N38" s="34"/>
      <c r="O38" s="35"/>
      <c r="P38" s="35"/>
      <c r="Q38" s="35"/>
      <c r="S38" s="9">
        <v>96</v>
      </c>
      <c r="T38" s="10">
        <v>13</v>
      </c>
      <c r="U38" s="34"/>
      <c r="V38" s="34"/>
      <c r="W38" s="34"/>
      <c r="X38" s="35"/>
      <c r="Y38" s="35"/>
      <c r="Z38" s="35"/>
    </row>
    <row r="39" spans="1:26" x14ac:dyDescent="0.25">
      <c r="A39" s="24"/>
      <c r="C39" s="36"/>
      <c r="D39" s="36"/>
      <c r="E39" s="36"/>
      <c r="F39" s="37"/>
      <c r="G39" s="37"/>
      <c r="H39" s="37"/>
      <c r="J39" s="24"/>
      <c r="K39" s="28"/>
      <c r="L39" s="36"/>
      <c r="M39" s="36"/>
      <c r="N39" s="36"/>
      <c r="O39" s="37"/>
      <c r="P39" s="37"/>
      <c r="Q39" s="37"/>
      <c r="S39" s="24"/>
      <c r="U39" s="36"/>
      <c r="V39" s="36"/>
      <c r="W39" s="36"/>
      <c r="X39" s="37"/>
      <c r="Y39" s="37"/>
      <c r="Z39" s="37"/>
    </row>
    <row r="40" spans="1:26" x14ac:dyDescent="0.25">
      <c r="A40" s="26"/>
      <c r="B40" s="27"/>
      <c r="C40" s="34" t="e">
        <f t="shared" ref="C40:H40" si="79">SUM(C10:C37)/10</f>
        <v>#DIV/0!</v>
      </c>
      <c r="D40" s="34" t="e">
        <f t="shared" si="79"/>
        <v>#DIV/0!</v>
      </c>
      <c r="E40" s="34" t="e">
        <f t="shared" si="79"/>
        <v>#DIV/0!</v>
      </c>
      <c r="F40" s="11" t="e">
        <f t="shared" si="79"/>
        <v>#DIV/0!</v>
      </c>
      <c r="G40" s="11" t="e">
        <f t="shared" si="79"/>
        <v>#DIV/0!</v>
      </c>
      <c r="H40" s="12" t="e">
        <f t="shared" si="79"/>
        <v>#DIV/0!</v>
      </c>
      <c r="J40" s="26"/>
      <c r="K40" s="27"/>
      <c r="L40" s="34">
        <f t="shared" ref="L40:Q40" si="80">SUM(L10:L37)/10</f>
        <v>0.31897633310523632</v>
      </c>
      <c r="M40" s="34">
        <f t="shared" si="80"/>
        <v>0.89022441764836679</v>
      </c>
      <c r="N40" s="34">
        <f t="shared" si="80"/>
        <v>0.46885260174837723</v>
      </c>
      <c r="O40" s="11">
        <f t="shared" si="80"/>
        <v>0.72038043478260871</v>
      </c>
      <c r="P40" s="11">
        <f t="shared" si="80"/>
        <v>0.13249773574098461</v>
      </c>
      <c r="Q40" s="12">
        <f t="shared" si="80"/>
        <v>0.22201655658026595</v>
      </c>
      <c r="S40" s="26"/>
      <c r="T40" s="27"/>
      <c r="U40" s="34">
        <f t="shared" ref="U40:Z40" si="81">SUM(U10:U37)/10</f>
        <v>0.32074656293644949</v>
      </c>
      <c r="V40" s="34">
        <f t="shared" si="81"/>
        <v>0.92687643558358523</v>
      </c>
      <c r="W40" s="34">
        <f t="shared" si="81"/>
        <v>0.43043763326073031</v>
      </c>
      <c r="X40" s="11">
        <f t="shared" si="81"/>
        <v>0.76351897844157901</v>
      </c>
      <c r="Y40" s="11">
        <f t="shared" si="81"/>
        <v>0.10577052714464666</v>
      </c>
      <c r="Z40" s="12">
        <f t="shared" si="81"/>
        <v>0.18509065183858533</v>
      </c>
    </row>
    <row r="44" spans="1:26" x14ac:dyDescent="0.25">
      <c r="A44" s="49" t="s">
        <v>43</v>
      </c>
      <c r="B44" s="49"/>
      <c r="I44" s="50" t="s">
        <v>44</v>
      </c>
      <c r="J44" s="50"/>
      <c r="Q44" s="50" t="s">
        <v>45</v>
      </c>
      <c r="R44" s="50"/>
    </row>
    <row r="45" spans="1:26" x14ac:dyDescent="0.25">
      <c r="A45" s="4"/>
      <c r="B45" s="5"/>
      <c r="C45" s="5" t="s">
        <v>7</v>
      </c>
      <c r="D45" s="5" t="s">
        <v>8</v>
      </c>
      <c r="E45" s="5" t="s">
        <v>9</v>
      </c>
      <c r="F45" s="5" t="s">
        <v>10</v>
      </c>
      <c r="G45" s="6" t="s">
        <v>11</v>
      </c>
      <c r="I45" s="4"/>
      <c r="J45" s="5"/>
      <c r="K45" s="5" t="s">
        <v>7</v>
      </c>
      <c r="L45" s="5" t="s">
        <v>8</v>
      </c>
      <c r="M45" s="5" t="s">
        <v>9</v>
      </c>
      <c r="N45" s="5" t="s">
        <v>10</v>
      </c>
      <c r="O45" s="6" t="s">
        <v>11</v>
      </c>
      <c r="Q45" s="4"/>
      <c r="R45" s="5"/>
      <c r="S45" s="5" t="s">
        <v>7</v>
      </c>
      <c r="T45" s="5" t="s">
        <v>8</v>
      </c>
      <c r="U45" s="5" t="s">
        <v>9</v>
      </c>
      <c r="V45" s="5" t="s">
        <v>10</v>
      </c>
      <c r="W45" s="6" t="s">
        <v>11</v>
      </c>
    </row>
    <row r="46" spans="1:26" x14ac:dyDescent="0.25">
      <c r="A46" s="7"/>
      <c r="B46" s="23"/>
      <c r="C46" s="23"/>
      <c r="D46" s="23"/>
      <c r="E46" s="23"/>
      <c r="F46" s="23"/>
      <c r="G46" s="8"/>
      <c r="I46" s="7"/>
      <c r="J46" s="23"/>
      <c r="K46" s="23"/>
      <c r="L46" s="23"/>
      <c r="M46" s="23"/>
      <c r="N46" s="23"/>
      <c r="O46" s="8"/>
      <c r="Q46" s="7"/>
      <c r="R46" s="23"/>
      <c r="S46" s="23"/>
      <c r="T46" s="23"/>
      <c r="U46" s="23"/>
      <c r="V46" s="23"/>
      <c r="W46" s="8"/>
    </row>
    <row r="47" spans="1:26" x14ac:dyDescent="0.25">
      <c r="A47" s="9">
        <v>47</v>
      </c>
      <c r="B47" s="10">
        <v>6</v>
      </c>
      <c r="C47" s="23">
        <f>SUM(A47+B48)/SUM(A47:B48)</f>
        <v>0.4088050314465409</v>
      </c>
      <c r="D47" s="23">
        <f>SUM(A48,B47)/SUM(A47:B48)</f>
        <v>0.5911949685534591</v>
      </c>
      <c r="E47" s="23">
        <f>A47/SUM(A47,A48)</f>
        <v>0.34814814814814815</v>
      </c>
      <c r="F47" s="23">
        <f>A47/SUM(A47,B47)</f>
        <v>0.8867924528301887</v>
      </c>
      <c r="G47" s="8">
        <f xml:space="preserve"> (2*E47*F47)/(F47+E47)</f>
        <v>0.5</v>
      </c>
      <c r="I47" s="9">
        <v>33</v>
      </c>
      <c r="J47" s="10">
        <v>20</v>
      </c>
      <c r="K47" s="23">
        <f>SUM(I47+J48)/SUM(I47:J48)</f>
        <v>0.44025157232704404</v>
      </c>
      <c r="L47" s="23">
        <f>SUM(I48,J47)/SUM(I47:J48)</f>
        <v>0.55974842767295596</v>
      </c>
      <c r="M47" s="23">
        <f>I47/SUM(I47,I48)</f>
        <v>0.3235294117647059</v>
      </c>
      <c r="N47" s="23">
        <f>I47/SUM(I47,J47)</f>
        <v>0.62264150943396224</v>
      </c>
      <c r="O47" s="8">
        <f xml:space="preserve"> (2*M47*N47)/(N47+M47)</f>
        <v>0.4258064516129032</v>
      </c>
      <c r="Q47" s="9">
        <v>30</v>
      </c>
      <c r="R47" s="10">
        <v>23</v>
      </c>
      <c r="S47" s="23">
        <f>SUM(Q47+R48)/SUM(Q47:R48)</f>
        <v>0.41509433962264153</v>
      </c>
      <c r="T47" s="23">
        <f>SUM(Q48,R47)/SUM(Q47:R48)</f>
        <v>0.58490566037735847</v>
      </c>
      <c r="U47" s="23">
        <f>Q47/SUM(Q47,Q48)</f>
        <v>0.3</v>
      </c>
      <c r="V47" s="23">
        <f>Q47/SUM(Q47,R47)</f>
        <v>0.56603773584905659</v>
      </c>
      <c r="W47" s="8">
        <f xml:space="preserve"> (2*U47*V47)/(V47+U47)</f>
        <v>0.39215686274509803</v>
      </c>
    </row>
    <row r="48" spans="1:26" x14ac:dyDescent="0.25">
      <c r="A48" s="9">
        <v>88</v>
      </c>
      <c r="B48" s="10">
        <v>18</v>
      </c>
      <c r="C48" s="23"/>
      <c r="D48" s="23"/>
      <c r="E48" s="23"/>
      <c r="F48" s="23"/>
      <c r="G48" s="8"/>
      <c r="I48" s="9">
        <v>69</v>
      </c>
      <c r="J48" s="10">
        <v>37</v>
      </c>
      <c r="K48" s="23"/>
      <c r="L48" s="23"/>
      <c r="M48" s="23"/>
      <c r="N48" s="23"/>
      <c r="O48" s="8"/>
      <c r="Q48" s="9">
        <v>70</v>
      </c>
      <c r="R48" s="10">
        <v>36</v>
      </c>
      <c r="S48" s="23"/>
      <c r="T48" s="23"/>
      <c r="U48" s="23"/>
      <c r="V48" s="23"/>
      <c r="W48" s="8"/>
    </row>
    <row r="49" spans="1:23" x14ac:dyDescent="0.25">
      <c r="A49" s="7"/>
      <c r="B49" s="23"/>
      <c r="C49" s="23"/>
      <c r="D49" s="23"/>
      <c r="E49" s="23"/>
      <c r="F49" s="23"/>
      <c r="G49" s="8"/>
      <c r="I49" s="7"/>
      <c r="J49" s="23"/>
      <c r="K49" s="23"/>
      <c r="L49" s="23"/>
      <c r="M49" s="23"/>
      <c r="N49" s="23"/>
      <c r="O49" s="8"/>
      <c r="Q49" s="7"/>
      <c r="R49" s="23"/>
      <c r="S49" s="23"/>
      <c r="T49" s="23"/>
      <c r="U49" s="23"/>
      <c r="V49" s="23"/>
      <c r="W49" s="8"/>
    </row>
    <row r="50" spans="1:23" x14ac:dyDescent="0.25">
      <c r="A50" s="9">
        <v>45</v>
      </c>
      <c r="B50" s="10">
        <v>5</v>
      </c>
      <c r="C50" s="23">
        <f>SUM(A50+B51)/SUM(A50:B51)</f>
        <v>0.36477987421383645</v>
      </c>
      <c r="D50" s="23">
        <f>SUM(A51,B50)/SUM(A50:B51)</f>
        <v>0.63522012578616349</v>
      </c>
      <c r="E50" s="23">
        <f>A50/SUM(A50,A51)</f>
        <v>0.31914893617021278</v>
      </c>
      <c r="F50" s="23">
        <f>A50/SUM(A50,B50)</f>
        <v>0.9</v>
      </c>
      <c r="G50" s="8">
        <f xml:space="preserve"> (2*E50*F50)/(F50+E50)</f>
        <v>0.47120418848167545</v>
      </c>
      <c r="I50" s="9">
        <v>32</v>
      </c>
      <c r="J50" s="10">
        <v>18</v>
      </c>
      <c r="K50" s="23">
        <f>SUM(I50+J51)/SUM(I50:J51)</f>
        <v>0.46540880503144655</v>
      </c>
      <c r="L50" s="23">
        <f>SUM(I51,J50)/SUM(I50:J51)</f>
        <v>0.53459119496855345</v>
      </c>
      <c r="M50" s="23">
        <f>I50/SUM(I50,I51)</f>
        <v>0.32323232323232326</v>
      </c>
      <c r="N50" s="23">
        <f>I50/SUM(I50,J50)</f>
        <v>0.64</v>
      </c>
      <c r="O50" s="8">
        <f xml:space="preserve"> (2*M50*N50)/(N50+M50)</f>
        <v>0.42953020134228193</v>
      </c>
      <c r="Q50" s="9">
        <v>29</v>
      </c>
      <c r="R50" s="10">
        <v>21</v>
      </c>
      <c r="S50" s="23">
        <f>SUM(Q50+R51)/SUM(Q50:R51)</f>
        <v>0.47169811320754718</v>
      </c>
      <c r="T50" s="23">
        <f>SUM(Q51,R50)/SUM(Q50:R51)</f>
        <v>0.52830188679245282</v>
      </c>
      <c r="U50" s="23">
        <f>Q50/SUM(Q50,Q51)</f>
        <v>0.31521739130434784</v>
      </c>
      <c r="V50" s="23">
        <f>Q50/SUM(Q50,R50)</f>
        <v>0.57999999999999996</v>
      </c>
      <c r="W50" s="8">
        <f xml:space="preserve"> (2*U50*V50)/(V50+U50)</f>
        <v>0.40845070422535212</v>
      </c>
    </row>
    <row r="51" spans="1:23" x14ac:dyDescent="0.25">
      <c r="A51" s="9">
        <v>96</v>
      </c>
      <c r="B51" s="10">
        <v>13</v>
      </c>
      <c r="C51" s="23"/>
      <c r="D51" s="23"/>
      <c r="E51" s="23"/>
      <c r="F51" s="23"/>
      <c r="G51" s="8"/>
      <c r="I51" s="9">
        <v>67</v>
      </c>
      <c r="J51" s="10">
        <v>42</v>
      </c>
      <c r="K51" s="23"/>
      <c r="L51" s="23"/>
      <c r="M51" s="23"/>
      <c r="N51" s="23"/>
      <c r="O51" s="8"/>
      <c r="Q51" s="9">
        <v>63</v>
      </c>
      <c r="R51" s="10">
        <v>46</v>
      </c>
      <c r="S51" s="23"/>
      <c r="T51" s="23"/>
      <c r="U51" s="23"/>
      <c r="V51" s="23"/>
      <c r="W51" s="8"/>
    </row>
    <row r="52" spans="1:23" x14ac:dyDescent="0.25">
      <c r="A52" s="7"/>
      <c r="B52" s="23"/>
      <c r="C52" s="23"/>
      <c r="D52" s="23"/>
      <c r="E52" s="23"/>
      <c r="F52" s="23"/>
      <c r="G52" s="8"/>
      <c r="I52" s="7"/>
      <c r="J52" s="23"/>
      <c r="K52" s="23"/>
      <c r="L52" s="23"/>
      <c r="M52" s="23"/>
      <c r="N52" s="23"/>
      <c r="O52" s="8"/>
      <c r="Q52" s="7"/>
      <c r="R52" s="23"/>
      <c r="S52" s="23"/>
      <c r="T52" s="23"/>
      <c r="U52" s="23"/>
      <c r="V52" s="23"/>
      <c r="W52" s="8"/>
    </row>
    <row r="53" spans="1:23" x14ac:dyDescent="0.25">
      <c r="A53" s="9">
        <v>41</v>
      </c>
      <c r="B53" s="10">
        <v>4</v>
      </c>
      <c r="C53" s="23">
        <f>SUM(A53+B54)/SUM(A53:B54)</f>
        <v>0.37341772151898733</v>
      </c>
      <c r="D53" s="23">
        <f>SUM(A54,B53)/SUM(A53:B54)</f>
        <v>0.62658227848101267</v>
      </c>
      <c r="E53" s="23">
        <f>A53/SUM(A53,A54)</f>
        <v>0.3014705882352941</v>
      </c>
      <c r="F53" s="23">
        <f>A53/SUM(A53,B53)</f>
        <v>0.91111111111111109</v>
      </c>
      <c r="G53" s="8">
        <f xml:space="preserve"> (2*E53*F53)/(F53+E53)</f>
        <v>0.45303867403314912</v>
      </c>
      <c r="I53" s="9">
        <v>37</v>
      </c>
      <c r="J53" s="10">
        <v>18</v>
      </c>
      <c r="K53" s="23">
        <f>SUM(I53+J54)/SUM(I53:J54)</f>
        <v>0.44047619047619047</v>
      </c>
      <c r="L53" s="23">
        <f>SUM(I54,J53)/SUM(I53:J54)</f>
        <v>0.55952380952380953</v>
      </c>
      <c r="M53" s="23">
        <f>I53/SUM(I53,I54)</f>
        <v>0.32743362831858408</v>
      </c>
      <c r="N53" s="23">
        <f>I53/SUM(I53,J53)</f>
        <v>0.67272727272727273</v>
      </c>
      <c r="O53" s="8">
        <f xml:space="preserve"> (2*M53*N53)/(N53+M53)</f>
        <v>0.44047619047619047</v>
      </c>
      <c r="Q53" s="9">
        <v>23</v>
      </c>
      <c r="R53" s="10">
        <v>22</v>
      </c>
      <c r="S53" s="23">
        <f>SUM(Q53+R54)/SUM(Q53:R54)</f>
        <v>0.41139240506329117</v>
      </c>
      <c r="T53" s="23">
        <f>SUM(Q54,R53)/SUM(Q53:R54)</f>
        <v>0.58860759493670889</v>
      </c>
      <c r="U53" s="23">
        <f>Q53/SUM(Q53,Q54)</f>
        <v>0.24468085106382978</v>
      </c>
      <c r="V53" s="23">
        <f>Q53/SUM(Q53,R53)</f>
        <v>0.51111111111111107</v>
      </c>
      <c r="W53" s="8">
        <f xml:space="preserve"> (2*U53*V53)/(V53+U53)</f>
        <v>0.33093525179856115</v>
      </c>
    </row>
    <row r="54" spans="1:23" x14ac:dyDescent="0.25">
      <c r="A54" s="9">
        <v>95</v>
      </c>
      <c r="B54" s="10">
        <v>18</v>
      </c>
      <c r="C54" s="23"/>
      <c r="D54" s="23"/>
      <c r="E54" s="23"/>
      <c r="F54" s="23"/>
      <c r="G54" s="8"/>
      <c r="I54" s="9">
        <v>76</v>
      </c>
      <c r="J54" s="10">
        <v>37</v>
      </c>
      <c r="K54" s="23"/>
      <c r="L54" s="23"/>
      <c r="M54" s="23"/>
      <c r="N54" s="23"/>
      <c r="O54" s="8"/>
      <c r="Q54" s="9">
        <v>71</v>
      </c>
      <c r="R54" s="10">
        <v>42</v>
      </c>
      <c r="S54" s="23"/>
      <c r="T54" s="23"/>
      <c r="U54" s="23"/>
      <c r="V54" s="23"/>
      <c r="W54" s="8"/>
    </row>
    <row r="55" spans="1:23" x14ac:dyDescent="0.25">
      <c r="A55" s="7"/>
      <c r="B55" s="23"/>
      <c r="C55" s="23"/>
      <c r="D55" s="23"/>
      <c r="E55" s="23"/>
      <c r="F55" s="23"/>
      <c r="G55" s="8"/>
      <c r="I55" s="7"/>
      <c r="J55" s="23"/>
      <c r="K55" s="23"/>
      <c r="L55" s="23"/>
      <c r="M55" s="23"/>
      <c r="N55" s="23"/>
      <c r="O55" s="8"/>
      <c r="Q55" s="7"/>
      <c r="R55" s="23"/>
      <c r="S55" s="23"/>
      <c r="T55" s="23"/>
      <c r="U55" s="23"/>
      <c r="V55" s="23"/>
      <c r="W55" s="8"/>
    </row>
    <row r="56" spans="1:23" x14ac:dyDescent="0.25">
      <c r="A56" s="9">
        <v>48</v>
      </c>
      <c r="B56" s="10">
        <v>7</v>
      </c>
      <c r="C56" s="23">
        <f>SUM(A56+B57)/SUM(A56:B57)</f>
        <v>0.4050632911392405</v>
      </c>
      <c r="D56" s="23">
        <f>SUM(A57,B56)/SUM(A56:B57)</f>
        <v>0.59493670886075944</v>
      </c>
      <c r="E56" s="23">
        <f>A56/SUM(A56,A57)</f>
        <v>0.35555555555555557</v>
      </c>
      <c r="F56" s="23">
        <f>A56/SUM(A56,B56)</f>
        <v>0.87272727272727268</v>
      </c>
      <c r="G56" s="8">
        <f xml:space="preserve"> (2*E56*F56)/(F56+E56)</f>
        <v>0.50526315789473686</v>
      </c>
      <c r="I56" s="9">
        <v>27</v>
      </c>
      <c r="J56" s="10">
        <v>28</v>
      </c>
      <c r="K56" s="23">
        <f>SUM(I56+J57)/SUM(I56:J57)</f>
        <v>0.37341772151898733</v>
      </c>
      <c r="L56" s="23">
        <f>SUM(I57,J56)/SUM(I56:J57)</f>
        <v>0.62658227848101267</v>
      </c>
      <c r="M56" s="23">
        <f>I56/SUM(I56,I57)</f>
        <v>0.27551020408163263</v>
      </c>
      <c r="N56" s="23">
        <f>I56/SUM(I56,J56)</f>
        <v>0.49090909090909091</v>
      </c>
      <c r="O56" s="8">
        <f xml:space="preserve"> (2*M56*N56)/(N56+M56)</f>
        <v>0.3529411764705882</v>
      </c>
      <c r="Q56" s="9">
        <v>31</v>
      </c>
      <c r="R56" s="10">
        <v>24</v>
      </c>
      <c r="S56" s="23">
        <f>SUM(Q56+R57)/SUM(Q56:R57)</f>
        <v>0.39873417721518989</v>
      </c>
      <c r="T56" s="23">
        <f>SUM(Q57,R56)/SUM(Q56:R57)</f>
        <v>0.60126582278481011</v>
      </c>
      <c r="U56" s="23">
        <f>Q56/SUM(Q56,Q57)</f>
        <v>0.30392156862745096</v>
      </c>
      <c r="V56" s="23">
        <f>Q56/SUM(Q56,R56)</f>
        <v>0.5636363636363636</v>
      </c>
      <c r="W56" s="8">
        <f xml:space="preserve"> (2*U56*V56)/(V56+U56)</f>
        <v>0.39490445859872608</v>
      </c>
    </row>
    <row r="57" spans="1:23" x14ac:dyDescent="0.25">
      <c r="A57" s="9">
        <v>87</v>
      </c>
      <c r="B57" s="10">
        <v>16</v>
      </c>
      <c r="C57" s="23"/>
      <c r="D57" s="23"/>
      <c r="E57" s="23"/>
      <c r="F57" s="23"/>
      <c r="G57" s="8"/>
      <c r="I57" s="9">
        <v>71</v>
      </c>
      <c r="J57" s="10">
        <v>32</v>
      </c>
      <c r="K57" s="23"/>
      <c r="L57" s="23"/>
      <c r="M57" s="23"/>
      <c r="N57" s="23"/>
      <c r="O57" s="8"/>
      <c r="Q57" s="9">
        <v>71</v>
      </c>
      <c r="R57" s="10">
        <v>32</v>
      </c>
      <c r="S57" s="23"/>
      <c r="T57" s="23"/>
      <c r="U57" s="23"/>
      <c r="V57" s="23"/>
      <c r="W57" s="8"/>
    </row>
    <row r="58" spans="1:23" x14ac:dyDescent="0.25">
      <c r="A58" s="7"/>
      <c r="B58" s="23"/>
      <c r="C58" s="23"/>
      <c r="D58" s="23"/>
      <c r="E58" s="23"/>
      <c r="F58" s="23"/>
      <c r="G58" s="8"/>
      <c r="I58" s="7"/>
      <c r="J58" s="23"/>
      <c r="K58" s="23"/>
      <c r="L58" s="23"/>
      <c r="M58" s="23"/>
      <c r="N58" s="23"/>
      <c r="O58" s="8"/>
      <c r="Q58" s="7"/>
      <c r="R58" s="23"/>
      <c r="S58" s="23"/>
      <c r="T58" s="23"/>
      <c r="U58" s="23"/>
      <c r="V58" s="23"/>
      <c r="W58" s="8"/>
    </row>
    <row r="59" spans="1:23" x14ac:dyDescent="0.25">
      <c r="A59" s="9">
        <v>42</v>
      </c>
      <c r="B59" s="10">
        <v>2</v>
      </c>
      <c r="C59" s="23">
        <f>SUM(A59+B60)/SUM(A59:B60)</f>
        <v>0.35443037974683544</v>
      </c>
      <c r="D59" s="23">
        <f>SUM(A60,B59)/SUM(A59:B60)</f>
        <v>0.64556962025316456</v>
      </c>
      <c r="E59" s="23">
        <f>A59/SUM(A59,A60)</f>
        <v>0.29577464788732394</v>
      </c>
      <c r="F59" s="23">
        <f>A59/SUM(A59,B59)</f>
        <v>0.95454545454545459</v>
      </c>
      <c r="G59" s="8">
        <f xml:space="preserve"> (2*E59*F59)/(F59+E59)</f>
        <v>0.45161290322580644</v>
      </c>
      <c r="I59" s="9">
        <v>25</v>
      </c>
      <c r="J59" s="10">
        <v>19</v>
      </c>
      <c r="K59" s="23">
        <f>SUM(I59+J60)/SUM(I59:J60)</f>
        <v>0.44936708860759494</v>
      </c>
      <c r="L59" s="23">
        <f>SUM(I60,J59)/SUM(I59:J60)</f>
        <v>0.55063291139240511</v>
      </c>
      <c r="M59" s="23">
        <f>I59/SUM(I59,I60)</f>
        <v>0.26881720430107525</v>
      </c>
      <c r="N59" s="23">
        <f>I59/SUM(I59,J59)</f>
        <v>0.56818181818181823</v>
      </c>
      <c r="O59" s="8">
        <f xml:space="preserve"> (2*M59*N59)/(N59+M59)</f>
        <v>0.36496350364963503</v>
      </c>
      <c r="Q59" s="9">
        <v>20</v>
      </c>
      <c r="R59" s="10">
        <v>24</v>
      </c>
      <c r="S59" s="23">
        <f>SUM(Q59+R60)/SUM(Q59:R60)</f>
        <v>0.48101265822784811</v>
      </c>
      <c r="T59" s="23">
        <f>SUM(Q60,R59)/SUM(Q59:R60)</f>
        <v>0.51898734177215189</v>
      </c>
      <c r="U59" s="23">
        <f>Q59/SUM(Q59,Q60)</f>
        <v>0.25641025641025639</v>
      </c>
      <c r="V59" s="23">
        <f>Q59/SUM(Q59,R59)</f>
        <v>0.45454545454545453</v>
      </c>
      <c r="W59" s="8">
        <f xml:space="preserve"> (2*U59*V59)/(V59+U59)</f>
        <v>0.32786885245901631</v>
      </c>
    </row>
    <row r="60" spans="1:23" x14ac:dyDescent="0.25">
      <c r="A60" s="9">
        <v>100</v>
      </c>
      <c r="B60" s="10">
        <v>14</v>
      </c>
      <c r="C60" s="23"/>
      <c r="D60" s="23"/>
      <c r="E60" s="23"/>
      <c r="F60" s="23"/>
      <c r="G60" s="8"/>
      <c r="I60" s="9">
        <v>68</v>
      </c>
      <c r="J60" s="10">
        <v>46</v>
      </c>
      <c r="K60" s="23"/>
      <c r="L60" s="23"/>
      <c r="M60" s="23"/>
      <c r="N60" s="23"/>
      <c r="O60" s="8"/>
      <c r="Q60" s="9">
        <v>58</v>
      </c>
      <c r="R60" s="10">
        <v>56</v>
      </c>
      <c r="S60" s="23"/>
      <c r="T60" s="23"/>
      <c r="U60" s="23"/>
      <c r="V60" s="23"/>
      <c r="W60" s="8"/>
    </row>
    <row r="61" spans="1:23" x14ac:dyDescent="0.25">
      <c r="A61" s="7"/>
      <c r="B61" s="23"/>
      <c r="C61" s="23"/>
      <c r="D61" s="23"/>
      <c r="E61" s="23"/>
      <c r="F61" s="23"/>
      <c r="G61" s="8"/>
      <c r="I61" s="7"/>
      <c r="J61" s="23"/>
      <c r="K61" s="23"/>
      <c r="L61" s="23"/>
      <c r="M61" s="23"/>
      <c r="N61" s="23"/>
      <c r="O61" s="8"/>
      <c r="Q61" s="7"/>
      <c r="R61" s="23"/>
      <c r="S61" s="23"/>
      <c r="T61" s="23"/>
      <c r="U61" s="23"/>
      <c r="V61" s="23"/>
      <c r="W61" s="8"/>
    </row>
    <row r="62" spans="1:23" x14ac:dyDescent="0.25">
      <c r="A62" s="9">
        <v>48</v>
      </c>
      <c r="B62" s="10">
        <v>11</v>
      </c>
      <c r="C62" s="23">
        <f>SUM(A62+B63)/SUM(A62:B63)</f>
        <v>0.379746835443038</v>
      </c>
      <c r="D62" s="23">
        <f>SUM(A63,B62)/SUM(A62:B63)</f>
        <v>0.620253164556962</v>
      </c>
      <c r="E62" s="23">
        <f>A62/SUM(A62,A63)</f>
        <v>0.35555555555555557</v>
      </c>
      <c r="F62" s="23">
        <f>A62/SUM(A62,B62)</f>
        <v>0.81355932203389836</v>
      </c>
      <c r="G62" s="8">
        <f xml:space="preserve"> (2*E62*F62)/(F62+E62)</f>
        <v>0.49484536082474223</v>
      </c>
      <c r="I62" s="9">
        <v>29</v>
      </c>
      <c r="J62" s="10">
        <v>30</v>
      </c>
      <c r="K62" s="23">
        <f>SUM(I62+J63)/SUM(I62:J63)</f>
        <v>0.45569620253164556</v>
      </c>
      <c r="L62" s="23">
        <f>SUM(I63,J62)/SUM(I62:J63)</f>
        <v>0.54430379746835444</v>
      </c>
      <c r="M62" s="23">
        <f>I62/SUM(I62,I63)</f>
        <v>0.3411764705882353</v>
      </c>
      <c r="N62" s="23">
        <f>I62/SUM(I62,J62)</f>
        <v>0.49152542372881358</v>
      </c>
      <c r="O62" s="8">
        <f xml:space="preserve"> (2*M62*N62)/(N62+M62)</f>
        <v>0.40277777777777785</v>
      </c>
      <c r="Q62" s="9">
        <v>26</v>
      </c>
      <c r="R62" s="10">
        <v>33</v>
      </c>
      <c r="S62" s="23">
        <f>SUM(Q62+R63)/SUM(Q62:R63)</f>
        <v>0.45569620253164556</v>
      </c>
      <c r="T62" s="23">
        <f>SUM(Q63,R62)/SUM(Q62:R63)</f>
        <v>0.54430379746835444</v>
      </c>
      <c r="U62" s="23">
        <f>Q62/SUM(Q62,Q63)</f>
        <v>0.32911392405063289</v>
      </c>
      <c r="V62" s="23">
        <f>Q62/SUM(Q62,R62)</f>
        <v>0.44067796610169491</v>
      </c>
      <c r="W62" s="8">
        <f xml:space="preserve"> (2*U62*V62)/(V62+U62)</f>
        <v>0.37681159420289856</v>
      </c>
    </row>
    <row r="63" spans="1:23" x14ac:dyDescent="0.25">
      <c r="A63" s="9">
        <v>87</v>
      </c>
      <c r="B63" s="10">
        <v>12</v>
      </c>
      <c r="C63" s="23"/>
      <c r="D63" s="23"/>
      <c r="E63" s="23"/>
      <c r="F63" s="23"/>
      <c r="G63" s="8"/>
      <c r="I63" s="9">
        <v>56</v>
      </c>
      <c r="J63" s="10">
        <v>43</v>
      </c>
      <c r="K63" s="23"/>
      <c r="L63" s="23"/>
      <c r="M63" s="23"/>
      <c r="N63" s="23"/>
      <c r="O63" s="8"/>
      <c r="Q63" s="9">
        <v>53</v>
      </c>
      <c r="R63" s="10">
        <v>46</v>
      </c>
      <c r="S63" s="23"/>
      <c r="T63" s="23"/>
      <c r="U63" s="23"/>
      <c r="V63" s="23"/>
      <c r="W63" s="8"/>
    </row>
    <row r="64" spans="1:23" x14ac:dyDescent="0.25">
      <c r="A64" s="7"/>
      <c r="B64" s="23"/>
      <c r="C64" s="23"/>
      <c r="D64" s="23"/>
      <c r="E64" s="23"/>
      <c r="F64" s="23"/>
      <c r="G64" s="8"/>
      <c r="I64" s="7"/>
      <c r="J64" s="23"/>
      <c r="K64" s="23"/>
      <c r="L64" s="23"/>
      <c r="M64" s="23"/>
      <c r="N64" s="23"/>
      <c r="O64" s="8"/>
      <c r="Q64" s="7"/>
      <c r="R64" s="23"/>
      <c r="S64" s="23"/>
      <c r="T64" s="23"/>
      <c r="U64" s="23"/>
      <c r="V64" s="23"/>
      <c r="W64" s="8"/>
    </row>
    <row r="65" spans="1:23" x14ac:dyDescent="0.25">
      <c r="A65" s="9">
        <v>39</v>
      </c>
      <c r="B65" s="10">
        <v>6</v>
      </c>
      <c r="C65" s="23">
        <f>SUM(A65+B66)/SUM(A65:B66)</f>
        <v>0.29113924050632911</v>
      </c>
      <c r="D65" s="23">
        <f t="shared" ref="D65" si="82">SUM(A66,B65)/SUM(A65:B66)</f>
        <v>0.70886075949367089</v>
      </c>
      <c r="E65" s="23">
        <f>A65/SUM(A65,A66)</f>
        <v>0.26896551724137929</v>
      </c>
      <c r="F65" s="23">
        <f>A65/SUM(A65,B65)</f>
        <v>0.8666666666666667</v>
      </c>
      <c r="G65" s="8">
        <f xml:space="preserve"> (2*E65*F65)/(F65+E65)</f>
        <v>0.41052631578947374</v>
      </c>
      <c r="I65" s="9">
        <v>27</v>
      </c>
      <c r="J65" s="10">
        <v>18</v>
      </c>
      <c r="K65" s="23">
        <f>SUM(I65+J66)/SUM(I65:J66)</f>
        <v>0.46202531645569622</v>
      </c>
      <c r="L65" s="23">
        <f t="shared" ref="L65" si="83">SUM(I66,J65)/SUM(I65:J66)</f>
        <v>0.53797468354430378</v>
      </c>
      <c r="M65" s="23">
        <f>I65/SUM(I65,I66)</f>
        <v>0.28723404255319152</v>
      </c>
      <c r="N65" s="23">
        <f>I65/SUM(I65,J65)</f>
        <v>0.6</v>
      </c>
      <c r="O65" s="8">
        <f xml:space="preserve"> (2*M65*N65)/(N65+M65)</f>
        <v>0.3884892086330935</v>
      </c>
      <c r="Q65" s="9">
        <v>27</v>
      </c>
      <c r="R65" s="10">
        <v>18</v>
      </c>
      <c r="S65" s="23">
        <f>SUM(Q65+R66)/SUM(Q65:R66)</f>
        <v>0.50632911392405067</v>
      </c>
      <c r="T65" s="23">
        <f t="shared" ref="T65" si="84">SUM(Q66,R65)/SUM(Q65:R66)</f>
        <v>0.49367088607594939</v>
      </c>
      <c r="U65" s="23">
        <f>Q65/SUM(Q65,Q66)</f>
        <v>0.31034482758620691</v>
      </c>
      <c r="V65" s="23">
        <f>Q65/SUM(Q65,R65)</f>
        <v>0.6</v>
      </c>
      <c r="W65" s="8">
        <f xml:space="preserve"> (2*U65*V65)/(V65+U65)</f>
        <v>0.40909090909090912</v>
      </c>
    </row>
    <row r="66" spans="1:23" x14ac:dyDescent="0.25">
      <c r="A66" s="9">
        <v>106</v>
      </c>
      <c r="B66" s="10">
        <v>7</v>
      </c>
      <c r="C66" s="23"/>
      <c r="D66" s="23"/>
      <c r="E66" s="23"/>
      <c r="F66" s="23"/>
      <c r="G66" s="8"/>
      <c r="I66" s="9">
        <v>67</v>
      </c>
      <c r="J66" s="10">
        <v>46</v>
      </c>
      <c r="K66" s="23"/>
      <c r="L66" s="23"/>
      <c r="M66" s="23"/>
      <c r="N66" s="23"/>
      <c r="O66" s="8"/>
      <c r="Q66" s="9">
        <v>60</v>
      </c>
      <c r="R66" s="10">
        <v>53</v>
      </c>
      <c r="S66" s="23"/>
      <c r="T66" s="23"/>
      <c r="U66" s="23"/>
      <c r="V66" s="23"/>
      <c r="W66" s="8"/>
    </row>
    <row r="67" spans="1:23" x14ac:dyDescent="0.25">
      <c r="A67" s="7"/>
      <c r="B67" s="23"/>
      <c r="C67" s="23"/>
      <c r="D67" s="23"/>
      <c r="E67" s="23"/>
      <c r="F67" s="23"/>
      <c r="G67" s="8"/>
      <c r="I67" s="7"/>
      <c r="J67" s="23"/>
      <c r="K67" s="23"/>
      <c r="L67" s="23"/>
      <c r="M67" s="23"/>
      <c r="N67" s="23"/>
      <c r="O67" s="8"/>
      <c r="Q67" s="7"/>
      <c r="R67" s="23"/>
      <c r="S67" s="23"/>
      <c r="T67" s="23"/>
      <c r="U67" s="23"/>
      <c r="V67" s="23"/>
      <c r="W67" s="8"/>
    </row>
    <row r="68" spans="1:23" x14ac:dyDescent="0.25">
      <c r="A68" s="9">
        <v>40</v>
      </c>
      <c r="B68" s="10">
        <v>5</v>
      </c>
      <c r="C68" s="23">
        <f>SUM(A68+B69)/SUM(A68:B69)</f>
        <v>0.33544303797468356</v>
      </c>
      <c r="D68" s="23">
        <f t="shared" ref="D68" si="85">SUM(A69,B68)/SUM(A68:B69)</f>
        <v>0.66455696202531644</v>
      </c>
      <c r="E68" s="23">
        <f>A68/SUM(A68,A69)</f>
        <v>0.2857142857142857</v>
      </c>
      <c r="F68" s="23">
        <f>A68/SUM(A68,B68)</f>
        <v>0.88888888888888884</v>
      </c>
      <c r="G68" s="8">
        <f xml:space="preserve"> (2*E68*F68)/(F68+E68)</f>
        <v>0.43243243243243246</v>
      </c>
      <c r="I68" s="9">
        <v>28</v>
      </c>
      <c r="J68" s="10">
        <v>17</v>
      </c>
      <c r="K68" s="23">
        <f>SUM(I68+J69)/SUM(I68:J69)</f>
        <v>0.5</v>
      </c>
      <c r="L68" s="23">
        <f t="shared" ref="L68" si="86">SUM(I69,J68)/SUM(I68:J69)</f>
        <v>0.5</v>
      </c>
      <c r="M68" s="23">
        <f>I68/SUM(I68,I69)</f>
        <v>0.31111111111111112</v>
      </c>
      <c r="N68" s="23">
        <f>I68/SUM(I68,J68)</f>
        <v>0.62222222222222223</v>
      </c>
      <c r="O68" s="8">
        <f xml:space="preserve"> (2*M68*N68)/(N68+M68)</f>
        <v>0.4148148148148148</v>
      </c>
      <c r="Q68" s="9">
        <v>26</v>
      </c>
      <c r="R68" s="10">
        <v>19</v>
      </c>
      <c r="S68" s="23">
        <f>SUM(Q68+R69)/SUM(Q68:R69)</f>
        <v>0.48734177215189872</v>
      </c>
      <c r="T68" s="23">
        <f t="shared" ref="T68" si="87">SUM(Q69,R68)/SUM(Q68:R69)</f>
        <v>0.51265822784810122</v>
      </c>
      <c r="U68" s="23">
        <f>Q68/SUM(Q68,Q69)</f>
        <v>0.29545454545454547</v>
      </c>
      <c r="V68" s="23">
        <f>Q68/SUM(Q68,R68)</f>
        <v>0.57777777777777772</v>
      </c>
      <c r="W68" s="8">
        <f xml:space="preserve"> (2*U68*V68)/(V68+U68)</f>
        <v>0.39097744360902259</v>
      </c>
    </row>
    <row r="69" spans="1:23" x14ac:dyDescent="0.25">
      <c r="A69" s="9">
        <v>100</v>
      </c>
      <c r="B69" s="10">
        <v>13</v>
      </c>
      <c r="C69" s="23"/>
      <c r="D69" s="23"/>
      <c r="E69" s="23"/>
      <c r="F69" s="23"/>
      <c r="G69" s="8"/>
      <c r="I69" s="9">
        <v>62</v>
      </c>
      <c r="J69" s="10">
        <v>51</v>
      </c>
      <c r="K69" s="23"/>
      <c r="L69" s="23"/>
      <c r="M69" s="23"/>
      <c r="N69" s="23"/>
      <c r="O69" s="8"/>
      <c r="Q69" s="9">
        <v>62</v>
      </c>
      <c r="R69" s="10">
        <v>51</v>
      </c>
      <c r="S69" s="23"/>
      <c r="T69" s="23"/>
      <c r="U69" s="23"/>
      <c r="V69" s="23"/>
      <c r="W69" s="8"/>
    </row>
    <row r="70" spans="1:23" x14ac:dyDescent="0.25">
      <c r="A70" s="7"/>
      <c r="B70" s="23"/>
      <c r="C70" s="23"/>
      <c r="D70" s="23"/>
      <c r="E70" s="23"/>
      <c r="F70" s="23"/>
      <c r="G70" s="8"/>
      <c r="I70" s="7"/>
      <c r="J70" s="23"/>
      <c r="K70" s="23"/>
      <c r="L70" s="23"/>
      <c r="M70" s="23"/>
      <c r="N70" s="23"/>
      <c r="O70" s="8"/>
      <c r="Q70" s="7"/>
      <c r="R70" s="23"/>
      <c r="S70" s="23"/>
      <c r="T70" s="23"/>
      <c r="U70" s="23"/>
      <c r="V70" s="23"/>
      <c r="W70" s="8"/>
    </row>
    <row r="71" spans="1:23" x14ac:dyDescent="0.25">
      <c r="A71" s="9">
        <v>42</v>
      </c>
      <c r="B71" s="10">
        <v>7</v>
      </c>
      <c r="C71" s="23">
        <f>SUM(A71+B72)/SUM(A71:B72)</f>
        <v>0.36075949367088606</v>
      </c>
      <c r="D71" s="23">
        <f t="shared" ref="D71" si="88">SUM(A72,B71)/SUM(A71:B72)</f>
        <v>0.63924050632911389</v>
      </c>
      <c r="E71" s="23">
        <f>A71/SUM(A71,A72)</f>
        <v>0.30882352941176472</v>
      </c>
      <c r="F71" s="23">
        <f>A71/SUM(A71,B71)</f>
        <v>0.8571428571428571</v>
      </c>
      <c r="G71" s="8">
        <f xml:space="preserve"> (2*E71*F71)/(F71+E71)</f>
        <v>0.45405405405405413</v>
      </c>
      <c r="I71" s="9">
        <v>31</v>
      </c>
      <c r="J71" s="10">
        <v>18</v>
      </c>
      <c r="K71" s="23">
        <f>SUM(I71+J72)/SUM(I71:J72)</f>
        <v>0.42405063291139239</v>
      </c>
      <c r="L71" s="23">
        <f t="shared" ref="L71" si="89">SUM(I72,J71)/SUM(I71:J72)</f>
        <v>0.57594936708860756</v>
      </c>
      <c r="M71" s="23">
        <f>I71/SUM(I71,I72)</f>
        <v>0.29807692307692307</v>
      </c>
      <c r="N71" s="23">
        <f>I71/SUM(I71,J71)</f>
        <v>0.63265306122448983</v>
      </c>
      <c r="O71" s="8">
        <f xml:space="preserve"> (2*M71*N71)/(N71+M71)</f>
        <v>0.40522875816993459</v>
      </c>
      <c r="Q71" s="9">
        <v>22</v>
      </c>
      <c r="R71" s="10">
        <v>27</v>
      </c>
      <c r="S71" s="23">
        <f>SUM(Q71+R72)/SUM(Q71:R72)</f>
        <v>0.43670886075949367</v>
      </c>
      <c r="T71" s="23">
        <f t="shared" ref="T71" si="90">SUM(Q72,R71)/SUM(Q71:R72)</f>
        <v>0.56329113924050633</v>
      </c>
      <c r="U71" s="23">
        <f>Q71/SUM(Q71,Q72)</f>
        <v>0.26190476190476192</v>
      </c>
      <c r="V71" s="23">
        <f>Q71/SUM(Q71,R71)</f>
        <v>0.44897959183673469</v>
      </c>
      <c r="W71" s="8">
        <f xml:space="preserve"> (2*U71*V71)/(V71+U71)</f>
        <v>0.33082706766917291</v>
      </c>
    </row>
    <row r="72" spans="1:23" x14ac:dyDescent="0.25">
      <c r="A72" s="9">
        <v>94</v>
      </c>
      <c r="B72" s="10">
        <v>15</v>
      </c>
      <c r="C72" s="23"/>
      <c r="D72" s="23"/>
      <c r="E72" s="23"/>
      <c r="F72" s="23"/>
      <c r="G72" s="8"/>
      <c r="I72" s="9">
        <v>73</v>
      </c>
      <c r="J72" s="10">
        <v>36</v>
      </c>
      <c r="K72" s="23"/>
      <c r="L72" s="23"/>
      <c r="M72" s="23"/>
      <c r="N72" s="23"/>
      <c r="O72" s="8"/>
      <c r="Q72" s="9">
        <v>62</v>
      </c>
      <c r="R72" s="10">
        <v>47</v>
      </c>
      <c r="S72" s="23"/>
      <c r="T72" s="23"/>
      <c r="U72" s="23"/>
      <c r="V72" s="23"/>
      <c r="W72" s="8"/>
    </row>
    <row r="73" spans="1:23" x14ac:dyDescent="0.25">
      <c r="A73" s="24"/>
      <c r="G73" s="25"/>
      <c r="I73" s="24"/>
      <c r="O73" s="25"/>
      <c r="Q73" s="24"/>
      <c r="W73" s="25"/>
    </row>
    <row r="74" spans="1:23" x14ac:dyDescent="0.25">
      <c r="A74" s="9">
        <v>45</v>
      </c>
      <c r="B74" s="10">
        <v>3</v>
      </c>
      <c r="C74" s="23">
        <f>SUM(A74+B75)/SUM(A74:B75)</f>
        <v>0.36075949367088606</v>
      </c>
      <c r="D74" s="23">
        <f t="shared" ref="D74" si="91">SUM(A75,B74)/SUM(A74:B75)</f>
        <v>0.63924050632911389</v>
      </c>
      <c r="E74" s="23">
        <f>A74/SUM(A74,A75)</f>
        <v>0.31468531468531469</v>
      </c>
      <c r="F74" s="23">
        <f>A74/SUM(A74,B74)</f>
        <v>0.9375</v>
      </c>
      <c r="G74" s="8">
        <f xml:space="preserve"> (2*E74*F74)/(F74+E74)</f>
        <v>0.47120418848167539</v>
      </c>
      <c r="I74" s="9">
        <v>30</v>
      </c>
      <c r="J74" s="10">
        <v>18</v>
      </c>
      <c r="K74" s="23">
        <f>SUM(I74+J75)/SUM(I74:J75)</f>
        <v>0.41139240506329117</v>
      </c>
      <c r="L74" s="23">
        <f t="shared" ref="L74" si="92">SUM(I75,J74)/SUM(I74:J75)</f>
        <v>0.58860759493670889</v>
      </c>
      <c r="M74" s="23">
        <f>I74/SUM(I74,I75)</f>
        <v>0.2857142857142857</v>
      </c>
      <c r="N74" s="23">
        <f>I74/SUM(I74,J74)</f>
        <v>0.625</v>
      </c>
      <c r="O74" s="8">
        <f xml:space="preserve"> (2*M74*N74)/(N74+M74)</f>
        <v>0.39215686274509798</v>
      </c>
      <c r="Q74" s="9">
        <v>28</v>
      </c>
      <c r="R74" s="10">
        <v>20</v>
      </c>
      <c r="S74" s="23">
        <f>SUM(Q74+R75)/SUM(Q74:R75)</f>
        <v>0.43037974683544306</v>
      </c>
      <c r="T74" s="23">
        <f t="shared" ref="T74" si="93">SUM(Q75,R74)/SUM(Q74:R75)</f>
        <v>0.569620253164557</v>
      </c>
      <c r="U74" s="23">
        <f>Q74/SUM(Q74,Q75)</f>
        <v>0.2857142857142857</v>
      </c>
      <c r="V74" s="23">
        <f>Q74/SUM(Q74,R74)</f>
        <v>0.58333333333333337</v>
      </c>
      <c r="W74" s="8">
        <f xml:space="preserve"> (2*U74*V74)/(V74+U74)</f>
        <v>0.38356164383561642</v>
      </c>
    </row>
    <row r="75" spans="1:23" x14ac:dyDescent="0.25">
      <c r="A75" s="9">
        <v>98</v>
      </c>
      <c r="B75" s="10">
        <v>12</v>
      </c>
      <c r="C75" s="23"/>
      <c r="D75" s="23"/>
      <c r="E75" s="23"/>
      <c r="F75" s="23"/>
      <c r="G75" s="8"/>
      <c r="I75" s="9">
        <v>75</v>
      </c>
      <c r="J75" s="10">
        <v>35</v>
      </c>
      <c r="K75" s="23"/>
      <c r="L75" s="23"/>
      <c r="M75" s="23"/>
      <c r="N75" s="23"/>
      <c r="O75" s="8"/>
      <c r="Q75" s="9">
        <v>70</v>
      </c>
      <c r="R75" s="10">
        <v>40</v>
      </c>
      <c r="S75" s="23"/>
      <c r="T75" s="23"/>
      <c r="U75" s="23"/>
      <c r="V75" s="23"/>
      <c r="W75" s="8"/>
    </row>
    <row r="76" spans="1:23" x14ac:dyDescent="0.25">
      <c r="A76" s="24"/>
      <c r="G76" s="25"/>
      <c r="I76" s="24"/>
      <c r="J76" s="28"/>
      <c r="O76" s="25"/>
      <c r="Q76" s="24"/>
      <c r="W76" s="25"/>
    </row>
    <row r="77" spans="1:23" x14ac:dyDescent="0.25">
      <c r="A77" s="26"/>
      <c r="B77" s="27"/>
      <c r="C77" s="11">
        <f>SUM(C47:C74)/10</f>
        <v>0.36343443993312635</v>
      </c>
      <c r="D77" s="11">
        <f>SUM(D47:D74)/10</f>
        <v>0.63656556006687359</v>
      </c>
      <c r="E77" s="11">
        <f>SUM(E47:E74)/10</f>
        <v>0.31538420786048343</v>
      </c>
      <c r="F77" s="11">
        <f>SUM(F47:F74)/10</f>
        <v>0.88889340259463379</v>
      </c>
      <c r="G77" s="12">
        <f>SUM(G47:G74)/10</f>
        <v>0.46441812752177458</v>
      </c>
      <c r="I77" s="26"/>
      <c r="J77" s="27"/>
      <c r="K77" s="11">
        <f>SUM(K47:K74)/10</f>
        <v>0.44220859349232883</v>
      </c>
      <c r="L77" s="11">
        <f>SUM(L47:L74)/10</f>
        <v>0.55779140650767123</v>
      </c>
      <c r="M77" s="11">
        <f>SUM(M47:M74)/10</f>
        <v>0.30418356047420675</v>
      </c>
      <c r="N77" s="11">
        <f>SUM(N47:N74)/10</f>
        <v>0.59658603984276692</v>
      </c>
      <c r="O77" s="12">
        <f>SUM(O47:O74)/10</f>
        <v>0.40171849456923175</v>
      </c>
      <c r="Q77" s="26"/>
      <c r="R77" s="27"/>
      <c r="S77" s="11">
        <f>SUM(S47:S74)/10</f>
        <v>0.44943873895390485</v>
      </c>
      <c r="T77" s="11">
        <f>SUM(T47:T74)/10</f>
        <v>0.55056126104609515</v>
      </c>
      <c r="U77" s="11">
        <f>SUM(U47:U74)/10</f>
        <v>0.29027624121163176</v>
      </c>
      <c r="V77" s="11">
        <f>SUM(V47:V74)/10</f>
        <v>0.53260993341915264</v>
      </c>
      <c r="W77" s="12">
        <f>SUM(W47:W74)/10</f>
        <v>0.37455847882343729</v>
      </c>
    </row>
  </sheetData>
  <mergeCells count="10">
    <mergeCell ref="U7:W7"/>
    <mergeCell ref="X7:Z7"/>
    <mergeCell ref="A7:B7"/>
    <mergeCell ref="A44:B44"/>
    <mergeCell ref="I44:J44"/>
    <mergeCell ref="Q44:R44"/>
    <mergeCell ref="C7:E7"/>
    <mergeCell ref="F7:H7"/>
    <mergeCell ref="L7:N7"/>
    <mergeCell ref="O7:Q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0081-7699-48C5-839C-4F0B70944A15}">
  <dimension ref="A1:L31"/>
  <sheetViews>
    <sheetView workbookViewId="0">
      <selection activeCell="E4" sqref="E4"/>
    </sheetView>
  </sheetViews>
  <sheetFormatPr defaultRowHeight="15" x14ac:dyDescent="0.25"/>
  <cols>
    <col min="1" max="1" width="10.85546875" customWidth="1"/>
  </cols>
  <sheetData>
    <row r="1" spans="1:12" x14ac:dyDescent="0.25">
      <c r="B1" s="29" t="s">
        <v>46</v>
      </c>
      <c r="C1" s="29" t="s">
        <v>47</v>
      </c>
      <c r="D1" s="29" t="s">
        <v>48</v>
      </c>
      <c r="E1" s="29" t="s">
        <v>49</v>
      </c>
      <c r="F1" s="29" t="s">
        <v>11</v>
      </c>
      <c r="G1" s="29"/>
    </row>
    <row r="2" spans="1:12" x14ac:dyDescent="0.25">
      <c r="A2" t="s">
        <v>0</v>
      </c>
      <c r="B2" s="29">
        <v>0.40452989411671042</v>
      </c>
      <c r="C2" s="29">
        <v>0.59547010588328952</v>
      </c>
      <c r="D2" s="29">
        <v>0.34274689732767144</v>
      </c>
      <c r="E2" s="29">
        <v>0.99016829229293246</v>
      </c>
      <c r="F2" s="29">
        <v>0.50823504259424457</v>
      </c>
      <c r="G2" s="29"/>
      <c r="H2" s="29" t="s">
        <v>50</v>
      </c>
    </row>
    <row r="3" spans="1:12" x14ac:dyDescent="0.25">
      <c r="A3" t="s">
        <v>12</v>
      </c>
      <c r="B3" s="29">
        <v>0.31414298224663634</v>
      </c>
      <c r="C3" s="29">
        <v>0.68585701775336361</v>
      </c>
      <c r="D3" s="29">
        <v>0.31139297357752571</v>
      </c>
      <c r="E3" s="29">
        <v>0.99199952919020706</v>
      </c>
      <c r="F3" s="29">
        <v>0.47324609615951518</v>
      </c>
      <c r="G3" s="29"/>
      <c r="H3" s="29" t="s">
        <v>50</v>
      </c>
    </row>
    <row r="4" spans="1:12" x14ac:dyDescent="0.25">
      <c r="A4" t="s">
        <v>31</v>
      </c>
      <c r="B4" s="29">
        <v>0.37171449480381891</v>
      </c>
      <c r="C4" s="29">
        <v>0.62828550519618109</v>
      </c>
      <c r="D4" s="29">
        <v>0.32291890238941701</v>
      </c>
      <c r="E4" s="29">
        <v>0.9308999201632373</v>
      </c>
      <c r="F4" s="29">
        <v>0.47840561433380752</v>
      </c>
      <c r="G4" s="29"/>
      <c r="H4" s="29">
        <v>2</v>
      </c>
    </row>
    <row r="5" spans="1:12" x14ac:dyDescent="0.25">
      <c r="A5" t="s">
        <v>13</v>
      </c>
      <c r="B5" s="29">
        <v>0.31414298224663634</v>
      </c>
      <c r="C5" s="29">
        <v>0.68585701775336361</v>
      </c>
      <c r="D5" s="29">
        <v>0.31139297357752571</v>
      </c>
      <c r="E5" s="29">
        <v>0.99199952919020706</v>
      </c>
      <c r="F5" s="29">
        <v>0.47324609615951518</v>
      </c>
      <c r="G5" s="29"/>
      <c r="H5" s="29" t="s">
        <v>50</v>
      </c>
    </row>
    <row r="6" spans="1:12" x14ac:dyDescent="0.25">
      <c r="A6" t="s">
        <v>51</v>
      </c>
      <c r="B6" s="29">
        <v>0.37040442639917204</v>
      </c>
      <c r="C6" s="29">
        <v>0.62959557360082785</v>
      </c>
      <c r="D6" s="29">
        <v>0.32262481995057202</v>
      </c>
      <c r="E6" s="29">
        <v>0.92870430631672585</v>
      </c>
      <c r="F6" s="29">
        <v>0.47814791997404216</v>
      </c>
      <c r="G6" s="29"/>
      <c r="H6" s="29">
        <v>2</v>
      </c>
    </row>
    <row r="7" spans="1:12" x14ac:dyDescent="0.25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 x14ac:dyDescent="0.25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</row>
    <row r="9" spans="1:12" x14ac:dyDescent="0.25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</row>
    <row r="10" spans="1:12" x14ac:dyDescent="0.2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</row>
    <row r="11" spans="1:12" x14ac:dyDescent="0.25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</row>
    <row r="12" spans="1:12" x14ac:dyDescent="0.25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</row>
    <row r="13" spans="1:12" x14ac:dyDescent="0.25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</row>
    <row r="14" spans="1:12" x14ac:dyDescent="0.25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</row>
    <row r="15" spans="1:12" x14ac:dyDescent="0.2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</row>
    <row r="16" spans="1:12" x14ac:dyDescent="0.25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x14ac:dyDescent="0.25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</row>
    <row r="18" spans="1:12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</row>
    <row r="19" spans="1:12" x14ac:dyDescent="0.2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</row>
    <row r="20" spans="1:12" x14ac:dyDescent="0.2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</row>
    <row r="21" spans="1:12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</row>
    <row r="22" spans="1:12" x14ac:dyDescent="0.25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</row>
    <row r="23" spans="1:12" x14ac:dyDescent="0.2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</row>
    <row r="24" spans="1:12" x14ac:dyDescent="0.25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</row>
    <row r="25" spans="1:12" x14ac:dyDescent="0.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</row>
    <row r="26" spans="1:12" x14ac:dyDescent="0.25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</row>
    <row r="27" spans="1:12" x14ac:dyDescent="0.2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</row>
    <row r="28" spans="1:12" x14ac:dyDescent="0.2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</row>
    <row r="29" spans="1:12" x14ac:dyDescent="0.2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</row>
    <row r="30" spans="1:12" x14ac:dyDescent="0.2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</row>
    <row r="31" spans="1:12" x14ac:dyDescent="0.2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</row>
  </sheetData>
  <mergeCells count="1">
    <mergeCell ref="A7:L3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A701-C8DD-445E-8E39-BA8E0FB5E18A}">
  <dimension ref="A1:Z39"/>
  <sheetViews>
    <sheetView workbookViewId="0">
      <selection activeCell="B3" sqref="B3"/>
    </sheetView>
  </sheetViews>
  <sheetFormatPr defaultRowHeight="15" x14ac:dyDescent="0.25"/>
  <sheetData>
    <row r="1" spans="1:26" x14ac:dyDescent="0.25">
      <c r="A1" s="1" t="s">
        <v>12</v>
      </c>
      <c r="B1" s="2" t="s">
        <v>1</v>
      </c>
      <c r="C1" s="2" t="s">
        <v>2</v>
      </c>
      <c r="D1" s="2" t="s">
        <v>3</v>
      </c>
    </row>
    <row r="2" spans="1:26" x14ac:dyDescent="0.25">
      <c r="A2" s="2" t="s">
        <v>18</v>
      </c>
      <c r="B2" s="2" t="s">
        <v>19</v>
      </c>
      <c r="C2" s="2" t="s">
        <v>19</v>
      </c>
      <c r="D2" s="2" t="s">
        <v>19</v>
      </c>
      <c r="G2">
        <v>0.24016630202160849</v>
      </c>
      <c r="H2">
        <v>0.50980584983027666</v>
      </c>
      <c r="I2">
        <v>0.52332784058279336</v>
      </c>
      <c r="J2">
        <v>0.26071089137395942</v>
      </c>
      <c r="K2">
        <v>0.3249002186775708</v>
      </c>
      <c r="L2">
        <v>0.32857268608464457</v>
      </c>
    </row>
    <row r="3" spans="1:26" x14ac:dyDescent="0.25">
      <c r="A3" s="2" t="s">
        <v>15</v>
      </c>
      <c r="B3" s="2" t="s">
        <v>17</v>
      </c>
      <c r="C3" s="2" t="s">
        <v>17</v>
      </c>
      <c r="D3" s="2" t="s">
        <v>22</v>
      </c>
      <c r="G3">
        <v>0.31356399208548924</v>
      </c>
      <c r="H3">
        <v>0.69831843938655092</v>
      </c>
      <c r="I3">
        <v>0.90016844954455644</v>
      </c>
      <c r="J3">
        <v>9.6530069736558394E-2</v>
      </c>
      <c r="K3">
        <v>0.46451545584131837</v>
      </c>
      <c r="L3">
        <v>0.16898764171317648</v>
      </c>
    </row>
    <row r="4" spans="1:26" x14ac:dyDescent="0.25">
      <c r="A4" t="s">
        <v>53</v>
      </c>
      <c r="B4" s="33" t="s">
        <v>57</v>
      </c>
      <c r="C4" s="31" t="s">
        <v>54</v>
      </c>
      <c r="D4" s="31" t="s">
        <v>54</v>
      </c>
    </row>
    <row r="6" spans="1:26" x14ac:dyDescent="0.25">
      <c r="A6" s="49" t="s">
        <v>28</v>
      </c>
      <c r="B6" s="49"/>
      <c r="C6" s="47" t="s">
        <v>59</v>
      </c>
      <c r="D6" s="47"/>
      <c r="E6" s="47"/>
      <c r="F6" s="48" t="s">
        <v>60</v>
      </c>
      <c r="G6" s="48"/>
      <c r="H6" s="48"/>
      <c r="J6" s="38" t="s">
        <v>29</v>
      </c>
      <c r="K6" s="38"/>
      <c r="L6" s="47" t="s">
        <v>59</v>
      </c>
      <c r="M6" s="47"/>
      <c r="N6" s="47"/>
      <c r="O6" s="48" t="s">
        <v>60</v>
      </c>
      <c r="P6" s="48"/>
      <c r="Q6" s="48"/>
      <c r="S6" s="38" t="s">
        <v>30</v>
      </c>
      <c r="T6" s="38"/>
      <c r="U6" s="47" t="s">
        <v>59</v>
      </c>
      <c r="V6" s="47"/>
      <c r="W6" s="47"/>
      <c r="X6" s="48" t="s">
        <v>60</v>
      </c>
      <c r="Y6" s="48"/>
      <c r="Z6" s="48"/>
    </row>
    <row r="7" spans="1:26" x14ac:dyDescent="0.25">
      <c r="A7" s="4"/>
      <c r="B7" s="5"/>
      <c r="C7" s="34" t="s">
        <v>9</v>
      </c>
      <c r="D7" s="34" t="s">
        <v>10</v>
      </c>
      <c r="E7" s="34" t="s">
        <v>11</v>
      </c>
      <c r="F7" s="35" t="s">
        <v>9</v>
      </c>
      <c r="G7" s="35" t="s">
        <v>10</v>
      </c>
      <c r="H7" s="35" t="s">
        <v>11</v>
      </c>
      <c r="J7" s="4"/>
      <c r="K7" s="5"/>
      <c r="L7" s="34" t="s">
        <v>9</v>
      </c>
      <c r="M7" s="34" t="s">
        <v>10</v>
      </c>
      <c r="N7" s="34" t="s">
        <v>11</v>
      </c>
      <c r="O7" s="35" t="s">
        <v>9</v>
      </c>
      <c r="P7" s="35" t="s">
        <v>10</v>
      </c>
      <c r="Q7" s="35" t="s">
        <v>11</v>
      </c>
      <c r="S7" s="4"/>
      <c r="T7" s="5"/>
      <c r="U7" s="34" t="s">
        <v>9</v>
      </c>
      <c r="V7" s="34" t="s">
        <v>10</v>
      </c>
      <c r="W7" s="34" t="s">
        <v>11</v>
      </c>
      <c r="X7" s="35" t="s">
        <v>9</v>
      </c>
      <c r="Y7" s="35" t="s">
        <v>10</v>
      </c>
      <c r="Z7" s="35" t="s">
        <v>11</v>
      </c>
    </row>
    <row r="8" spans="1:26" x14ac:dyDescent="0.25">
      <c r="A8" s="7"/>
      <c r="B8" s="23"/>
      <c r="C8" s="34"/>
      <c r="D8" s="34"/>
      <c r="E8" s="34"/>
      <c r="F8" s="35"/>
      <c r="G8" s="35"/>
      <c r="H8" s="35"/>
      <c r="J8" s="7"/>
      <c r="K8" s="23"/>
      <c r="L8" s="34"/>
      <c r="M8" s="34"/>
      <c r="N8" s="34"/>
      <c r="O8" s="35"/>
      <c r="P8" s="35"/>
      <c r="Q8" s="35"/>
      <c r="S8" s="7"/>
      <c r="T8" s="23"/>
      <c r="U8" s="34"/>
      <c r="V8" s="34"/>
      <c r="W8" s="34"/>
      <c r="X8" s="35"/>
      <c r="Y8" s="35"/>
      <c r="Z8" s="35"/>
    </row>
    <row r="9" spans="1:26" x14ac:dyDescent="0.25">
      <c r="A9" s="9">
        <v>45</v>
      </c>
      <c r="B9" s="10">
        <v>5</v>
      </c>
      <c r="C9" s="34">
        <f>A9/SUM(A9,A10)</f>
        <v>0.31914893617021278</v>
      </c>
      <c r="D9" s="34">
        <f>A9/SUM(A9,B9)</f>
        <v>0.9</v>
      </c>
      <c r="E9" s="34">
        <f xml:space="preserve"> (2*C9*D9)/(C9+D9)</f>
        <v>0.47120418848167545</v>
      </c>
      <c r="F9" s="35">
        <f>B10/SUM(B9,B10)</f>
        <v>0.70588235294117652</v>
      </c>
      <c r="G9" s="35">
        <f>B10/SUM(A10,B10)</f>
        <v>0.1111111111111111</v>
      </c>
      <c r="H9" s="35">
        <f xml:space="preserve"> (2*F9*G9)/(F9+G9)</f>
        <v>0.192</v>
      </c>
      <c r="J9" s="9">
        <v>39</v>
      </c>
      <c r="K9" s="10">
        <v>11</v>
      </c>
      <c r="L9" s="34">
        <f>J9/SUM(J9,J10)</f>
        <v>0.45882352941176469</v>
      </c>
      <c r="M9" s="34">
        <f>J9/SUM(J9,K9)</f>
        <v>0.78</v>
      </c>
      <c r="N9" s="34">
        <f xml:space="preserve"> (2*L9*M9)/(L9+M9)</f>
        <v>0.57777777777777783</v>
      </c>
      <c r="O9" s="35">
        <f>K10/SUM(K9,K10)</f>
        <v>0.84931506849315064</v>
      </c>
      <c r="P9" s="35">
        <f>K10/SUM(J10,K10)</f>
        <v>0.57407407407407407</v>
      </c>
      <c r="Q9" s="35">
        <f xml:space="preserve"> (2*O9*P9)/(O9+P9)</f>
        <v>0.68508287292817682</v>
      </c>
      <c r="S9" s="9">
        <v>45</v>
      </c>
      <c r="T9" s="10">
        <v>7</v>
      </c>
      <c r="U9" s="34">
        <f>S9/SUM(S9,S10)</f>
        <v>0.31914893617021278</v>
      </c>
      <c r="V9" s="34">
        <f>S9/SUM(S9,T9)</f>
        <v>0.86538461538461542</v>
      </c>
      <c r="W9" s="34">
        <f xml:space="preserve"> (2*U9*V9)/(U9+V9)</f>
        <v>0.46632124352331616</v>
      </c>
      <c r="X9" s="35">
        <f>T10/SUM(T9,T10)</f>
        <v>0.63157894736842102</v>
      </c>
      <c r="Y9" s="35">
        <f>T10/SUM(S10,T10)</f>
        <v>0.1111111111111111</v>
      </c>
      <c r="Z9" s="35">
        <f xml:space="preserve"> (2*X9*Y9)/(X9+Y9)</f>
        <v>0.1889763779527559</v>
      </c>
    </row>
    <row r="10" spans="1:26" x14ac:dyDescent="0.25">
      <c r="A10" s="9">
        <v>96</v>
      </c>
      <c r="B10" s="10">
        <v>12</v>
      </c>
      <c r="C10" s="34"/>
      <c r="D10" s="34"/>
      <c r="E10" s="34"/>
      <c r="F10" s="35"/>
      <c r="G10" s="35"/>
      <c r="H10" s="35"/>
      <c r="J10" s="9">
        <v>46</v>
      </c>
      <c r="K10" s="10">
        <v>62</v>
      </c>
      <c r="L10" s="34"/>
      <c r="M10" s="34"/>
      <c r="N10" s="34"/>
      <c r="O10" s="35"/>
      <c r="P10" s="35"/>
      <c r="Q10" s="35"/>
      <c r="S10" s="9">
        <v>96</v>
      </c>
      <c r="T10" s="10">
        <v>12</v>
      </c>
      <c r="U10" s="34"/>
      <c r="V10" s="34"/>
      <c r="W10" s="34"/>
      <c r="X10" s="35"/>
      <c r="Y10" s="35"/>
      <c r="Z10" s="35"/>
    </row>
    <row r="11" spans="1:26" x14ac:dyDescent="0.25">
      <c r="A11" s="7"/>
      <c r="B11" s="23"/>
      <c r="C11" s="34"/>
      <c r="D11" s="34"/>
      <c r="E11" s="34"/>
      <c r="F11" s="35"/>
      <c r="G11" s="35"/>
      <c r="H11" s="35"/>
      <c r="J11" s="7"/>
      <c r="K11" s="23"/>
      <c r="L11" s="34"/>
      <c r="M11" s="34"/>
      <c r="N11" s="34"/>
      <c r="O11" s="35"/>
      <c r="P11" s="35"/>
      <c r="Q11" s="35"/>
      <c r="S11" s="7"/>
      <c r="T11" s="23"/>
      <c r="U11" s="34"/>
      <c r="V11" s="34"/>
      <c r="W11" s="34"/>
      <c r="X11" s="35"/>
      <c r="Y11" s="35"/>
      <c r="Z11" s="35"/>
    </row>
    <row r="12" spans="1:26" x14ac:dyDescent="0.25">
      <c r="A12" s="9">
        <v>46</v>
      </c>
      <c r="B12" s="10">
        <v>3</v>
      </c>
      <c r="C12" s="34">
        <f t="shared" ref="C12" si="0">A12/SUM(A12,A13)</f>
        <v>0.32167832167832167</v>
      </c>
      <c r="D12" s="34">
        <f t="shared" ref="D12" si="1">A12/SUM(A12,B12)</f>
        <v>0.93877551020408168</v>
      </c>
      <c r="E12" s="34">
        <f t="shared" ref="E12" si="2" xml:space="preserve"> (2*C12*D12)/(C12+D12)</f>
        <v>0.47916666666666663</v>
      </c>
      <c r="F12" s="35">
        <f>B13/SUM(B12,B13)</f>
        <v>0.8</v>
      </c>
      <c r="G12" s="35">
        <f t="shared" ref="G12" si="3">B13/SUM(A13,B13)</f>
        <v>0.11009174311926606</v>
      </c>
      <c r="H12" s="35">
        <f t="shared" ref="H12" si="4" xml:space="preserve"> (2*F12*G12)/(F12+G12)</f>
        <v>0.19354838709677419</v>
      </c>
      <c r="J12" s="9">
        <v>41</v>
      </c>
      <c r="K12" s="10">
        <v>8</v>
      </c>
      <c r="L12" s="34">
        <f t="shared" ref="L12" si="5">J12/SUM(J12,J13)</f>
        <v>0.28671328671328672</v>
      </c>
      <c r="M12" s="34">
        <f t="shared" ref="M12" si="6">J12/SUM(J12,K12)</f>
        <v>0.83673469387755106</v>
      </c>
      <c r="N12" s="34">
        <f t="shared" ref="N12" si="7" xml:space="preserve"> (2*L12*M12)/(L12+M12)</f>
        <v>0.42708333333333337</v>
      </c>
      <c r="O12" s="35">
        <f>K13/SUM(K12,K13)</f>
        <v>0.46666666666666667</v>
      </c>
      <c r="P12" s="35">
        <f t="shared" ref="P12" si="8">K13/SUM(J13,K13)</f>
        <v>6.4220183486238536E-2</v>
      </c>
      <c r="Q12" s="35">
        <f t="shared" ref="Q12" si="9" xml:space="preserve"> (2*O12*P12)/(O12+P12)</f>
        <v>0.11290322580645162</v>
      </c>
      <c r="S12" s="9">
        <v>43</v>
      </c>
      <c r="T12" s="10">
        <v>6</v>
      </c>
      <c r="U12" s="34">
        <f t="shared" ref="U12" si="10">S12/SUM(S12,S13)</f>
        <v>0.30069930069930068</v>
      </c>
      <c r="V12" s="34">
        <f t="shared" ref="V12" si="11">S12/SUM(S12,T12)</f>
        <v>0.87755102040816324</v>
      </c>
      <c r="W12" s="34">
        <f t="shared" ref="W12" si="12" xml:space="preserve"> (2*U12*V12)/(U12+V12)</f>
        <v>0.44791666666666657</v>
      </c>
      <c r="X12" s="35">
        <f>T13/SUM(T12,T13)</f>
        <v>0.6</v>
      </c>
      <c r="Y12" s="35">
        <f t="shared" ref="Y12" si="13">T13/SUM(S13,T13)</f>
        <v>8.2568807339449546E-2</v>
      </c>
      <c r="Z12" s="35">
        <f t="shared" ref="Z12" si="14" xml:space="preserve"> (2*X12*Y12)/(X12+Y12)</f>
        <v>0.14516129032258066</v>
      </c>
    </row>
    <row r="13" spans="1:26" x14ac:dyDescent="0.25">
      <c r="A13" s="9">
        <v>97</v>
      </c>
      <c r="B13" s="10">
        <v>12</v>
      </c>
      <c r="C13" s="34"/>
      <c r="D13" s="34"/>
      <c r="E13" s="34"/>
      <c r="F13" s="35"/>
      <c r="G13" s="35"/>
      <c r="H13" s="35"/>
      <c r="J13" s="9">
        <v>102</v>
      </c>
      <c r="K13" s="10">
        <v>7</v>
      </c>
      <c r="L13" s="34"/>
      <c r="M13" s="34"/>
      <c r="N13" s="34"/>
      <c r="O13" s="35"/>
      <c r="P13" s="35"/>
      <c r="Q13" s="35"/>
      <c r="S13" s="9">
        <v>100</v>
      </c>
      <c r="T13" s="10">
        <v>9</v>
      </c>
      <c r="U13" s="34"/>
      <c r="V13" s="34"/>
      <c r="W13" s="34"/>
      <c r="X13" s="35"/>
      <c r="Y13" s="35"/>
      <c r="Z13" s="35"/>
    </row>
    <row r="14" spans="1:26" x14ac:dyDescent="0.25">
      <c r="A14" s="7"/>
      <c r="B14" s="23"/>
      <c r="C14" s="34"/>
      <c r="D14" s="34"/>
      <c r="E14" s="34"/>
      <c r="F14" s="35"/>
      <c r="G14" s="35"/>
      <c r="H14" s="35"/>
      <c r="J14" s="7"/>
      <c r="K14" s="23"/>
      <c r="L14" s="34"/>
      <c r="M14" s="34"/>
      <c r="N14" s="34"/>
      <c r="O14" s="35"/>
      <c r="P14" s="35"/>
      <c r="Q14" s="35"/>
      <c r="S14" s="7"/>
      <c r="T14" s="23"/>
      <c r="U14" s="34"/>
      <c r="V14" s="34"/>
      <c r="W14" s="34"/>
      <c r="X14" s="35"/>
      <c r="Y14" s="35"/>
      <c r="Z14" s="35"/>
    </row>
    <row r="15" spans="1:26" x14ac:dyDescent="0.25">
      <c r="A15" s="9">
        <v>50</v>
      </c>
      <c r="B15" s="10">
        <v>1</v>
      </c>
      <c r="C15" s="34">
        <f t="shared" ref="C15" si="15">A15/SUM(A15,A16)</f>
        <v>0.3546099290780142</v>
      </c>
      <c r="D15" s="34">
        <f t="shared" ref="D15" si="16">A15/SUM(A15,B15)</f>
        <v>0.98039215686274506</v>
      </c>
      <c r="E15" s="34">
        <f t="shared" ref="E15" si="17" xml:space="preserve"> (2*C15*D15)/(C15+D15)</f>
        <v>0.52083333333333337</v>
      </c>
      <c r="F15" s="35">
        <f t="shared" ref="F15" si="18">B16/SUM(B15,B16)</f>
        <v>0.94117647058823528</v>
      </c>
      <c r="G15" s="35">
        <f t="shared" ref="G15" si="19">B16/SUM(A16,B16)</f>
        <v>0.14953271028037382</v>
      </c>
      <c r="H15" s="35">
        <f t="shared" ref="H15" si="20" xml:space="preserve"> (2*F15*G15)/(F15+G15)</f>
        <v>0.2580645161290322</v>
      </c>
      <c r="J15" s="9">
        <v>31</v>
      </c>
      <c r="K15" s="10">
        <v>20</v>
      </c>
      <c r="L15" s="34">
        <f t="shared" ref="L15" si="21">J15/SUM(J15,J16)</f>
        <v>0.25833333333333336</v>
      </c>
      <c r="M15" s="34">
        <f t="shared" ref="M15" si="22">J15/SUM(J15,K15)</f>
        <v>0.60784313725490191</v>
      </c>
      <c r="N15" s="34">
        <f t="shared" ref="N15" si="23" xml:space="preserve"> (2*L15*M15)/(L15+M15)</f>
        <v>0.36257309941520466</v>
      </c>
      <c r="O15" s="35">
        <f t="shared" ref="O15" si="24">K16/SUM(K15,K16)</f>
        <v>0.47368421052631576</v>
      </c>
      <c r="P15" s="35">
        <f t="shared" ref="P15" si="25">K16/SUM(J16,K16)</f>
        <v>0.16822429906542055</v>
      </c>
      <c r="Q15" s="35">
        <f t="shared" ref="Q15" si="26" xml:space="preserve"> (2*O15*P15)/(O15+P15)</f>
        <v>0.24827586206896551</v>
      </c>
      <c r="S15" s="9">
        <v>46</v>
      </c>
      <c r="T15" s="10">
        <v>5</v>
      </c>
      <c r="U15" s="34">
        <f t="shared" ref="U15" si="27">S15/SUM(S15,S16)</f>
        <v>0.33093525179856115</v>
      </c>
      <c r="V15" s="34">
        <f t="shared" ref="V15" si="28">S15/SUM(S15,T15)</f>
        <v>0.90196078431372551</v>
      </c>
      <c r="W15" s="34">
        <f t="shared" ref="W15" si="29" xml:space="preserve"> (2*U15*V15)/(U15+V15)</f>
        <v>0.48421052631578942</v>
      </c>
      <c r="X15" s="35">
        <f t="shared" ref="X15" si="30">T16/SUM(T15,T16)</f>
        <v>0.73684210526315785</v>
      </c>
      <c r="Y15" s="35">
        <f t="shared" ref="Y15" si="31">T16/SUM(S16,T16)</f>
        <v>0.13084112149532709</v>
      </c>
      <c r="Z15" s="35">
        <f t="shared" ref="Z15" si="32" xml:space="preserve"> (2*X15*Y15)/(X15+Y15)</f>
        <v>0.22222222222222218</v>
      </c>
    </row>
    <row r="16" spans="1:26" x14ac:dyDescent="0.25">
      <c r="A16" s="9">
        <v>91</v>
      </c>
      <c r="B16" s="10">
        <v>16</v>
      </c>
      <c r="C16" s="34"/>
      <c r="D16" s="34"/>
      <c r="E16" s="34"/>
      <c r="F16" s="35"/>
      <c r="G16" s="35"/>
      <c r="H16" s="35"/>
      <c r="J16" s="9">
        <v>89</v>
      </c>
      <c r="K16" s="10">
        <v>18</v>
      </c>
      <c r="L16" s="34"/>
      <c r="M16" s="34"/>
      <c r="N16" s="34"/>
      <c r="O16" s="35"/>
      <c r="P16" s="35"/>
      <c r="Q16" s="35"/>
      <c r="S16" s="9">
        <v>93</v>
      </c>
      <c r="T16" s="10">
        <v>14</v>
      </c>
      <c r="U16" s="34"/>
      <c r="V16" s="34"/>
      <c r="W16" s="34"/>
      <c r="X16" s="35"/>
      <c r="Y16" s="35"/>
      <c r="Z16" s="35"/>
    </row>
    <row r="17" spans="1:26" x14ac:dyDescent="0.25">
      <c r="A17" s="7"/>
      <c r="B17" s="23"/>
      <c r="C17" s="34"/>
      <c r="D17" s="34"/>
      <c r="E17" s="34"/>
      <c r="F17" s="35"/>
      <c r="G17" s="35"/>
      <c r="H17" s="35"/>
      <c r="J17" s="7"/>
      <c r="K17" s="23"/>
      <c r="L17" s="34"/>
      <c r="M17" s="34"/>
      <c r="N17" s="34"/>
      <c r="O17" s="35"/>
      <c r="P17" s="35"/>
      <c r="Q17" s="35"/>
      <c r="S17" s="7"/>
      <c r="T17" s="23"/>
      <c r="U17" s="34"/>
      <c r="V17" s="34"/>
      <c r="W17" s="34"/>
      <c r="X17" s="35"/>
      <c r="Y17" s="35"/>
      <c r="Z17" s="35"/>
    </row>
    <row r="18" spans="1:26" x14ac:dyDescent="0.25">
      <c r="A18" s="9">
        <v>48</v>
      </c>
      <c r="B18" s="10">
        <v>5</v>
      </c>
      <c r="C18" s="34">
        <f t="shared" ref="C18" si="33">A18/SUM(A18,A19)</f>
        <v>0.32653061224489793</v>
      </c>
      <c r="D18" s="34">
        <f t="shared" ref="D18" si="34">A18/SUM(A18,B18)</f>
        <v>0.90566037735849059</v>
      </c>
      <c r="E18" s="34">
        <f t="shared" ref="E18" si="35" xml:space="preserve"> (2*C18*D18)/(C18+D18)</f>
        <v>0.48000000000000004</v>
      </c>
      <c r="F18" s="35">
        <f t="shared" ref="F18" si="36">B19/SUM(B18,B19)</f>
        <v>0.54545454545454541</v>
      </c>
      <c r="G18" s="35">
        <f t="shared" ref="G18" si="37">B19/SUM(A19,B19)</f>
        <v>5.7142857142857141E-2</v>
      </c>
      <c r="H18" s="35">
        <f t="shared" ref="H18" si="38" xml:space="preserve"> (2*F18*G18)/(F18+G18)</f>
        <v>0.10344827586206896</v>
      </c>
      <c r="J18" s="9">
        <v>25</v>
      </c>
      <c r="K18" s="10">
        <v>28</v>
      </c>
      <c r="L18" s="34">
        <f t="shared" ref="L18" si="39">J18/SUM(J18,J19)</f>
        <v>0.22123893805309736</v>
      </c>
      <c r="M18" s="34">
        <f t="shared" ref="M18" si="40">J18/SUM(J18,K18)</f>
        <v>0.47169811320754718</v>
      </c>
      <c r="N18" s="34">
        <f t="shared" ref="N18" si="41" xml:space="preserve"> (2*L18*M18)/(L18+M18)</f>
        <v>0.30120481927710846</v>
      </c>
      <c r="O18" s="35">
        <f t="shared" ref="O18" si="42">K19/SUM(K18,K19)</f>
        <v>0.37777777777777777</v>
      </c>
      <c r="P18" s="35">
        <f t="shared" ref="P18" si="43">K19/SUM(J19,K19)</f>
        <v>0.16190476190476191</v>
      </c>
      <c r="Q18" s="35">
        <f t="shared" ref="Q18" si="44" xml:space="preserve"> (2*O18*P18)/(O18+P18)</f>
        <v>0.22666666666666668</v>
      </c>
      <c r="S18" s="9">
        <v>49</v>
      </c>
      <c r="T18" s="10">
        <v>4</v>
      </c>
      <c r="U18" s="34">
        <f t="shared" ref="U18" si="45">S18/SUM(S18,S19)</f>
        <v>0.34027777777777779</v>
      </c>
      <c r="V18" s="34">
        <f t="shared" ref="V18" si="46">S18/SUM(S18,T18)</f>
        <v>0.92452830188679247</v>
      </c>
      <c r="W18" s="34">
        <f t="shared" ref="W18" si="47" xml:space="preserve"> (2*U18*V18)/(U18+V18)</f>
        <v>0.49746192893401026</v>
      </c>
      <c r="X18" s="35">
        <f t="shared" ref="X18" si="48">T19/SUM(T18,T19)</f>
        <v>0.7142857142857143</v>
      </c>
      <c r="Y18" s="35">
        <f t="shared" ref="Y18" si="49">T19/SUM(S19,T19)</f>
        <v>9.5238095238095233E-2</v>
      </c>
      <c r="Z18" s="35">
        <f t="shared" ref="Z18" si="50" xml:space="preserve"> (2*X18*Y18)/(X18+Y18)</f>
        <v>0.16806722689075629</v>
      </c>
    </row>
    <row r="19" spans="1:26" x14ac:dyDescent="0.25">
      <c r="A19" s="9">
        <v>99</v>
      </c>
      <c r="B19" s="10">
        <v>6</v>
      </c>
      <c r="C19" s="34"/>
      <c r="D19" s="34"/>
      <c r="E19" s="34"/>
      <c r="F19" s="35"/>
      <c r="G19" s="35"/>
      <c r="H19" s="35"/>
      <c r="J19" s="9">
        <v>88</v>
      </c>
      <c r="K19" s="10">
        <v>17</v>
      </c>
      <c r="L19" s="34"/>
      <c r="M19" s="34"/>
      <c r="N19" s="34"/>
      <c r="O19" s="35"/>
      <c r="P19" s="35"/>
      <c r="Q19" s="35"/>
      <c r="S19" s="9">
        <v>95</v>
      </c>
      <c r="T19" s="10">
        <v>10</v>
      </c>
      <c r="U19" s="34"/>
      <c r="V19" s="34"/>
      <c r="W19" s="34"/>
      <c r="X19" s="35"/>
      <c r="Y19" s="35"/>
      <c r="Z19" s="35"/>
    </row>
    <row r="20" spans="1:26" x14ac:dyDescent="0.25">
      <c r="A20" s="7"/>
      <c r="B20" s="23"/>
      <c r="C20" s="34"/>
      <c r="D20" s="34"/>
      <c r="E20" s="34"/>
      <c r="F20" s="35"/>
      <c r="G20" s="35"/>
      <c r="H20" s="35"/>
      <c r="J20" s="7"/>
      <c r="K20" s="23"/>
      <c r="L20" s="34"/>
      <c r="M20" s="34"/>
      <c r="N20" s="34"/>
      <c r="O20" s="35"/>
      <c r="P20" s="35"/>
      <c r="Q20" s="35"/>
      <c r="S20" s="7"/>
      <c r="T20" s="23"/>
      <c r="U20" s="34"/>
      <c r="V20" s="34"/>
      <c r="W20" s="34"/>
      <c r="X20" s="35"/>
      <c r="Y20" s="35"/>
      <c r="Z20" s="35"/>
    </row>
    <row r="21" spans="1:26" x14ac:dyDescent="0.25">
      <c r="A21" s="9">
        <v>42</v>
      </c>
      <c r="B21" s="10">
        <v>2</v>
      </c>
      <c r="C21" s="34">
        <f t="shared" ref="C21" si="51">A21/SUM(A21,A22)</f>
        <v>0.30434782608695654</v>
      </c>
      <c r="D21" s="34">
        <f t="shared" ref="D21" si="52">A21/SUM(A21,B21)</f>
        <v>0.95454545454545459</v>
      </c>
      <c r="E21" s="34">
        <f t="shared" ref="E21" si="53" xml:space="preserve"> (2*C21*D21)/(C21+D21)</f>
        <v>0.46153846153846156</v>
      </c>
      <c r="F21" s="35">
        <f t="shared" ref="F21" si="54">B22/SUM(B21,B22)</f>
        <v>0.89473684210526316</v>
      </c>
      <c r="G21" s="35">
        <f t="shared" ref="G21" si="55">B22/SUM(A22,B22)</f>
        <v>0.15044247787610621</v>
      </c>
      <c r="H21" s="35">
        <f t="shared" ref="H21" si="56" xml:space="preserve"> (2*F21*G21)/(F21+G21)</f>
        <v>0.25757575757575757</v>
      </c>
      <c r="J21" s="9">
        <v>5</v>
      </c>
      <c r="K21" s="10">
        <v>39</v>
      </c>
      <c r="L21" s="34">
        <f t="shared" ref="L21" si="57">J21/SUM(J21,J22)</f>
        <v>0.1</v>
      </c>
      <c r="M21" s="34">
        <f t="shared" ref="M21" si="58">J21/SUM(J21,K21)</f>
        <v>0.11363636363636363</v>
      </c>
      <c r="N21" s="34">
        <f t="shared" ref="N21" si="59" xml:space="preserve"> (2*L21*M21)/(L21+M21)</f>
        <v>0.10638297872340427</v>
      </c>
      <c r="O21" s="35">
        <f t="shared" ref="O21" si="60">K22/SUM(K21,K22)</f>
        <v>0.63551401869158874</v>
      </c>
      <c r="P21" s="35">
        <f t="shared" ref="P21" si="61">K22/SUM(J22,K22)</f>
        <v>0.60176991150442483</v>
      </c>
      <c r="Q21" s="35">
        <f t="shared" ref="Q21" si="62" xml:space="preserve"> (2*O21*P21)/(O21+P21)</f>
        <v>0.61818181818181817</v>
      </c>
      <c r="S21" s="9">
        <v>38</v>
      </c>
      <c r="T21" s="10">
        <v>6</v>
      </c>
      <c r="U21" s="34">
        <f t="shared" ref="U21" si="63">S21/SUM(S21,S22)</f>
        <v>0.27142857142857141</v>
      </c>
      <c r="V21" s="34">
        <f t="shared" ref="V21" si="64">S21/SUM(S21,T21)</f>
        <v>0.86363636363636365</v>
      </c>
      <c r="W21" s="34">
        <f t="shared" ref="W21" si="65" xml:space="preserve"> (2*U21*V21)/(U21+V21)</f>
        <v>0.41304347826086951</v>
      </c>
      <c r="X21" s="35">
        <f t="shared" ref="X21" si="66">T22/SUM(T21,T22)</f>
        <v>0.6470588235294118</v>
      </c>
      <c r="Y21" s="35">
        <f t="shared" ref="Y21" si="67">T22/SUM(S22,T22)</f>
        <v>9.7345132743362831E-2</v>
      </c>
      <c r="Z21" s="35">
        <f t="shared" ref="Z21" si="68" xml:space="preserve"> (2*X21*Y21)/(X21+Y21)</f>
        <v>0.16923076923076921</v>
      </c>
    </row>
    <row r="22" spans="1:26" x14ac:dyDescent="0.25">
      <c r="A22" s="9">
        <v>96</v>
      </c>
      <c r="B22" s="10">
        <v>17</v>
      </c>
      <c r="C22" s="34"/>
      <c r="D22" s="34"/>
      <c r="E22" s="34"/>
      <c r="F22" s="35"/>
      <c r="G22" s="35"/>
      <c r="H22" s="35"/>
      <c r="J22" s="9">
        <v>45</v>
      </c>
      <c r="K22" s="10">
        <v>68</v>
      </c>
      <c r="L22" s="34"/>
      <c r="M22" s="34"/>
      <c r="N22" s="34"/>
      <c r="O22" s="35"/>
      <c r="P22" s="35"/>
      <c r="Q22" s="35"/>
      <c r="S22" s="9">
        <v>102</v>
      </c>
      <c r="T22" s="10">
        <v>11</v>
      </c>
      <c r="U22" s="34"/>
      <c r="V22" s="34"/>
      <c r="W22" s="34"/>
      <c r="X22" s="35"/>
      <c r="Y22" s="35"/>
      <c r="Z22" s="35"/>
    </row>
    <row r="23" spans="1:26" x14ac:dyDescent="0.25">
      <c r="A23" s="7"/>
      <c r="B23" s="23"/>
      <c r="C23" s="34"/>
      <c r="D23" s="34"/>
      <c r="E23" s="34"/>
      <c r="F23" s="35"/>
      <c r="G23" s="35"/>
      <c r="H23" s="35"/>
      <c r="J23" s="7"/>
      <c r="K23" s="23"/>
      <c r="L23" s="34"/>
      <c r="M23" s="34"/>
      <c r="N23" s="34"/>
      <c r="O23" s="35"/>
      <c r="P23" s="35"/>
      <c r="Q23" s="35"/>
      <c r="S23" s="7"/>
      <c r="T23" s="23"/>
      <c r="U23" s="34"/>
      <c r="V23" s="34"/>
      <c r="W23" s="34"/>
      <c r="X23" s="35"/>
      <c r="Y23" s="35"/>
      <c r="Z23" s="35"/>
    </row>
    <row r="24" spans="1:26" x14ac:dyDescent="0.25">
      <c r="A24" s="9">
        <v>56</v>
      </c>
      <c r="B24" s="10">
        <v>3</v>
      </c>
      <c r="C24" s="34">
        <f t="shared" ref="C24" si="69">A24/SUM(A24,A25)</f>
        <v>0.4</v>
      </c>
      <c r="D24" s="34">
        <f t="shared" ref="D24" si="70">A24/SUM(A24,B24)</f>
        <v>0.94915254237288138</v>
      </c>
      <c r="E24" s="34">
        <f t="shared" ref="E24" si="71" xml:space="preserve"> (2*C24*D24)/(C24+D24)</f>
        <v>0.56281407035175879</v>
      </c>
      <c r="F24" s="35">
        <f t="shared" ref="F24" si="72">B25/SUM(B24,B25)</f>
        <v>0.82352941176470584</v>
      </c>
      <c r="G24" s="35">
        <f t="shared" ref="G24" si="73">B25/SUM(A25,B25)</f>
        <v>0.14285714285714285</v>
      </c>
      <c r="H24" s="35">
        <f t="shared" ref="H24" si="74" xml:space="preserve"> (2*F24*G24)/(F24+G24)</f>
        <v>0.2434782608695652</v>
      </c>
      <c r="J24" s="9">
        <v>19</v>
      </c>
      <c r="K24" s="10">
        <v>40</v>
      </c>
      <c r="L24" s="34">
        <f t="shared" ref="L24" si="75">J24/SUM(J24,J25)</f>
        <v>0.23170731707317074</v>
      </c>
      <c r="M24" s="34">
        <f t="shared" ref="M24" si="76">J24/SUM(J24,K24)</f>
        <v>0.32203389830508472</v>
      </c>
      <c r="N24" s="34">
        <f t="shared" ref="N24" si="77" xml:space="preserve"> (2*L24*M24)/(L24+M24)</f>
        <v>0.26950354609929078</v>
      </c>
      <c r="O24" s="35">
        <f t="shared" ref="O24" si="78">K25/SUM(K24,K25)</f>
        <v>0.46666666666666667</v>
      </c>
      <c r="P24" s="35">
        <f t="shared" ref="P24" si="79">K25/SUM(J25,K25)</f>
        <v>0.35714285714285715</v>
      </c>
      <c r="Q24" s="35">
        <f t="shared" ref="Q24" si="80" xml:space="preserve"> (2*O24*P24)/(O24+P24)</f>
        <v>0.40462427745664747</v>
      </c>
      <c r="S24" s="9">
        <v>58</v>
      </c>
      <c r="T24" s="10">
        <v>1</v>
      </c>
      <c r="U24" s="34">
        <f t="shared" ref="U24" si="81">S24/SUM(S24,S25)</f>
        <v>0.4</v>
      </c>
      <c r="V24" s="34">
        <f t="shared" ref="V24" si="82">S24/SUM(S24,T24)</f>
        <v>0.98305084745762716</v>
      </c>
      <c r="W24" s="34">
        <f t="shared" ref="W24" si="83" xml:space="preserve"> (2*U24*V24)/(U24+V24)</f>
        <v>0.56862745098039225</v>
      </c>
      <c r="X24" s="35">
        <f t="shared" ref="X24" si="84">T25/SUM(T24,T25)</f>
        <v>0.91666666666666663</v>
      </c>
      <c r="Y24" s="35">
        <f t="shared" ref="Y24" si="85">T25/SUM(S25,T25)</f>
        <v>0.11224489795918367</v>
      </c>
      <c r="Z24" s="35">
        <f t="shared" ref="Z24" si="86" xml:space="preserve"> (2*X24*Y24)/(X24+Y24)</f>
        <v>0.2</v>
      </c>
    </row>
    <row r="25" spans="1:26" x14ac:dyDescent="0.25">
      <c r="A25" s="9">
        <v>84</v>
      </c>
      <c r="B25" s="10">
        <v>14</v>
      </c>
      <c r="C25" s="34"/>
      <c r="D25" s="34"/>
      <c r="E25" s="34"/>
      <c r="F25" s="35"/>
      <c r="G25" s="35"/>
      <c r="H25" s="35"/>
      <c r="J25" s="9">
        <v>63</v>
      </c>
      <c r="K25" s="10">
        <v>35</v>
      </c>
      <c r="L25" s="34"/>
      <c r="M25" s="34"/>
      <c r="N25" s="34"/>
      <c r="O25" s="35"/>
      <c r="P25" s="35"/>
      <c r="Q25" s="35"/>
      <c r="S25" s="9">
        <v>87</v>
      </c>
      <c r="T25" s="10">
        <v>11</v>
      </c>
      <c r="U25" s="34"/>
      <c r="V25" s="34"/>
      <c r="W25" s="34"/>
      <c r="X25" s="35"/>
      <c r="Y25" s="35"/>
      <c r="Z25" s="35"/>
    </row>
    <row r="26" spans="1:26" x14ac:dyDescent="0.25">
      <c r="A26" s="7"/>
      <c r="B26" s="23"/>
      <c r="C26" s="34"/>
      <c r="D26" s="34"/>
      <c r="E26" s="34"/>
      <c r="F26" s="35"/>
      <c r="G26" s="35"/>
      <c r="H26" s="35"/>
      <c r="J26" s="7"/>
      <c r="K26" s="23"/>
      <c r="L26" s="34"/>
      <c r="M26" s="34"/>
      <c r="N26" s="34"/>
      <c r="O26" s="35"/>
      <c r="P26" s="35"/>
      <c r="Q26" s="35"/>
      <c r="S26" s="7"/>
      <c r="T26" s="23"/>
      <c r="U26" s="34"/>
      <c r="V26" s="34"/>
      <c r="W26" s="34"/>
      <c r="X26" s="35"/>
      <c r="Y26" s="35"/>
      <c r="Z26" s="35"/>
    </row>
    <row r="27" spans="1:26" x14ac:dyDescent="0.25">
      <c r="A27" s="9">
        <v>40</v>
      </c>
      <c r="B27" s="10">
        <v>5</v>
      </c>
      <c r="C27" s="34">
        <f t="shared" ref="C27" si="87">A27/SUM(A27,A28)</f>
        <v>0.27972027972027974</v>
      </c>
      <c r="D27" s="34">
        <f t="shared" ref="D27" si="88">A27/SUM(A27,B27)</f>
        <v>0.88888888888888884</v>
      </c>
      <c r="E27" s="34">
        <f t="shared" ref="E27" si="89" xml:space="preserve"> (2*C27*D27)/(C27+D27)</f>
        <v>0.42553191489361702</v>
      </c>
      <c r="F27" s="35">
        <f t="shared" ref="F27" si="90">B28/SUM(B27,B28)</f>
        <v>0.6428571428571429</v>
      </c>
      <c r="G27" s="35">
        <f t="shared" ref="G27" si="91">B28/SUM(A28,B28)</f>
        <v>8.0357142857142863E-2</v>
      </c>
      <c r="H27" s="35">
        <f t="shared" ref="H27" si="92" xml:space="preserve"> (2*F27*G27)/(F27+G27)</f>
        <v>0.14285714285714285</v>
      </c>
      <c r="J27" s="9">
        <v>25</v>
      </c>
      <c r="K27" s="10">
        <v>20</v>
      </c>
      <c r="L27" s="34">
        <f t="shared" ref="L27" si="93">J27/SUM(J27,J28)</f>
        <v>0.20833333333333334</v>
      </c>
      <c r="M27" s="34">
        <f t="shared" ref="M27" si="94">J27/SUM(J27,K27)</f>
        <v>0.55555555555555558</v>
      </c>
      <c r="N27" s="34">
        <f t="shared" ref="N27" si="95" xml:space="preserve"> (2*L27*M27)/(L27+M27)</f>
        <v>0.30303030303030304</v>
      </c>
      <c r="O27" s="35">
        <f t="shared" ref="O27" si="96">K28/SUM(K27,K28)</f>
        <v>0.45945945945945948</v>
      </c>
      <c r="P27" s="35">
        <f t="shared" ref="P27" si="97">K28/SUM(J28,K28)</f>
        <v>0.15178571428571427</v>
      </c>
      <c r="Q27" s="35">
        <f t="shared" ref="Q27" si="98" xml:space="preserve"> (2*O27*P27)/(O27+P27)</f>
        <v>0.22818791946308725</v>
      </c>
      <c r="S27" s="9">
        <v>41</v>
      </c>
      <c r="T27" s="10">
        <v>4</v>
      </c>
      <c r="U27" s="34">
        <f t="shared" ref="U27" si="99">S27/SUM(S27,S28)</f>
        <v>0.28472222222222221</v>
      </c>
      <c r="V27" s="34">
        <f t="shared" ref="V27" si="100">S27/SUM(S27,T27)</f>
        <v>0.91111111111111109</v>
      </c>
      <c r="W27" s="34">
        <f t="shared" ref="W27" si="101" xml:space="preserve"> (2*U27*V27)/(U27+V27)</f>
        <v>0.43386243386243389</v>
      </c>
      <c r="X27" s="35">
        <f t="shared" ref="X27" si="102">T28/SUM(T27,T28)</f>
        <v>0.69230769230769229</v>
      </c>
      <c r="Y27" s="35">
        <f t="shared" ref="Y27" si="103">T28/SUM(S28,T28)</f>
        <v>8.0357142857142863E-2</v>
      </c>
      <c r="Z27" s="35">
        <f t="shared" ref="Z27" si="104" xml:space="preserve"> (2*X27*Y27)/(X27+Y27)</f>
        <v>0.14400000000000002</v>
      </c>
    </row>
    <row r="28" spans="1:26" x14ac:dyDescent="0.25">
      <c r="A28" s="9">
        <v>103</v>
      </c>
      <c r="B28" s="10">
        <v>9</v>
      </c>
      <c r="C28" s="34"/>
      <c r="D28" s="34"/>
      <c r="E28" s="34"/>
      <c r="F28" s="35"/>
      <c r="G28" s="35"/>
      <c r="H28" s="35"/>
      <c r="J28" s="9">
        <v>95</v>
      </c>
      <c r="K28" s="10">
        <v>17</v>
      </c>
      <c r="L28" s="34"/>
      <c r="M28" s="34"/>
      <c r="N28" s="34"/>
      <c r="O28" s="35"/>
      <c r="P28" s="35"/>
      <c r="Q28" s="35"/>
      <c r="S28" s="9">
        <v>103</v>
      </c>
      <c r="T28" s="10">
        <v>9</v>
      </c>
      <c r="U28" s="34"/>
      <c r="V28" s="34"/>
      <c r="W28" s="34"/>
      <c r="X28" s="35"/>
      <c r="Y28" s="35"/>
      <c r="Z28" s="35"/>
    </row>
    <row r="29" spans="1:26" x14ac:dyDescent="0.25">
      <c r="A29" s="7"/>
      <c r="B29" s="23"/>
      <c r="C29" s="34"/>
      <c r="D29" s="34"/>
      <c r="E29" s="34"/>
      <c r="F29" s="35"/>
      <c r="G29" s="35"/>
      <c r="H29" s="35"/>
      <c r="J29" s="7"/>
      <c r="K29" s="23"/>
      <c r="L29" s="34"/>
      <c r="M29" s="34"/>
      <c r="N29" s="34"/>
      <c r="O29" s="35"/>
      <c r="P29" s="35"/>
      <c r="Q29" s="35"/>
      <c r="S29" s="7"/>
      <c r="T29" s="23"/>
      <c r="U29" s="34"/>
      <c r="V29" s="34"/>
      <c r="W29" s="34"/>
      <c r="X29" s="35"/>
      <c r="Y29" s="35"/>
      <c r="Z29" s="35"/>
    </row>
    <row r="30" spans="1:26" x14ac:dyDescent="0.25">
      <c r="A30" s="9">
        <v>42</v>
      </c>
      <c r="B30" s="10">
        <v>3</v>
      </c>
      <c r="C30" s="34">
        <f t="shared" ref="C30" si="105">A30/SUM(A30,A31)</f>
        <v>0.2937062937062937</v>
      </c>
      <c r="D30" s="34">
        <f t="shared" ref="D30" si="106">A30/SUM(A30,B30)</f>
        <v>0.93333333333333335</v>
      </c>
      <c r="E30" s="34">
        <f t="shared" ref="E30" si="107" xml:space="preserve"> (2*C30*D30)/(C30+D30)</f>
        <v>0.44680851063829785</v>
      </c>
      <c r="F30" s="35">
        <f t="shared" ref="F30" si="108">B31/SUM(B30,B31)</f>
        <v>0.7857142857142857</v>
      </c>
      <c r="G30" s="35">
        <f t="shared" ref="G30" si="109">B31/SUM(A31,B31)</f>
        <v>9.8214285714285712E-2</v>
      </c>
      <c r="H30" s="35">
        <f t="shared" ref="H30" si="110" xml:space="preserve"> (2*F30*G30)/(F30+G30)</f>
        <v>0.17460317460317459</v>
      </c>
      <c r="J30" s="9">
        <v>25</v>
      </c>
      <c r="K30" s="10">
        <v>20</v>
      </c>
      <c r="L30" s="34">
        <f t="shared" ref="L30" si="111">J30/SUM(J30,J31)</f>
        <v>0.21929824561403508</v>
      </c>
      <c r="M30" s="34">
        <f t="shared" ref="M30" si="112">J30/SUM(J30,K30)</f>
        <v>0.55555555555555558</v>
      </c>
      <c r="N30" s="34">
        <f t="shared" ref="N30" si="113" xml:space="preserve"> (2*L30*M30)/(L30+M30)</f>
        <v>0.31446540880503143</v>
      </c>
      <c r="O30" s="35">
        <f t="shared" ref="O30" si="114">K31/SUM(K30,K31)</f>
        <v>0.53488372093023251</v>
      </c>
      <c r="P30" s="35">
        <f t="shared" ref="P30" si="115">K31/SUM(J31,K31)</f>
        <v>0.20535714285714285</v>
      </c>
      <c r="Q30" s="35">
        <f t="shared" ref="Q30" si="116" xml:space="preserve"> (2*O30*P30)/(O30+P30)</f>
        <v>0.29677419354838708</v>
      </c>
      <c r="S30" s="9">
        <v>35</v>
      </c>
      <c r="T30" s="10">
        <v>10</v>
      </c>
      <c r="U30" s="34">
        <f t="shared" ref="U30" si="117">S30/SUM(S30,S31)</f>
        <v>0.25179856115107913</v>
      </c>
      <c r="V30" s="34">
        <f t="shared" ref="V30" si="118">S30/SUM(S30,T30)</f>
        <v>0.77777777777777779</v>
      </c>
      <c r="W30" s="34">
        <f t="shared" ref="W30" si="119" xml:space="preserve"> (2*U30*V30)/(U30+V30)</f>
        <v>0.38043478260869557</v>
      </c>
      <c r="X30" s="35">
        <f t="shared" ref="X30" si="120">T31/SUM(T30,T31)</f>
        <v>0.44444444444444442</v>
      </c>
      <c r="Y30" s="35">
        <f t="shared" ref="Y30" si="121">T31/SUM(S31,T31)</f>
        <v>7.1428571428571425E-2</v>
      </c>
      <c r="Z30" s="35">
        <f t="shared" ref="Z30" si="122" xml:space="preserve"> (2*X30*Y30)/(X30+Y30)</f>
        <v>0.12307692307692308</v>
      </c>
    </row>
    <row r="31" spans="1:26" x14ac:dyDescent="0.25">
      <c r="A31" s="9">
        <v>101</v>
      </c>
      <c r="B31" s="10">
        <v>11</v>
      </c>
      <c r="C31" s="34"/>
      <c r="D31" s="34"/>
      <c r="E31" s="34"/>
      <c r="F31" s="35"/>
      <c r="G31" s="35"/>
      <c r="H31" s="35"/>
      <c r="J31" s="9">
        <v>89</v>
      </c>
      <c r="K31" s="10">
        <v>23</v>
      </c>
      <c r="L31" s="34"/>
      <c r="M31" s="34"/>
      <c r="N31" s="34"/>
      <c r="O31" s="35"/>
      <c r="P31" s="35"/>
      <c r="Q31" s="35"/>
      <c r="S31" s="9">
        <v>104</v>
      </c>
      <c r="T31" s="10">
        <v>8</v>
      </c>
      <c r="U31" s="34"/>
      <c r="V31" s="34"/>
      <c r="W31" s="34"/>
      <c r="X31" s="35"/>
      <c r="Y31" s="35"/>
      <c r="Z31" s="35"/>
    </row>
    <row r="32" spans="1:26" x14ac:dyDescent="0.25">
      <c r="A32" s="7"/>
      <c r="B32" s="23"/>
      <c r="C32" s="34"/>
      <c r="D32" s="34"/>
      <c r="E32" s="34"/>
      <c r="F32" s="35"/>
      <c r="G32" s="35"/>
      <c r="H32" s="35"/>
      <c r="J32" s="7"/>
      <c r="K32" s="23"/>
      <c r="L32" s="34"/>
      <c r="M32" s="34"/>
      <c r="N32" s="34"/>
      <c r="O32" s="35"/>
      <c r="P32" s="35"/>
      <c r="Q32" s="35"/>
      <c r="S32" s="7"/>
      <c r="T32" s="23"/>
      <c r="U32" s="34"/>
      <c r="V32" s="34"/>
      <c r="W32" s="34"/>
      <c r="X32" s="35"/>
      <c r="Y32" s="35"/>
      <c r="Z32" s="35"/>
    </row>
    <row r="33" spans="1:26" x14ac:dyDescent="0.25">
      <c r="A33" s="9">
        <v>45</v>
      </c>
      <c r="B33" s="10">
        <v>4</v>
      </c>
      <c r="C33" s="34">
        <f t="shared" ref="C33" si="123">A33/SUM(A33,A34)</f>
        <v>0.32608695652173914</v>
      </c>
      <c r="D33" s="34">
        <f t="shared" ref="D33" si="124">A33/SUM(A33,B33)</f>
        <v>0.91836734693877553</v>
      </c>
      <c r="E33" s="34">
        <f t="shared" ref="E33" si="125" xml:space="preserve"> (2*C33*D33)/(C33+D33)</f>
        <v>0.48128342245989308</v>
      </c>
      <c r="F33" s="35">
        <f t="shared" ref="F33" si="126">B34/SUM(B33,B34)</f>
        <v>0.78947368421052633</v>
      </c>
      <c r="G33" s="35">
        <f t="shared" ref="G33" si="127">B34/SUM(A34,B34)</f>
        <v>0.1388888888888889</v>
      </c>
      <c r="H33" s="35">
        <f t="shared" ref="H33" si="128" xml:space="preserve"> (2*F33*G33)/(F33+G33)</f>
        <v>0.23622047244094491</v>
      </c>
      <c r="J33" s="9">
        <v>23</v>
      </c>
      <c r="K33" s="10">
        <v>26</v>
      </c>
      <c r="L33" s="34">
        <f t="shared" ref="L33" si="129">J33/SUM(J33,J34)</f>
        <v>0.20353982300884957</v>
      </c>
      <c r="M33" s="34">
        <f t="shared" ref="M33" si="130">J33/SUM(J33,K33)</f>
        <v>0.46938775510204084</v>
      </c>
      <c r="N33" s="34">
        <f t="shared" ref="N33" si="131" xml:space="preserve"> (2*L33*M33)/(L33+M33)</f>
        <v>0.2839506172839506</v>
      </c>
      <c r="O33" s="35">
        <f t="shared" ref="O33" si="132">K34/SUM(K33,K34)</f>
        <v>0.40909090909090912</v>
      </c>
      <c r="P33" s="35">
        <f t="shared" ref="P33" si="133">K34/SUM(J34,K34)</f>
        <v>0.16666666666666666</v>
      </c>
      <c r="Q33" s="35">
        <f t="shared" ref="Q33" si="134" xml:space="preserve"> (2*O33*P33)/(O33+P33)</f>
        <v>0.23684210526315785</v>
      </c>
      <c r="S33" s="9">
        <v>47</v>
      </c>
      <c r="T33" s="10">
        <v>2</v>
      </c>
      <c r="U33" s="34">
        <f t="shared" ref="U33" si="135">S33/SUM(S33,S34)</f>
        <v>0.31972789115646261</v>
      </c>
      <c r="V33" s="34">
        <f t="shared" ref="V33" si="136">S33/SUM(S33,T33)</f>
        <v>0.95918367346938771</v>
      </c>
      <c r="W33" s="34">
        <f t="shared" ref="W33" si="137" xml:space="preserve"> (2*U33*V33)/(U33+V33)</f>
        <v>0.47959183673469391</v>
      </c>
      <c r="X33" s="35">
        <f t="shared" ref="X33" si="138">T34/SUM(T33,T34)</f>
        <v>0.8</v>
      </c>
      <c r="Y33" s="35">
        <f t="shared" ref="Y33" si="139">T34/SUM(S34,T34)</f>
        <v>7.407407407407407E-2</v>
      </c>
      <c r="Z33" s="35">
        <f t="shared" ref="Z33" si="140" xml:space="preserve"> (2*X33*Y33)/(X33+Y33)</f>
        <v>0.13559322033898305</v>
      </c>
    </row>
    <row r="34" spans="1:26" x14ac:dyDescent="0.25">
      <c r="A34" s="9">
        <v>93</v>
      </c>
      <c r="B34" s="10">
        <v>15</v>
      </c>
      <c r="C34" s="34"/>
      <c r="D34" s="34"/>
      <c r="E34" s="34"/>
      <c r="F34" s="35"/>
      <c r="G34" s="35"/>
      <c r="H34" s="35"/>
      <c r="J34" s="9">
        <v>90</v>
      </c>
      <c r="K34" s="10">
        <v>18</v>
      </c>
      <c r="L34" s="34"/>
      <c r="M34" s="34"/>
      <c r="N34" s="34"/>
      <c r="O34" s="35"/>
      <c r="P34" s="35"/>
      <c r="Q34" s="35"/>
      <c r="S34" s="9">
        <v>100</v>
      </c>
      <c r="T34" s="10">
        <v>8</v>
      </c>
      <c r="U34" s="34"/>
      <c r="V34" s="34"/>
      <c r="W34" s="34"/>
      <c r="X34" s="35"/>
      <c r="Y34" s="35"/>
      <c r="Z34" s="35"/>
    </row>
    <row r="35" spans="1:26" x14ac:dyDescent="0.25">
      <c r="A35" s="24"/>
      <c r="C35" s="34"/>
      <c r="D35" s="34"/>
      <c r="E35" s="34"/>
      <c r="F35" s="35"/>
      <c r="G35" s="35"/>
      <c r="H35" s="35"/>
      <c r="J35" s="24"/>
      <c r="L35" s="34"/>
      <c r="M35" s="34"/>
      <c r="N35" s="34"/>
      <c r="O35" s="35"/>
      <c r="P35" s="35"/>
      <c r="Q35" s="35"/>
      <c r="S35" s="24"/>
      <c r="U35" s="34"/>
      <c r="V35" s="34"/>
      <c r="W35" s="34"/>
      <c r="X35" s="35"/>
      <c r="Y35" s="35"/>
      <c r="Z35" s="35"/>
    </row>
    <row r="36" spans="1:26" x14ac:dyDescent="0.25">
      <c r="A36" s="9">
        <v>47</v>
      </c>
      <c r="B36" s="10">
        <v>1</v>
      </c>
      <c r="C36" s="34">
        <f t="shared" ref="C36" si="141">A36/SUM(A36,A37)</f>
        <v>0.33098591549295775</v>
      </c>
      <c r="D36" s="34">
        <f t="shared" ref="D36" si="142">A36/SUM(A36,B36)</f>
        <v>0.97916666666666663</v>
      </c>
      <c r="E36" s="34">
        <f t="shared" ref="E36" si="143" xml:space="preserve"> (2*C36*D36)/(C36+D36)</f>
        <v>0.49473684210526309</v>
      </c>
      <c r="F36" s="35">
        <f t="shared" ref="F36" si="144">B37/SUM(B36,B37)</f>
        <v>0.93333333333333335</v>
      </c>
      <c r="G36" s="35">
        <f t="shared" ref="G36" si="145">B37/SUM(A37,B37)</f>
        <v>0.12844036697247707</v>
      </c>
      <c r="H36" s="35">
        <f t="shared" ref="H36" si="146" xml:space="preserve"> (2*F36*G36)/(F36+G36)</f>
        <v>0.22580645161290325</v>
      </c>
      <c r="J36" s="9">
        <v>25</v>
      </c>
      <c r="K36" s="10">
        <v>23</v>
      </c>
      <c r="L36" s="34">
        <f t="shared" ref="L36" si="147">J36/SUM(J36,J37)</f>
        <v>0.21367521367521367</v>
      </c>
      <c r="M36" s="34">
        <f t="shared" ref="M36" si="148">J36/SUM(J36,K36)</f>
        <v>0.52083333333333337</v>
      </c>
      <c r="N36" s="34">
        <f t="shared" ref="N36" si="149" xml:space="preserve"> (2*L36*M36)/(L36+M36)</f>
        <v>0.30303030303030298</v>
      </c>
      <c r="O36" s="35">
        <f t="shared" ref="O36" si="150">K37/SUM(K36,K37)</f>
        <v>0.42499999999999999</v>
      </c>
      <c r="P36" s="35">
        <f t="shared" ref="P36" si="151">K37/SUM(J37,K37)</f>
        <v>0.15596330275229359</v>
      </c>
      <c r="Q36" s="35">
        <f t="shared" ref="Q36" si="152" xml:space="preserve"> (2*O36*P36)/(O36+P36)</f>
        <v>0.22818791946308722</v>
      </c>
      <c r="S36" s="9">
        <v>45</v>
      </c>
      <c r="T36" s="10">
        <v>3</v>
      </c>
      <c r="U36" s="34">
        <f t="shared" ref="U36" si="153">S36/SUM(S36,S37)</f>
        <v>0.31690140845070425</v>
      </c>
      <c r="V36" s="34">
        <f t="shared" ref="V36" si="154">S36/SUM(S36,T36)</f>
        <v>0.9375</v>
      </c>
      <c r="W36" s="34">
        <f t="shared" ref="W36" si="155" xml:space="preserve"> (2*U36*V36)/(U36+V36)</f>
        <v>0.47368421052631582</v>
      </c>
      <c r="X36" s="35">
        <f t="shared" ref="X36" si="156">T37/SUM(T36,T37)</f>
        <v>0.8</v>
      </c>
      <c r="Y36" s="35">
        <f t="shared" ref="Y36" si="157">T37/SUM(S37,T37)</f>
        <v>0.11009174311926606</v>
      </c>
      <c r="Z36" s="35">
        <f t="shared" ref="Z36" si="158" xml:space="preserve"> (2*X36*Y36)/(X36+Y36)</f>
        <v>0.19354838709677419</v>
      </c>
    </row>
    <row r="37" spans="1:26" x14ac:dyDescent="0.25">
      <c r="A37" s="9">
        <v>95</v>
      </c>
      <c r="B37" s="10">
        <v>14</v>
      </c>
      <c r="C37" s="34"/>
      <c r="D37" s="34"/>
      <c r="E37" s="34"/>
      <c r="F37" s="35"/>
      <c r="G37" s="35"/>
      <c r="H37" s="35"/>
      <c r="J37" s="9">
        <v>92</v>
      </c>
      <c r="K37" s="10">
        <v>17</v>
      </c>
      <c r="L37" s="34"/>
      <c r="M37" s="34"/>
      <c r="N37" s="34"/>
      <c r="O37" s="35"/>
      <c r="P37" s="35"/>
      <c r="Q37" s="35"/>
      <c r="S37" s="9">
        <v>97</v>
      </c>
      <c r="T37" s="10">
        <v>12</v>
      </c>
      <c r="U37" s="34"/>
      <c r="V37" s="34"/>
      <c r="W37" s="34"/>
      <c r="X37" s="35"/>
      <c r="Y37" s="35"/>
      <c r="Z37" s="35"/>
    </row>
    <row r="38" spans="1:26" x14ac:dyDescent="0.25">
      <c r="A38" s="24"/>
      <c r="C38" s="36"/>
      <c r="D38" s="36"/>
      <c r="E38" s="36"/>
      <c r="F38" s="37"/>
      <c r="G38" s="37"/>
      <c r="H38" s="37"/>
      <c r="J38" s="24"/>
      <c r="L38" s="36"/>
      <c r="M38" s="36"/>
      <c r="N38" s="36"/>
      <c r="O38" s="37"/>
      <c r="P38" s="37"/>
      <c r="Q38" s="37"/>
      <c r="S38" s="24"/>
      <c r="U38" s="36"/>
      <c r="V38" s="36"/>
      <c r="W38" s="36"/>
      <c r="X38" s="37"/>
      <c r="Y38" s="37"/>
      <c r="Z38" s="37"/>
    </row>
    <row r="39" spans="1:26" x14ac:dyDescent="0.25">
      <c r="A39" s="26"/>
      <c r="B39" s="27"/>
      <c r="C39" s="34">
        <f t="shared" ref="C39:H39" si="159">SUM(C9:C36)/10</f>
        <v>0.32568150706996735</v>
      </c>
      <c r="D39" s="34">
        <f t="shared" si="159"/>
        <v>0.93482822771713181</v>
      </c>
      <c r="E39" s="34">
        <f t="shared" si="159"/>
        <v>0.48239174104689669</v>
      </c>
      <c r="F39" s="11">
        <f t="shared" si="159"/>
        <v>0.7862158068969215</v>
      </c>
      <c r="G39" s="11">
        <f t="shared" si="159"/>
        <v>0.11670787268196517</v>
      </c>
      <c r="H39" s="12">
        <f t="shared" si="159"/>
        <v>0.20276024390473638</v>
      </c>
      <c r="J39" s="26"/>
      <c r="K39" s="27"/>
      <c r="L39" s="34">
        <f t="shared" ref="L39:Q39" si="160">SUM(L9:L36)/10</f>
        <v>0.24016630202160849</v>
      </c>
      <c r="M39" s="34">
        <f t="shared" si="160"/>
        <v>0.52332784058279336</v>
      </c>
      <c r="N39" s="34">
        <f t="shared" si="160"/>
        <v>0.3249002186775708</v>
      </c>
      <c r="O39" s="11">
        <f t="shared" si="160"/>
        <v>0.50980584983027666</v>
      </c>
      <c r="P39" s="11">
        <f t="shared" si="160"/>
        <v>0.26071089137395942</v>
      </c>
      <c r="Q39" s="12">
        <f t="shared" si="160"/>
        <v>0.32857268608464457</v>
      </c>
      <c r="S39" s="26"/>
      <c r="T39" s="27"/>
      <c r="U39" s="34">
        <f t="shared" ref="U39:Z39" si="161">SUM(U9:U36)/10</f>
        <v>0.31356399208548924</v>
      </c>
      <c r="V39" s="34">
        <f t="shared" si="161"/>
        <v>0.90016844954455644</v>
      </c>
      <c r="W39" s="34">
        <f t="shared" si="161"/>
        <v>0.46451545584131837</v>
      </c>
      <c r="X39" s="11">
        <f t="shared" si="161"/>
        <v>0.69831843938655092</v>
      </c>
      <c r="Y39" s="11">
        <f t="shared" si="161"/>
        <v>9.6530069736558394E-2</v>
      </c>
      <c r="Z39" s="12">
        <f t="shared" si="161"/>
        <v>0.16898764171317648</v>
      </c>
    </row>
  </sheetData>
  <mergeCells count="7">
    <mergeCell ref="U6:W6"/>
    <mergeCell ref="X6:Z6"/>
    <mergeCell ref="C6:E6"/>
    <mergeCell ref="F6:H6"/>
    <mergeCell ref="A6:B6"/>
    <mergeCell ref="L6:N6"/>
    <mergeCell ref="O6:Q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HOG</vt:lpstr>
      <vt:lpstr>Grafico PCA</vt:lpstr>
      <vt:lpstr>ORB</vt:lpstr>
      <vt:lpstr>Parametros</vt:lpstr>
      <vt:lpstr>SURF</vt:lpstr>
      <vt:lpstr>COMBINED</vt:lpstr>
      <vt:lpstr>Gráfico dos melhores descritore</vt:lpstr>
      <vt:lpstr>SIFT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Boniolo</dc:creator>
  <cp:lastModifiedBy>Rafael Boniolo</cp:lastModifiedBy>
  <dcterms:created xsi:type="dcterms:W3CDTF">2019-10-20T15:10:23Z</dcterms:created>
  <dcterms:modified xsi:type="dcterms:W3CDTF">2019-11-26T11:16:32Z</dcterms:modified>
</cp:coreProperties>
</file>