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.xml" ContentType="application/vnd.openxmlformats-officedocument.drawingml.chart+xml"/>
  <Override PartName="/xl/charts/chart20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10.xml" ContentType="application/vnd.ms-office.chartcolorstyle+xml"/>
  <Override PartName="/xl/charts/colors11.xml" ContentType="application/vnd.ms-office.chartcolorstyle+xml"/>
  <Override PartName="/xl/charts/colors12.xml" ContentType="application/vnd.ms-office.chartcolorstyle+xml"/>
  <Override PartName="/xl/charts/colors13.xml" ContentType="application/vnd.ms-office.chartcolorstyle+xml"/>
  <Override PartName="/xl/charts/colors14.xml" ContentType="application/vnd.ms-office.chartcolorstyle+xml"/>
  <Override PartName="/xl/charts/colors15.xml" ContentType="application/vnd.ms-office.chartcolorstyle+xml"/>
  <Override PartName="/xl/charts/colors16.xml" ContentType="application/vnd.ms-office.chartcolorstyle+xml"/>
  <Override PartName="/xl/charts/colors17.xml" ContentType="application/vnd.ms-office.chartcolorstyle+xml"/>
  <Override PartName="/xl/charts/colors18.xml" ContentType="application/vnd.ms-office.chartcolorstyle+xml"/>
  <Override PartName="/xl/charts/colors19.xml" ContentType="application/vnd.ms-office.chartcolorstyle+xml"/>
  <Override PartName="/xl/charts/colors2.xml" ContentType="application/vnd.ms-office.chartcolorstyle+xml"/>
  <Override PartName="/xl/charts/colors20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10.xml" ContentType="application/vnd.ms-office.chartstyle+xml"/>
  <Override PartName="/xl/charts/style11.xml" ContentType="application/vnd.ms-office.chartstyle+xml"/>
  <Override PartName="/xl/charts/style12.xml" ContentType="application/vnd.ms-office.chartstyle+xml"/>
  <Override PartName="/xl/charts/style13.xml" ContentType="application/vnd.ms-office.chartstyle+xml"/>
  <Override PartName="/xl/charts/style14.xml" ContentType="application/vnd.ms-office.chartstyle+xml"/>
  <Override PartName="/xl/charts/style15.xml" ContentType="application/vnd.ms-office.chartstyle+xml"/>
  <Override PartName="/xl/charts/style16.xml" ContentType="application/vnd.ms-office.chartstyle+xml"/>
  <Override PartName="/xl/charts/style17.xml" ContentType="application/vnd.ms-office.chartstyle+xml"/>
  <Override PartName="/xl/charts/style18.xml" ContentType="application/vnd.ms-office.chartstyle+xml"/>
  <Override PartName="/xl/charts/style19.xml" ContentType="application/vnd.ms-office.chartstyle+xml"/>
  <Override PartName="/xl/charts/style2.xml" ContentType="application/vnd.ms-office.chartstyle+xml"/>
  <Override PartName="/xl/charts/style20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648" windowHeight="9410" activeTab="3"/>
  </bookViews>
  <sheets>
    <sheet name="Dados" sheetId="1" r:id="rId1"/>
    <sheet name="Brasil" sheetId="4" r:id="rId2"/>
    <sheet name="Itália" sheetId="6" r:id="rId3"/>
    <sheet name="Espanha" sheetId="7" r:id="rId4"/>
    <sheet name="Itália2" sheetId="2" r:id="rId5"/>
    <sheet name="séries" sheetId="3" r:id="rId6"/>
  </sheets>
  <calcPr calcId="144525"/>
</workbook>
</file>

<file path=xl/sharedStrings.xml><?xml version="1.0" encoding="utf-8"?>
<sst xmlns="http://schemas.openxmlformats.org/spreadsheetml/2006/main" count="163" uniqueCount="27">
  <si>
    <t>Data</t>
  </si>
  <si>
    <t>Brasil</t>
  </si>
  <si>
    <t>Itália</t>
  </si>
  <si>
    <t>Espanha</t>
  </si>
  <si>
    <t>Irã</t>
  </si>
  <si>
    <t>EUA</t>
  </si>
  <si>
    <t>Coréia do Sul</t>
  </si>
  <si>
    <t>Dias</t>
  </si>
  <si>
    <t>Acumulado</t>
  </si>
  <si>
    <t>Diário</t>
  </si>
  <si>
    <t>Real</t>
  </si>
  <si>
    <t>Previsto</t>
  </si>
  <si>
    <t>Morte</t>
  </si>
  <si>
    <t>Morte previsto</t>
  </si>
  <si>
    <t>Recuperação</t>
  </si>
  <si>
    <t>Indicadores</t>
  </si>
  <si>
    <t>Caso</t>
  </si>
  <si>
    <t>% morte</t>
  </si>
  <si>
    <t>% recuperação</t>
  </si>
  <si>
    <t>casos ativos</t>
  </si>
  <si>
    <t>Casos Ativos</t>
  </si>
  <si>
    <t>% de morte</t>
  </si>
  <si>
    <t>casos</t>
  </si>
  <si>
    <t>morte</t>
  </si>
  <si>
    <t>recuperados</t>
  </si>
  <si>
    <t>Coréia</t>
  </si>
  <si>
    <t>Italia</t>
  </si>
</sst>
</file>

<file path=xl/styles.xml><?xml version="1.0" encoding="utf-8"?>
<styleSheet xmlns="http://schemas.openxmlformats.org/spreadsheetml/2006/main">
  <numFmts count="7">
    <numFmt numFmtId="176" formatCode="0_ "/>
    <numFmt numFmtId="177" formatCode="_-* #,##0_-;\-* #,##0_-;_-* &quot;-&quot;??_-;_-@_-"/>
    <numFmt numFmtId="41" formatCode="_-* #,##0_-;\-* #,##0_-;_-* &quot;-&quot;_-;_-@_-"/>
    <numFmt numFmtId="178" formatCode="dd\-mmm"/>
    <numFmt numFmtId="42" formatCode="_-&quot;£&quot;* #,##0_-;\-&quot;£&quot;* #,##0_-;_-&quot;£&quot;* &quot;-&quot;_-;_-@_-"/>
    <numFmt numFmtId="44" formatCode="_-&quot;£&quot;* #,##0.00_-;\-&quot;£&quot;* #,##0.00_-;_-&quot;£&quot;* &quot;-&quot;??_-;_-@_-"/>
    <numFmt numFmtId="43" formatCode="_-* #,##0.00_-;\-* #,##0.00_-;_-* &quot;-&quot;??_-;_-@_-"/>
  </numFmts>
  <fonts count="23">
    <font>
      <sz val="12"/>
      <color theme="1"/>
      <name val="Calibri"/>
      <charset val="134"/>
      <scheme val="minor"/>
    </font>
    <font>
      <sz val="14"/>
      <color rgb="FF000000"/>
      <name val="monospace"/>
      <charset val="134"/>
    </font>
    <font>
      <b/>
      <sz val="12"/>
      <color theme="1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0"/>
      <color theme="1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</fonts>
  <fills count="4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"/>
        <bgColor theme="5" tint="0.799981688894314"/>
      </patternFill>
    </fill>
    <fill>
      <patternFill patternType="solid">
        <fgColor theme="5" tint="0.599993896298105"/>
        <bgColor theme="5" tint="0.599993896298105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theme="4" tint="0.599993896298105"/>
        <bgColor theme="4" tint="0.599993896298105"/>
      </patternFill>
    </fill>
    <fill>
      <patternFill patternType="solid">
        <fgColor theme="9" tint="0.799981688894314"/>
        <bgColor theme="9" tint="0.799981688894314"/>
      </patternFill>
    </fill>
    <fill>
      <patternFill patternType="solid">
        <fgColor theme="9" tint="0.599993896298105"/>
        <bgColor theme="9" tint="0.599993896298105"/>
      </patternFill>
    </fill>
    <fill>
      <patternFill patternType="solid">
        <fgColor theme="0" tint="-0.5"/>
        <bgColor theme="6" tint="0.799981688894314"/>
      </patternFill>
    </fill>
    <fill>
      <patternFill patternType="solid">
        <fgColor theme="0" tint="-0.5"/>
        <bgColor theme="6" tint="0.599993896298105"/>
      </patternFill>
    </fill>
    <fill>
      <patternFill patternType="solid">
        <fgColor theme="6" tint="0.799981688894314"/>
        <bgColor theme="6" tint="0.799981688894314"/>
      </patternFill>
    </fill>
    <fill>
      <patternFill patternType="solid">
        <fgColor theme="6" tint="0.599993896298105"/>
        <bgColor theme="6" tint="0.599993896298105"/>
      </patternFill>
    </fill>
    <fill>
      <patternFill patternType="solid">
        <fgColor theme="4"/>
        <bgColor theme="4" tint="0.799981688894314"/>
      </patternFill>
    </fill>
    <fill>
      <patternFill patternType="solid">
        <fgColor theme="4"/>
        <bgColor theme="4" tint="0.599993896298105"/>
      </patternFill>
    </fill>
    <fill>
      <patternFill patternType="solid">
        <fgColor theme="2" tint="-0.5"/>
        <bgColor theme="6" tint="0.799981688894314"/>
      </patternFill>
    </fill>
    <fill>
      <patternFill patternType="solid">
        <fgColor theme="2" tint="-0.5"/>
        <bgColor theme="6" tint="0.599993896298105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</fills>
  <borders count="13">
    <border>
      <left/>
      <right/>
      <top/>
      <bottom/>
      <diagonal/>
    </border>
    <border>
      <left style="thin">
        <color theme="5" tint="0.399975585192419"/>
      </left>
      <right style="thin">
        <color theme="5" tint="0.399975585192419"/>
      </right>
      <top style="thin">
        <color theme="5" tint="0.399975585192419"/>
      </top>
      <bottom style="thin">
        <color theme="5" tint="0.399975585192419"/>
      </bottom>
      <diagonal/>
    </border>
    <border>
      <left style="thin">
        <color theme="4" tint="0.399975585192419"/>
      </left>
      <right style="thin">
        <color theme="4" tint="0.399975585192419"/>
      </right>
      <top style="thin">
        <color theme="4" tint="0.399975585192419"/>
      </top>
      <bottom style="thin">
        <color theme="4" tint="0.399975585192419"/>
      </bottom>
      <diagonal/>
    </border>
    <border>
      <left style="thin">
        <color theme="9" tint="0.399975585192419"/>
      </left>
      <right style="thin">
        <color theme="9" tint="0.399975585192419"/>
      </right>
      <top style="thin">
        <color theme="9" tint="0.399975585192419"/>
      </top>
      <bottom style="thin">
        <color theme="9" tint="0.399975585192419"/>
      </bottom>
      <diagonal/>
    </border>
    <border>
      <left style="thin">
        <color theme="6" tint="0.399975585192419"/>
      </left>
      <right style="thin">
        <color theme="6" tint="0.399975585192419"/>
      </right>
      <top style="thin">
        <color theme="6" tint="0.399975585192419"/>
      </top>
      <bottom style="thin">
        <color theme="6" tint="0.399975585192419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8" fillId="46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45" borderId="0" applyNumberFormat="0" applyBorder="0" applyAlignment="0" applyProtection="0">
      <alignment vertical="center"/>
    </xf>
    <xf numFmtId="0" fontId="6" fillId="47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3" fillId="0" borderId="5" applyNumberFormat="0" applyFill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16" fillId="30" borderId="10" applyNumberFormat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6" fillId="41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22" fillId="38" borderId="12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42" fontId="9" fillId="0" borderId="0" applyFont="0" applyFill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8" fillId="38" borderId="8" applyNumberFormat="0" applyAlignment="0" applyProtection="0">
      <alignment vertical="center"/>
    </xf>
    <xf numFmtId="0" fontId="11" fillId="20" borderId="8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9" fillId="40" borderId="11" applyNumberFormat="0" applyFont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5" fillId="0" borderId="7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4" fillId="0" borderId="6" applyNumberFormat="0" applyFill="0" applyAlignment="0" applyProtection="0">
      <alignment vertical="center"/>
    </xf>
    <xf numFmtId="43" fontId="0" fillId="0" borderId="0" applyFont="0" applyFill="0" applyBorder="0" applyAlignment="0" applyProtection="0"/>
    <xf numFmtId="9" fontId="9" fillId="0" borderId="0" applyFont="0" applyFill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</cellStyleXfs>
  <cellXfs count="98">
    <xf numFmtId="0" fontId="0" fillId="0" borderId="0" xfId="0"/>
    <xf numFmtId="0" fontId="1" fillId="0" borderId="0" xfId="0" applyFont="1"/>
    <xf numFmtId="0" fontId="2" fillId="0" borderId="0" xfId="0" applyFont="1"/>
    <xf numFmtId="58" fontId="0" fillId="0" borderId="0" xfId="0" applyNumberFormat="1"/>
    <xf numFmtId="0" fontId="1" fillId="0" borderId="0" xfId="0" applyFont="1" applyFill="1"/>
    <xf numFmtId="0" fontId="0" fillId="0" borderId="0" xfId="0" applyFont="1" applyFill="1" applyAlignment="1"/>
    <xf numFmtId="0" fontId="0" fillId="0" borderId="0" xfId="0" applyFill="1"/>
    <xf numFmtId="0" fontId="1" fillId="2" borderId="0" xfId="0" applyFont="1" applyFill="1"/>
    <xf numFmtId="177" fontId="0" fillId="0" borderId="0" xfId="43" applyNumberFormat="1" applyFont="1"/>
    <xf numFmtId="9" fontId="0" fillId="0" borderId="0" xfId="44"/>
    <xf numFmtId="178" fontId="0" fillId="0" borderId="0" xfId="0" applyNumberFormat="1"/>
    <xf numFmtId="177" fontId="0" fillId="0" borderId="0" xfId="0" applyNumberFormat="1"/>
    <xf numFmtId="176" fontId="0" fillId="0" borderId="0" xfId="0" applyNumberFormat="1"/>
    <xf numFmtId="0" fontId="0" fillId="3" borderId="1" xfId="0" applyFont="1" applyFill="1" applyBorder="1" applyAlignment="1">
      <alignment horizontal="center" vertical="center"/>
    </xf>
    <xf numFmtId="177" fontId="0" fillId="3" borderId="1" xfId="43" applyNumberFormat="1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wrapText="1"/>
    </xf>
    <xf numFmtId="0" fontId="0" fillId="4" borderId="1" xfId="0" applyFont="1" applyFill="1" applyBorder="1" applyAlignment="1">
      <alignment horizontal="center" vertical="center" wrapText="1"/>
    </xf>
    <xf numFmtId="178" fontId="0" fillId="3" borderId="1" xfId="0" applyNumberFormat="1" applyFont="1" applyFill="1" applyBorder="1"/>
    <xf numFmtId="177" fontId="0" fillId="3" borderId="1" xfId="43" applyNumberFormat="1" applyFont="1" applyFill="1" applyBorder="1"/>
    <xf numFmtId="178" fontId="0" fillId="4" borderId="1" xfId="0" applyNumberFormat="1" applyFont="1" applyFill="1" applyBorder="1"/>
    <xf numFmtId="177" fontId="0" fillId="4" borderId="1" xfId="43" applyNumberFormat="1" applyFont="1" applyFill="1" applyBorder="1"/>
    <xf numFmtId="0" fontId="0" fillId="3" borderId="1" xfId="0" applyFont="1" applyFill="1" applyBorder="1"/>
    <xf numFmtId="0" fontId="0" fillId="4" borderId="1" xfId="0" applyFont="1" applyFill="1" applyBorder="1"/>
    <xf numFmtId="177" fontId="0" fillId="4" borderId="1" xfId="0" applyNumberFormat="1" applyFont="1" applyFill="1" applyBorder="1"/>
    <xf numFmtId="177" fontId="0" fillId="3" borderId="1" xfId="0" applyNumberFormat="1" applyFont="1" applyFill="1" applyBorder="1"/>
    <xf numFmtId="176" fontId="0" fillId="4" borderId="1" xfId="0" applyNumberFormat="1" applyFont="1" applyFill="1" applyBorder="1"/>
    <xf numFmtId="176" fontId="0" fillId="3" borderId="1" xfId="0" applyNumberFormat="1" applyFont="1" applyFill="1" applyBorder="1"/>
    <xf numFmtId="0" fontId="0" fillId="3" borderId="1" xfId="0" applyFont="1" applyFill="1" applyBorder="1" applyAlignment="1">
      <alignment horizontal="center"/>
    </xf>
    <xf numFmtId="10" fontId="0" fillId="3" borderId="1" xfId="44" applyNumberFormat="1" applyFont="1" applyFill="1" applyBorder="1"/>
    <xf numFmtId="10" fontId="0" fillId="4" borderId="1" xfId="44" applyNumberFormat="1" applyFont="1" applyFill="1" applyBorder="1"/>
    <xf numFmtId="0" fontId="0" fillId="5" borderId="2" xfId="0" applyFont="1" applyFill="1" applyBorder="1" applyAlignment="1">
      <alignment horizontal="center" vertical="center"/>
    </xf>
    <xf numFmtId="177" fontId="0" fillId="5" borderId="2" xfId="43" applyNumberFormat="1" applyFont="1" applyFill="1" applyBorder="1" applyAlignment="1">
      <alignment horizontal="center" vertical="center"/>
    </xf>
    <xf numFmtId="0" fontId="0" fillId="5" borderId="2" xfId="0" applyFont="1" applyFill="1" applyBorder="1" applyAlignment="1">
      <alignment horizontal="center" wrapText="1"/>
    </xf>
    <xf numFmtId="0" fontId="0" fillId="5" borderId="2" xfId="0" applyFont="1" applyFill="1" applyBorder="1" applyAlignment="1">
      <alignment horizontal="center" vertical="center" wrapText="1"/>
    </xf>
    <xf numFmtId="178" fontId="0" fillId="6" borderId="2" xfId="0" applyNumberFormat="1" applyFont="1" applyFill="1" applyBorder="1"/>
    <xf numFmtId="177" fontId="0" fillId="6" borderId="2" xfId="43" applyNumberFormat="1" applyFont="1" applyFill="1" applyBorder="1"/>
    <xf numFmtId="178" fontId="0" fillId="5" borderId="2" xfId="0" applyNumberFormat="1" applyFont="1" applyFill="1" applyBorder="1"/>
    <xf numFmtId="177" fontId="0" fillId="5" borderId="2" xfId="43" applyNumberFormat="1" applyFont="1" applyFill="1" applyBorder="1"/>
    <xf numFmtId="0" fontId="0" fillId="6" borderId="2" xfId="0" applyFont="1" applyFill="1" applyBorder="1"/>
    <xf numFmtId="0" fontId="0" fillId="5" borderId="2" xfId="0" applyFont="1" applyFill="1" applyBorder="1"/>
    <xf numFmtId="177" fontId="0" fillId="6" borderId="2" xfId="0" applyNumberFormat="1" applyFont="1" applyFill="1" applyBorder="1"/>
    <xf numFmtId="177" fontId="0" fillId="5" borderId="2" xfId="0" applyNumberFormat="1" applyFont="1" applyFill="1" applyBorder="1"/>
    <xf numFmtId="176" fontId="0" fillId="5" borderId="2" xfId="0" applyNumberFormat="1" applyFont="1" applyFill="1" applyBorder="1"/>
    <xf numFmtId="176" fontId="0" fillId="6" borderId="2" xfId="0" applyNumberFormat="1" applyFont="1" applyFill="1" applyBorder="1"/>
    <xf numFmtId="0" fontId="0" fillId="5" borderId="2" xfId="0" applyFont="1" applyFill="1" applyBorder="1" applyAlignment="1">
      <alignment horizontal="center"/>
    </xf>
    <xf numFmtId="10" fontId="0" fillId="6" borderId="2" xfId="44" applyNumberFormat="1" applyFont="1" applyFill="1" applyBorder="1"/>
    <xf numFmtId="10" fontId="0" fillId="5" borderId="2" xfId="44" applyNumberFormat="1" applyFont="1" applyFill="1" applyBorder="1"/>
    <xf numFmtId="0" fontId="0" fillId="7" borderId="3" xfId="0" applyFont="1" applyFill="1" applyBorder="1" applyAlignment="1">
      <alignment horizontal="center" vertical="center"/>
    </xf>
    <xf numFmtId="177" fontId="0" fillId="7" borderId="3" xfId="43" applyNumberFormat="1" applyFont="1" applyFill="1" applyBorder="1" applyAlignment="1">
      <alignment horizontal="center" vertical="center"/>
    </xf>
    <xf numFmtId="0" fontId="0" fillId="7" borderId="3" xfId="0" applyFont="1" applyFill="1" applyBorder="1" applyAlignment="1">
      <alignment horizontal="center" wrapText="1"/>
    </xf>
    <xf numFmtId="0" fontId="0" fillId="8" borderId="3" xfId="0" applyFont="1" applyFill="1" applyBorder="1" applyAlignment="1">
      <alignment horizontal="center" vertical="center" wrapText="1"/>
    </xf>
    <xf numFmtId="178" fontId="0" fillId="8" borderId="3" xfId="0" applyNumberFormat="1" applyFont="1" applyFill="1" applyBorder="1"/>
    <xf numFmtId="177" fontId="0" fillId="8" borderId="3" xfId="43" applyNumberFormat="1" applyFont="1" applyFill="1" applyBorder="1"/>
    <xf numFmtId="178" fontId="0" fillId="7" borderId="3" xfId="0" applyNumberFormat="1" applyFont="1" applyFill="1" applyBorder="1"/>
    <xf numFmtId="177" fontId="0" fillId="7" borderId="3" xfId="43" applyNumberFormat="1" applyFont="1" applyFill="1" applyBorder="1"/>
    <xf numFmtId="0" fontId="0" fillId="8" borderId="3" xfId="0" applyFont="1" applyFill="1" applyBorder="1"/>
    <xf numFmtId="0" fontId="0" fillId="7" borderId="3" xfId="0" applyFont="1" applyFill="1" applyBorder="1"/>
    <xf numFmtId="177" fontId="0" fillId="8" borderId="3" xfId="0" applyNumberFormat="1" applyFont="1" applyFill="1" applyBorder="1"/>
    <xf numFmtId="177" fontId="0" fillId="7" borderId="3" xfId="0" applyNumberFormat="1" applyFont="1" applyFill="1" applyBorder="1"/>
    <xf numFmtId="176" fontId="0" fillId="7" borderId="3" xfId="0" applyNumberFormat="1" applyFont="1" applyFill="1" applyBorder="1"/>
    <xf numFmtId="176" fontId="0" fillId="8" borderId="3" xfId="0" applyNumberFormat="1" applyFont="1" applyFill="1" applyBorder="1"/>
    <xf numFmtId="0" fontId="0" fillId="7" borderId="3" xfId="0" applyFont="1" applyFill="1" applyBorder="1" applyAlignment="1">
      <alignment horizontal="center"/>
    </xf>
    <xf numFmtId="10" fontId="0" fillId="8" borderId="3" xfId="44" applyNumberFormat="1" applyFont="1" applyFill="1" applyBorder="1"/>
    <xf numFmtId="10" fontId="0" fillId="7" borderId="3" xfId="44" applyNumberFormat="1" applyFont="1" applyFill="1" applyBorder="1"/>
    <xf numFmtId="0" fontId="0" fillId="9" borderId="4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/>
    </xf>
    <xf numFmtId="177" fontId="0" fillId="9" borderId="4" xfId="43" applyNumberFormat="1" applyFont="1" applyFill="1" applyBorder="1" applyAlignment="1">
      <alignment horizontal="center" vertical="center"/>
    </xf>
    <xf numFmtId="0" fontId="0" fillId="9" borderId="4" xfId="0" applyFont="1" applyFill="1" applyBorder="1" applyAlignment="1">
      <alignment horizontal="center" wrapText="1"/>
    </xf>
    <xf numFmtId="0" fontId="0" fillId="9" borderId="4" xfId="0" applyFont="1" applyFill="1" applyBorder="1" applyAlignment="1">
      <alignment vertical="center"/>
    </xf>
    <xf numFmtId="0" fontId="0" fillId="10" borderId="4" xfId="0" applyFont="1" applyFill="1" applyBorder="1" applyAlignment="1">
      <alignment horizontal="center" vertical="center" wrapText="1"/>
    </xf>
    <xf numFmtId="178" fontId="0" fillId="9" borderId="4" xfId="0" applyNumberFormat="1" applyFont="1" applyFill="1" applyBorder="1"/>
    <xf numFmtId="177" fontId="0" fillId="11" borderId="4" xfId="43" applyNumberFormat="1" applyFont="1" applyFill="1" applyBorder="1"/>
    <xf numFmtId="178" fontId="0" fillId="10" borderId="4" xfId="0" applyNumberFormat="1" applyFont="1" applyFill="1" applyBorder="1"/>
    <xf numFmtId="177" fontId="0" fillId="12" borderId="4" xfId="43" applyNumberFormat="1" applyFont="1" applyFill="1" applyBorder="1"/>
    <xf numFmtId="0" fontId="0" fillId="11" borderId="4" xfId="0" applyFont="1" applyFill="1" applyBorder="1"/>
    <xf numFmtId="0" fontId="0" fillId="12" borderId="4" xfId="0" applyFont="1" applyFill="1" applyBorder="1"/>
    <xf numFmtId="177" fontId="0" fillId="11" borderId="4" xfId="0" applyNumberFormat="1" applyFont="1" applyFill="1" applyBorder="1"/>
    <xf numFmtId="177" fontId="0" fillId="12" borderId="4" xfId="0" applyNumberFormat="1" applyFont="1" applyFill="1" applyBorder="1"/>
    <xf numFmtId="176" fontId="0" fillId="12" borderId="4" xfId="0" applyNumberFormat="1" applyFont="1" applyFill="1" applyBorder="1"/>
    <xf numFmtId="176" fontId="0" fillId="11" borderId="4" xfId="0" applyNumberFormat="1" applyFont="1" applyFill="1" applyBorder="1"/>
    <xf numFmtId="0" fontId="0" fillId="13" borderId="2" xfId="0" applyFont="1" applyFill="1" applyBorder="1" applyAlignment="1">
      <alignment horizontal="center" vertical="center"/>
    </xf>
    <xf numFmtId="0" fontId="2" fillId="13" borderId="2" xfId="0" applyFont="1" applyFill="1" applyBorder="1" applyAlignment="1">
      <alignment horizontal="center"/>
    </xf>
    <xf numFmtId="177" fontId="0" fillId="13" borderId="2" xfId="43" applyNumberFormat="1" applyFont="1" applyFill="1" applyBorder="1" applyAlignment="1">
      <alignment horizontal="center" vertical="center" wrapText="1"/>
    </xf>
    <xf numFmtId="0" fontId="0" fillId="13" borderId="2" xfId="0" applyFont="1" applyFill="1" applyBorder="1" applyAlignment="1">
      <alignment horizontal="center" wrapText="1"/>
    </xf>
    <xf numFmtId="0" fontId="0" fillId="13" borderId="2" xfId="0" applyFont="1" applyFill="1" applyBorder="1" applyAlignment="1">
      <alignment vertical="center"/>
    </xf>
    <xf numFmtId="0" fontId="0" fillId="14" borderId="2" xfId="0" applyFont="1" applyFill="1" applyBorder="1" applyAlignment="1">
      <alignment horizontal="center" vertical="center" wrapText="1"/>
    </xf>
    <xf numFmtId="178" fontId="0" fillId="13" borderId="2" xfId="0" applyNumberFormat="1" applyFont="1" applyFill="1" applyBorder="1"/>
    <xf numFmtId="178" fontId="0" fillId="14" borderId="2" xfId="0" applyNumberFormat="1" applyFont="1" applyFill="1" applyBorder="1"/>
    <xf numFmtId="0" fontId="0" fillId="15" borderId="4" xfId="0" applyFont="1" applyFill="1" applyBorder="1"/>
    <xf numFmtId="0" fontId="0" fillId="16" borderId="4" xfId="0" applyFont="1" applyFill="1" applyBorder="1"/>
    <xf numFmtId="178" fontId="0" fillId="15" borderId="4" xfId="0" applyNumberFormat="1" applyFont="1" applyFill="1" applyBorder="1"/>
    <xf numFmtId="178" fontId="0" fillId="16" borderId="4" xfId="0" applyNumberFormat="1" applyFont="1" applyFill="1" applyBorder="1"/>
    <xf numFmtId="0" fontId="2" fillId="15" borderId="4" xfId="0" applyFont="1" applyFill="1" applyBorder="1" applyAlignment="1">
      <alignment horizontal="center"/>
    </xf>
    <xf numFmtId="177" fontId="0" fillId="15" borderId="4" xfId="43" applyNumberFormat="1" applyFont="1" applyFill="1" applyBorder="1" applyAlignment="1">
      <alignment horizontal="center" vertical="center" wrapText="1"/>
    </xf>
    <xf numFmtId="0" fontId="0" fillId="15" borderId="4" xfId="0" applyFont="1" applyFill="1" applyBorder="1" applyAlignment="1">
      <alignment horizontal="center" wrapText="1"/>
    </xf>
    <xf numFmtId="0" fontId="0" fillId="16" borderId="4" xfId="0" applyFont="1" applyFill="1" applyBorder="1" applyAlignment="1">
      <alignment horizontal="center" vertical="center" wrapText="1"/>
    </xf>
    <xf numFmtId="0" fontId="0" fillId="13" borderId="2" xfId="0" applyFont="1" applyFill="1" applyBorder="1"/>
    <xf numFmtId="0" fontId="0" fillId="14" borderId="2" xfId="0" applyFont="1" applyFill="1" applyBorder="1"/>
  </cellXfs>
  <cellStyles count="49">
    <cellStyle name="Normal" xfId="0" builtinId="0"/>
    <cellStyle name="60% - Ênfase 6" xfId="1" builtinId="52"/>
    <cellStyle name="40% - Ênfase 6" xfId="2" builtinId="51"/>
    <cellStyle name="20% - Ênfase 6" xfId="3" builtinId="50"/>
    <cellStyle name="40% - Ênfase 5" xfId="4" builtinId="47"/>
    <cellStyle name="Ênfase 5" xfId="5" builtinId="45"/>
    <cellStyle name="Ênfase 4" xfId="6" builtinId="41"/>
    <cellStyle name="Título 4" xfId="7" builtinId="19"/>
    <cellStyle name="60% - Ênfase 3" xfId="8" builtinId="40"/>
    <cellStyle name="20% - Ênfase 3" xfId="9" builtinId="38"/>
    <cellStyle name="Ênfase 3" xfId="10" builtinId="37"/>
    <cellStyle name="Título 3" xfId="11" builtinId="18"/>
    <cellStyle name="60% - Ênfase 2" xfId="12" builtinId="36"/>
    <cellStyle name="Célula de Verificação" xfId="13" builtinId="23"/>
    <cellStyle name="40% - Ênfase 2" xfId="14" builtinId="35"/>
    <cellStyle name="60% - Ênfase 5" xfId="15" builtinId="48"/>
    <cellStyle name="Ênfase 2" xfId="16" builtinId="33"/>
    <cellStyle name="Ênfase 6" xfId="17" builtinId="49"/>
    <cellStyle name="40% - Ênfase 1" xfId="18" builtinId="31"/>
    <cellStyle name="20% - Ênfase 1" xfId="19" builtinId="30"/>
    <cellStyle name="60% - Ênfase 4" xfId="20" builtinId="44"/>
    <cellStyle name="Ênfase 1" xfId="21" builtinId="29"/>
    <cellStyle name="40% - Ênfase 4" xfId="22" builtinId="43"/>
    <cellStyle name="Ruim" xfId="23" builtinId="27"/>
    <cellStyle name="20% - Ênfase 4" xfId="24" builtinId="42"/>
    <cellStyle name="Saída" xfId="25" builtinId="21"/>
    <cellStyle name="Hyperlink seguido" xfId="26" builtinId="9"/>
    <cellStyle name="Moeda [0]" xfId="27" builtinId="7"/>
    <cellStyle name="Total" xfId="28" builtinId="25"/>
    <cellStyle name="Bom" xfId="29" builtinId="26"/>
    <cellStyle name="40% - Ênfase 3" xfId="30" builtinId="39"/>
    <cellStyle name="Texto de Aviso" xfId="31" builtinId="11"/>
    <cellStyle name="Cálculo" xfId="32" builtinId="22"/>
    <cellStyle name="Entrada" xfId="33" builtinId="20"/>
    <cellStyle name="Texto Explicativo" xfId="34" builtinId="53"/>
    <cellStyle name="Título 1" xfId="35" builtinId="16"/>
    <cellStyle name="Título" xfId="36" builtinId="15"/>
    <cellStyle name="Observação" xfId="37" builtinId="10"/>
    <cellStyle name="20% - Ênfase 2" xfId="38" builtinId="34"/>
    <cellStyle name="60% - Ênfase 1" xfId="39" builtinId="32"/>
    <cellStyle name="Título 2" xfId="40" builtinId="17"/>
    <cellStyle name="Hyperlink" xfId="41" builtinId="8"/>
    <cellStyle name="Célula Vinculada" xfId="42" builtinId="24"/>
    <cellStyle name="Comma" xfId="43" builtinId="3"/>
    <cellStyle name="Porcentagem" xfId="44" builtinId="5"/>
    <cellStyle name="Neutro" xfId="45" builtinId="28"/>
    <cellStyle name="20% - Ênfase 5" xfId="46" builtinId="46"/>
    <cellStyle name="Moeda" xfId="47" builtinId="4"/>
    <cellStyle name="Comma [0]" xfId="48" builtinId="6"/>
  </cellStyles>
  <tableStyles count="0" defaultTableStyle="TableStyleMedium2" defaultPivotStyle="PivotStyleLight16"/>
  <colors>
    <mruColors>
      <color rgb="0017C913"/>
      <color rgb="00FDF73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pt-BR"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pt-BR" sz="1200" b="1"/>
              <a:t>contaminação e mortes</a:t>
            </a:r>
            <a:endParaRPr lang="pt-PT" altLang="pt-BR" sz="1200" b="1"/>
          </a:p>
        </c:rich>
      </c:tx>
      <c:layout>
        <c:manualLayout>
          <c:xMode val="edge"/>
          <c:yMode val="edge"/>
          <c:x val="0.0671122250069618"/>
          <c:y val="0.028510334996436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88375851321713"/>
          <c:y val="0.158688524590164"/>
          <c:w val="0.886228789103082"/>
          <c:h val="0.736043715846995"/>
        </c:manualLayout>
      </c:layout>
      <c:lineChart>
        <c:grouping val="standard"/>
        <c:varyColors val="0"/>
        <c:ser>
          <c:idx val="0"/>
          <c:order val="0"/>
          <c:tx>
            <c:strRef>
              <c:f>Brasil!$D$3</c:f>
              <c:strCache>
                <c:ptCount val="1"/>
                <c:pt idx="0">
                  <c:v>Caso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pt-BR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val>
            <c:numRef>
              <c:f>Brasil!$D$4:$D$28</c:f>
              <c:numCache>
                <c:formatCode>_-* #,##0_-;\-* #,##0_-;_-* "-"??_-;_-@_-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8</c:v>
                </c:pt>
                <c:pt idx="9">
                  <c:v>13</c:v>
                </c:pt>
                <c:pt idx="10">
                  <c:v>19</c:v>
                </c:pt>
                <c:pt idx="11">
                  <c:v>25</c:v>
                </c:pt>
                <c:pt idx="12">
                  <c:v>30</c:v>
                </c:pt>
                <c:pt idx="13">
                  <c:v>34</c:v>
                </c:pt>
                <c:pt idx="14">
                  <c:v>69</c:v>
                </c:pt>
                <c:pt idx="15">
                  <c:v>78</c:v>
                </c:pt>
                <c:pt idx="16">
                  <c:v>98</c:v>
                </c:pt>
                <c:pt idx="17">
                  <c:v>121</c:v>
                </c:pt>
                <c:pt idx="18">
                  <c:v>200</c:v>
                </c:pt>
                <c:pt idx="19">
                  <c:v>234</c:v>
                </c:pt>
                <c:pt idx="20">
                  <c:v>291</c:v>
                </c:pt>
                <c:pt idx="21">
                  <c:v>428</c:v>
                </c:pt>
                <c:pt idx="22">
                  <c:v>621</c:v>
                </c:pt>
                <c:pt idx="23">
                  <c:v>970</c:v>
                </c:pt>
                <c:pt idx="24">
                  <c:v>1178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Brasil!$F$3</c:f>
              <c:strCache>
                <c:ptCount val="1"/>
                <c:pt idx="0">
                  <c:v>Morte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dLbls>
            <c:delete val="1"/>
          </c:dLbls>
          <c:val>
            <c:numRef>
              <c:f>Brasil!$F$4:$F$28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4</c:v>
                </c:pt>
                <c:pt idx="22">
                  <c:v>7</c:v>
                </c:pt>
                <c:pt idx="23">
                  <c:v>11</c:v>
                </c:pt>
                <c:pt idx="24">
                  <c:v>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4083877"/>
        <c:axId val="942568086"/>
      </c:lineChart>
      <c:catAx>
        <c:axId val="27408387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2568086"/>
        <c:crosses val="autoZero"/>
        <c:auto val="1"/>
        <c:lblAlgn val="ctr"/>
        <c:lblOffset val="100"/>
        <c:noMultiLvlLbl val="0"/>
      </c:catAx>
      <c:valAx>
        <c:axId val="94256808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7408387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487129170033476"/>
          <c:y val="0.0362841530054645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pt-BR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pt-BR"/>
      </a:pPr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pt-BR"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pt-BR" sz="1200" b="1"/>
              <a:t>casos, recuperações e mortes (diário)</a:t>
            </a:r>
            <a:endParaRPr lang="pt-PT" altLang="pt-BR" sz="1200" b="1"/>
          </a:p>
        </c:rich>
      </c:tx>
      <c:layout>
        <c:manualLayout>
          <c:xMode val="edge"/>
          <c:yMode val="edge"/>
          <c:x val="0.0671122250069618"/>
          <c:y val="0.028510334996436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88375851321713"/>
          <c:y val="0.158688524590164"/>
          <c:w val="0.886228789103082"/>
          <c:h val="0.736043715846995"/>
        </c:manualLayout>
      </c:layout>
      <c:lineChart>
        <c:grouping val="standard"/>
        <c:varyColors val="0"/>
        <c:ser>
          <c:idx val="0"/>
          <c:order val="0"/>
          <c:tx>
            <c:strRef>
              <c:f>Itália!$I$3</c:f>
              <c:strCache>
                <c:ptCount val="1"/>
                <c:pt idx="0">
                  <c:v>Real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val>
            <c:numRef>
              <c:f>Itália!$I$4:$I$55</c:f>
              <c:numCache>
                <c:formatCode>General</c:formatCode>
                <c:ptCount val="52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17</c:v>
                </c:pt>
                <c:pt idx="23">
                  <c:v>58</c:v>
                </c:pt>
                <c:pt idx="24">
                  <c:v>78</c:v>
                </c:pt>
                <c:pt idx="25">
                  <c:v>72</c:v>
                </c:pt>
                <c:pt idx="26">
                  <c:v>94</c:v>
                </c:pt>
                <c:pt idx="27">
                  <c:v>147</c:v>
                </c:pt>
                <c:pt idx="28">
                  <c:v>185</c:v>
                </c:pt>
                <c:pt idx="29">
                  <c:v>234</c:v>
                </c:pt>
                <c:pt idx="30">
                  <c:v>239</c:v>
                </c:pt>
                <c:pt idx="31">
                  <c:v>573</c:v>
                </c:pt>
                <c:pt idx="32">
                  <c:v>335</c:v>
                </c:pt>
                <c:pt idx="33">
                  <c:v>466</c:v>
                </c:pt>
                <c:pt idx="34">
                  <c:v>587</c:v>
                </c:pt>
                <c:pt idx="35">
                  <c:v>769</c:v>
                </c:pt>
                <c:pt idx="36">
                  <c:v>778</c:v>
                </c:pt>
                <c:pt idx="37">
                  <c:v>1247</c:v>
                </c:pt>
                <c:pt idx="38">
                  <c:v>1492</c:v>
                </c:pt>
                <c:pt idx="39">
                  <c:v>1797</c:v>
                </c:pt>
                <c:pt idx="40">
                  <c:v>977</c:v>
                </c:pt>
                <c:pt idx="41">
                  <c:v>2313</c:v>
                </c:pt>
                <c:pt idx="42">
                  <c:v>2651</c:v>
                </c:pt>
                <c:pt idx="43">
                  <c:v>2547</c:v>
                </c:pt>
                <c:pt idx="44">
                  <c:v>3497</c:v>
                </c:pt>
                <c:pt idx="45">
                  <c:v>3590</c:v>
                </c:pt>
                <c:pt idx="46">
                  <c:v>3233</c:v>
                </c:pt>
                <c:pt idx="47">
                  <c:v>3526</c:v>
                </c:pt>
                <c:pt idx="48">
                  <c:v>4207</c:v>
                </c:pt>
                <c:pt idx="49">
                  <c:v>5322</c:v>
                </c:pt>
                <c:pt idx="50">
                  <c:v>5986</c:v>
                </c:pt>
                <c:pt idx="51">
                  <c:v>6557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Itália!$K$3</c:f>
              <c:strCache>
                <c:ptCount val="1"/>
                <c:pt idx="0">
                  <c:v>Morte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dLbls>
            <c:delete val="1"/>
          </c:dLbls>
          <c:val>
            <c:numRef>
              <c:f>Itália!$K$4:$K$55</c:f>
              <c:numCache>
                <c:formatCode>General</c:formatCode>
                <c:ptCount val="52"/>
                <c:pt idx="0">
                  <c:v>0</c:v>
                </c:pt>
                <c:pt idx="1" c:formatCode="0_ ">
                  <c:v>0</c:v>
                </c:pt>
                <c:pt idx="2" c:formatCode="0_ ">
                  <c:v>0</c:v>
                </c:pt>
                <c:pt idx="3" c:formatCode="0_ ">
                  <c:v>0</c:v>
                </c:pt>
                <c:pt idx="4" c:formatCode="0_ ">
                  <c:v>0</c:v>
                </c:pt>
                <c:pt idx="5" c:formatCode="0_ ">
                  <c:v>0</c:v>
                </c:pt>
                <c:pt idx="6" c:formatCode="0_ ">
                  <c:v>0</c:v>
                </c:pt>
                <c:pt idx="7" c:formatCode="0_ ">
                  <c:v>0</c:v>
                </c:pt>
                <c:pt idx="8" c:formatCode="0_ ">
                  <c:v>0</c:v>
                </c:pt>
                <c:pt idx="9" c:formatCode="0_ ">
                  <c:v>0</c:v>
                </c:pt>
                <c:pt idx="10" c:formatCode="0_ ">
                  <c:v>0</c:v>
                </c:pt>
                <c:pt idx="11" c:formatCode="0_ ">
                  <c:v>0</c:v>
                </c:pt>
                <c:pt idx="12" c:formatCode="0_ ">
                  <c:v>0</c:v>
                </c:pt>
                <c:pt idx="13" c:formatCode="0_ ">
                  <c:v>0</c:v>
                </c:pt>
                <c:pt idx="14" c:formatCode="0_ ">
                  <c:v>0</c:v>
                </c:pt>
                <c:pt idx="15" c:formatCode="0_ ">
                  <c:v>0</c:v>
                </c:pt>
                <c:pt idx="16">
                  <c:v>0</c:v>
                </c:pt>
                <c:pt idx="17" c:formatCode="0_ ">
                  <c:v>0</c:v>
                </c:pt>
                <c:pt idx="18" c:formatCode="0_ ">
                  <c:v>0</c:v>
                </c:pt>
                <c:pt idx="19" c:formatCode="0_ ">
                  <c:v>0</c:v>
                </c:pt>
                <c:pt idx="20" c:formatCode="0_ ">
                  <c:v>0</c:v>
                </c:pt>
                <c:pt idx="21" c:formatCode="0_ ">
                  <c:v>0</c:v>
                </c:pt>
                <c:pt idx="22" c:formatCode="0_ ">
                  <c:v>1</c:v>
                </c:pt>
                <c:pt idx="23" c:formatCode="0_ ">
                  <c:v>1</c:v>
                </c:pt>
                <c:pt idx="24" c:formatCode="0_ ">
                  <c:v>1</c:v>
                </c:pt>
                <c:pt idx="25" c:formatCode="0_ ">
                  <c:v>4</c:v>
                </c:pt>
                <c:pt idx="26" c:formatCode="0_ ">
                  <c:v>4</c:v>
                </c:pt>
                <c:pt idx="27" c:formatCode="0_ ">
                  <c:v>1</c:v>
                </c:pt>
                <c:pt idx="28" c:formatCode="0_ ">
                  <c:v>5</c:v>
                </c:pt>
                <c:pt idx="29" c:formatCode="0_ ">
                  <c:v>4</c:v>
                </c:pt>
                <c:pt idx="30" c:formatCode="0_ ">
                  <c:v>8</c:v>
                </c:pt>
                <c:pt idx="31" c:formatCode="0_ ">
                  <c:v>12</c:v>
                </c:pt>
                <c:pt idx="32" c:formatCode="0_ ">
                  <c:v>11</c:v>
                </c:pt>
                <c:pt idx="33" c:formatCode="0_ ">
                  <c:v>27</c:v>
                </c:pt>
                <c:pt idx="34" c:formatCode="0_ ">
                  <c:v>28</c:v>
                </c:pt>
                <c:pt idx="35" c:formatCode="0_ ">
                  <c:v>41</c:v>
                </c:pt>
                <c:pt idx="36" c:formatCode="0_ ">
                  <c:v>49</c:v>
                </c:pt>
                <c:pt idx="37" c:formatCode="0_ ">
                  <c:v>36</c:v>
                </c:pt>
                <c:pt idx="38" c:formatCode="0_ ">
                  <c:v>133</c:v>
                </c:pt>
                <c:pt idx="39" c:formatCode="0_ ">
                  <c:v>97</c:v>
                </c:pt>
                <c:pt idx="40" c:formatCode="0_ ">
                  <c:v>168</c:v>
                </c:pt>
                <c:pt idx="41" c:formatCode="0_ ">
                  <c:v>196</c:v>
                </c:pt>
                <c:pt idx="42" c:formatCode="0_ ">
                  <c:v>189</c:v>
                </c:pt>
                <c:pt idx="43" c:formatCode="0_ ">
                  <c:v>250</c:v>
                </c:pt>
                <c:pt idx="44" c:formatCode="0_ ">
                  <c:v>175</c:v>
                </c:pt>
                <c:pt idx="45" c:formatCode="0_ ">
                  <c:v>368</c:v>
                </c:pt>
                <c:pt idx="46" c:formatCode="0_ ">
                  <c:v>349</c:v>
                </c:pt>
                <c:pt idx="47" c:formatCode="0_ ">
                  <c:v>345</c:v>
                </c:pt>
                <c:pt idx="48" c:formatCode="0_ ">
                  <c:v>475</c:v>
                </c:pt>
                <c:pt idx="49" c:formatCode="0_ ">
                  <c:v>427</c:v>
                </c:pt>
                <c:pt idx="50" c:formatCode="0_ ">
                  <c:v>627</c:v>
                </c:pt>
                <c:pt idx="51" c:formatCode="0_ ">
                  <c:v>793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Itália!$L$3</c:f>
              <c:strCache>
                <c:ptCount val="1"/>
                <c:pt idx="0">
                  <c:v>Recuperação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dLbls>
            <c:delete val="1"/>
          </c:dLbls>
          <c:val>
            <c:numRef>
              <c:f>Itália!$L$4:$L$55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-1</c:v>
                </c:pt>
                <c:pt idx="26">
                  <c:v>1</c:v>
                </c:pt>
                <c:pt idx="27">
                  <c:v>1</c:v>
                </c:pt>
                <c:pt idx="28">
                  <c:v>42</c:v>
                </c:pt>
                <c:pt idx="29">
                  <c:v>1</c:v>
                </c:pt>
                <c:pt idx="30">
                  <c:v>4</c:v>
                </c:pt>
                <c:pt idx="31">
                  <c:v>33</c:v>
                </c:pt>
                <c:pt idx="32">
                  <c:v>66</c:v>
                </c:pt>
                <c:pt idx="33">
                  <c:v>11</c:v>
                </c:pt>
                <c:pt idx="34">
                  <c:v>116</c:v>
                </c:pt>
                <c:pt idx="35">
                  <c:v>138</c:v>
                </c:pt>
                <c:pt idx="36">
                  <c:v>109</c:v>
                </c:pt>
                <c:pt idx="37">
                  <c:v>66</c:v>
                </c:pt>
                <c:pt idx="38">
                  <c:v>33</c:v>
                </c:pt>
                <c:pt idx="39">
                  <c:v>102</c:v>
                </c:pt>
                <c:pt idx="40">
                  <c:v>280</c:v>
                </c:pt>
                <c:pt idx="41">
                  <c:v>41</c:v>
                </c:pt>
                <c:pt idx="42">
                  <c:v>213</c:v>
                </c:pt>
                <c:pt idx="43">
                  <c:v>181</c:v>
                </c:pt>
                <c:pt idx="44">
                  <c:v>527</c:v>
                </c:pt>
                <c:pt idx="45">
                  <c:v>369</c:v>
                </c:pt>
                <c:pt idx="46">
                  <c:v>414</c:v>
                </c:pt>
                <c:pt idx="47">
                  <c:v>192</c:v>
                </c:pt>
                <c:pt idx="48">
                  <c:v>1084</c:v>
                </c:pt>
                <c:pt idx="49">
                  <c:v>415</c:v>
                </c:pt>
                <c:pt idx="50">
                  <c:v>689</c:v>
                </c:pt>
                <c:pt idx="51">
                  <c:v>943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4083877"/>
        <c:axId val="942568086"/>
      </c:lineChart>
      <c:catAx>
        <c:axId val="27408387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2568086"/>
        <c:crosses val="autoZero"/>
        <c:auto val="1"/>
        <c:lblAlgn val="ctr"/>
        <c:lblOffset val="100"/>
        <c:noMultiLvlLbl val="0"/>
      </c:catAx>
      <c:valAx>
        <c:axId val="94256808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7408387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591019277386587"/>
          <c:y val="0.0362841530054645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pt-BR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pt-BR"/>
      </a:pPr>
    </a:p>
  </c:txPr>
  <c:externalData r:id="rId1">
    <c:autoUpdate val="0"/>
  </c:externalData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pt-BR"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pt-BR" sz="1200" b="1"/>
              <a:t>contaminação e mortes</a:t>
            </a:r>
            <a:endParaRPr lang="pt-PT" altLang="pt-BR" sz="1200" b="1"/>
          </a:p>
        </c:rich>
      </c:tx>
      <c:layout>
        <c:manualLayout>
          <c:xMode val="edge"/>
          <c:yMode val="edge"/>
          <c:x val="0.0671122250069618"/>
          <c:y val="0.028510334996436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88375851321713"/>
          <c:y val="0.158688524590164"/>
          <c:w val="0.886228789103082"/>
          <c:h val="0.736043715846995"/>
        </c:manualLayout>
      </c:layout>
      <c:lineChart>
        <c:grouping val="standard"/>
        <c:varyColors val="0"/>
        <c:ser>
          <c:idx val="0"/>
          <c:order val="0"/>
          <c:tx>
            <c:strRef>
              <c:f>"casos"</c:f>
              <c:strCache>
                <c:ptCount val="1"/>
                <c:pt idx="0">
                  <c:v>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pt-BR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val>
            <c:numRef>
              <c:f>Espanha!$D$4:$D$54</c:f>
              <c:numCache>
                <c:formatCode>_-* #,##0_-;\-* #,##0_-;_-* "-"??_-;_-@_-</c:formatCode>
                <c:ptCount val="5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3</c:v>
                </c:pt>
                <c:pt idx="25">
                  <c:v>9</c:v>
                </c:pt>
                <c:pt idx="26">
                  <c:v>13</c:v>
                </c:pt>
                <c:pt idx="27">
                  <c:v>25</c:v>
                </c:pt>
                <c:pt idx="28">
                  <c:v>33</c:v>
                </c:pt>
                <c:pt idx="29">
                  <c:v>58</c:v>
                </c:pt>
                <c:pt idx="30">
                  <c:v>84</c:v>
                </c:pt>
                <c:pt idx="31">
                  <c:v>120</c:v>
                </c:pt>
                <c:pt idx="32">
                  <c:v>165</c:v>
                </c:pt>
                <c:pt idx="33">
                  <c:v>228</c:v>
                </c:pt>
                <c:pt idx="34">
                  <c:v>282</c:v>
                </c:pt>
                <c:pt idx="35">
                  <c:v>401</c:v>
                </c:pt>
                <c:pt idx="36">
                  <c:v>525</c:v>
                </c:pt>
                <c:pt idx="37">
                  <c:v>674</c:v>
                </c:pt>
                <c:pt idx="38">
                  <c:v>1231</c:v>
                </c:pt>
                <c:pt idx="39">
                  <c:v>1695</c:v>
                </c:pt>
                <c:pt idx="40">
                  <c:v>2277</c:v>
                </c:pt>
                <c:pt idx="41">
                  <c:v>3146</c:v>
                </c:pt>
                <c:pt idx="42">
                  <c:v>5232</c:v>
                </c:pt>
                <c:pt idx="43">
                  <c:v>6391</c:v>
                </c:pt>
                <c:pt idx="44">
                  <c:v>7988</c:v>
                </c:pt>
                <c:pt idx="45">
                  <c:v>9942</c:v>
                </c:pt>
                <c:pt idx="46">
                  <c:v>11826</c:v>
                </c:pt>
                <c:pt idx="47">
                  <c:v>14769</c:v>
                </c:pt>
                <c:pt idx="48">
                  <c:v>18077</c:v>
                </c:pt>
                <c:pt idx="49">
                  <c:v>21571</c:v>
                </c:pt>
                <c:pt idx="50">
                  <c:v>25496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Espanha!$F$3</c:f>
              <c:strCache>
                <c:ptCount val="1"/>
                <c:pt idx="0">
                  <c:v>Morte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dLbls>
            <c:delete val="1"/>
          </c:dLbls>
          <c:val>
            <c:numRef>
              <c:f>Espanha!$F$4:$F$54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2</c:v>
                </c:pt>
                <c:pt idx="34">
                  <c:v>3</c:v>
                </c:pt>
                <c:pt idx="35">
                  <c:v>8</c:v>
                </c:pt>
                <c:pt idx="36">
                  <c:v>10</c:v>
                </c:pt>
                <c:pt idx="37">
                  <c:v>17</c:v>
                </c:pt>
                <c:pt idx="38">
                  <c:v>30</c:v>
                </c:pt>
                <c:pt idx="39">
                  <c:v>36</c:v>
                </c:pt>
                <c:pt idx="40">
                  <c:v>55</c:v>
                </c:pt>
                <c:pt idx="41">
                  <c:v>86</c:v>
                </c:pt>
                <c:pt idx="42">
                  <c:v>133</c:v>
                </c:pt>
                <c:pt idx="43">
                  <c:v>196</c:v>
                </c:pt>
                <c:pt idx="44">
                  <c:v>294</c:v>
                </c:pt>
                <c:pt idx="45">
                  <c:v>342</c:v>
                </c:pt>
                <c:pt idx="46">
                  <c:v>533</c:v>
                </c:pt>
                <c:pt idx="47">
                  <c:v>638</c:v>
                </c:pt>
                <c:pt idx="48">
                  <c:v>831</c:v>
                </c:pt>
                <c:pt idx="49">
                  <c:v>1093</c:v>
                </c:pt>
                <c:pt idx="50">
                  <c:v>1381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4083877"/>
        <c:axId val="942568086"/>
      </c:lineChart>
      <c:catAx>
        <c:axId val="27408387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2568086"/>
        <c:crosses val="autoZero"/>
        <c:auto val="1"/>
        <c:lblAlgn val="ctr"/>
        <c:lblOffset val="100"/>
        <c:noMultiLvlLbl val="0"/>
      </c:catAx>
      <c:valAx>
        <c:axId val="94256808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7408387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487129170033476"/>
          <c:y val="0.0362841530054645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pt-BR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pt-BR"/>
      </a:pPr>
    </a:p>
  </c:txPr>
  <c:externalData r:id="rId1">
    <c:autoUpdate val="0"/>
  </c:externalData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pt-BR"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pt-BR" sz="1200" b="1"/>
              <a:t>recuperações e mortes</a:t>
            </a:r>
            <a:endParaRPr lang="pt-PT" altLang="pt-BR" sz="1200" b="1"/>
          </a:p>
        </c:rich>
      </c:tx>
      <c:layout>
        <c:manualLayout>
          <c:xMode val="edge"/>
          <c:yMode val="edge"/>
          <c:x val="0.0671122250069618"/>
          <c:y val="0.028510334996436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88375851321713"/>
          <c:y val="0.158688524590164"/>
          <c:w val="0.886228789103082"/>
          <c:h val="0.736043715846995"/>
        </c:manualLayout>
      </c:layout>
      <c:lineChart>
        <c:grouping val="standard"/>
        <c:varyColors val="0"/>
        <c:ser>
          <c:idx val="0"/>
          <c:order val="0"/>
          <c:tx>
            <c:strRef>
              <c:f>Espanha!$H$3</c:f>
              <c:strCache>
                <c:ptCount val="1"/>
                <c:pt idx="0">
                  <c:v>Recuperação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dLbls>
            <c:delete val="1"/>
          </c:dLbls>
          <c:val>
            <c:numRef>
              <c:f>Espanha!$H$4:$H$54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4</c:v>
                </c:pt>
                <c:pt idx="36">
                  <c:v>28</c:v>
                </c:pt>
                <c:pt idx="37">
                  <c:v>30</c:v>
                </c:pt>
                <c:pt idx="38">
                  <c:v>30</c:v>
                </c:pt>
                <c:pt idx="39">
                  <c:v>133</c:v>
                </c:pt>
                <c:pt idx="40">
                  <c:v>181</c:v>
                </c:pt>
                <c:pt idx="41">
                  <c:v>187</c:v>
                </c:pt>
                <c:pt idx="42">
                  <c:v>191</c:v>
                </c:pt>
                <c:pt idx="43">
                  <c:v>515</c:v>
                </c:pt>
                <c:pt idx="44">
                  <c:v>515</c:v>
                </c:pt>
                <c:pt idx="45">
                  <c:v>528</c:v>
                </c:pt>
                <c:pt idx="46">
                  <c:v>1026</c:v>
                </c:pt>
                <c:pt idx="47">
                  <c:v>1079</c:v>
                </c:pt>
                <c:pt idx="48">
                  <c:v>1105</c:v>
                </c:pt>
                <c:pt idx="49">
                  <c:v>1586</c:v>
                </c:pt>
                <c:pt idx="50">
                  <c:v>2123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Espanha!$F$3</c:f>
              <c:strCache>
                <c:ptCount val="1"/>
                <c:pt idx="0">
                  <c:v>Morte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dLbls>
            <c:delete val="1"/>
          </c:dLbls>
          <c:val>
            <c:numRef>
              <c:f>Espanha!$F$4:$F$54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2</c:v>
                </c:pt>
                <c:pt idx="34">
                  <c:v>3</c:v>
                </c:pt>
                <c:pt idx="35">
                  <c:v>8</c:v>
                </c:pt>
                <c:pt idx="36">
                  <c:v>10</c:v>
                </c:pt>
                <c:pt idx="37">
                  <c:v>17</c:v>
                </c:pt>
                <c:pt idx="38">
                  <c:v>30</c:v>
                </c:pt>
                <c:pt idx="39">
                  <c:v>36</c:v>
                </c:pt>
                <c:pt idx="40">
                  <c:v>55</c:v>
                </c:pt>
                <c:pt idx="41">
                  <c:v>86</c:v>
                </c:pt>
                <c:pt idx="42">
                  <c:v>133</c:v>
                </c:pt>
                <c:pt idx="43">
                  <c:v>196</c:v>
                </c:pt>
                <c:pt idx="44">
                  <c:v>294</c:v>
                </c:pt>
                <c:pt idx="45">
                  <c:v>342</c:v>
                </c:pt>
                <c:pt idx="46">
                  <c:v>533</c:v>
                </c:pt>
                <c:pt idx="47">
                  <c:v>638</c:v>
                </c:pt>
                <c:pt idx="48">
                  <c:v>831</c:v>
                </c:pt>
                <c:pt idx="49">
                  <c:v>1093</c:v>
                </c:pt>
                <c:pt idx="50">
                  <c:v>1381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4083877"/>
        <c:axId val="942568086"/>
      </c:lineChart>
      <c:catAx>
        <c:axId val="27408387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2568086"/>
        <c:crosses val="autoZero"/>
        <c:auto val="1"/>
        <c:lblAlgn val="ctr"/>
        <c:lblOffset val="100"/>
        <c:noMultiLvlLbl val="0"/>
      </c:catAx>
      <c:valAx>
        <c:axId val="94256808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7408387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673207895648159"/>
          <c:y val="0.0362841530054645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pt-BR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pt-BR"/>
      </a:pPr>
    </a:p>
  </c:txPr>
  <c:externalData r:id="rId1">
    <c:autoUpdate val="0"/>
  </c:externalData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pt-BR"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pt-BR" sz="1200" b="1"/>
              <a:t>% mortes vs % recuperacação</a:t>
            </a:r>
            <a:endParaRPr lang="pt-PT" altLang="pt-BR" sz="1200" b="1"/>
          </a:p>
        </c:rich>
      </c:tx>
      <c:layout>
        <c:manualLayout>
          <c:xMode val="edge"/>
          <c:yMode val="edge"/>
          <c:x val="0.0671122250069618"/>
          <c:y val="0.028510334996436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88375851321713"/>
          <c:y val="0.158688524590164"/>
          <c:w val="0.886228789103082"/>
          <c:h val="0.736043715846995"/>
        </c:manualLayout>
      </c:layout>
      <c:lineChart>
        <c:grouping val="standard"/>
        <c:varyColors val="0"/>
        <c:ser>
          <c:idx val="0"/>
          <c:order val="0"/>
          <c:tx>
            <c:strRef>
              <c:f>Espanha!$N$3</c:f>
              <c:strCache>
                <c:ptCount val="1"/>
                <c:pt idx="0">
                  <c:v>% recuperação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val>
            <c:numRef>
              <c:f>Espanha!$N$5:$N$55</c:f>
              <c:numCache>
                <c:formatCode>0.00%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0.00354609929078014</c:v>
                </c:pt>
                <c:pt idx="34">
                  <c:v>0.00997506234413965</c:v>
                </c:pt>
                <c:pt idx="35">
                  <c:v>0.0533333333333333</c:v>
                </c:pt>
                <c:pt idx="36">
                  <c:v>0.0445103857566766</c:v>
                </c:pt>
                <c:pt idx="37">
                  <c:v>0.0243704305442729</c:v>
                </c:pt>
                <c:pt idx="38">
                  <c:v>0.0784660766961652</c:v>
                </c:pt>
                <c:pt idx="39">
                  <c:v>0.0794905577514273</c:v>
                </c:pt>
                <c:pt idx="40">
                  <c:v>0.0594405594405594</c:v>
                </c:pt>
                <c:pt idx="41">
                  <c:v>0.0365061162079511</c:v>
                </c:pt>
                <c:pt idx="42">
                  <c:v>0.0805820685338758</c:v>
                </c:pt>
                <c:pt idx="43">
                  <c:v>0.064471707561342</c:v>
                </c:pt>
                <c:pt idx="44">
                  <c:v>0.0531080265540133</c:v>
                </c:pt>
                <c:pt idx="45">
                  <c:v>0.0867579908675799</c:v>
                </c:pt>
                <c:pt idx="46">
                  <c:v>0.0730584332046855</c:v>
                </c:pt>
                <c:pt idx="47">
                  <c:v>0.0611273994578746</c:v>
                </c:pt>
                <c:pt idx="48">
                  <c:v>0.0735246395623754</c:v>
                </c:pt>
                <c:pt idx="49">
                  <c:v>0.0832679636021337</c:v>
                </c:pt>
                <c:pt idx="5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Espanha!$M$3</c:f>
              <c:strCache>
                <c:ptCount val="1"/>
                <c:pt idx="0">
                  <c:v>% morte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dLbls>
            <c:delete val="1"/>
          </c:dLbls>
          <c:val>
            <c:numRef>
              <c:f>Espanha!$M$4:$M$55</c:f>
              <c:numCache>
                <c:formatCode>0.00%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0.00606060606060606</c:v>
                </c:pt>
                <c:pt idx="33">
                  <c:v>0.0087719298245614</c:v>
                </c:pt>
                <c:pt idx="34">
                  <c:v>0.0106382978723404</c:v>
                </c:pt>
                <c:pt idx="35">
                  <c:v>0.0199501246882793</c:v>
                </c:pt>
                <c:pt idx="36">
                  <c:v>0.019047619047619</c:v>
                </c:pt>
                <c:pt idx="37">
                  <c:v>0.0252225519287834</c:v>
                </c:pt>
                <c:pt idx="38">
                  <c:v>0.0243704305442729</c:v>
                </c:pt>
                <c:pt idx="39">
                  <c:v>0.0212389380530973</c:v>
                </c:pt>
                <c:pt idx="40">
                  <c:v>0.0241545893719807</c:v>
                </c:pt>
                <c:pt idx="41">
                  <c:v>0.0273363000635728</c:v>
                </c:pt>
                <c:pt idx="42">
                  <c:v>0.0254204892966361</c:v>
                </c:pt>
                <c:pt idx="43">
                  <c:v>0.0306681270536692</c:v>
                </c:pt>
                <c:pt idx="44">
                  <c:v>0.0368052078117176</c:v>
                </c:pt>
                <c:pt idx="45">
                  <c:v>0.0343995171997586</c:v>
                </c:pt>
                <c:pt idx="46">
                  <c:v>0.0450701843395907</c:v>
                </c:pt>
                <c:pt idx="47">
                  <c:v>0.0431985916446611</c:v>
                </c:pt>
                <c:pt idx="48">
                  <c:v>0.0459700171488632</c:v>
                </c:pt>
                <c:pt idx="49">
                  <c:v>0.0506698808585601</c:v>
                </c:pt>
                <c:pt idx="50">
                  <c:v>0.0541653592720427</c:v>
                </c:pt>
                <c:pt idx="5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4083877"/>
        <c:axId val="942568086"/>
      </c:lineChart>
      <c:catAx>
        <c:axId val="27408387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2568086"/>
        <c:crosses val="autoZero"/>
        <c:auto val="1"/>
        <c:lblAlgn val="ctr"/>
        <c:lblOffset val="100"/>
        <c:noMultiLvlLbl val="0"/>
      </c:catAx>
      <c:valAx>
        <c:axId val="94256808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7408387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487129170033476"/>
          <c:y val="0.0362841530054645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pt-BR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pt-BR"/>
      </a:pPr>
    </a:p>
  </c:txPr>
  <c:externalData r:id="rId1">
    <c:autoUpdate val="0"/>
  </c:externalData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pt-BR"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pt-BR" sz="1200" b="1"/>
              <a:t>casos ativos</a:t>
            </a:r>
            <a:endParaRPr lang="pt-PT" altLang="pt-BR" sz="1200" b="1"/>
          </a:p>
        </c:rich>
      </c:tx>
      <c:layout>
        <c:manualLayout>
          <c:xMode val="edge"/>
          <c:yMode val="edge"/>
          <c:x val="0.0671122250069618"/>
          <c:y val="0.028510334996436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88375851321713"/>
          <c:y val="0.158688524590164"/>
          <c:w val="0.886228789103082"/>
          <c:h val="0.736043715846995"/>
        </c:manualLayout>
      </c:layout>
      <c:lineChart>
        <c:grouping val="standard"/>
        <c:varyColors val="0"/>
        <c:ser>
          <c:idx val="0"/>
          <c:order val="0"/>
          <c:tx>
            <c:strRef>
              <c:f>Espanha!$O$3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val>
            <c:numRef>
              <c:f>Espanha!$O$4:$O$54</c:f>
              <c:numCache>
                <c:formatCode>General</c:formatCode>
                <c:ptCount val="5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3</c:v>
                </c:pt>
                <c:pt idx="25">
                  <c:v>9</c:v>
                </c:pt>
                <c:pt idx="26">
                  <c:v>13</c:v>
                </c:pt>
                <c:pt idx="27">
                  <c:v>25</c:v>
                </c:pt>
                <c:pt idx="28">
                  <c:v>33</c:v>
                </c:pt>
                <c:pt idx="29">
                  <c:v>58</c:v>
                </c:pt>
                <c:pt idx="30">
                  <c:v>84</c:v>
                </c:pt>
                <c:pt idx="31">
                  <c:v>120</c:v>
                </c:pt>
                <c:pt idx="32">
                  <c:v>164</c:v>
                </c:pt>
                <c:pt idx="33">
                  <c:v>226</c:v>
                </c:pt>
                <c:pt idx="34">
                  <c:v>278</c:v>
                </c:pt>
                <c:pt idx="35">
                  <c:v>389</c:v>
                </c:pt>
                <c:pt idx="36">
                  <c:v>487</c:v>
                </c:pt>
                <c:pt idx="37">
                  <c:v>627</c:v>
                </c:pt>
                <c:pt idx="38">
                  <c:v>1171</c:v>
                </c:pt>
                <c:pt idx="39">
                  <c:v>1526</c:v>
                </c:pt>
                <c:pt idx="40">
                  <c:v>2041</c:v>
                </c:pt>
                <c:pt idx="41">
                  <c:v>2873</c:v>
                </c:pt>
                <c:pt idx="42">
                  <c:v>4908</c:v>
                </c:pt>
                <c:pt idx="43">
                  <c:v>5680</c:v>
                </c:pt>
                <c:pt idx="44">
                  <c:v>7179</c:v>
                </c:pt>
                <c:pt idx="45">
                  <c:v>9072</c:v>
                </c:pt>
                <c:pt idx="46">
                  <c:v>10267</c:v>
                </c:pt>
                <c:pt idx="47">
                  <c:v>13052</c:v>
                </c:pt>
                <c:pt idx="48">
                  <c:v>16141</c:v>
                </c:pt>
                <c:pt idx="49">
                  <c:v>18892</c:v>
                </c:pt>
                <c:pt idx="50">
                  <c:v>21992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4083877"/>
        <c:axId val="942568086"/>
      </c:lineChart>
      <c:catAx>
        <c:axId val="27408387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2568086"/>
        <c:crosses val="autoZero"/>
        <c:auto val="1"/>
        <c:lblAlgn val="ctr"/>
        <c:lblOffset val="100"/>
        <c:noMultiLvlLbl val="0"/>
      </c:catAx>
      <c:valAx>
        <c:axId val="94256808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7408387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pt-BR"/>
      </a:pPr>
    </a:p>
  </c:txPr>
  <c:externalData r:id="rId1">
    <c:autoUpdate val="0"/>
  </c:externalData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pt-BR"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pt-BR" sz="1200" b="1"/>
              <a:t>casos, recuperações e mortes (diário)</a:t>
            </a:r>
            <a:endParaRPr lang="pt-PT" altLang="pt-BR" sz="1200" b="1"/>
          </a:p>
        </c:rich>
      </c:tx>
      <c:layout>
        <c:manualLayout>
          <c:xMode val="edge"/>
          <c:yMode val="edge"/>
          <c:x val="0.0671122250069618"/>
          <c:y val="0.028510334996436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88375851321713"/>
          <c:y val="0.158688524590164"/>
          <c:w val="0.886228789103082"/>
          <c:h val="0.736043715846995"/>
        </c:manualLayout>
      </c:layout>
      <c:lineChart>
        <c:grouping val="standard"/>
        <c:varyColors val="0"/>
        <c:ser>
          <c:idx val="0"/>
          <c:order val="0"/>
          <c:tx>
            <c:strRef>
              <c:f>Espanha!$I$3</c:f>
              <c:strCache>
                <c:ptCount val="1"/>
                <c:pt idx="0">
                  <c:v>Real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val>
            <c:numRef>
              <c:f>Espanha!$I$4:$I$54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6</c:v>
                </c:pt>
                <c:pt idx="26">
                  <c:v>4</c:v>
                </c:pt>
                <c:pt idx="27">
                  <c:v>12</c:v>
                </c:pt>
                <c:pt idx="28">
                  <c:v>8</c:v>
                </c:pt>
                <c:pt idx="29">
                  <c:v>25</c:v>
                </c:pt>
                <c:pt idx="30">
                  <c:v>26</c:v>
                </c:pt>
                <c:pt idx="31">
                  <c:v>36</c:v>
                </c:pt>
                <c:pt idx="32">
                  <c:v>45</c:v>
                </c:pt>
                <c:pt idx="33">
                  <c:v>63</c:v>
                </c:pt>
                <c:pt idx="34">
                  <c:v>54</c:v>
                </c:pt>
                <c:pt idx="35">
                  <c:v>119</c:v>
                </c:pt>
                <c:pt idx="36">
                  <c:v>124</c:v>
                </c:pt>
                <c:pt idx="37">
                  <c:v>149</c:v>
                </c:pt>
                <c:pt idx="38">
                  <c:v>557</c:v>
                </c:pt>
                <c:pt idx="39">
                  <c:v>464</c:v>
                </c:pt>
                <c:pt idx="40">
                  <c:v>582</c:v>
                </c:pt>
                <c:pt idx="41">
                  <c:v>869</c:v>
                </c:pt>
                <c:pt idx="42">
                  <c:v>2086</c:v>
                </c:pt>
                <c:pt idx="43">
                  <c:v>1159</c:v>
                </c:pt>
                <c:pt idx="44">
                  <c:v>1597</c:v>
                </c:pt>
                <c:pt idx="45">
                  <c:v>1954</c:v>
                </c:pt>
                <c:pt idx="46">
                  <c:v>1884</c:v>
                </c:pt>
                <c:pt idx="47">
                  <c:v>2943</c:v>
                </c:pt>
                <c:pt idx="48">
                  <c:v>3308</c:v>
                </c:pt>
                <c:pt idx="49">
                  <c:v>3494</c:v>
                </c:pt>
                <c:pt idx="50">
                  <c:v>3925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Espanha!$K$3</c:f>
              <c:strCache>
                <c:ptCount val="1"/>
                <c:pt idx="0">
                  <c:v>Morte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dLbls>
            <c:delete val="1"/>
          </c:dLbls>
          <c:val>
            <c:numRef>
              <c:f>Espanha!$K$4:$K$54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 c:formatCode="0_ ">
                  <c:v>5</c:v>
                </c:pt>
                <c:pt idx="36" c:formatCode="0_ ">
                  <c:v>2</c:v>
                </c:pt>
                <c:pt idx="37" c:formatCode="0_ ">
                  <c:v>7</c:v>
                </c:pt>
                <c:pt idx="38" c:formatCode="0_ ">
                  <c:v>13</c:v>
                </c:pt>
                <c:pt idx="39" c:formatCode="0_ ">
                  <c:v>6</c:v>
                </c:pt>
                <c:pt idx="40">
                  <c:v>19</c:v>
                </c:pt>
                <c:pt idx="41">
                  <c:v>31</c:v>
                </c:pt>
                <c:pt idx="42">
                  <c:v>47</c:v>
                </c:pt>
                <c:pt idx="43">
                  <c:v>63</c:v>
                </c:pt>
                <c:pt idx="44">
                  <c:v>98</c:v>
                </c:pt>
                <c:pt idx="45">
                  <c:v>48</c:v>
                </c:pt>
                <c:pt idx="46">
                  <c:v>191</c:v>
                </c:pt>
                <c:pt idx="47">
                  <c:v>105</c:v>
                </c:pt>
                <c:pt idx="48">
                  <c:v>193</c:v>
                </c:pt>
                <c:pt idx="49">
                  <c:v>262</c:v>
                </c:pt>
                <c:pt idx="50">
                  <c:v>288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Espanha!$L$3</c:f>
              <c:strCache>
                <c:ptCount val="1"/>
                <c:pt idx="0">
                  <c:v>Recuperação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dLbls>
            <c:delete val="1"/>
          </c:dLbls>
          <c:val>
            <c:numRef>
              <c:f>Espanha!$L$4:$L$54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3</c:v>
                </c:pt>
                <c:pt idx="36">
                  <c:v>24</c:v>
                </c:pt>
                <c:pt idx="37">
                  <c:v>2</c:v>
                </c:pt>
                <c:pt idx="38">
                  <c:v>0</c:v>
                </c:pt>
                <c:pt idx="39">
                  <c:v>103</c:v>
                </c:pt>
                <c:pt idx="40">
                  <c:v>48</c:v>
                </c:pt>
                <c:pt idx="41">
                  <c:v>6</c:v>
                </c:pt>
                <c:pt idx="42">
                  <c:v>4</c:v>
                </c:pt>
                <c:pt idx="43">
                  <c:v>324</c:v>
                </c:pt>
                <c:pt idx="44">
                  <c:v>0</c:v>
                </c:pt>
                <c:pt idx="45">
                  <c:v>13</c:v>
                </c:pt>
                <c:pt idx="46">
                  <c:v>498</c:v>
                </c:pt>
                <c:pt idx="47">
                  <c:v>53</c:v>
                </c:pt>
                <c:pt idx="48">
                  <c:v>26</c:v>
                </c:pt>
                <c:pt idx="49">
                  <c:v>481</c:v>
                </c:pt>
                <c:pt idx="50">
                  <c:v>537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4083877"/>
        <c:axId val="942568086"/>
      </c:lineChart>
      <c:catAx>
        <c:axId val="27408387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2568086"/>
        <c:crosses val="autoZero"/>
        <c:auto val="1"/>
        <c:lblAlgn val="ctr"/>
        <c:lblOffset val="100"/>
        <c:noMultiLvlLbl val="0"/>
      </c:catAx>
      <c:valAx>
        <c:axId val="94256808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7408387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591019277386587"/>
          <c:y val="0.0362841530054645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pt-BR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pt-BR"/>
      </a:pPr>
    </a:p>
  </c:txPr>
  <c:externalData r:id="rId1">
    <c:autoUpdate val="0"/>
  </c:externalData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pt-BR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Crescimento coronavirus Brasil</a:t>
            </a:r>
            <a:endParaRPr lang="pt-BR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222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forward val="2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lang="pt-BR"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cat>
            <c:numRef>
              <c:f>Itália2!$C$3:$C$37</c:f>
              <c:numCache>
                <c:formatCode>_-* #,##0_-;\-* #,##0_-;_-* "-"??_-;_-@_-</c:formatCode>
                <c:ptCount val="35"/>
                <c:pt idx="0" c:formatCode="_-* #,##0_-;\-* #,##0_-;_-* &quot;-&quot;??_-;_-@_-">
                  <c:v>1</c:v>
                </c:pt>
                <c:pt idx="1" c:formatCode="_-* #,##0_-;\-* #,##0_-;_-* &quot;-&quot;??_-;_-@_-">
                  <c:v>2</c:v>
                </c:pt>
                <c:pt idx="2" c:formatCode="_-* #,##0_-;\-* #,##0_-;_-* &quot;-&quot;??_-;_-@_-">
                  <c:v>3</c:v>
                </c:pt>
                <c:pt idx="3" c:formatCode="_-* #,##0_-;\-* #,##0_-;_-* &quot;-&quot;??_-;_-@_-">
                  <c:v>4</c:v>
                </c:pt>
                <c:pt idx="4" c:formatCode="_-* #,##0_-;\-* #,##0_-;_-* &quot;-&quot;??_-;_-@_-">
                  <c:v>5</c:v>
                </c:pt>
                <c:pt idx="5" c:formatCode="_-* #,##0_-;\-* #,##0_-;_-* &quot;-&quot;??_-;_-@_-">
                  <c:v>6</c:v>
                </c:pt>
                <c:pt idx="6" c:formatCode="_-* #,##0_-;\-* #,##0_-;_-* &quot;-&quot;??_-;_-@_-">
                  <c:v>7</c:v>
                </c:pt>
                <c:pt idx="7" c:formatCode="_-* #,##0_-;\-* #,##0_-;_-* &quot;-&quot;??_-;_-@_-">
                  <c:v>8</c:v>
                </c:pt>
                <c:pt idx="8" c:formatCode="_-* #,##0_-;\-* #,##0_-;_-* &quot;-&quot;??_-;_-@_-">
                  <c:v>9</c:v>
                </c:pt>
                <c:pt idx="9" c:formatCode="_-* #,##0_-;\-* #,##0_-;_-* &quot;-&quot;??_-;_-@_-">
                  <c:v>10</c:v>
                </c:pt>
                <c:pt idx="10" c:formatCode="_-* #,##0_-;\-* #,##0_-;_-* &quot;-&quot;??_-;_-@_-">
                  <c:v>11</c:v>
                </c:pt>
                <c:pt idx="11" c:formatCode="_-* #,##0_-;\-* #,##0_-;_-* &quot;-&quot;??_-;_-@_-">
                  <c:v>12</c:v>
                </c:pt>
                <c:pt idx="12" c:formatCode="_-* #,##0_-;\-* #,##0_-;_-* &quot;-&quot;??_-;_-@_-">
                  <c:v>13</c:v>
                </c:pt>
                <c:pt idx="13" c:formatCode="_-* #,##0_-;\-* #,##0_-;_-* &quot;-&quot;??_-;_-@_-">
                  <c:v>14</c:v>
                </c:pt>
                <c:pt idx="14" c:formatCode="_-* #,##0_-;\-* #,##0_-;_-* &quot;-&quot;??_-;_-@_-">
                  <c:v>15</c:v>
                </c:pt>
                <c:pt idx="15" c:formatCode="_-* #,##0_-;\-* #,##0_-;_-* &quot;-&quot;??_-;_-@_-">
                  <c:v>16</c:v>
                </c:pt>
                <c:pt idx="16" c:formatCode="_-* #,##0_-;\-* #,##0_-;_-* &quot;-&quot;??_-;_-@_-">
                  <c:v>17</c:v>
                </c:pt>
                <c:pt idx="17" c:formatCode="_-* #,##0_-;\-* #,##0_-;_-* &quot;-&quot;??_-;_-@_-">
                  <c:v>18</c:v>
                </c:pt>
                <c:pt idx="18" c:formatCode="_-* #,##0_-;\-* #,##0_-;_-* &quot;-&quot;??_-;_-@_-">
                  <c:v>19</c:v>
                </c:pt>
                <c:pt idx="19" c:formatCode="_-* #,##0_-;\-* #,##0_-;_-* &quot;-&quot;??_-;_-@_-">
                  <c:v>20</c:v>
                </c:pt>
                <c:pt idx="20" c:formatCode="_-* #,##0_-;\-* #,##0_-;_-* &quot;-&quot;??_-;_-@_-">
                  <c:v>21</c:v>
                </c:pt>
                <c:pt idx="21" c:formatCode="_-* #,##0_-;\-* #,##0_-;_-* &quot;-&quot;??_-;_-@_-">
                  <c:v>22</c:v>
                </c:pt>
                <c:pt idx="22" c:formatCode="_-* #,##0_-;\-* #,##0_-;_-* &quot;-&quot;??_-;_-@_-">
                  <c:v>23</c:v>
                </c:pt>
                <c:pt idx="23" c:formatCode="_-* #,##0_-;\-* #,##0_-;_-* &quot;-&quot;??_-;_-@_-">
                  <c:v>24</c:v>
                </c:pt>
                <c:pt idx="24" c:formatCode="_-* #,##0_-;\-* #,##0_-;_-* &quot;-&quot;??_-;_-@_-">
                  <c:v>25</c:v>
                </c:pt>
                <c:pt idx="25" c:formatCode="_-* #,##0_-;\-* #,##0_-;_-* &quot;-&quot;??_-;_-@_-">
                  <c:v>26</c:v>
                </c:pt>
                <c:pt idx="26" c:formatCode="_-* #,##0_-;\-* #,##0_-;_-* &quot;-&quot;??_-;_-@_-">
                  <c:v>27</c:v>
                </c:pt>
                <c:pt idx="27" c:formatCode="_-* #,##0_-;\-* #,##0_-;_-* &quot;-&quot;??_-;_-@_-">
                  <c:v>28</c:v>
                </c:pt>
                <c:pt idx="28" c:formatCode="_-* #,##0_-;\-* #,##0_-;_-* &quot;-&quot;??_-;_-@_-">
                  <c:v>29</c:v>
                </c:pt>
                <c:pt idx="29" c:formatCode="_-* #,##0_-;\-* #,##0_-;_-* &quot;-&quot;??_-;_-@_-">
                  <c:v>30</c:v>
                </c:pt>
                <c:pt idx="30" c:formatCode="_-* #,##0_-;\-* #,##0_-;_-* &quot;-&quot;??_-;_-@_-">
                  <c:v>31</c:v>
                </c:pt>
                <c:pt idx="31" c:formatCode="_-* #,##0_-;\-* #,##0_-;_-* &quot;-&quot;??_-;_-@_-">
                  <c:v>32</c:v>
                </c:pt>
                <c:pt idx="32" c:formatCode="_-* #,##0_-;\-* #,##0_-;_-* &quot;-&quot;??_-;_-@_-">
                  <c:v>33</c:v>
                </c:pt>
                <c:pt idx="33" c:formatCode="_-* #,##0_-;\-* #,##0_-;_-* &quot;-&quot;??_-;_-@_-">
                  <c:v>34</c:v>
                </c:pt>
                <c:pt idx="34" c:formatCode="_-* #,##0_-;\-* #,##0_-;_-* &quot;-&quot;??_-;_-@_-">
                  <c:v>35</c:v>
                </c:pt>
              </c:numCache>
            </c:numRef>
          </c:cat>
          <c:val>
            <c:numRef>
              <c:f>Dados!$D$5:$D$29</c:f>
              <c:numCache>
                <c:formatCode>_-* #,##0_-;\-* #,##0_-;_-* "-"??_-;_-@_-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8</c:v>
                </c:pt>
                <c:pt idx="9">
                  <c:v>13</c:v>
                </c:pt>
                <c:pt idx="10">
                  <c:v>19</c:v>
                </c:pt>
                <c:pt idx="11">
                  <c:v>25</c:v>
                </c:pt>
                <c:pt idx="12">
                  <c:v>30</c:v>
                </c:pt>
                <c:pt idx="13">
                  <c:v>34</c:v>
                </c:pt>
                <c:pt idx="14">
                  <c:v>69</c:v>
                </c:pt>
                <c:pt idx="15">
                  <c:v>78</c:v>
                </c:pt>
                <c:pt idx="16">
                  <c:v>98</c:v>
                </c:pt>
                <c:pt idx="17">
                  <c:v>121</c:v>
                </c:pt>
                <c:pt idx="18">
                  <c:v>200</c:v>
                </c:pt>
                <c:pt idx="19">
                  <c:v>234</c:v>
                </c:pt>
                <c:pt idx="20">
                  <c:v>291</c:v>
                </c:pt>
                <c:pt idx="21">
                  <c:v>428</c:v>
                </c:pt>
                <c:pt idx="22">
                  <c:v>621</c:v>
                </c:pt>
                <c:pt idx="23">
                  <c:v>970</c:v>
                </c:pt>
                <c:pt idx="24">
                  <c:v>1178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7971855"/>
        <c:axId val="1067973487"/>
      </c:lineChart>
      <c:catAx>
        <c:axId val="1067971855"/>
        <c:scaling>
          <c:orientation val="minMax"/>
        </c:scaling>
        <c:delete val="0"/>
        <c:axPos val="b"/>
        <c:numFmt formatCode="_-* #,##0_-;\-* #,##0_-;_-* &quot;-&quot;??_-;_-@_-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pt-BR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67973487"/>
        <c:crosses val="autoZero"/>
        <c:auto val="1"/>
        <c:lblAlgn val="ctr"/>
        <c:lblOffset val="100"/>
        <c:noMultiLvlLbl val="0"/>
      </c:catAx>
      <c:valAx>
        <c:axId val="1067973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pt-BR"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67971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317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pt-BR"/>
      </a:pPr>
    </a:p>
  </c:txPr>
  <c:externalData r:id="rId1">
    <c:autoUpdate val="0"/>
  </c:externalData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val>
            <c:numRef>
              <c:f>Itália2!$D$3:$D$37</c:f>
              <c:numCache>
                <c:formatCode>General</c:formatCode>
                <c:ptCount val="35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21</c:v>
                </c:pt>
                <c:pt idx="7">
                  <c:v>79</c:v>
                </c:pt>
                <c:pt idx="8">
                  <c:v>157</c:v>
                </c:pt>
                <c:pt idx="9">
                  <c:v>229</c:v>
                </c:pt>
                <c:pt idx="10">
                  <c:v>323</c:v>
                </c:pt>
                <c:pt idx="11">
                  <c:v>470</c:v>
                </c:pt>
                <c:pt idx="12">
                  <c:v>655</c:v>
                </c:pt>
                <c:pt idx="13">
                  <c:v>889</c:v>
                </c:pt>
                <c:pt idx="14">
                  <c:v>1128</c:v>
                </c:pt>
                <c:pt idx="15">
                  <c:v>1701</c:v>
                </c:pt>
                <c:pt idx="16">
                  <c:v>2036</c:v>
                </c:pt>
                <c:pt idx="17">
                  <c:v>2502</c:v>
                </c:pt>
                <c:pt idx="18">
                  <c:v>3089</c:v>
                </c:pt>
                <c:pt idx="19">
                  <c:v>3858</c:v>
                </c:pt>
                <c:pt idx="20">
                  <c:v>4636</c:v>
                </c:pt>
                <c:pt idx="21">
                  <c:v>5883</c:v>
                </c:pt>
                <c:pt idx="22">
                  <c:v>7375</c:v>
                </c:pt>
                <c:pt idx="23">
                  <c:v>9172</c:v>
                </c:pt>
                <c:pt idx="24">
                  <c:v>10149</c:v>
                </c:pt>
                <c:pt idx="25">
                  <c:v>12462</c:v>
                </c:pt>
                <c:pt idx="26">
                  <c:v>15113</c:v>
                </c:pt>
                <c:pt idx="27">
                  <c:v>17660</c:v>
                </c:pt>
                <c:pt idx="28">
                  <c:v>21157</c:v>
                </c:pt>
                <c:pt idx="29">
                  <c:v>24747</c:v>
                </c:pt>
                <c:pt idx="30">
                  <c:v>27980</c:v>
                </c:pt>
                <c:pt idx="31">
                  <c:v>31506</c:v>
                </c:pt>
                <c:pt idx="32">
                  <c:v>35713</c:v>
                </c:pt>
                <c:pt idx="33">
                  <c:v>41035</c:v>
                </c:pt>
                <c:pt idx="34">
                  <c:v>47021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6106376"/>
        <c:axId val="829195270"/>
      </c:lineChart>
      <c:catAx>
        <c:axId val="7161063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29195270"/>
        <c:crosses val="autoZero"/>
        <c:auto val="1"/>
        <c:lblAlgn val="ctr"/>
        <c:lblOffset val="100"/>
        <c:noMultiLvlLbl val="0"/>
      </c:catAx>
      <c:valAx>
        <c:axId val="82919527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16106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pt-BR"/>
      </a:pPr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pt-BR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Crescimento coronavirus Brasil</a:t>
            </a:r>
            <a:endParaRPr lang="pt-BR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222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forward val="2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lang="pt-BR"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cat>
            <c:numRef>
              <c:f>Dados!$C$5:$C$27</c:f>
              <c:numCache>
                <c:formatCode>_-* #,##0_-;\-* #,##0_-;_-* "-"??_-;_-@_-</c:formatCode>
                <c:ptCount val="23"/>
                <c:pt idx="0" c:formatCode="_-* #,##0_-;\-* #,##0_-;_-* &quot;-&quot;??_-;_-@_-">
                  <c:v>1</c:v>
                </c:pt>
                <c:pt idx="1" c:formatCode="_-* #,##0_-;\-* #,##0_-;_-* &quot;-&quot;??_-;_-@_-">
                  <c:v>2</c:v>
                </c:pt>
                <c:pt idx="2" c:formatCode="_-* #,##0_-;\-* #,##0_-;_-* &quot;-&quot;??_-;_-@_-">
                  <c:v>3</c:v>
                </c:pt>
                <c:pt idx="3" c:formatCode="_-* #,##0_-;\-* #,##0_-;_-* &quot;-&quot;??_-;_-@_-">
                  <c:v>4</c:v>
                </c:pt>
                <c:pt idx="4" c:formatCode="_-* #,##0_-;\-* #,##0_-;_-* &quot;-&quot;??_-;_-@_-">
                  <c:v>5</c:v>
                </c:pt>
                <c:pt idx="5" c:formatCode="_-* #,##0_-;\-* #,##0_-;_-* &quot;-&quot;??_-;_-@_-">
                  <c:v>6</c:v>
                </c:pt>
                <c:pt idx="6" c:formatCode="_-* #,##0_-;\-* #,##0_-;_-* &quot;-&quot;??_-;_-@_-">
                  <c:v>7</c:v>
                </c:pt>
                <c:pt idx="7" c:formatCode="_-* #,##0_-;\-* #,##0_-;_-* &quot;-&quot;??_-;_-@_-">
                  <c:v>8</c:v>
                </c:pt>
                <c:pt idx="8" c:formatCode="_-* #,##0_-;\-* #,##0_-;_-* &quot;-&quot;??_-;_-@_-">
                  <c:v>9</c:v>
                </c:pt>
                <c:pt idx="9" c:formatCode="_-* #,##0_-;\-* #,##0_-;_-* &quot;-&quot;??_-;_-@_-">
                  <c:v>10</c:v>
                </c:pt>
                <c:pt idx="10" c:formatCode="_-* #,##0_-;\-* #,##0_-;_-* &quot;-&quot;??_-;_-@_-">
                  <c:v>11</c:v>
                </c:pt>
                <c:pt idx="11" c:formatCode="_-* #,##0_-;\-* #,##0_-;_-* &quot;-&quot;??_-;_-@_-">
                  <c:v>12</c:v>
                </c:pt>
                <c:pt idx="12" c:formatCode="_-* #,##0_-;\-* #,##0_-;_-* &quot;-&quot;??_-;_-@_-">
                  <c:v>13</c:v>
                </c:pt>
                <c:pt idx="13" c:formatCode="_-* #,##0_-;\-* #,##0_-;_-* &quot;-&quot;??_-;_-@_-">
                  <c:v>14</c:v>
                </c:pt>
                <c:pt idx="14" c:formatCode="_-* #,##0_-;\-* #,##0_-;_-* &quot;-&quot;??_-;_-@_-">
                  <c:v>15</c:v>
                </c:pt>
                <c:pt idx="15" c:formatCode="_-* #,##0_-;\-* #,##0_-;_-* &quot;-&quot;??_-;_-@_-">
                  <c:v>16</c:v>
                </c:pt>
                <c:pt idx="16" c:formatCode="_-* #,##0_-;\-* #,##0_-;_-* &quot;-&quot;??_-;_-@_-">
                  <c:v>17</c:v>
                </c:pt>
                <c:pt idx="17" c:formatCode="_-* #,##0_-;\-* #,##0_-;_-* &quot;-&quot;??_-;_-@_-">
                  <c:v>18</c:v>
                </c:pt>
                <c:pt idx="18" c:formatCode="_-* #,##0_-;\-* #,##0_-;_-* &quot;-&quot;??_-;_-@_-">
                  <c:v>19</c:v>
                </c:pt>
                <c:pt idx="19" c:formatCode="_-* #,##0_-;\-* #,##0_-;_-* &quot;-&quot;??_-;_-@_-">
                  <c:v>20</c:v>
                </c:pt>
                <c:pt idx="20" c:formatCode="_-* #,##0_-;\-* #,##0_-;_-* &quot;-&quot;??_-;_-@_-">
                  <c:v>21</c:v>
                </c:pt>
                <c:pt idx="21" c:formatCode="_-* #,##0_-;\-* #,##0_-;_-* &quot;-&quot;??_-;_-@_-">
                  <c:v>22</c:v>
                </c:pt>
                <c:pt idx="22" c:formatCode="_-* #,##0_-;\-* #,##0_-;_-* &quot;-&quot;??_-;_-@_-">
                  <c:v>23</c:v>
                </c:pt>
              </c:numCache>
            </c:numRef>
          </c:cat>
          <c:val>
            <c:numRef>
              <c:f>Dados!$D$5:$D$27</c:f>
              <c:numCache>
                <c:formatCode>_-* #,##0_-;\-* #,##0_-;_-* "-"??_-;_-@_-</c:formatCode>
                <c:ptCount val="2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8</c:v>
                </c:pt>
                <c:pt idx="9">
                  <c:v>13</c:v>
                </c:pt>
                <c:pt idx="10">
                  <c:v>19</c:v>
                </c:pt>
                <c:pt idx="11">
                  <c:v>25</c:v>
                </c:pt>
                <c:pt idx="12">
                  <c:v>30</c:v>
                </c:pt>
                <c:pt idx="13">
                  <c:v>34</c:v>
                </c:pt>
                <c:pt idx="14">
                  <c:v>69</c:v>
                </c:pt>
                <c:pt idx="15">
                  <c:v>78</c:v>
                </c:pt>
                <c:pt idx="16">
                  <c:v>98</c:v>
                </c:pt>
                <c:pt idx="17">
                  <c:v>121</c:v>
                </c:pt>
                <c:pt idx="18">
                  <c:v>200</c:v>
                </c:pt>
                <c:pt idx="19">
                  <c:v>234</c:v>
                </c:pt>
                <c:pt idx="20">
                  <c:v>291</c:v>
                </c:pt>
                <c:pt idx="21">
                  <c:v>428</c:v>
                </c:pt>
                <c:pt idx="22">
                  <c:v>621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7971855"/>
        <c:axId val="1067973487"/>
      </c:lineChart>
      <c:catAx>
        <c:axId val="1067971855"/>
        <c:scaling>
          <c:orientation val="minMax"/>
        </c:scaling>
        <c:delete val="0"/>
        <c:axPos val="b"/>
        <c:numFmt formatCode="_-* #,##0_-;\-* #,##0_-;_-* &quot;-&quot;??_-;_-@_-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pt-BR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67973487"/>
        <c:crosses val="autoZero"/>
        <c:auto val="1"/>
        <c:lblAlgn val="ctr"/>
        <c:lblOffset val="100"/>
        <c:noMultiLvlLbl val="0"/>
      </c:catAx>
      <c:valAx>
        <c:axId val="1067973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pt-BR"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67971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317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pt-BR"/>
      </a:pPr>
    </a:p>
  </c:txPr>
  <c:externalData r:id="rId1">
    <c:autoUpdate val="0"/>
  </c:externalData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Dados!$D$4</c:f>
              <c:strCache>
                <c:ptCount val="1"/>
                <c:pt idx="0">
                  <c:v>Real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Dados!$D$5:$D$28</c:f>
              <c:numCache>
                <c:formatCode>_-* #,##0_-;\-* #,##0_-;_-* "-"??_-;_-@_-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8</c:v>
                </c:pt>
                <c:pt idx="9">
                  <c:v>13</c:v>
                </c:pt>
                <c:pt idx="10">
                  <c:v>19</c:v>
                </c:pt>
                <c:pt idx="11">
                  <c:v>25</c:v>
                </c:pt>
                <c:pt idx="12">
                  <c:v>30</c:v>
                </c:pt>
                <c:pt idx="13">
                  <c:v>34</c:v>
                </c:pt>
                <c:pt idx="14">
                  <c:v>69</c:v>
                </c:pt>
                <c:pt idx="15">
                  <c:v>78</c:v>
                </c:pt>
                <c:pt idx="16">
                  <c:v>98</c:v>
                </c:pt>
                <c:pt idx="17">
                  <c:v>121</c:v>
                </c:pt>
                <c:pt idx="18">
                  <c:v>200</c:v>
                </c:pt>
                <c:pt idx="19">
                  <c:v>234</c:v>
                </c:pt>
                <c:pt idx="20">
                  <c:v>291</c:v>
                </c:pt>
                <c:pt idx="21">
                  <c:v>428</c:v>
                </c:pt>
                <c:pt idx="22">
                  <c:v>621</c:v>
                </c:pt>
                <c:pt idx="23">
                  <c:v>970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93502661"/>
        <c:axId val="705467692"/>
      </c:lineChart>
      <c:catAx>
        <c:axId val="29350266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05467692"/>
        <c:crosses val="autoZero"/>
        <c:auto val="1"/>
        <c:lblAlgn val="ctr"/>
        <c:lblOffset val="100"/>
        <c:noMultiLvlLbl val="0"/>
      </c:catAx>
      <c:valAx>
        <c:axId val="7054676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9350266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pt-BR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pt-BR"/>
      </a:pPr>
    </a:p>
  </c:txPr>
  <c:externalData r:id="rId1">
    <c:autoUpdate val="0"/>
  </c:externalData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pt-BR"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pt-BR" sz="1200" b="1"/>
              <a:t>recuperações e mortes</a:t>
            </a:r>
            <a:endParaRPr lang="pt-PT" altLang="pt-BR" sz="1200" b="1"/>
          </a:p>
        </c:rich>
      </c:tx>
      <c:layout>
        <c:manualLayout>
          <c:xMode val="edge"/>
          <c:yMode val="edge"/>
          <c:x val="0.0671122250069618"/>
          <c:y val="0.028510334996436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88375851321713"/>
          <c:y val="0.158688524590164"/>
          <c:w val="0.886228789103082"/>
          <c:h val="0.736043715846995"/>
        </c:manualLayout>
      </c:layout>
      <c:lineChart>
        <c:grouping val="standard"/>
        <c:varyColors val="0"/>
        <c:ser>
          <c:idx val="0"/>
          <c:order val="0"/>
          <c:tx>
            <c:strRef>
              <c:f>Brasil!$H$3</c:f>
              <c:strCache>
                <c:ptCount val="1"/>
                <c:pt idx="0">
                  <c:v>Recuperação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dLbls>
            <c:delete val="1"/>
          </c:dLbls>
          <c:val>
            <c:numRef>
              <c:f>Brasil!$H$4:$H$28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Brasil!$F$3</c:f>
              <c:strCache>
                <c:ptCount val="1"/>
                <c:pt idx="0">
                  <c:v>Morte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dLbls>
            <c:delete val="1"/>
          </c:dLbls>
          <c:val>
            <c:numRef>
              <c:f>Brasil!$F$4:$F$28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4</c:v>
                </c:pt>
                <c:pt idx="22">
                  <c:v>7</c:v>
                </c:pt>
                <c:pt idx="23">
                  <c:v>11</c:v>
                </c:pt>
                <c:pt idx="24">
                  <c:v>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4083877"/>
        <c:axId val="942568086"/>
      </c:lineChart>
      <c:catAx>
        <c:axId val="27408387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2568086"/>
        <c:crosses val="autoZero"/>
        <c:auto val="1"/>
        <c:lblAlgn val="ctr"/>
        <c:lblOffset val="100"/>
        <c:noMultiLvlLbl val="0"/>
      </c:catAx>
      <c:valAx>
        <c:axId val="94256808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7408387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673207895648159"/>
          <c:y val="0.0362841530054645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pt-BR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pt-BR"/>
      </a:pPr>
    </a:p>
  </c:txPr>
  <c:externalData r:id="rId1">
    <c:autoUpdate val="0"/>
  </c:externalData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pt-BR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pt-BR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val>
            <c:numRef>
              <c:f>Dados!$F$25:$F$29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11</c:v>
                </c:pt>
                <c:pt idx="4">
                  <c:v>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0428187"/>
        <c:axId val="160743873"/>
      </c:lineChart>
      <c:catAx>
        <c:axId val="3904281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0743873"/>
        <c:crosses val="autoZero"/>
        <c:auto val="1"/>
        <c:lblAlgn val="ctr"/>
        <c:lblOffset val="100"/>
        <c:noMultiLvlLbl val="0"/>
      </c:catAx>
      <c:valAx>
        <c:axId val="16074387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904281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pt-BR"/>
      </a:pPr>
    </a:p>
  </c:txPr>
  <c:externalData r:id="rId1">
    <c:autoUpdate val="0"/>
  </c:externalData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pt-BR"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pt-BR" sz="1200" b="1"/>
              <a:t>% mortes vs % recuperacação</a:t>
            </a:r>
            <a:endParaRPr lang="pt-PT" altLang="pt-BR" sz="1200" b="1"/>
          </a:p>
        </c:rich>
      </c:tx>
      <c:layout>
        <c:manualLayout>
          <c:xMode val="edge"/>
          <c:yMode val="edge"/>
          <c:x val="0.0671122250069618"/>
          <c:y val="0.028510334996436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88375851321713"/>
          <c:y val="0.158688524590164"/>
          <c:w val="0.886228789103082"/>
          <c:h val="0.736043715846995"/>
        </c:manualLayout>
      </c:layout>
      <c:lineChart>
        <c:grouping val="standard"/>
        <c:varyColors val="0"/>
        <c:ser>
          <c:idx val="0"/>
          <c:order val="0"/>
          <c:tx>
            <c:strRef>
              <c:f>Brasil!$N$3</c:f>
              <c:strCache>
                <c:ptCount val="1"/>
                <c:pt idx="0">
                  <c:v>% recuperação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val>
            <c:numRef>
              <c:f>Brasil!$N$5:$N$28</c:f>
              <c:numCache>
                <c:formatCode>0.00%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0.0102040816326531</c:v>
                </c:pt>
                <c:pt idx="16">
                  <c:v>0.00826446280991736</c:v>
                </c:pt>
                <c:pt idx="17">
                  <c:v>0.01</c:v>
                </c:pt>
                <c:pt idx="18">
                  <c:v>0.00854700854700855</c:v>
                </c:pt>
                <c:pt idx="19">
                  <c:v>0.00687285223367698</c:v>
                </c:pt>
                <c:pt idx="20">
                  <c:v>0.00467289719626168</c:v>
                </c:pt>
                <c:pt idx="21">
                  <c:v>0.00322061191626409</c:v>
                </c:pt>
                <c:pt idx="22">
                  <c:v>0.00206185567010309</c:v>
                </c:pt>
                <c:pt idx="23">
                  <c:v>0.00169779286926995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Brasil!$M$3</c:f>
              <c:strCache>
                <c:ptCount val="1"/>
                <c:pt idx="0">
                  <c:v>% morte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dLbls>
            <c:delete val="1"/>
          </c:dLbls>
          <c:val>
            <c:numRef>
              <c:f>Brasil!$M$4:$M$28</c:f>
              <c:numCache>
                <c:formatCode>0.00%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0.00343642611683849</c:v>
                </c:pt>
                <c:pt idx="21">
                  <c:v>0.00934579439252336</c:v>
                </c:pt>
                <c:pt idx="22">
                  <c:v>0.0112721417069243</c:v>
                </c:pt>
                <c:pt idx="23">
                  <c:v>0.011340206185567</c:v>
                </c:pt>
                <c:pt idx="24">
                  <c:v>0.0152801358234295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4083877"/>
        <c:axId val="942568086"/>
      </c:lineChart>
      <c:catAx>
        <c:axId val="27408387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2568086"/>
        <c:crosses val="autoZero"/>
        <c:auto val="1"/>
        <c:lblAlgn val="ctr"/>
        <c:lblOffset val="100"/>
        <c:noMultiLvlLbl val="0"/>
      </c:catAx>
      <c:valAx>
        <c:axId val="94256808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7408387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487129170033476"/>
          <c:y val="0.0362841530054645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pt-BR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pt-BR"/>
      </a:pPr>
    </a:p>
  </c:txPr>
  <c:externalData r:id="rId1">
    <c:autoUpdate val="0"/>
  </c:externalData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pt-BR"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pt-BR" sz="1200" b="1"/>
              <a:t>casos ativos</a:t>
            </a:r>
            <a:endParaRPr lang="pt-PT" altLang="pt-BR" sz="1200" b="1"/>
          </a:p>
        </c:rich>
      </c:tx>
      <c:layout>
        <c:manualLayout>
          <c:xMode val="edge"/>
          <c:yMode val="edge"/>
          <c:x val="0.0671122250069618"/>
          <c:y val="0.028510334996436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88375851321713"/>
          <c:y val="0.158688524590164"/>
          <c:w val="0.886228789103082"/>
          <c:h val="0.736043715846995"/>
        </c:manualLayout>
      </c:layout>
      <c:lineChart>
        <c:grouping val="standard"/>
        <c:varyColors val="0"/>
        <c:ser>
          <c:idx val="0"/>
          <c:order val="0"/>
          <c:tx>
            <c:strRef>
              <c:f>Brasil!$O$3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val>
            <c:numRef>
              <c:f>Brasil!$O$4:$O$28</c:f>
              <c:numCache>
                <c:formatCode>General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8</c:v>
                </c:pt>
                <c:pt idx="9">
                  <c:v>13</c:v>
                </c:pt>
                <c:pt idx="10">
                  <c:v>19</c:v>
                </c:pt>
                <c:pt idx="11">
                  <c:v>25</c:v>
                </c:pt>
                <c:pt idx="12">
                  <c:v>30</c:v>
                </c:pt>
                <c:pt idx="13">
                  <c:v>34</c:v>
                </c:pt>
                <c:pt idx="14">
                  <c:v>69</c:v>
                </c:pt>
                <c:pt idx="15">
                  <c:v>78</c:v>
                </c:pt>
                <c:pt idx="16">
                  <c:v>97</c:v>
                </c:pt>
                <c:pt idx="17">
                  <c:v>120</c:v>
                </c:pt>
                <c:pt idx="18">
                  <c:v>198</c:v>
                </c:pt>
                <c:pt idx="19">
                  <c:v>232</c:v>
                </c:pt>
                <c:pt idx="20">
                  <c:v>288</c:v>
                </c:pt>
                <c:pt idx="21">
                  <c:v>422</c:v>
                </c:pt>
                <c:pt idx="22">
                  <c:v>612</c:v>
                </c:pt>
                <c:pt idx="23">
                  <c:v>957</c:v>
                </c:pt>
                <c:pt idx="24">
                  <c:v>1158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4083877"/>
        <c:axId val="942568086"/>
      </c:lineChart>
      <c:catAx>
        <c:axId val="27408387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2568086"/>
        <c:crosses val="autoZero"/>
        <c:auto val="1"/>
        <c:lblAlgn val="ctr"/>
        <c:lblOffset val="100"/>
        <c:noMultiLvlLbl val="0"/>
      </c:catAx>
      <c:valAx>
        <c:axId val="94256808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7408387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pt-BR"/>
      </a:pPr>
    </a:p>
  </c:txPr>
  <c:externalData r:id="rId1">
    <c:autoUpdate val="0"/>
  </c:externalData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pt-BR"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pt-BR" sz="1200" b="1"/>
              <a:t>casos, recuperações e mortes (diário)</a:t>
            </a:r>
            <a:endParaRPr lang="pt-PT" altLang="pt-BR" sz="1200" b="1"/>
          </a:p>
        </c:rich>
      </c:tx>
      <c:layout>
        <c:manualLayout>
          <c:xMode val="edge"/>
          <c:yMode val="edge"/>
          <c:x val="0.0671122250069618"/>
          <c:y val="0.028510334996436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88375851321713"/>
          <c:y val="0.158688524590164"/>
          <c:w val="0.886228789103082"/>
          <c:h val="0.736043715846995"/>
        </c:manualLayout>
      </c:layout>
      <c:lineChart>
        <c:grouping val="standard"/>
        <c:varyColors val="0"/>
        <c:ser>
          <c:idx val="0"/>
          <c:order val="0"/>
          <c:tx>
            <c:strRef>
              <c:f>Brasil!$I$3</c:f>
              <c:strCache>
                <c:ptCount val="1"/>
                <c:pt idx="0">
                  <c:v>Caso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val>
            <c:numRef>
              <c:f>Brasil!$I$4:$I$28</c:f>
              <c:numCache>
                <c:formatCode>General</c:formatCode>
                <c:ptCount val="2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5</c:v>
                </c:pt>
                <c:pt idx="9">
                  <c:v>5</c:v>
                </c:pt>
                <c:pt idx="10">
                  <c:v>6</c:v>
                </c:pt>
                <c:pt idx="11">
                  <c:v>6</c:v>
                </c:pt>
                <c:pt idx="12">
                  <c:v>5</c:v>
                </c:pt>
                <c:pt idx="13">
                  <c:v>4</c:v>
                </c:pt>
                <c:pt idx="14">
                  <c:v>35</c:v>
                </c:pt>
                <c:pt idx="15">
                  <c:v>9</c:v>
                </c:pt>
                <c:pt idx="16">
                  <c:v>20</c:v>
                </c:pt>
                <c:pt idx="17">
                  <c:v>23</c:v>
                </c:pt>
                <c:pt idx="18">
                  <c:v>79</c:v>
                </c:pt>
                <c:pt idx="19">
                  <c:v>34</c:v>
                </c:pt>
                <c:pt idx="20">
                  <c:v>57</c:v>
                </c:pt>
                <c:pt idx="21">
                  <c:v>137</c:v>
                </c:pt>
                <c:pt idx="22">
                  <c:v>193</c:v>
                </c:pt>
                <c:pt idx="23">
                  <c:v>349</c:v>
                </c:pt>
                <c:pt idx="24">
                  <c:v>208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Brasil!$K$3</c:f>
              <c:strCache>
                <c:ptCount val="1"/>
                <c:pt idx="0">
                  <c:v>Morte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dLbls>
            <c:delete val="1"/>
          </c:dLbls>
          <c:val>
            <c:numRef>
              <c:f>Brasil!$K$4:$K$28</c:f>
              <c:numCache>
                <c:formatCode>General</c:formatCode>
                <c:ptCount val="25"/>
                <c:pt idx="20" c:formatCode="0_ ">
                  <c:v>1</c:v>
                </c:pt>
                <c:pt idx="21" c:formatCode="0_ ">
                  <c:v>3</c:v>
                </c:pt>
                <c:pt idx="22" c:formatCode="0_ ">
                  <c:v>3</c:v>
                </c:pt>
                <c:pt idx="23" c:formatCode="0_ ">
                  <c:v>4</c:v>
                </c:pt>
                <c:pt idx="24" c:formatCode="0_ ">
                  <c:v>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Brasil!$L$3</c:f>
              <c:strCache>
                <c:ptCount val="1"/>
                <c:pt idx="0">
                  <c:v>Recuperação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dLbls>
            <c:delete val="1"/>
          </c:dLbls>
          <c:val>
            <c:numRef>
              <c:f>Brasil!$L$4:$L$28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4083877"/>
        <c:axId val="942568086"/>
      </c:lineChart>
      <c:catAx>
        <c:axId val="27408387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2568086"/>
        <c:crosses val="autoZero"/>
        <c:auto val="1"/>
        <c:lblAlgn val="ctr"/>
        <c:lblOffset val="100"/>
        <c:noMultiLvlLbl val="0"/>
      </c:catAx>
      <c:valAx>
        <c:axId val="94256808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7408387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591019277386587"/>
          <c:y val="0.0362841530054645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pt-BR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pt-BR"/>
      </a:pPr>
    </a:p>
  </c:txPr>
  <c:externalData r:id="rId1">
    <c:autoUpdate val="0"/>
  </c:externalData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pt-BR"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pt-BR" sz="1200" b="1"/>
              <a:t>contaminação e mortes</a:t>
            </a:r>
            <a:endParaRPr lang="pt-PT" altLang="pt-BR" sz="1200" b="1"/>
          </a:p>
        </c:rich>
      </c:tx>
      <c:layout>
        <c:manualLayout>
          <c:xMode val="edge"/>
          <c:yMode val="edge"/>
          <c:x val="0.0671122250069618"/>
          <c:y val="0.028510334996436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88375851321713"/>
          <c:y val="0.158688524590164"/>
          <c:w val="0.886228789103082"/>
          <c:h val="0.736043715846995"/>
        </c:manualLayout>
      </c:layout>
      <c:lineChart>
        <c:grouping val="standard"/>
        <c:varyColors val="0"/>
        <c:ser>
          <c:idx val="0"/>
          <c:order val="0"/>
          <c:tx>
            <c:strRef>
              <c:f>"casos"</c:f>
              <c:strCache>
                <c:ptCount val="1"/>
                <c:pt idx="0">
                  <c:v>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pt-BR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val>
            <c:numRef>
              <c:f>Itália!$D$4:$D$55</c:f>
              <c:numCache>
                <c:formatCode>_-* #,##0_-;\-* #,##0_-;_-* "-"??_-;_-@_-</c:formatCode>
                <c:ptCount val="5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4</c:v>
                </c:pt>
                <c:pt idx="22">
                  <c:v>21</c:v>
                </c:pt>
                <c:pt idx="23">
                  <c:v>79</c:v>
                </c:pt>
                <c:pt idx="24">
                  <c:v>157</c:v>
                </c:pt>
                <c:pt idx="25">
                  <c:v>229</c:v>
                </c:pt>
                <c:pt idx="26">
                  <c:v>323</c:v>
                </c:pt>
                <c:pt idx="27">
                  <c:v>470</c:v>
                </c:pt>
                <c:pt idx="28">
                  <c:v>655</c:v>
                </c:pt>
                <c:pt idx="29">
                  <c:v>889</c:v>
                </c:pt>
                <c:pt idx="30">
                  <c:v>1128</c:v>
                </c:pt>
                <c:pt idx="31">
                  <c:v>1701</c:v>
                </c:pt>
                <c:pt idx="32">
                  <c:v>2036</c:v>
                </c:pt>
                <c:pt idx="33">
                  <c:v>2502</c:v>
                </c:pt>
                <c:pt idx="34">
                  <c:v>3089</c:v>
                </c:pt>
                <c:pt idx="35">
                  <c:v>3858</c:v>
                </c:pt>
                <c:pt idx="36">
                  <c:v>4636</c:v>
                </c:pt>
                <c:pt idx="37">
                  <c:v>5883</c:v>
                </c:pt>
                <c:pt idx="38">
                  <c:v>7375</c:v>
                </c:pt>
                <c:pt idx="39">
                  <c:v>9172</c:v>
                </c:pt>
                <c:pt idx="40">
                  <c:v>10149</c:v>
                </c:pt>
                <c:pt idx="41">
                  <c:v>12462</c:v>
                </c:pt>
                <c:pt idx="42">
                  <c:v>15113</c:v>
                </c:pt>
                <c:pt idx="43">
                  <c:v>17660</c:v>
                </c:pt>
                <c:pt idx="44">
                  <c:v>21157</c:v>
                </c:pt>
                <c:pt idx="45">
                  <c:v>24747</c:v>
                </c:pt>
                <c:pt idx="46">
                  <c:v>27980</c:v>
                </c:pt>
                <c:pt idx="47">
                  <c:v>31506</c:v>
                </c:pt>
                <c:pt idx="48">
                  <c:v>35713</c:v>
                </c:pt>
                <c:pt idx="49">
                  <c:v>41035</c:v>
                </c:pt>
                <c:pt idx="50">
                  <c:v>47021</c:v>
                </c:pt>
                <c:pt idx="51">
                  <c:v>53578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Itália!$F$3</c:f>
              <c:strCache>
                <c:ptCount val="1"/>
                <c:pt idx="0">
                  <c:v>Morte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dLbls>
            <c:delete val="1"/>
          </c:dLbls>
          <c:val>
            <c:numRef>
              <c:f>Itália!$F$4:$F$55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2</c:v>
                </c:pt>
                <c:pt idx="24">
                  <c:v>3</c:v>
                </c:pt>
                <c:pt idx="25">
                  <c:v>7</c:v>
                </c:pt>
                <c:pt idx="26">
                  <c:v>11</c:v>
                </c:pt>
                <c:pt idx="27">
                  <c:v>12</c:v>
                </c:pt>
                <c:pt idx="28">
                  <c:v>17</c:v>
                </c:pt>
                <c:pt idx="29">
                  <c:v>21</c:v>
                </c:pt>
                <c:pt idx="30">
                  <c:v>29</c:v>
                </c:pt>
                <c:pt idx="31">
                  <c:v>41</c:v>
                </c:pt>
                <c:pt idx="32">
                  <c:v>52</c:v>
                </c:pt>
                <c:pt idx="33">
                  <c:v>79</c:v>
                </c:pt>
                <c:pt idx="34">
                  <c:v>107</c:v>
                </c:pt>
                <c:pt idx="35">
                  <c:v>148</c:v>
                </c:pt>
                <c:pt idx="36">
                  <c:v>197</c:v>
                </c:pt>
                <c:pt idx="37">
                  <c:v>233</c:v>
                </c:pt>
                <c:pt idx="38">
                  <c:v>366</c:v>
                </c:pt>
                <c:pt idx="39">
                  <c:v>463</c:v>
                </c:pt>
                <c:pt idx="40">
                  <c:v>631</c:v>
                </c:pt>
                <c:pt idx="41">
                  <c:v>827</c:v>
                </c:pt>
                <c:pt idx="42">
                  <c:v>1016</c:v>
                </c:pt>
                <c:pt idx="43">
                  <c:v>1266</c:v>
                </c:pt>
                <c:pt idx="44">
                  <c:v>1441</c:v>
                </c:pt>
                <c:pt idx="45">
                  <c:v>1809</c:v>
                </c:pt>
                <c:pt idx="46">
                  <c:v>2158</c:v>
                </c:pt>
                <c:pt idx="47">
                  <c:v>2503</c:v>
                </c:pt>
                <c:pt idx="48">
                  <c:v>2978</c:v>
                </c:pt>
                <c:pt idx="49">
                  <c:v>3405</c:v>
                </c:pt>
                <c:pt idx="50">
                  <c:v>4032</c:v>
                </c:pt>
                <c:pt idx="51">
                  <c:v>4825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4083877"/>
        <c:axId val="942568086"/>
      </c:lineChart>
      <c:catAx>
        <c:axId val="27408387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2568086"/>
        <c:crosses val="autoZero"/>
        <c:auto val="1"/>
        <c:lblAlgn val="ctr"/>
        <c:lblOffset val="100"/>
        <c:noMultiLvlLbl val="0"/>
      </c:catAx>
      <c:valAx>
        <c:axId val="94256808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7408387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487129170033476"/>
          <c:y val="0.0362841530054645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pt-BR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pt-BR"/>
      </a:pPr>
    </a:p>
  </c:txPr>
  <c:externalData r:id="rId1">
    <c:autoUpdate val="0"/>
  </c:externalData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pt-BR"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pt-BR" sz="1200" b="1"/>
              <a:t>recuperações e mortes</a:t>
            </a:r>
            <a:endParaRPr lang="pt-PT" altLang="pt-BR" sz="1200" b="1"/>
          </a:p>
        </c:rich>
      </c:tx>
      <c:layout>
        <c:manualLayout>
          <c:xMode val="edge"/>
          <c:yMode val="edge"/>
          <c:x val="0.0671122250069618"/>
          <c:y val="0.028510334996436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88375851321713"/>
          <c:y val="0.158688524590164"/>
          <c:w val="0.886228789103082"/>
          <c:h val="0.736043715846995"/>
        </c:manualLayout>
      </c:layout>
      <c:lineChart>
        <c:grouping val="standard"/>
        <c:varyColors val="0"/>
        <c:ser>
          <c:idx val="0"/>
          <c:order val="0"/>
          <c:tx>
            <c:strRef>
              <c:f>Itália!$H$3</c:f>
              <c:strCache>
                <c:ptCount val="1"/>
                <c:pt idx="0">
                  <c:v>Recuperação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dLbls>
            <c:delete val="1"/>
          </c:dLbls>
          <c:val>
            <c:numRef>
              <c:f>Itália!$H$4:$H$55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2</c:v>
                </c:pt>
                <c:pt idx="24">
                  <c:v>2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45</c:v>
                </c:pt>
                <c:pt idx="29">
                  <c:v>46</c:v>
                </c:pt>
                <c:pt idx="30">
                  <c:v>50</c:v>
                </c:pt>
                <c:pt idx="31">
                  <c:v>83</c:v>
                </c:pt>
                <c:pt idx="32">
                  <c:v>149</c:v>
                </c:pt>
                <c:pt idx="33">
                  <c:v>160</c:v>
                </c:pt>
                <c:pt idx="34">
                  <c:v>276</c:v>
                </c:pt>
                <c:pt idx="35">
                  <c:v>414</c:v>
                </c:pt>
                <c:pt idx="36">
                  <c:v>523</c:v>
                </c:pt>
                <c:pt idx="37">
                  <c:v>589</c:v>
                </c:pt>
                <c:pt idx="38">
                  <c:v>622</c:v>
                </c:pt>
                <c:pt idx="39">
                  <c:v>724</c:v>
                </c:pt>
                <c:pt idx="40">
                  <c:v>1004</c:v>
                </c:pt>
                <c:pt idx="41">
                  <c:v>1045</c:v>
                </c:pt>
                <c:pt idx="42">
                  <c:v>1258</c:v>
                </c:pt>
                <c:pt idx="43">
                  <c:v>1439</c:v>
                </c:pt>
                <c:pt idx="44">
                  <c:v>1966</c:v>
                </c:pt>
                <c:pt idx="45">
                  <c:v>2335</c:v>
                </c:pt>
                <c:pt idx="46">
                  <c:v>2749</c:v>
                </c:pt>
                <c:pt idx="47">
                  <c:v>2941</c:v>
                </c:pt>
                <c:pt idx="48">
                  <c:v>4025</c:v>
                </c:pt>
                <c:pt idx="49">
                  <c:v>4440</c:v>
                </c:pt>
                <c:pt idx="50">
                  <c:v>5129</c:v>
                </c:pt>
                <c:pt idx="51">
                  <c:v>6072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Itália!$F$3</c:f>
              <c:strCache>
                <c:ptCount val="1"/>
                <c:pt idx="0">
                  <c:v>Morte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dLbls>
            <c:delete val="1"/>
          </c:dLbls>
          <c:val>
            <c:numRef>
              <c:f>Itália!$F$4:$F$55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2</c:v>
                </c:pt>
                <c:pt idx="24">
                  <c:v>3</c:v>
                </c:pt>
                <c:pt idx="25">
                  <c:v>7</c:v>
                </c:pt>
                <c:pt idx="26">
                  <c:v>11</c:v>
                </c:pt>
                <c:pt idx="27">
                  <c:v>12</c:v>
                </c:pt>
                <c:pt idx="28">
                  <c:v>17</c:v>
                </c:pt>
                <c:pt idx="29">
                  <c:v>21</c:v>
                </c:pt>
                <c:pt idx="30">
                  <c:v>29</c:v>
                </c:pt>
                <c:pt idx="31">
                  <c:v>41</c:v>
                </c:pt>
                <c:pt idx="32">
                  <c:v>52</c:v>
                </c:pt>
                <c:pt idx="33">
                  <c:v>79</c:v>
                </c:pt>
                <c:pt idx="34">
                  <c:v>107</c:v>
                </c:pt>
                <c:pt idx="35">
                  <c:v>148</c:v>
                </c:pt>
                <c:pt idx="36">
                  <c:v>197</c:v>
                </c:pt>
                <c:pt idx="37">
                  <c:v>233</c:v>
                </c:pt>
                <c:pt idx="38">
                  <c:v>366</c:v>
                </c:pt>
                <c:pt idx="39">
                  <c:v>463</c:v>
                </c:pt>
                <c:pt idx="40">
                  <c:v>631</c:v>
                </c:pt>
                <c:pt idx="41">
                  <c:v>827</c:v>
                </c:pt>
                <c:pt idx="42">
                  <c:v>1016</c:v>
                </c:pt>
                <c:pt idx="43">
                  <c:v>1266</c:v>
                </c:pt>
                <c:pt idx="44">
                  <c:v>1441</c:v>
                </c:pt>
                <c:pt idx="45">
                  <c:v>1809</c:v>
                </c:pt>
                <c:pt idx="46">
                  <c:v>2158</c:v>
                </c:pt>
                <c:pt idx="47">
                  <c:v>2503</c:v>
                </c:pt>
                <c:pt idx="48">
                  <c:v>2978</c:v>
                </c:pt>
                <c:pt idx="49">
                  <c:v>3405</c:v>
                </c:pt>
                <c:pt idx="50">
                  <c:v>4032</c:v>
                </c:pt>
                <c:pt idx="51">
                  <c:v>4825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4083877"/>
        <c:axId val="942568086"/>
      </c:lineChart>
      <c:catAx>
        <c:axId val="27408387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2568086"/>
        <c:crosses val="autoZero"/>
        <c:auto val="1"/>
        <c:lblAlgn val="ctr"/>
        <c:lblOffset val="100"/>
        <c:noMultiLvlLbl val="0"/>
      </c:catAx>
      <c:valAx>
        <c:axId val="94256808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7408387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673207895648159"/>
          <c:y val="0.0362841530054645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pt-BR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pt-BR"/>
      </a:pPr>
    </a:p>
  </c:txPr>
  <c:externalData r:id="rId1">
    <c:autoUpdate val="0"/>
  </c:externalData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pt-BR"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pt-BR" sz="1200" b="1"/>
              <a:t>% mortes vs % recuperacação</a:t>
            </a:r>
            <a:endParaRPr lang="pt-PT" altLang="pt-BR" sz="1200" b="1"/>
          </a:p>
        </c:rich>
      </c:tx>
      <c:layout>
        <c:manualLayout>
          <c:xMode val="edge"/>
          <c:yMode val="edge"/>
          <c:x val="0.0671122250069618"/>
          <c:y val="0.028510334996436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88375851321713"/>
          <c:y val="0.158688524590164"/>
          <c:w val="0.886228789103082"/>
          <c:h val="0.736043715846995"/>
        </c:manualLayout>
      </c:layout>
      <c:lineChart>
        <c:grouping val="standard"/>
        <c:varyColors val="0"/>
        <c:ser>
          <c:idx val="0"/>
          <c:order val="0"/>
          <c:tx>
            <c:strRef>
              <c:f>Itália!$N$3</c:f>
              <c:strCache>
                <c:ptCount val="1"/>
                <c:pt idx="0">
                  <c:v>% recuperação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val>
            <c:numRef>
              <c:f>Itália!$N$5:$N$55</c:f>
              <c:numCache>
                <c:formatCode>0.00%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0.0476190476190476</c:v>
                </c:pt>
                <c:pt idx="22">
                  <c:v>0.0253164556962025</c:v>
                </c:pt>
                <c:pt idx="23">
                  <c:v>0.0127388535031847</c:v>
                </c:pt>
                <c:pt idx="24">
                  <c:v>0.00436681222707424</c:v>
                </c:pt>
                <c:pt idx="25">
                  <c:v>0.00619195046439629</c:v>
                </c:pt>
                <c:pt idx="26">
                  <c:v>0.00638297872340425</c:v>
                </c:pt>
                <c:pt idx="27">
                  <c:v>0.0687022900763359</c:v>
                </c:pt>
                <c:pt idx="28">
                  <c:v>0.0517435320584927</c:v>
                </c:pt>
                <c:pt idx="29">
                  <c:v>0.0443262411347518</c:v>
                </c:pt>
                <c:pt idx="30">
                  <c:v>0.0487948265726044</c:v>
                </c:pt>
                <c:pt idx="31">
                  <c:v>0.0731827111984283</c:v>
                </c:pt>
                <c:pt idx="32">
                  <c:v>0.0639488409272582</c:v>
                </c:pt>
                <c:pt idx="33">
                  <c:v>0.0893493039818712</c:v>
                </c:pt>
                <c:pt idx="34">
                  <c:v>0.107309486780715</c:v>
                </c:pt>
                <c:pt idx="35">
                  <c:v>0.112812769628991</c:v>
                </c:pt>
                <c:pt idx="36">
                  <c:v>0.10011898691144</c:v>
                </c:pt>
                <c:pt idx="37">
                  <c:v>0.0843389830508475</c:v>
                </c:pt>
                <c:pt idx="38">
                  <c:v>0.0789358918447449</c:v>
                </c:pt>
                <c:pt idx="39">
                  <c:v>0.0989260025618287</c:v>
                </c:pt>
                <c:pt idx="40">
                  <c:v>0.083854918953619</c:v>
                </c:pt>
                <c:pt idx="41">
                  <c:v>0.0832395950506187</c:v>
                </c:pt>
                <c:pt idx="42">
                  <c:v>0.0814835787089468</c:v>
                </c:pt>
                <c:pt idx="43">
                  <c:v>0.0929243276456965</c:v>
                </c:pt>
                <c:pt idx="44">
                  <c:v>0.094354871297531</c:v>
                </c:pt>
                <c:pt idx="45">
                  <c:v>0.0982487491065046</c:v>
                </c:pt>
                <c:pt idx="46">
                  <c:v>0.0933472989271885</c:v>
                </c:pt>
                <c:pt idx="47">
                  <c:v>0.112704057346064</c:v>
                </c:pt>
                <c:pt idx="48">
                  <c:v>0.108200316802729</c:v>
                </c:pt>
                <c:pt idx="49">
                  <c:v>0.109078922183705</c:v>
                </c:pt>
                <c:pt idx="50">
                  <c:v>0.113330098174624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Itália!$M$3</c:f>
              <c:strCache>
                <c:ptCount val="1"/>
                <c:pt idx="0">
                  <c:v>% morte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dLbls>
            <c:delete val="1"/>
          </c:dLbls>
          <c:val>
            <c:numRef>
              <c:f>Itália!$M$4:$M$55</c:f>
              <c:numCache>
                <c:formatCode>0.00%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0.0476190476190476</c:v>
                </c:pt>
                <c:pt idx="23">
                  <c:v>0.0253164556962025</c:v>
                </c:pt>
                <c:pt idx="24">
                  <c:v>0.0191082802547771</c:v>
                </c:pt>
                <c:pt idx="25">
                  <c:v>0.0305676855895196</c:v>
                </c:pt>
                <c:pt idx="26">
                  <c:v>0.0340557275541796</c:v>
                </c:pt>
                <c:pt idx="27">
                  <c:v>0.025531914893617</c:v>
                </c:pt>
                <c:pt idx="28">
                  <c:v>0.0259541984732824</c:v>
                </c:pt>
                <c:pt idx="29">
                  <c:v>0.0236220472440945</c:v>
                </c:pt>
                <c:pt idx="30">
                  <c:v>0.025709219858156</c:v>
                </c:pt>
                <c:pt idx="31">
                  <c:v>0.024103468547913</c:v>
                </c:pt>
                <c:pt idx="32">
                  <c:v>0.0255402750491159</c:v>
                </c:pt>
                <c:pt idx="33">
                  <c:v>0.0315747402078337</c:v>
                </c:pt>
                <c:pt idx="34">
                  <c:v>0.0346390417610877</c:v>
                </c:pt>
                <c:pt idx="35">
                  <c:v>0.0383618455158113</c:v>
                </c:pt>
                <c:pt idx="36">
                  <c:v>0.0424935289042278</c:v>
                </c:pt>
                <c:pt idx="37">
                  <c:v>0.0396056433792283</c:v>
                </c:pt>
                <c:pt idx="38">
                  <c:v>0.0496271186440678</c:v>
                </c:pt>
                <c:pt idx="39">
                  <c:v>0.0504797208896642</c:v>
                </c:pt>
                <c:pt idx="40">
                  <c:v>0.0621736131638585</c:v>
                </c:pt>
                <c:pt idx="41">
                  <c:v>0.0663617396886535</c:v>
                </c:pt>
                <c:pt idx="42">
                  <c:v>0.0672268907563025</c:v>
                </c:pt>
                <c:pt idx="43">
                  <c:v>0.071687429218573</c:v>
                </c:pt>
                <c:pt idx="44">
                  <c:v>0.0681098454412251</c:v>
                </c:pt>
                <c:pt idx="45">
                  <c:v>0.0730997696690508</c:v>
                </c:pt>
                <c:pt idx="46">
                  <c:v>0.0771265189421015</c:v>
                </c:pt>
                <c:pt idx="47">
                  <c:v>0.0794451850441186</c:v>
                </c:pt>
                <c:pt idx="48">
                  <c:v>0.0833870019320695</c:v>
                </c:pt>
                <c:pt idx="49">
                  <c:v>0.0829779456561472</c:v>
                </c:pt>
                <c:pt idx="50">
                  <c:v>0.0857489206950086</c:v>
                </c:pt>
                <c:pt idx="51">
                  <c:v>0.0900556198439658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4083877"/>
        <c:axId val="942568086"/>
      </c:lineChart>
      <c:catAx>
        <c:axId val="27408387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2568086"/>
        <c:crosses val="autoZero"/>
        <c:auto val="1"/>
        <c:lblAlgn val="ctr"/>
        <c:lblOffset val="100"/>
        <c:noMultiLvlLbl val="0"/>
      </c:catAx>
      <c:valAx>
        <c:axId val="94256808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7408387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487129170033476"/>
          <c:y val="0.0362841530054645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pt-BR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pt-BR"/>
      </a:pPr>
    </a:p>
  </c:txPr>
  <c:externalData r:id="rId1">
    <c:autoUpdate val="0"/>
  </c:externalData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pt-BR"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pt-BR" sz="1200" b="1"/>
              <a:t>casos ativos</a:t>
            </a:r>
            <a:endParaRPr lang="pt-PT" altLang="pt-BR" sz="1200" b="1"/>
          </a:p>
        </c:rich>
      </c:tx>
      <c:layout>
        <c:manualLayout>
          <c:xMode val="edge"/>
          <c:yMode val="edge"/>
          <c:x val="0.0671122250069618"/>
          <c:y val="0.028510334996436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88375851321713"/>
          <c:y val="0.158688524590164"/>
          <c:w val="0.886228789103082"/>
          <c:h val="0.736043715846995"/>
        </c:manualLayout>
      </c:layout>
      <c:lineChart>
        <c:grouping val="standard"/>
        <c:varyColors val="0"/>
        <c:ser>
          <c:idx val="0"/>
          <c:order val="0"/>
          <c:tx>
            <c:strRef>
              <c:f>Itália!$O$3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val>
            <c:numRef>
              <c:f>Itália!$O$4:$O$55</c:f>
              <c:numCache>
                <c:formatCode>General</c:formatCode>
                <c:ptCount val="5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4</c:v>
                </c:pt>
                <c:pt idx="22">
                  <c:v>19</c:v>
                </c:pt>
                <c:pt idx="23">
                  <c:v>75</c:v>
                </c:pt>
                <c:pt idx="24">
                  <c:v>152</c:v>
                </c:pt>
                <c:pt idx="25">
                  <c:v>221</c:v>
                </c:pt>
                <c:pt idx="26">
                  <c:v>310</c:v>
                </c:pt>
                <c:pt idx="27">
                  <c:v>455</c:v>
                </c:pt>
                <c:pt idx="28">
                  <c:v>593</c:v>
                </c:pt>
                <c:pt idx="29">
                  <c:v>822</c:v>
                </c:pt>
                <c:pt idx="30">
                  <c:v>1049</c:v>
                </c:pt>
                <c:pt idx="31">
                  <c:v>1577</c:v>
                </c:pt>
                <c:pt idx="32">
                  <c:v>1835</c:v>
                </c:pt>
                <c:pt idx="33">
                  <c:v>2263</c:v>
                </c:pt>
                <c:pt idx="34">
                  <c:v>2706</c:v>
                </c:pt>
                <c:pt idx="35">
                  <c:v>3296</c:v>
                </c:pt>
                <c:pt idx="36">
                  <c:v>3916</c:v>
                </c:pt>
                <c:pt idx="37">
                  <c:v>5061</c:v>
                </c:pt>
                <c:pt idx="38">
                  <c:v>6387</c:v>
                </c:pt>
                <c:pt idx="39">
                  <c:v>7985</c:v>
                </c:pt>
                <c:pt idx="40">
                  <c:v>8514</c:v>
                </c:pt>
                <c:pt idx="41">
                  <c:v>10590</c:v>
                </c:pt>
                <c:pt idx="42">
                  <c:v>12839</c:v>
                </c:pt>
                <c:pt idx="43">
                  <c:v>14955</c:v>
                </c:pt>
                <c:pt idx="44">
                  <c:v>17750</c:v>
                </c:pt>
                <c:pt idx="45">
                  <c:v>20603</c:v>
                </c:pt>
                <c:pt idx="46">
                  <c:v>23073</c:v>
                </c:pt>
                <c:pt idx="47">
                  <c:v>26062</c:v>
                </c:pt>
                <c:pt idx="48">
                  <c:v>28710</c:v>
                </c:pt>
                <c:pt idx="49">
                  <c:v>33190</c:v>
                </c:pt>
                <c:pt idx="50">
                  <c:v>37860</c:v>
                </c:pt>
                <c:pt idx="51">
                  <c:v>42681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4083877"/>
        <c:axId val="942568086"/>
      </c:lineChart>
      <c:catAx>
        <c:axId val="27408387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2568086"/>
        <c:crosses val="autoZero"/>
        <c:auto val="1"/>
        <c:lblAlgn val="ctr"/>
        <c:lblOffset val="100"/>
        <c:noMultiLvlLbl val="0"/>
      </c:catAx>
      <c:valAx>
        <c:axId val="94256808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7408387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pt-BR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5" Type="http://schemas.openxmlformats.org/officeDocument/2006/relationships/chart" Target="../charts/chart10.xml"/><Relationship Id="rId4" Type="http://schemas.openxmlformats.org/officeDocument/2006/relationships/chart" Target="../charts/chart9.xml"/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5" Type="http://schemas.openxmlformats.org/officeDocument/2006/relationships/chart" Target="../charts/chart15.xml"/><Relationship Id="rId4" Type="http://schemas.openxmlformats.org/officeDocument/2006/relationships/chart" Target="../charts/chart14.xml"/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15</xdr:col>
      <xdr:colOff>614680</xdr:colOff>
      <xdr:row>3</xdr:row>
      <xdr:rowOff>214630</xdr:rowOff>
    </xdr:from>
    <xdr:to>
      <xdr:col>21</xdr:col>
      <xdr:colOff>533400</xdr:colOff>
      <xdr:row>18</xdr:row>
      <xdr:rowOff>142875</xdr:rowOff>
    </xdr:to>
    <xdr:graphicFrame>
      <xdr:nvGraphicFramePr>
        <xdr:cNvPr id="2" name="Gráfico 1"/>
        <xdr:cNvGraphicFramePr/>
      </xdr:nvGraphicFramePr>
      <xdr:xfrm>
        <a:off x="10883265" y="956310"/>
        <a:ext cx="5534660" cy="28187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629285</xdr:colOff>
      <xdr:row>20</xdr:row>
      <xdr:rowOff>71120</xdr:rowOff>
    </xdr:from>
    <xdr:to>
      <xdr:col>21</xdr:col>
      <xdr:colOff>548005</xdr:colOff>
      <xdr:row>36</xdr:row>
      <xdr:rowOff>0</xdr:rowOff>
    </xdr:to>
    <xdr:graphicFrame>
      <xdr:nvGraphicFramePr>
        <xdr:cNvPr id="9" name="Gráfico 8"/>
        <xdr:cNvGraphicFramePr/>
      </xdr:nvGraphicFramePr>
      <xdr:xfrm>
        <a:off x="10897870" y="4085590"/>
        <a:ext cx="5534660" cy="2987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3</xdr:row>
      <xdr:rowOff>177165</xdr:rowOff>
    </xdr:from>
    <xdr:to>
      <xdr:col>27</xdr:col>
      <xdr:colOff>854710</xdr:colOff>
      <xdr:row>18</xdr:row>
      <xdr:rowOff>105410</xdr:rowOff>
    </xdr:to>
    <xdr:graphicFrame>
      <xdr:nvGraphicFramePr>
        <xdr:cNvPr id="12" name="Gráfico 11"/>
        <xdr:cNvGraphicFramePr/>
      </xdr:nvGraphicFramePr>
      <xdr:xfrm>
        <a:off x="16820515" y="942340"/>
        <a:ext cx="5534660" cy="27952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0</xdr:colOff>
      <xdr:row>20</xdr:row>
      <xdr:rowOff>31750</xdr:rowOff>
    </xdr:from>
    <xdr:to>
      <xdr:col>27</xdr:col>
      <xdr:colOff>854710</xdr:colOff>
      <xdr:row>35</xdr:row>
      <xdr:rowOff>151765</xdr:rowOff>
    </xdr:to>
    <xdr:graphicFrame>
      <xdr:nvGraphicFramePr>
        <xdr:cNvPr id="15" name="Gráfico 14"/>
        <xdr:cNvGraphicFramePr/>
      </xdr:nvGraphicFramePr>
      <xdr:xfrm>
        <a:off x="16820515" y="4046220"/>
        <a:ext cx="5534660" cy="2987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629285</xdr:colOff>
      <xdr:row>37</xdr:row>
      <xdr:rowOff>164465</xdr:rowOff>
    </xdr:from>
    <xdr:to>
      <xdr:col>21</xdr:col>
      <xdr:colOff>548005</xdr:colOff>
      <xdr:row>53</xdr:row>
      <xdr:rowOff>93345</xdr:rowOff>
    </xdr:to>
    <xdr:graphicFrame>
      <xdr:nvGraphicFramePr>
        <xdr:cNvPr id="16" name="Gráfico 15"/>
        <xdr:cNvGraphicFramePr/>
      </xdr:nvGraphicFramePr>
      <xdr:xfrm>
        <a:off x="10897870" y="7428230"/>
        <a:ext cx="5534660" cy="2987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15</xdr:col>
      <xdr:colOff>614680</xdr:colOff>
      <xdr:row>3</xdr:row>
      <xdr:rowOff>214630</xdr:rowOff>
    </xdr:from>
    <xdr:to>
      <xdr:col>21</xdr:col>
      <xdr:colOff>533400</xdr:colOff>
      <xdr:row>18</xdr:row>
      <xdr:rowOff>142875</xdr:rowOff>
    </xdr:to>
    <xdr:graphicFrame>
      <xdr:nvGraphicFramePr>
        <xdr:cNvPr id="2" name="Gráfico 1"/>
        <xdr:cNvGraphicFramePr/>
      </xdr:nvGraphicFramePr>
      <xdr:xfrm>
        <a:off x="10883265" y="956310"/>
        <a:ext cx="5534660" cy="28187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629285</xdr:colOff>
      <xdr:row>20</xdr:row>
      <xdr:rowOff>71120</xdr:rowOff>
    </xdr:from>
    <xdr:to>
      <xdr:col>21</xdr:col>
      <xdr:colOff>548005</xdr:colOff>
      <xdr:row>36</xdr:row>
      <xdr:rowOff>0</xdr:rowOff>
    </xdr:to>
    <xdr:graphicFrame>
      <xdr:nvGraphicFramePr>
        <xdr:cNvPr id="3" name="Gráfico 2"/>
        <xdr:cNvGraphicFramePr/>
      </xdr:nvGraphicFramePr>
      <xdr:xfrm>
        <a:off x="10897870" y="4085590"/>
        <a:ext cx="5534660" cy="2987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3</xdr:row>
      <xdr:rowOff>177165</xdr:rowOff>
    </xdr:from>
    <xdr:to>
      <xdr:col>27</xdr:col>
      <xdr:colOff>854710</xdr:colOff>
      <xdr:row>18</xdr:row>
      <xdr:rowOff>105410</xdr:rowOff>
    </xdr:to>
    <xdr:graphicFrame>
      <xdr:nvGraphicFramePr>
        <xdr:cNvPr id="4" name="Gráfico 3"/>
        <xdr:cNvGraphicFramePr/>
      </xdr:nvGraphicFramePr>
      <xdr:xfrm>
        <a:off x="16820515" y="942340"/>
        <a:ext cx="5534660" cy="27952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0</xdr:colOff>
      <xdr:row>20</xdr:row>
      <xdr:rowOff>31750</xdr:rowOff>
    </xdr:from>
    <xdr:to>
      <xdr:col>27</xdr:col>
      <xdr:colOff>854710</xdr:colOff>
      <xdr:row>35</xdr:row>
      <xdr:rowOff>151765</xdr:rowOff>
    </xdr:to>
    <xdr:graphicFrame>
      <xdr:nvGraphicFramePr>
        <xdr:cNvPr id="5" name="Gráfico 4"/>
        <xdr:cNvGraphicFramePr/>
      </xdr:nvGraphicFramePr>
      <xdr:xfrm>
        <a:off x="16820515" y="4046220"/>
        <a:ext cx="5534660" cy="2987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629285</xdr:colOff>
      <xdr:row>37</xdr:row>
      <xdr:rowOff>164465</xdr:rowOff>
    </xdr:from>
    <xdr:to>
      <xdr:col>21</xdr:col>
      <xdr:colOff>548005</xdr:colOff>
      <xdr:row>53</xdr:row>
      <xdr:rowOff>93345</xdr:rowOff>
    </xdr:to>
    <xdr:graphicFrame>
      <xdr:nvGraphicFramePr>
        <xdr:cNvPr id="6" name="Gráfico 5"/>
        <xdr:cNvGraphicFramePr/>
      </xdr:nvGraphicFramePr>
      <xdr:xfrm>
        <a:off x="10897870" y="7428230"/>
        <a:ext cx="5534660" cy="2987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15</xdr:col>
      <xdr:colOff>614680</xdr:colOff>
      <xdr:row>3</xdr:row>
      <xdr:rowOff>214630</xdr:rowOff>
    </xdr:from>
    <xdr:to>
      <xdr:col>21</xdr:col>
      <xdr:colOff>533400</xdr:colOff>
      <xdr:row>18</xdr:row>
      <xdr:rowOff>142875</xdr:rowOff>
    </xdr:to>
    <xdr:graphicFrame>
      <xdr:nvGraphicFramePr>
        <xdr:cNvPr id="2" name="Gráfico 1"/>
        <xdr:cNvGraphicFramePr/>
      </xdr:nvGraphicFramePr>
      <xdr:xfrm>
        <a:off x="10883265" y="956310"/>
        <a:ext cx="5534660" cy="28187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629285</xdr:colOff>
      <xdr:row>20</xdr:row>
      <xdr:rowOff>71120</xdr:rowOff>
    </xdr:from>
    <xdr:to>
      <xdr:col>21</xdr:col>
      <xdr:colOff>548005</xdr:colOff>
      <xdr:row>36</xdr:row>
      <xdr:rowOff>0</xdr:rowOff>
    </xdr:to>
    <xdr:graphicFrame>
      <xdr:nvGraphicFramePr>
        <xdr:cNvPr id="3" name="Gráfico 2"/>
        <xdr:cNvGraphicFramePr/>
      </xdr:nvGraphicFramePr>
      <xdr:xfrm>
        <a:off x="10897870" y="4085590"/>
        <a:ext cx="5534660" cy="2987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3</xdr:row>
      <xdr:rowOff>177165</xdr:rowOff>
    </xdr:from>
    <xdr:to>
      <xdr:col>27</xdr:col>
      <xdr:colOff>854710</xdr:colOff>
      <xdr:row>18</xdr:row>
      <xdr:rowOff>105410</xdr:rowOff>
    </xdr:to>
    <xdr:graphicFrame>
      <xdr:nvGraphicFramePr>
        <xdr:cNvPr id="4" name="Gráfico 3"/>
        <xdr:cNvGraphicFramePr/>
      </xdr:nvGraphicFramePr>
      <xdr:xfrm>
        <a:off x="16820515" y="942340"/>
        <a:ext cx="5534660" cy="27952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0</xdr:colOff>
      <xdr:row>20</xdr:row>
      <xdr:rowOff>31750</xdr:rowOff>
    </xdr:from>
    <xdr:to>
      <xdr:col>27</xdr:col>
      <xdr:colOff>854710</xdr:colOff>
      <xdr:row>35</xdr:row>
      <xdr:rowOff>151765</xdr:rowOff>
    </xdr:to>
    <xdr:graphicFrame>
      <xdr:nvGraphicFramePr>
        <xdr:cNvPr id="5" name="Gráfico 4"/>
        <xdr:cNvGraphicFramePr/>
      </xdr:nvGraphicFramePr>
      <xdr:xfrm>
        <a:off x="16820515" y="4046220"/>
        <a:ext cx="5534660" cy="2987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629285</xdr:colOff>
      <xdr:row>37</xdr:row>
      <xdr:rowOff>164465</xdr:rowOff>
    </xdr:from>
    <xdr:to>
      <xdr:col>21</xdr:col>
      <xdr:colOff>548005</xdr:colOff>
      <xdr:row>53</xdr:row>
      <xdr:rowOff>93345</xdr:rowOff>
    </xdr:to>
    <xdr:graphicFrame>
      <xdr:nvGraphicFramePr>
        <xdr:cNvPr id="6" name="Gráfico 5"/>
        <xdr:cNvGraphicFramePr/>
      </xdr:nvGraphicFramePr>
      <xdr:xfrm>
        <a:off x="10897870" y="7428230"/>
        <a:ext cx="5534660" cy="2987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11</xdr:col>
      <xdr:colOff>916940</xdr:colOff>
      <xdr:row>3</xdr:row>
      <xdr:rowOff>123825</xdr:rowOff>
    </xdr:from>
    <xdr:to>
      <xdr:col>20</xdr:col>
      <xdr:colOff>701040</xdr:colOff>
      <xdr:row>29</xdr:row>
      <xdr:rowOff>47625</xdr:rowOff>
    </xdr:to>
    <xdr:graphicFrame>
      <xdr:nvGraphicFramePr>
        <xdr:cNvPr id="2" name="Gráfico 1"/>
        <xdr:cNvGraphicFramePr/>
      </xdr:nvGraphicFramePr>
      <xdr:xfrm>
        <a:off x="11515725" y="697230"/>
        <a:ext cx="8208010" cy="48933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478155</xdr:colOff>
      <xdr:row>7</xdr:row>
      <xdr:rowOff>44450</xdr:rowOff>
    </xdr:from>
    <xdr:to>
      <xdr:col>11</xdr:col>
      <xdr:colOff>275590</xdr:colOff>
      <xdr:row>21</xdr:row>
      <xdr:rowOff>111760</xdr:rowOff>
    </xdr:to>
    <xdr:graphicFrame>
      <xdr:nvGraphicFramePr>
        <xdr:cNvPr id="4" name="Gráfico 3"/>
        <xdr:cNvGraphicFramePr/>
      </xdr:nvGraphicFramePr>
      <xdr:xfrm>
        <a:off x="6302375" y="138239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11</xdr:col>
      <xdr:colOff>381000</xdr:colOff>
      <xdr:row>35</xdr:row>
      <xdr:rowOff>113030</xdr:rowOff>
    </xdr:from>
    <xdr:to>
      <xdr:col>18</xdr:col>
      <xdr:colOff>16510</xdr:colOff>
      <xdr:row>70</xdr:row>
      <xdr:rowOff>165735</xdr:rowOff>
    </xdr:to>
    <xdr:graphicFrame>
      <xdr:nvGraphicFramePr>
        <xdr:cNvPr id="2" name="Gráfico 1"/>
        <xdr:cNvGraphicFramePr/>
      </xdr:nvGraphicFramePr>
      <xdr:xfrm>
        <a:off x="9966325" y="7602855"/>
        <a:ext cx="5809615" cy="67424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353695</xdr:colOff>
      <xdr:row>36</xdr:row>
      <xdr:rowOff>53340</xdr:rowOff>
    </xdr:from>
    <xdr:to>
      <xdr:col>8</xdr:col>
      <xdr:colOff>692150</xdr:colOff>
      <xdr:row>65</xdr:row>
      <xdr:rowOff>26035</xdr:rowOff>
    </xdr:to>
    <xdr:graphicFrame>
      <xdr:nvGraphicFramePr>
        <xdr:cNvPr id="3" name="Gráfico 2"/>
        <xdr:cNvGraphicFramePr/>
      </xdr:nvGraphicFramePr>
      <xdr:xfrm>
        <a:off x="4646930" y="7734300"/>
        <a:ext cx="2984500" cy="55156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305435</xdr:colOff>
      <xdr:row>53</xdr:row>
      <xdr:rowOff>122555</xdr:rowOff>
    </xdr:from>
    <xdr:to>
      <xdr:col>11</xdr:col>
      <xdr:colOff>50165</xdr:colOff>
      <xdr:row>67</xdr:row>
      <xdr:rowOff>189865</xdr:rowOff>
    </xdr:to>
    <xdr:graphicFrame>
      <xdr:nvGraphicFramePr>
        <xdr:cNvPr id="4" name="Gráfico 3"/>
        <xdr:cNvGraphicFramePr/>
      </xdr:nvGraphicFramePr>
      <xdr:xfrm>
        <a:off x="6362700" y="11052810"/>
        <a:ext cx="327279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BO72"/>
  <sheetViews>
    <sheetView showGridLines="0" zoomScale="80" zoomScaleNormal="80" topLeftCell="S25" workbookViewId="0">
      <selection activeCell="X5" sqref="X5:AH61"/>
    </sheetView>
  </sheetViews>
  <sheetFormatPr defaultColWidth="11" defaultRowHeight="15.05"/>
  <cols>
    <col min="1" max="1" width="3.62686567164179" customWidth="1"/>
    <col min="2" max="2" width="7.11940298507463" customWidth="1"/>
    <col min="3" max="3" width="5.98507462686567" style="8" customWidth="1"/>
    <col min="4" max="4" width="6.73880597014925" customWidth="1"/>
    <col min="5" max="5" width="8.73880597014925" customWidth="1"/>
    <col min="6" max="6" width="6.55970149253731" customWidth="1"/>
    <col min="7" max="7" width="8.74626865671642" customWidth="1"/>
    <col min="8" max="8" width="8.87313432835821" customWidth="1"/>
    <col min="9" max="9" width="6.23880597014925" customWidth="1"/>
    <col min="10" max="10" width="8.43283582089552" customWidth="1"/>
    <col min="11" max="11" width="5.61940298507463" customWidth="1"/>
    <col min="12" max="12" width="10.8731343283582" customWidth="1"/>
    <col min="13" max="13" width="7.11940298507463" customWidth="1"/>
    <col min="14" max="14" width="4.62686567164179" customWidth="1"/>
    <col min="15" max="15" width="7.73880597014925" customWidth="1"/>
    <col min="16" max="16" width="8.73880597014925" customWidth="1"/>
    <col min="17" max="17" width="5.77611940298507" customWidth="1"/>
    <col min="18" max="18" width="7.64925373134328" customWidth="1"/>
    <col min="19" max="19" width="10.2462686567164" customWidth="1"/>
    <col min="20" max="20" width="6.23880597014925" customWidth="1"/>
    <col min="21" max="21" width="8.36567164179104" customWidth="1"/>
    <col min="22" max="22" width="6.3955223880597" customWidth="1"/>
    <col min="23" max="23" width="10.2462686567164" customWidth="1"/>
    <col min="24" max="24" width="7.11940298507463" customWidth="1"/>
    <col min="25" max="25" width="4.62686567164179" customWidth="1"/>
    <col min="26" max="26" width="7.73880597014925" customWidth="1"/>
    <col min="27" max="27" width="8.73880597014925" customWidth="1"/>
    <col min="28" max="28" width="6.55223880597015" customWidth="1"/>
    <col min="29" max="29" width="7.48507462686567" customWidth="1"/>
    <col min="30" max="30" width="10.2462686567164" customWidth="1"/>
    <col min="31" max="31" width="7.34328358208955" customWidth="1"/>
    <col min="32" max="32" width="7.80597014925373" customWidth="1"/>
    <col min="33" max="33" width="6.3955223880597" customWidth="1"/>
    <col min="34" max="34" width="10.2462686567164" customWidth="1"/>
    <col min="35" max="35" width="7.11940298507463" customWidth="1"/>
    <col min="36" max="36" width="4.62686567164179" customWidth="1"/>
    <col min="37" max="37" width="7.73880597014925" customWidth="1"/>
    <col min="38" max="38" width="8.73880597014925" customWidth="1"/>
    <col min="39" max="39" width="6.3955223880597" customWidth="1"/>
    <col min="40" max="40" width="7.64925373134328" customWidth="1"/>
    <col min="41" max="41" width="11.089552238806" customWidth="1"/>
    <col min="42" max="42" width="6.23880597014925" customWidth="1"/>
    <col min="43" max="43" width="7.11940298507463" customWidth="1"/>
    <col min="44" max="44" width="5.24626865671642" customWidth="1"/>
    <col min="45" max="45" width="10.2462686567164" customWidth="1"/>
    <col min="46" max="46" width="7.11940298507463" customWidth="1"/>
    <col min="47" max="47" width="4.62686567164179" customWidth="1"/>
    <col min="48" max="48" width="7.73880597014925" customWidth="1"/>
    <col min="49" max="49" width="8.73880597014925" customWidth="1"/>
    <col min="50" max="50" width="6.7089552238806" customWidth="1"/>
    <col min="51" max="51" width="6.87313432835821" customWidth="1"/>
    <col min="52" max="52" width="10.2462686567164" customWidth="1"/>
    <col min="53" max="53" width="6.23880597014925" customWidth="1"/>
    <col min="54" max="54" width="7.11940298507463" customWidth="1"/>
    <col min="55" max="55" width="5.24626865671642" customWidth="1"/>
    <col min="56" max="56" width="10.2462686567164" customWidth="1"/>
    <col min="57" max="57" width="7.11940298507463" customWidth="1"/>
    <col min="58" max="58" width="4.62686567164179" customWidth="1"/>
    <col min="59" max="59" width="6.73880597014925" customWidth="1"/>
    <col min="60" max="60" width="8.73880597014925" customWidth="1"/>
    <col min="61" max="61" width="6.08955223880597" customWidth="1"/>
    <col min="62" max="62" width="6.87313432835821" customWidth="1"/>
    <col min="63" max="63" width="10.2462686567164" customWidth="1"/>
    <col min="64" max="64" width="6.23880597014925" customWidth="1"/>
    <col min="65" max="65" width="7.11940298507463" customWidth="1"/>
    <col min="66" max="66" width="6.71641791044776" customWidth="1"/>
    <col min="67" max="67" width="10.2462686567164" customWidth="1"/>
  </cols>
  <sheetData>
    <row r="2" spans="2:67">
      <c r="B2" s="64" t="s">
        <v>0</v>
      </c>
      <c r="C2" s="65" t="s">
        <v>1</v>
      </c>
      <c r="D2" s="65"/>
      <c r="E2" s="65"/>
      <c r="F2" s="65"/>
      <c r="G2" s="65"/>
      <c r="H2" s="65"/>
      <c r="I2" s="65"/>
      <c r="J2" s="65"/>
      <c r="K2" s="65"/>
      <c r="L2" s="65"/>
      <c r="M2" s="80" t="s">
        <v>0</v>
      </c>
      <c r="N2" s="81" t="s">
        <v>2</v>
      </c>
      <c r="O2" s="81"/>
      <c r="P2" s="81"/>
      <c r="Q2" s="81"/>
      <c r="R2" s="81"/>
      <c r="S2" s="81"/>
      <c r="T2" s="81"/>
      <c r="U2" s="81"/>
      <c r="V2" s="81"/>
      <c r="W2" s="81"/>
      <c r="X2" s="88"/>
      <c r="Y2" s="92" t="s">
        <v>3</v>
      </c>
      <c r="Z2" s="92"/>
      <c r="AA2" s="92"/>
      <c r="AB2" s="92"/>
      <c r="AC2" s="92"/>
      <c r="AD2" s="92"/>
      <c r="AE2" s="92"/>
      <c r="AF2" s="92"/>
      <c r="AG2" s="92"/>
      <c r="AH2" s="92"/>
      <c r="AI2" s="96"/>
      <c r="AJ2" s="81" t="s">
        <v>4</v>
      </c>
      <c r="AK2" s="81"/>
      <c r="AL2" s="81"/>
      <c r="AM2" s="81"/>
      <c r="AN2" s="81"/>
      <c r="AO2" s="81"/>
      <c r="AP2" s="81"/>
      <c r="AQ2" s="81"/>
      <c r="AR2" s="81"/>
      <c r="AS2" s="81"/>
      <c r="AT2" s="88"/>
      <c r="AU2" s="92" t="s">
        <v>5</v>
      </c>
      <c r="AV2" s="92"/>
      <c r="AW2" s="92"/>
      <c r="AX2" s="92"/>
      <c r="AY2" s="92"/>
      <c r="AZ2" s="92"/>
      <c r="BA2" s="92"/>
      <c r="BB2" s="92"/>
      <c r="BC2" s="92"/>
      <c r="BD2" s="92"/>
      <c r="BE2" s="96"/>
      <c r="BF2" s="81" t="s">
        <v>6</v>
      </c>
      <c r="BG2" s="81"/>
      <c r="BH2" s="81"/>
      <c r="BI2" s="81"/>
      <c r="BJ2" s="81"/>
      <c r="BK2" s="81"/>
      <c r="BL2" s="81"/>
      <c r="BM2" s="81"/>
      <c r="BN2" s="81"/>
      <c r="BO2" s="81"/>
    </row>
    <row r="3" spans="2:67">
      <c r="B3" s="64"/>
      <c r="C3" s="66" t="s">
        <v>7</v>
      </c>
      <c r="D3" s="67" t="s">
        <v>8</v>
      </c>
      <c r="E3" s="67"/>
      <c r="F3" s="67"/>
      <c r="G3" s="67"/>
      <c r="H3" s="67"/>
      <c r="I3" s="67" t="s">
        <v>9</v>
      </c>
      <c r="J3" s="67"/>
      <c r="K3" s="67"/>
      <c r="L3" s="67"/>
      <c r="M3" s="80"/>
      <c r="N3" s="82" t="s">
        <v>7</v>
      </c>
      <c r="O3" s="83" t="s">
        <v>8</v>
      </c>
      <c r="P3" s="83"/>
      <c r="Q3" s="83"/>
      <c r="R3" s="83"/>
      <c r="S3" s="83"/>
      <c r="T3" s="83" t="s">
        <v>9</v>
      </c>
      <c r="U3" s="83"/>
      <c r="V3" s="83"/>
      <c r="W3" s="83"/>
      <c r="X3" s="88"/>
      <c r="Y3" s="93" t="s">
        <v>7</v>
      </c>
      <c r="Z3" s="94" t="s">
        <v>8</v>
      </c>
      <c r="AA3" s="94"/>
      <c r="AB3" s="94"/>
      <c r="AC3" s="94"/>
      <c r="AD3" s="94"/>
      <c r="AE3" s="94" t="s">
        <v>9</v>
      </c>
      <c r="AF3" s="94"/>
      <c r="AG3" s="94"/>
      <c r="AH3" s="94"/>
      <c r="AI3" s="96"/>
      <c r="AJ3" s="82" t="s">
        <v>7</v>
      </c>
      <c r="AK3" s="83" t="s">
        <v>8</v>
      </c>
      <c r="AL3" s="83"/>
      <c r="AM3" s="83"/>
      <c r="AN3" s="83"/>
      <c r="AO3" s="83"/>
      <c r="AP3" s="83" t="s">
        <v>9</v>
      </c>
      <c r="AQ3" s="83"/>
      <c r="AR3" s="83"/>
      <c r="AS3" s="83"/>
      <c r="AT3" s="88"/>
      <c r="AU3" s="93" t="s">
        <v>7</v>
      </c>
      <c r="AV3" s="94" t="s">
        <v>8</v>
      </c>
      <c r="AW3" s="94"/>
      <c r="AX3" s="94"/>
      <c r="AY3" s="94"/>
      <c r="AZ3" s="94"/>
      <c r="BA3" s="94" t="s">
        <v>9</v>
      </c>
      <c r="BB3" s="94"/>
      <c r="BC3" s="94"/>
      <c r="BD3" s="94"/>
      <c r="BE3" s="96"/>
      <c r="BF3" s="82" t="s">
        <v>7</v>
      </c>
      <c r="BG3" s="83" t="s">
        <v>8</v>
      </c>
      <c r="BH3" s="83"/>
      <c r="BI3" s="83"/>
      <c r="BJ3" s="83"/>
      <c r="BK3" s="83"/>
      <c r="BL3" s="83" t="s">
        <v>9</v>
      </c>
      <c r="BM3" s="83"/>
      <c r="BN3" s="83"/>
      <c r="BO3" s="83"/>
    </row>
    <row r="4" ht="30.15" spans="2:67">
      <c r="B4" s="68"/>
      <c r="C4" s="66"/>
      <c r="D4" s="69" t="s">
        <v>10</v>
      </c>
      <c r="E4" s="69" t="s">
        <v>11</v>
      </c>
      <c r="F4" s="69" t="s">
        <v>12</v>
      </c>
      <c r="G4" s="69" t="s">
        <v>13</v>
      </c>
      <c r="H4" s="69" t="s">
        <v>14</v>
      </c>
      <c r="I4" s="69" t="s">
        <v>10</v>
      </c>
      <c r="J4" s="69" t="s">
        <v>11</v>
      </c>
      <c r="K4" s="69" t="s">
        <v>12</v>
      </c>
      <c r="L4" s="69" t="s">
        <v>14</v>
      </c>
      <c r="M4" s="84"/>
      <c r="N4" s="82"/>
      <c r="O4" s="85" t="s">
        <v>10</v>
      </c>
      <c r="P4" s="85" t="s">
        <v>11</v>
      </c>
      <c r="Q4" s="85" t="s">
        <v>12</v>
      </c>
      <c r="R4" s="85" t="s">
        <v>13</v>
      </c>
      <c r="S4" s="85" t="s">
        <v>14</v>
      </c>
      <c r="T4" s="85" t="s">
        <v>10</v>
      </c>
      <c r="U4" s="85" t="s">
        <v>11</v>
      </c>
      <c r="V4" s="85" t="s">
        <v>12</v>
      </c>
      <c r="W4" s="85" t="s">
        <v>14</v>
      </c>
      <c r="X4" s="89" t="s">
        <v>0</v>
      </c>
      <c r="Y4" s="93"/>
      <c r="Z4" s="95" t="s">
        <v>10</v>
      </c>
      <c r="AA4" s="95" t="s">
        <v>11</v>
      </c>
      <c r="AB4" s="95" t="s">
        <v>12</v>
      </c>
      <c r="AC4" s="95" t="s">
        <v>13</v>
      </c>
      <c r="AD4" s="95" t="s">
        <v>14</v>
      </c>
      <c r="AE4" s="95" t="s">
        <v>10</v>
      </c>
      <c r="AF4" s="95" t="s">
        <v>11</v>
      </c>
      <c r="AG4" s="95" t="s">
        <v>12</v>
      </c>
      <c r="AH4" s="95" t="s">
        <v>14</v>
      </c>
      <c r="AI4" s="97" t="s">
        <v>0</v>
      </c>
      <c r="AJ4" s="82"/>
      <c r="AK4" s="85" t="s">
        <v>10</v>
      </c>
      <c r="AL4" s="85" t="s">
        <v>11</v>
      </c>
      <c r="AM4" s="85" t="s">
        <v>12</v>
      </c>
      <c r="AN4" s="85" t="s">
        <v>13</v>
      </c>
      <c r="AO4" s="85" t="s">
        <v>14</v>
      </c>
      <c r="AP4" s="85" t="s">
        <v>10</v>
      </c>
      <c r="AQ4" s="85" t="s">
        <v>11</v>
      </c>
      <c r="AR4" s="85" t="s">
        <v>12</v>
      </c>
      <c r="AS4" s="85" t="s">
        <v>14</v>
      </c>
      <c r="AT4" s="89" t="s">
        <v>0</v>
      </c>
      <c r="AU4" s="93"/>
      <c r="AV4" s="95" t="s">
        <v>10</v>
      </c>
      <c r="AW4" s="95" t="s">
        <v>11</v>
      </c>
      <c r="AX4" s="95" t="s">
        <v>12</v>
      </c>
      <c r="AY4" s="95" t="s">
        <v>13</v>
      </c>
      <c r="AZ4" s="95" t="s">
        <v>14</v>
      </c>
      <c r="BA4" s="95" t="s">
        <v>10</v>
      </c>
      <c r="BB4" s="95" t="s">
        <v>11</v>
      </c>
      <c r="BC4" s="95" t="s">
        <v>12</v>
      </c>
      <c r="BD4" s="95" t="s">
        <v>14</v>
      </c>
      <c r="BE4" s="97" t="s">
        <v>0</v>
      </c>
      <c r="BF4" s="82"/>
      <c r="BG4" s="85" t="s">
        <v>10</v>
      </c>
      <c r="BH4" s="85" t="s">
        <v>11</v>
      </c>
      <c r="BI4" s="85" t="s">
        <v>12</v>
      </c>
      <c r="BJ4" s="85" t="s">
        <v>13</v>
      </c>
      <c r="BK4" s="85" t="s">
        <v>14</v>
      </c>
      <c r="BL4" s="85" t="s">
        <v>10</v>
      </c>
      <c r="BM4" s="85" t="s">
        <v>11</v>
      </c>
      <c r="BN4" s="85" t="s">
        <v>12</v>
      </c>
      <c r="BO4" s="85" t="s">
        <v>14</v>
      </c>
    </row>
    <row r="5" spans="1:67">
      <c r="A5" s="9"/>
      <c r="B5" s="70">
        <v>43887</v>
      </c>
      <c r="C5" s="71">
        <v>1</v>
      </c>
      <c r="D5" s="71">
        <v>1</v>
      </c>
      <c r="E5" s="71">
        <f>0.449*EXP(0.3149*C5)</f>
        <v>0.615184909052759</v>
      </c>
      <c r="F5" s="74"/>
      <c r="G5" s="74"/>
      <c r="H5" s="74">
        <f>L5</f>
        <v>0</v>
      </c>
      <c r="I5" s="74">
        <v>1</v>
      </c>
      <c r="J5" s="74">
        <v>1</v>
      </c>
      <c r="K5" s="74"/>
      <c r="L5" s="74">
        <v>0</v>
      </c>
      <c r="M5" s="86">
        <v>43860</v>
      </c>
      <c r="N5" s="37">
        <v>1</v>
      </c>
      <c r="O5" s="37">
        <v>2</v>
      </c>
      <c r="P5" s="37"/>
      <c r="Q5" s="39">
        <v>0</v>
      </c>
      <c r="R5" s="39"/>
      <c r="S5" s="39">
        <f>W5</f>
        <v>0</v>
      </c>
      <c r="T5" s="39">
        <v>2</v>
      </c>
      <c r="U5" s="39">
        <v>0</v>
      </c>
      <c r="V5" s="39">
        <v>0</v>
      </c>
      <c r="W5" s="39">
        <v>0</v>
      </c>
      <c r="X5" s="90">
        <v>43861</v>
      </c>
      <c r="Y5" s="71">
        <v>1</v>
      </c>
      <c r="Z5" s="71">
        <v>1</v>
      </c>
      <c r="AA5" s="71"/>
      <c r="AB5" s="74">
        <v>0</v>
      </c>
      <c r="AC5" s="74"/>
      <c r="AD5" s="74">
        <v>0</v>
      </c>
      <c r="AE5" s="74">
        <v>0</v>
      </c>
      <c r="AF5" s="74">
        <v>0</v>
      </c>
      <c r="AG5" s="74">
        <v>0</v>
      </c>
      <c r="AH5" s="74">
        <v>0</v>
      </c>
      <c r="AI5" s="87">
        <v>43880</v>
      </c>
      <c r="AJ5" s="37">
        <v>5</v>
      </c>
      <c r="AK5" s="37">
        <v>2</v>
      </c>
      <c r="AL5" s="37"/>
      <c r="AM5" s="39">
        <v>2</v>
      </c>
      <c r="AN5" s="39"/>
      <c r="AO5" s="39">
        <v>0</v>
      </c>
      <c r="AP5" s="39">
        <f>AK5</f>
        <v>2</v>
      </c>
      <c r="AQ5" s="42">
        <f>AL5</f>
        <v>0</v>
      </c>
      <c r="AR5" s="39"/>
      <c r="AS5" s="39">
        <v>0</v>
      </c>
      <c r="AT5" s="90">
        <v>43851</v>
      </c>
      <c r="AU5" s="71">
        <v>1</v>
      </c>
      <c r="AV5" s="71">
        <v>1</v>
      </c>
      <c r="AW5" s="71"/>
      <c r="AX5" s="74">
        <v>0</v>
      </c>
      <c r="AY5" s="74"/>
      <c r="AZ5" s="74">
        <v>0</v>
      </c>
      <c r="BA5" s="74">
        <v>0</v>
      </c>
      <c r="BB5" s="74"/>
      <c r="BC5" s="74"/>
      <c r="BD5" s="74">
        <v>0</v>
      </c>
      <c r="BE5" s="87">
        <v>43850</v>
      </c>
      <c r="BF5" s="37">
        <v>1</v>
      </c>
      <c r="BG5" s="37">
        <v>1</v>
      </c>
      <c r="BH5" s="37"/>
      <c r="BI5" s="39">
        <v>0</v>
      </c>
      <c r="BJ5" s="39"/>
      <c r="BK5" s="39">
        <v>0</v>
      </c>
      <c r="BL5" s="39">
        <v>0</v>
      </c>
      <c r="BM5" s="42"/>
      <c r="BN5" s="39"/>
      <c r="BO5" s="39">
        <v>0</v>
      </c>
    </row>
    <row r="6" spans="1:67">
      <c r="A6" s="9"/>
      <c r="B6" s="72">
        <v>43888</v>
      </c>
      <c r="C6" s="73">
        <v>2</v>
      </c>
      <c r="D6" s="73">
        <v>1</v>
      </c>
      <c r="E6" s="73">
        <f t="shared" ref="E6:E27" si="0">0.449*EXP(0.3149*C6)</f>
        <v>0.842878557519491</v>
      </c>
      <c r="F6" s="75"/>
      <c r="G6" s="75"/>
      <c r="H6" s="75">
        <f t="shared" ref="H6:H46" si="1">H5+L6</f>
        <v>0</v>
      </c>
      <c r="I6" s="75">
        <f t="shared" ref="I6:I36" si="2">D6-D5</f>
        <v>0</v>
      </c>
      <c r="J6" s="78">
        <f t="shared" ref="J6:J36" si="3">E6-E5</f>
        <v>0.227693648466732</v>
      </c>
      <c r="K6" s="75"/>
      <c r="L6" s="75">
        <v>0</v>
      </c>
      <c r="M6" s="87">
        <f>M5+1</f>
        <v>43861</v>
      </c>
      <c r="N6" s="35">
        <f t="shared" ref="N6:N69" si="4">N5+1</f>
        <v>2</v>
      </c>
      <c r="O6" s="35">
        <v>2</v>
      </c>
      <c r="P6" s="35"/>
      <c r="Q6" s="38">
        <v>0</v>
      </c>
      <c r="R6" s="38"/>
      <c r="S6" s="38">
        <f t="shared" ref="S6:S20" si="5">S5+W6</f>
        <v>0</v>
      </c>
      <c r="T6" s="38">
        <f t="shared" ref="T6:T11" si="6">O6-O5</f>
        <v>0</v>
      </c>
      <c r="U6" s="43">
        <f t="shared" ref="T6:V6" si="7">P6-P5</f>
        <v>0</v>
      </c>
      <c r="V6" s="43">
        <f t="shared" si="7"/>
        <v>0</v>
      </c>
      <c r="W6" s="38">
        <v>0</v>
      </c>
      <c r="X6" s="91">
        <f t="shared" ref="X6:X19" si="8">X5+1</f>
        <v>43862</v>
      </c>
      <c r="Y6" s="73">
        <f t="shared" ref="Y6:Y61" si="9">Y5+1</f>
        <v>2</v>
      </c>
      <c r="Z6" s="73">
        <v>1</v>
      </c>
      <c r="AA6" s="73"/>
      <c r="AB6" s="75">
        <v>0</v>
      </c>
      <c r="AC6" s="75"/>
      <c r="AD6" s="75">
        <f t="shared" ref="AD6:AD19" si="10">AD5+AH6</f>
        <v>0</v>
      </c>
      <c r="AE6" s="75">
        <f t="shared" ref="AE6:AG6" si="11">Z6-Z5</f>
        <v>0</v>
      </c>
      <c r="AF6" s="78">
        <f t="shared" si="11"/>
        <v>0</v>
      </c>
      <c r="AG6" s="75">
        <f t="shared" si="11"/>
        <v>0</v>
      </c>
      <c r="AH6" s="75">
        <v>0</v>
      </c>
      <c r="AI6" s="87">
        <f t="shared" ref="AI5:AI42" si="12">AI5+1</f>
        <v>43881</v>
      </c>
      <c r="AJ6" s="35">
        <v>6</v>
      </c>
      <c r="AK6" s="35">
        <v>5</v>
      </c>
      <c r="AL6" s="35"/>
      <c r="AM6" s="38">
        <v>2</v>
      </c>
      <c r="AN6" s="38"/>
      <c r="AO6" s="38">
        <f t="shared" ref="AO5:AO42" si="13">AO5+AS6</f>
        <v>0</v>
      </c>
      <c r="AP6" s="38">
        <f t="shared" ref="AP5:AP32" si="14">AK6-AK5</f>
        <v>3</v>
      </c>
      <c r="AQ6" s="43">
        <f t="shared" ref="AQ5:AQ32" si="15">AL6-AL5</f>
        <v>0</v>
      </c>
      <c r="AR6" s="38"/>
      <c r="AS6" s="38">
        <v>0</v>
      </c>
      <c r="AT6" s="91">
        <f t="shared" ref="AT6:AT29" si="16">AT5+1</f>
        <v>43852</v>
      </c>
      <c r="AU6" s="73">
        <v>2</v>
      </c>
      <c r="AV6" s="73">
        <v>1</v>
      </c>
      <c r="AW6" s="73"/>
      <c r="AX6" s="75">
        <v>0</v>
      </c>
      <c r="AY6" s="75"/>
      <c r="AZ6" s="75">
        <f t="shared" ref="AZ6:AZ29" si="17">AZ5+BD6</f>
        <v>0</v>
      </c>
      <c r="BA6" s="75">
        <f t="shared" ref="BA6:BA29" si="18">AV6-AV5</f>
        <v>0</v>
      </c>
      <c r="BB6" s="78"/>
      <c r="BC6" s="75"/>
      <c r="BD6" s="75">
        <v>0</v>
      </c>
      <c r="BE6" s="87">
        <f>BE5+1</f>
        <v>43851</v>
      </c>
      <c r="BF6" s="35">
        <f t="shared" ref="BF6:BF69" si="19">BF5+1</f>
        <v>2</v>
      </c>
      <c r="BG6" s="35">
        <v>1</v>
      </c>
      <c r="BH6" s="35"/>
      <c r="BI6" s="38">
        <v>0</v>
      </c>
      <c r="BJ6" s="38"/>
      <c r="BK6" s="38">
        <v>0</v>
      </c>
      <c r="BL6" s="38">
        <v>0</v>
      </c>
      <c r="BM6" s="43"/>
      <c r="BN6" s="38"/>
      <c r="BO6" s="38">
        <v>0</v>
      </c>
    </row>
    <row r="7" spans="1:67">
      <c r="A7" s="9"/>
      <c r="B7" s="70">
        <v>43889</v>
      </c>
      <c r="C7" s="71">
        <v>3</v>
      </c>
      <c r="D7" s="71">
        <v>1</v>
      </c>
      <c r="E7" s="71">
        <f t="shared" si="0"/>
        <v>1.15484670100256</v>
      </c>
      <c r="F7" s="74"/>
      <c r="G7" s="74"/>
      <c r="H7" s="74">
        <f t="shared" si="1"/>
        <v>0</v>
      </c>
      <c r="I7" s="74">
        <f t="shared" si="2"/>
        <v>0</v>
      </c>
      <c r="J7" s="79">
        <f t="shared" si="3"/>
        <v>0.311968143483068</v>
      </c>
      <c r="K7" s="74"/>
      <c r="L7" s="74">
        <v>0</v>
      </c>
      <c r="M7" s="87">
        <f t="shared" ref="M7:M38" si="20">M6+1</f>
        <v>43862</v>
      </c>
      <c r="N7" s="37">
        <f t="shared" si="4"/>
        <v>3</v>
      </c>
      <c r="O7" s="37">
        <v>2</v>
      </c>
      <c r="P7" s="37"/>
      <c r="Q7" s="39">
        <v>0</v>
      </c>
      <c r="R7" s="39"/>
      <c r="S7" s="39">
        <f t="shared" si="5"/>
        <v>0</v>
      </c>
      <c r="T7" s="39">
        <f t="shared" si="6"/>
        <v>0</v>
      </c>
      <c r="U7" s="42">
        <f t="shared" ref="T7:V7" si="21">P7-P6</f>
        <v>0</v>
      </c>
      <c r="V7" s="42">
        <f t="shared" si="21"/>
        <v>0</v>
      </c>
      <c r="W7" s="39">
        <v>0</v>
      </c>
      <c r="X7" s="91">
        <f t="shared" si="8"/>
        <v>43863</v>
      </c>
      <c r="Y7" s="71">
        <f t="shared" si="9"/>
        <v>3</v>
      </c>
      <c r="Z7" s="71">
        <v>1</v>
      </c>
      <c r="AA7" s="71"/>
      <c r="AB7" s="74">
        <v>0</v>
      </c>
      <c r="AC7" s="74"/>
      <c r="AD7" s="74">
        <f t="shared" si="10"/>
        <v>0</v>
      </c>
      <c r="AE7" s="74">
        <f t="shared" ref="AE7:AG7" si="22">Z7-Z6</f>
        <v>0</v>
      </c>
      <c r="AF7" s="79">
        <f t="shared" si="22"/>
        <v>0</v>
      </c>
      <c r="AG7" s="74">
        <f t="shared" si="22"/>
        <v>0</v>
      </c>
      <c r="AH7" s="74">
        <v>0</v>
      </c>
      <c r="AI7" s="87">
        <f t="shared" si="12"/>
        <v>43882</v>
      </c>
      <c r="AJ7" s="37">
        <v>7</v>
      </c>
      <c r="AK7" s="37">
        <v>18</v>
      </c>
      <c r="AL7" s="37"/>
      <c r="AM7" s="39">
        <v>4</v>
      </c>
      <c r="AN7" s="39"/>
      <c r="AO7" s="39">
        <f t="shared" si="13"/>
        <v>0</v>
      </c>
      <c r="AP7" s="39">
        <f t="shared" si="14"/>
        <v>13</v>
      </c>
      <c r="AQ7" s="42">
        <f t="shared" si="15"/>
        <v>0</v>
      </c>
      <c r="AR7" s="39"/>
      <c r="AS7" s="39">
        <v>0</v>
      </c>
      <c r="AT7" s="91">
        <f t="shared" si="16"/>
        <v>43853</v>
      </c>
      <c r="AU7" s="73">
        <v>3</v>
      </c>
      <c r="AV7" s="73">
        <v>1</v>
      </c>
      <c r="AW7" s="73"/>
      <c r="AX7" s="75">
        <v>0</v>
      </c>
      <c r="AY7" s="75"/>
      <c r="AZ7" s="75">
        <f t="shared" si="17"/>
        <v>0</v>
      </c>
      <c r="BA7" s="75">
        <f t="shared" si="18"/>
        <v>0</v>
      </c>
      <c r="BB7" s="78"/>
      <c r="BC7" s="75"/>
      <c r="BD7" s="75">
        <v>0</v>
      </c>
      <c r="BE7" s="87">
        <f t="shared" ref="BE7:BE38" si="23">BE6+1</f>
        <v>43852</v>
      </c>
      <c r="BF7" s="37">
        <f t="shared" si="19"/>
        <v>3</v>
      </c>
      <c r="BG7" s="37">
        <v>1</v>
      </c>
      <c r="BH7" s="37"/>
      <c r="BI7" s="39">
        <v>0</v>
      </c>
      <c r="BJ7" s="39"/>
      <c r="BK7" s="39">
        <v>0</v>
      </c>
      <c r="BL7" s="39">
        <v>0</v>
      </c>
      <c r="BM7" s="42"/>
      <c r="BN7" s="39"/>
      <c r="BO7" s="39">
        <v>0</v>
      </c>
    </row>
    <row r="8" spans="1:67">
      <c r="A8" s="9"/>
      <c r="B8" s="72">
        <v>43890</v>
      </c>
      <c r="C8" s="73">
        <v>4</v>
      </c>
      <c r="D8" s="73">
        <v>2</v>
      </c>
      <c r="E8" s="73">
        <f t="shared" si="0"/>
        <v>1.58228120874418</v>
      </c>
      <c r="F8" s="75"/>
      <c r="G8" s="75"/>
      <c r="H8" s="75">
        <f t="shared" si="1"/>
        <v>0</v>
      </c>
      <c r="I8" s="75">
        <f t="shared" si="2"/>
        <v>1</v>
      </c>
      <c r="J8" s="78">
        <f t="shared" si="3"/>
        <v>0.427434507741624</v>
      </c>
      <c r="K8" s="75"/>
      <c r="L8" s="75">
        <v>0</v>
      </c>
      <c r="M8" s="87">
        <f t="shared" si="20"/>
        <v>43863</v>
      </c>
      <c r="N8" s="35">
        <f t="shared" si="4"/>
        <v>4</v>
      </c>
      <c r="O8" s="35">
        <v>2</v>
      </c>
      <c r="P8" s="35"/>
      <c r="Q8" s="38">
        <v>0</v>
      </c>
      <c r="R8" s="38"/>
      <c r="S8" s="38">
        <f t="shared" si="5"/>
        <v>0</v>
      </c>
      <c r="T8" s="38">
        <f t="shared" si="6"/>
        <v>0</v>
      </c>
      <c r="U8" s="43">
        <f t="shared" ref="T8:V8" si="24">P8-P7</f>
        <v>0</v>
      </c>
      <c r="V8" s="43">
        <f t="shared" si="24"/>
        <v>0</v>
      </c>
      <c r="W8" s="38">
        <v>0</v>
      </c>
      <c r="X8" s="91">
        <f t="shared" si="8"/>
        <v>43864</v>
      </c>
      <c r="Y8" s="73">
        <f t="shared" si="9"/>
        <v>4</v>
      </c>
      <c r="Z8" s="73">
        <v>1</v>
      </c>
      <c r="AA8" s="73"/>
      <c r="AB8" s="75">
        <v>0</v>
      </c>
      <c r="AC8" s="75"/>
      <c r="AD8" s="75">
        <f t="shared" si="10"/>
        <v>0</v>
      </c>
      <c r="AE8" s="75">
        <f t="shared" ref="AE8:AG8" si="25">Z8-Z7</f>
        <v>0</v>
      </c>
      <c r="AF8" s="78">
        <f t="shared" si="25"/>
        <v>0</v>
      </c>
      <c r="AG8" s="75">
        <f t="shared" si="25"/>
        <v>0</v>
      </c>
      <c r="AH8" s="75">
        <v>0</v>
      </c>
      <c r="AI8" s="87">
        <f t="shared" si="12"/>
        <v>43883</v>
      </c>
      <c r="AJ8" s="35">
        <v>8</v>
      </c>
      <c r="AK8" s="35">
        <v>29</v>
      </c>
      <c r="AL8" s="35"/>
      <c r="AM8" s="38">
        <v>6</v>
      </c>
      <c r="AN8" s="38"/>
      <c r="AO8" s="38">
        <f t="shared" si="13"/>
        <v>0</v>
      </c>
      <c r="AP8" s="38">
        <f t="shared" si="14"/>
        <v>11</v>
      </c>
      <c r="AQ8" s="43">
        <f t="shared" si="15"/>
        <v>0</v>
      </c>
      <c r="AR8" s="38"/>
      <c r="AS8" s="38">
        <v>0</v>
      </c>
      <c r="AT8" s="91">
        <f t="shared" si="16"/>
        <v>43854</v>
      </c>
      <c r="AU8" s="73">
        <v>4</v>
      </c>
      <c r="AV8" s="73">
        <v>2</v>
      </c>
      <c r="AW8" s="73"/>
      <c r="AX8" s="75">
        <v>0</v>
      </c>
      <c r="AY8" s="75"/>
      <c r="AZ8" s="75">
        <f t="shared" si="17"/>
        <v>0</v>
      </c>
      <c r="BA8" s="75">
        <f t="shared" si="18"/>
        <v>1</v>
      </c>
      <c r="BB8" s="78"/>
      <c r="BC8" s="75"/>
      <c r="BD8" s="75">
        <v>0</v>
      </c>
      <c r="BE8" s="87">
        <f t="shared" si="23"/>
        <v>43853</v>
      </c>
      <c r="BF8" s="35">
        <f t="shared" si="19"/>
        <v>4</v>
      </c>
      <c r="BG8" s="35">
        <v>1</v>
      </c>
      <c r="BH8" s="35"/>
      <c r="BI8" s="38">
        <v>0</v>
      </c>
      <c r="BJ8" s="38"/>
      <c r="BK8" s="38">
        <v>0</v>
      </c>
      <c r="BL8" s="38">
        <v>1</v>
      </c>
      <c r="BM8" s="43"/>
      <c r="BN8" s="38"/>
      <c r="BO8" s="38">
        <v>0</v>
      </c>
    </row>
    <row r="9" spans="1:67">
      <c r="A9" s="9"/>
      <c r="B9" s="70">
        <v>43891</v>
      </c>
      <c r="C9" s="71">
        <v>5</v>
      </c>
      <c r="D9" s="71">
        <v>2</v>
      </c>
      <c r="E9" s="71">
        <f t="shared" si="0"/>
        <v>2.16791875611844</v>
      </c>
      <c r="F9" s="74"/>
      <c r="G9" s="74"/>
      <c r="H9" s="74">
        <f t="shared" si="1"/>
        <v>0</v>
      </c>
      <c r="I9" s="74">
        <f t="shared" si="2"/>
        <v>0</v>
      </c>
      <c r="J9" s="79">
        <f t="shared" si="3"/>
        <v>0.585637547374257</v>
      </c>
      <c r="K9" s="74"/>
      <c r="L9" s="74">
        <v>0</v>
      </c>
      <c r="M9" s="87">
        <f t="shared" si="20"/>
        <v>43864</v>
      </c>
      <c r="N9" s="37">
        <f t="shared" si="4"/>
        <v>5</v>
      </c>
      <c r="O9" s="37">
        <v>2</v>
      </c>
      <c r="P9" s="37"/>
      <c r="Q9" s="39">
        <v>0</v>
      </c>
      <c r="R9" s="39"/>
      <c r="S9" s="39">
        <f t="shared" si="5"/>
        <v>0</v>
      </c>
      <c r="T9" s="39">
        <f t="shared" si="6"/>
        <v>0</v>
      </c>
      <c r="U9" s="42">
        <f t="shared" ref="T9:V9" si="26">P9-P8</f>
        <v>0</v>
      </c>
      <c r="V9" s="42">
        <f t="shared" si="26"/>
        <v>0</v>
      </c>
      <c r="W9" s="39">
        <v>0</v>
      </c>
      <c r="X9" s="91">
        <f t="shared" si="8"/>
        <v>43865</v>
      </c>
      <c r="Y9" s="71">
        <f t="shared" si="9"/>
        <v>5</v>
      </c>
      <c r="Z9" s="71">
        <v>1</v>
      </c>
      <c r="AA9" s="71"/>
      <c r="AB9" s="74">
        <v>0</v>
      </c>
      <c r="AC9" s="74"/>
      <c r="AD9" s="74">
        <f t="shared" si="10"/>
        <v>0</v>
      </c>
      <c r="AE9" s="74">
        <f t="shared" ref="AE9:AG9" si="27">Z9-Z8</f>
        <v>0</v>
      </c>
      <c r="AF9" s="79">
        <f t="shared" si="27"/>
        <v>0</v>
      </c>
      <c r="AG9" s="74">
        <f t="shared" si="27"/>
        <v>0</v>
      </c>
      <c r="AH9" s="74">
        <v>0</v>
      </c>
      <c r="AI9" s="87">
        <f t="shared" si="12"/>
        <v>43884</v>
      </c>
      <c r="AJ9" s="37">
        <v>9</v>
      </c>
      <c r="AK9" s="37">
        <v>43</v>
      </c>
      <c r="AL9" s="37"/>
      <c r="AM9" s="39">
        <v>8</v>
      </c>
      <c r="AN9" s="39"/>
      <c r="AO9" s="39">
        <f t="shared" si="13"/>
        <v>1</v>
      </c>
      <c r="AP9" s="39">
        <f t="shared" si="14"/>
        <v>14</v>
      </c>
      <c r="AQ9" s="42">
        <f t="shared" si="15"/>
        <v>0</v>
      </c>
      <c r="AR9" s="39"/>
      <c r="AS9" s="39">
        <v>1</v>
      </c>
      <c r="AT9" s="91">
        <f t="shared" si="16"/>
        <v>43855</v>
      </c>
      <c r="AU9" s="73">
        <v>5</v>
      </c>
      <c r="AV9" s="73">
        <v>3</v>
      </c>
      <c r="AW9" s="73"/>
      <c r="AX9" s="75">
        <v>0</v>
      </c>
      <c r="AY9" s="75"/>
      <c r="AZ9" s="75">
        <f t="shared" si="17"/>
        <v>0</v>
      </c>
      <c r="BA9" s="75">
        <f t="shared" si="18"/>
        <v>1</v>
      </c>
      <c r="BB9" s="78"/>
      <c r="BC9" s="75"/>
      <c r="BD9" s="75">
        <v>0</v>
      </c>
      <c r="BE9" s="87">
        <f t="shared" si="23"/>
        <v>43854</v>
      </c>
      <c r="BF9" s="37">
        <f t="shared" si="19"/>
        <v>5</v>
      </c>
      <c r="BG9" s="37">
        <v>2</v>
      </c>
      <c r="BH9" s="37"/>
      <c r="BI9" s="39">
        <v>0</v>
      </c>
      <c r="BJ9" s="39"/>
      <c r="BK9" s="39">
        <v>0</v>
      </c>
      <c r="BL9" s="39">
        <v>1</v>
      </c>
      <c r="BM9" s="42"/>
      <c r="BN9" s="39"/>
      <c r="BO9" s="39">
        <v>0</v>
      </c>
    </row>
    <row r="10" spans="1:67">
      <c r="A10" s="9"/>
      <c r="B10" s="72">
        <v>43892</v>
      </c>
      <c r="C10" s="73">
        <v>6</v>
      </c>
      <c r="D10" s="73">
        <v>2</v>
      </c>
      <c r="E10" s="73">
        <f t="shared" si="0"/>
        <v>2.97031381473607</v>
      </c>
      <c r="F10" s="75"/>
      <c r="G10" s="75"/>
      <c r="H10" s="75">
        <f t="shared" si="1"/>
        <v>0</v>
      </c>
      <c r="I10" s="75">
        <f t="shared" si="2"/>
        <v>0</v>
      </c>
      <c r="J10" s="78">
        <f t="shared" si="3"/>
        <v>0.802395058617626</v>
      </c>
      <c r="K10" s="75"/>
      <c r="L10" s="75">
        <v>0</v>
      </c>
      <c r="M10" s="87">
        <f t="shared" si="20"/>
        <v>43865</v>
      </c>
      <c r="N10" s="35">
        <f t="shared" si="4"/>
        <v>6</v>
      </c>
      <c r="O10" s="35">
        <v>2</v>
      </c>
      <c r="P10" s="35"/>
      <c r="Q10" s="38">
        <v>0</v>
      </c>
      <c r="R10" s="38"/>
      <c r="S10" s="38">
        <f t="shared" si="5"/>
        <v>0</v>
      </c>
      <c r="T10" s="38">
        <f t="shared" si="6"/>
        <v>0</v>
      </c>
      <c r="U10" s="43">
        <f t="shared" ref="T10:V10" si="28">P10-P9</f>
        <v>0</v>
      </c>
      <c r="V10" s="43">
        <f t="shared" si="28"/>
        <v>0</v>
      </c>
      <c r="W10" s="38">
        <v>0</v>
      </c>
      <c r="X10" s="91">
        <f t="shared" si="8"/>
        <v>43866</v>
      </c>
      <c r="Y10" s="73">
        <f t="shared" si="9"/>
        <v>6</v>
      </c>
      <c r="Z10" s="73">
        <v>1</v>
      </c>
      <c r="AA10" s="73"/>
      <c r="AB10" s="75">
        <v>0</v>
      </c>
      <c r="AC10" s="75"/>
      <c r="AD10" s="75">
        <f t="shared" si="10"/>
        <v>0</v>
      </c>
      <c r="AE10" s="75">
        <f t="shared" ref="AE10:AG10" si="29">Z10-Z9</f>
        <v>0</v>
      </c>
      <c r="AF10" s="78">
        <f t="shared" si="29"/>
        <v>0</v>
      </c>
      <c r="AG10" s="75">
        <f t="shared" si="29"/>
        <v>0</v>
      </c>
      <c r="AH10" s="75">
        <v>0</v>
      </c>
      <c r="AI10" s="87">
        <f t="shared" si="12"/>
        <v>43885</v>
      </c>
      <c r="AJ10" s="35">
        <v>10</v>
      </c>
      <c r="AK10" s="35">
        <v>61</v>
      </c>
      <c r="AL10" s="35"/>
      <c r="AM10" s="38">
        <v>12</v>
      </c>
      <c r="AN10" s="38"/>
      <c r="AO10" s="38">
        <f t="shared" si="13"/>
        <v>3</v>
      </c>
      <c r="AP10" s="38">
        <f t="shared" si="14"/>
        <v>18</v>
      </c>
      <c r="AQ10" s="43">
        <f t="shared" si="15"/>
        <v>0</v>
      </c>
      <c r="AR10" s="38"/>
      <c r="AS10" s="38">
        <v>2</v>
      </c>
      <c r="AT10" s="91">
        <f t="shared" si="16"/>
        <v>43856</v>
      </c>
      <c r="AU10" s="73">
        <v>6</v>
      </c>
      <c r="AV10" s="73">
        <v>5</v>
      </c>
      <c r="AW10" s="73"/>
      <c r="AX10" s="75">
        <v>0</v>
      </c>
      <c r="AY10" s="75"/>
      <c r="AZ10" s="75">
        <f t="shared" si="17"/>
        <v>0</v>
      </c>
      <c r="BA10" s="75">
        <f t="shared" si="18"/>
        <v>2</v>
      </c>
      <c r="BB10" s="78"/>
      <c r="BC10" s="75"/>
      <c r="BD10" s="75">
        <v>0</v>
      </c>
      <c r="BE10" s="87">
        <f t="shared" si="23"/>
        <v>43855</v>
      </c>
      <c r="BF10" s="35">
        <f t="shared" si="19"/>
        <v>6</v>
      </c>
      <c r="BG10" s="35">
        <v>2</v>
      </c>
      <c r="BH10" s="35"/>
      <c r="BI10" s="38">
        <v>0</v>
      </c>
      <c r="BJ10" s="38"/>
      <c r="BK10" s="38">
        <v>0</v>
      </c>
      <c r="BL10" s="38">
        <v>2</v>
      </c>
      <c r="BM10" s="43"/>
      <c r="BN10" s="38"/>
      <c r="BO10" s="38">
        <v>0</v>
      </c>
    </row>
    <row r="11" spans="1:67">
      <c r="A11" s="9"/>
      <c r="B11" s="70">
        <v>43893</v>
      </c>
      <c r="C11" s="71">
        <v>7</v>
      </c>
      <c r="D11" s="71">
        <v>2</v>
      </c>
      <c r="E11" s="71">
        <f t="shared" si="0"/>
        <v>4.06969317144</v>
      </c>
      <c r="F11" s="74"/>
      <c r="G11" s="74"/>
      <c r="H11" s="74">
        <f t="shared" si="1"/>
        <v>0</v>
      </c>
      <c r="I11" s="74">
        <f t="shared" si="2"/>
        <v>0</v>
      </c>
      <c r="J11" s="79">
        <f t="shared" si="3"/>
        <v>1.09937935670394</v>
      </c>
      <c r="K11" s="74"/>
      <c r="L11" s="74">
        <v>0</v>
      </c>
      <c r="M11" s="87">
        <f t="shared" si="20"/>
        <v>43866</v>
      </c>
      <c r="N11" s="37">
        <f t="shared" si="4"/>
        <v>7</v>
      </c>
      <c r="O11" s="37">
        <v>2</v>
      </c>
      <c r="P11" s="37"/>
      <c r="Q11" s="39">
        <v>0</v>
      </c>
      <c r="R11" s="39"/>
      <c r="S11" s="39">
        <f t="shared" si="5"/>
        <v>0</v>
      </c>
      <c r="T11" s="39">
        <f t="shared" si="6"/>
        <v>0</v>
      </c>
      <c r="U11" s="42">
        <f t="shared" ref="T11:V11" si="30">P11-P10</f>
        <v>0</v>
      </c>
      <c r="V11" s="42">
        <f t="shared" si="30"/>
        <v>0</v>
      </c>
      <c r="W11" s="39">
        <v>0</v>
      </c>
      <c r="X11" s="91">
        <f t="shared" si="8"/>
        <v>43867</v>
      </c>
      <c r="Y11" s="71">
        <f t="shared" si="9"/>
        <v>7</v>
      </c>
      <c r="Z11" s="71">
        <v>2</v>
      </c>
      <c r="AA11" s="71"/>
      <c r="AB11" s="74">
        <v>0</v>
      </c>
      <c r="AC11" s="74"/>
      <c r="AD11" s="74">
        <f t="shared" si="10"/>
        <v>0</v>
      </c>
      <c r="AE11" s="74">
        <f t="shared" ref="AE11:AG11" si="31">Z11-Z10</f>
        <v>1</v>
      </c>
      <c r="AF11" s="79">
        <f t="shared" si="31"/>
        <v>0</v>
      </c>
      <c r="AG11" s="74">
        <f t="shared" si="31"/>
        <v>0</v>
      </c>
      <c r="AH11" s="74">
        <v>0</v>
      </c>
      <c r="AI11" s="87">
        <f t="shared" si="12"/>
        <v>43886</v>
      </c>
      <c r="AJ11" s="37">
        <v>11</v>
      </c>
      <c r="AK11" s="37">
        <v>95</v>
      </c>
      <c r="AL11" s="37"/>
      <c r="AM11" s="39">
        <v>16</v>
      </c>
      <c r="AN11" s="39"/>
      <c r="AO11" s="39">
        <f t="shared" si="13"/>
        <v>25</v>
      </c>
      <c r="AP11" s="39">
        <f t="shared" si="14"/>
        <v>34</v>
      </c>
      <c r="AQ11" s="42">
        <f t="shared" si="15"/>
        <v>0</v>
      </c>
      <c r="AR11" s="39"/>
      <c r="AS11" s="39">
        <v>22</v>
      </c>
      <c r="AT11" s="91">
        <f t="shared" si="16"/>
        <v>43857</v>
      </c>
      <c r="AU11" s="73">
        <v>7</v>
      </c>
      <c r="AV11" s="73">
        <v>5</v>
      </c>
      <c r="AW11" s="73"/>
      <c r="AX11" s="75">
        <v>0</v>
      </c>
      <c r="AY11" s="75"/>
      <c r="AZ11" s="75">
        <f t="shared" si="17"/>
        <v>0</v>
      </c>
      <c r="BA11" s="75">
        <f t="shared" si="18"/>
        <v>0</v>
      </c>
      <c r="BB11" s="78"/>
      <c r="BC11" s="75"/>
      <c r="BD11" s="75">
        <v>0</v>
      </c>
      <c r="BE11" s="87">
        <f t="shared" si="23"/>
        <v>43856</v>
      </c>
      <c r="BF11" s="37">
        <f t="shared" si="19"/>
        <v>7</v>
      </c>
      <c r="BG11" s="37">
        <v>3</v>
      </c>
      <c r="BH11" s="37"/>
      <c r="BI11" s="39">
        <v>0</v>
      </c>
      <c r="BJ11" s="39"/>
      <c r="BK11" s="39">
        <v>0</v>
      </c>
      <c r="BL11" s="39">
        <v>0</v>
      </c>
      <c r="BM11" s="42"/>
      <c r="BN11" s="39"/>
      <c r="BO11" s="39">
        <v>0</v>
      </c>
    </row>
    <row r="12" spans="1:67">
      <c r="A12" s="9"/>
      <c r="B12" s="72">
        <v>43894</v>
      </c>
      <c r="C12" s="73">
        <v>8</v>
      </c>
      <c r="D12" s="73">
        <v>3</v>
      </c>
      <c r="E12" s="73">
        <f t="shared" si="0"/>
        <v>5.57597733528943</v>
      </c>
      <c r="F12" s="75"/>
      <c r="G12" s="75"/>
      <c r="H12" s="75">
        <f t="shared" si="1"/>
        <v>0</v>
      </c>
      <c r="I12" s="75">
        <f t="shared" si="2"/>
        <v>1</v>
      </c>
      <c r="J12" s="78">
        <f t="shared" si="3"/>
        <v>1.50628416384943</v>
      </c>
      <c r="K12" s="75"/>
      <c r="L12" s="75">
        <v>0</v>
      </c>
      <c r="M12" s="87">
        <f t="shared" si="20"/>
        <v>43867</v>
      </c>
      <c r="N12" s="35">
        <f t="shared" si="4"/>
        <v>8</v>
      </c>
      <c r="O12" s="35">
        <v>3</v>
      </c>
      <c r="P12" s="35"/>
      <c r="Q12" s="38">
        <v>0</v>
      </c>
      <c r="R12" s="38"/>
      <c r="S12" s="38">
        <f t="shared" si="5"/>
        <v>0</v>
      </c>
      <c r="T12" s="38">
        <f t="shared" ref="T12:V12" si="32">O12-O11</f>
        <v>1</v>
      </c>
      <c r="U12" s="43">
        <f t="shared" si="32"/>
        <v>0</v>
      </c>
      <c r="V12" s="43">
        <f t="shared" si="32"/>
        <v>0</v>
      </c>
      <c r="W12" s="38">
        <v>0</v>
      </c>
      <c r="X12" s="91">
        <f t="shared" si="8"/>
        <v>43868</v>
      </c>
      <c r="Y12" s="73">
        <f t="shared" si="9"/>
        <v>8</v>
      </c>
      <c r="Z12" s="73">
        <v>2</v>
      </c>
      <c r="AA12" s="73"/>
      <c r="AB12" s="75">
        <v>0</v>
      </c>
      <c r="AC12" s="75"/>
      <c r="AD12" s="75">
        <f t="shared" si="10"/>
        <v>0</v>
      </c>
      <c r="AE12" s="75">
        <f t="shared" ref="AE12:AG12" si="33">Z12-Z11</f>
        <v>0</v>
      </c>
      <c r="AF12" s="78">
        <f t="shared" si="33"/>
        <v>0</v>
      </c>
      <c r="AG12" s="75">
        <f t="shared" si="33"/>
        <v>0</v>
      </c>
      <c r="AH12" s="75">
        <v>0</v>
      </c>
      <c r="AI12" s="87">
        <f t="shared" si="12"/>
        <v>43887</v>
      </c>
      <c r="AJ12" s="35">
        <v>12</v>
      </c>
      <c r="AK12" s="35">
        <v>139</v>
      </c>
      <c r="AL12" s="35"/>
      <c r="AM12" s="38">
        <v>19</v>
      </c>
      <c r="AN12" s="38"/>
      <c r="AO12" s="38">
        <f t="shared" si="13"/>
        <v>25</v>
      </c>
      <c r="AP12" s="38">
        <f t="shared" si="14"/>
        <v>44</v>
      </c>
      <c r="AQ12" s="43">
        <f t="shared" si="15"/>
        <v>0</v>
      </c>
      <c r="AR12" s="38"/>
      <c r="AS12" s="38">
        <v>0</v>
      </c>
      <c r="AT12" s="91">
        <f t="shared" si="16"/>
        <v>43858</v>
      </c>
      <c r="AU12" s="73">
        <v>8</v>
      </c>
      <c r="AV12" s="73">
        <v>5</v>
      </c>
      <c r="AW12" s="73"/>
      <c r="AX12" s="75">
        <v>0</v>
      </c>
      <c r="AY12" s="75"/>
      <c r="AZ12" s="75">
        <f t="shared" si="17"/>
        <v>0</v>
      </c>
      <c r="BA12" s="75">
        <f t="shared" si="18"/>
        <v>0</v>
      </c>
      <c r="BB12" s="78"/>
      <c r="BC12" s="75"/>
      <c r="BD12" s="75">
        <v>0</v>
      </c>
      <c r="BE12" s="87">
        <f t="shared" si="23"/>
        <v>43857</v>
      </c>
      <c r="BF12" s="35">
        <f t="shared" si="19"/>
        <v>8</v>
      </c>
      <c r="BG12" s="35">
        <v>3</v>
      </c>
      <c r="BH12" s="35"/>
      <c r="BI12" s="38">
        <v>0</v>
      </c>
      <c r="BJ12" s="38"/>
      <c r="BK12" s="38">
        <v>0</v>
      </c>
      <c r="BL12" s="38">
        <v>0</v>
      </c>
      <c r="BM12" s="43"/>
      <c r="BN12" s="38"/>
      <c r="BO12" s="38">
        <v>0</v>
      </c>
    </row>
    <row r="13" spans="1:67">
      <c r="A13" s="9"/>
      <c r="B13" s="70">
        <v>43895</v>
      </c>
      <c r="C13" s="71">
        <v>9</v>
      </c>
      <c r="D13" s="71">
        <v>8</v>
      </c>
      <c r="E13" s="71">
        <f t="shared" si="0"/>
        <v>7.63977084608079</v>
      </c>
      <c r="F13" s="74"/>
      <c r="G13" s="74"/>
      <c r="H13" s="74">
        <f t="shared" si="1"/>
        <v>0</v>
      </c>
      <c r="I13" s="74">
        <f t="shared" si="2"/>
        <v>5</v>
      </c>
      <c r="J13" s="79">
        <f t="shared" si="3"/>
        <v>2.06379351079136</v>
      </c>
      <c r="K13" s="74"/>
      <c r="L13" s="74">
        <v>0</v>
      </c>
      <c r="M13" s="87">
        <f t="shared" si="20"/>
        <v>43868</v>
      </c>
      <c r="N13" s="37">
        <f t="shared" si="4"/>
        <v>9</v>
      </c>
      <c r="O13" s="37">
        <v>3</v>
      </c>
      <c r="P13" s="37"/>
      <c r="Q13" s="39">
        <v>0</v>
      </c>
      <c r="R13" s="39"/>
      <c r="S13" s="39">
        <f t="shared" si="5"/>
        <v>0</v>
      </c>
      <c r="T13" s="39">
        <f t="shared" ref="T13:V13" si="34">O13-O12</f>
        <v>0</v>
      </c>
      <c r="U13" s="42">
        <f t="shared" si="34"/>
        <v>0</v>
      </c>
      <c r="V13" s="42">
        <f t="shared" si="34"/>
        <v>0</v>
      </c>
      <c r="W13" s="39">
        <v>0</v>
      </c>
      <c r="X13" s="91">
        <f t="shared" si="8"/>
        <v>43869</v>
      </c>
      <c r="Y13" s="71">
        <f t="shared" si="9"/>
        <v>9</v>
      </c>
      <c r="Z13" s="71">
        <v>2</v>
      </c>
      <c r="AA13" s="71"/>
      <c r="AB13" s="74">
        <v>0</v>
      </c>
      <c r="AC13" s="74"/>
      <c r="AD13" s="74">
        <f t="shared" si="10"/>
        <v>0</v>
      </c>
      <c r="AE13" s="74">
        <f t="shared" ref="AE13:AG13" si="35">Z13-Z12</f>
        <v>0</v>
      </c>
      <c r="AF13" s="79">
        <f t="shared" si="35"/>
        <v>0</v>
      </c>
      <c r="AG13" s="74">
        <f t="shared" si="35"/>
        <v>0</v>
      </c>
      <c r="AH13" s="74">
        <v>0</v>
      </c>
      <c r="AI13" s="87">
        <f t="shared" si="12"/>
        <v>43888</v>
      </c>
      <c r="AJ13" s="37">
        <v>13</v>
      </c>
      <c r="AK13" s="37">
        <v>245</v>
      </c>
      <c r="AL13" s="37"/>
      <c r="AM13" s="39">
        <v>26</v>
      </c>
      <c r="AN13" s="39"/>
      <c r="AO13" s="39">
        <f t="shared" si="13"/>
        <v>54</v>
      </c>
      <c r="AP13" s="39">
        <f t="shared" si="14"/>
        <v>106</v>
      </c>
      <c r="AQ13" s="42">
        <f t="shared" si="15"/>
        <v>0</v>
      </c>
      <c r="AR13" s="39"/>
      <c r="AS13" s="39">
        <v>29</v>
      </c>
      <c r="AT13" s="91">
        <f t="shared" si="16"/>
        <v>43859</v>
      </c>
      <c r="AU13" s="73">
        <v>9</v>
      </c>
      <c r="AV13" s="73">
        <v>5</v>
      </c>
      <c r="AW13" s="73"/>
      <c r="AX13" s="75">
        <v>0</v>
      </c>
      <c r="AY13" s="75"/>
      <c r="AZ13" s="75">
        <f t="shared" si="17"/>
        <v>0</v>
      </c>
      <c r="BA13" s="75">
        <f t="shared" si="18"/>
        <v>0</v>
      </c>
      <c r="BB13" s="78"/>
      <c r="BC13" s="75"/>
      <c r="BD13" s="75">
        <v>0</v>
      </c>
      <c r="BE13" s="87">
        <f t="shared" si="23"/>
        <v>43858</v>
      </c>
      <c r="BF13" s="37">
        <f t="shared" si="19"/>
        <v>9</v>
      </c>
      <c r="BG13" s="37">
        <v>3</v>
      </c>
      <c r="BH13" s="37"/>
      <c r="BI13" s="39">
        <v>0</v>
      </c>
      <c r="BJ13" s="39"/>
      <c r="BK13" s="39">
        <v>0</v>
      </c>
      <c r="BL13" s="39">
        <v>0</v>
      </c>
      <c r="BM13" s="42"/>
      <c r="BN13" s="39"/>
      <c r="BO13" s="39">
        <v>0</v>
      </c>
    </row>
    <row r="14" spans="1:67">
      <c r="A14" s="9"/>
      <c r="B14" s="72">
        <v>43896</v>
      </c>
      <c r="C14" s="73">
        <v>10</v>
      </c>
      <c r="D14" s="73">
        <v>13</v>
      </c>
      <c r="E14" s="73">
        <f t="shared" si="0"/>
        <v>10.4674203410471</v>
      </c>
      <c r="F14" s="75"/>
      <c r="G14" s="75"/>
      <c r="H14" s="75">
        <f t="shared" si="1"/>
        <v>0</v>
      </c>
      <c r="I14" s="75">
        <f t="shared" si="2"/>
        <v>5</v>
      </c>
      <c r="J14" s="78">
        <f t="shared" si="3"/>
        <v>2.82764949496627</v>
      </c>
      <c r="K14" s="75"/>
      <c r="L14" s="75">
        <v>0</v>
      </c>
      <c r="M14" s="87">
        <f t="shared" si="20"/>
        <v>43869</v>
      </c>
      <c r="N14" s="35">
        <f t="shared" si="4"/>
        <v>10</v>
      </c>
      <c r="O14" s="35">
        <v>3</v>
      </c>
      <c r="P14" s="35"/>
      <c r="Q14" s="38">
        <v>0</v>
      </c>
      <c r="R14" s="38"/>
      <c r="S14" s="38">
        <f t="shared" si="5"/>
        <v>0</v>
      </c>
      <c r="T14" s="38">
        <f t="shared" ref="T14:V14" si="36">O14-O13</f>
        <v>0</v>
      </c>
      <c r="U14" s="43">
        <f t="shared" si="36"/>
        <v>0</v>
      </c>
      <c r="V14" s="43">
        <f t="shared" si="36"/>
        <v>0</v>
      </c>
      <c r="W14" s="38">
        <v>0</v>
      </c>
      <c r="X14" s="91">
        <f t="shared" si="8"/>
        <v>43870</v>
      </c>
      <c r="Y14" s="73">
        <f t="shared" si="9"/>
        <v>10</v>
      </c>
      <c r="Z14" s="73">
        <v>2</v>
      </c>
      <c r="AA14" s="73"/>
      <c r="AB14" s="75">
        <v>0</v>
      </c>
      <c r="AC14" s="75"/>
      <c r="AD14" s="75">
        <f t="shared" si="10"/>
        <v>0</v>
      </c>
      <c r="AE14" s="75">
        <f t="shared" ref="AE14:AG14" si="37">Z14-Z13</f>
        <v>0</v>
      </c>
      <c r="AF14" s="78">
        <f t="shared" si="37"/>
        <v>0</v>
      </c>
      <c r="AG14" s="75">
        <f t="shared" si="37"/>
        <v>0</v>
      </c>
      <c r="AH14" s="75">
        <v>0</v>
      </c>
      <c r="AI14" s="87">
        <f t="shared" si="12"/>
        <v>43889</v>
      </c>
      <c r="AJ14" s="35">
        <v>14</v>
      </c>
      <c r="AK14" s="35">
        <v>388</v>
      </c>
      <c r="AL14" s="35"/>
      <c r="AM14" s="38">
        <v>34</v>
      </c>
      <c r="AN14" s="38"/>
      <c r="AO14" s="38">
        <f t="shared" si="13"/>
        <v>73</v>
      </c>
      <c r="AP14" s="38">
        <f t="shared" si="14"/>
        <v>143</v>
      </c>
      <c r="AQ14" s="43">
        <f t="shared" si="15"/>
        <v>0</v>
      </c>
      <c r="AR14" s="38"/>
      <c r="AS14" s="38">
        <v>19</v>
      </c>
      <c r="AT14" s="91">
        <f t="shared" si="16"/>
        <v>43860</v>
      </c>
      <c r="AU14" s="73">
        <v>10</v>
      </c>
      <c r="AV14" s="73">
        <v>6</v>
      </c>
      <c r="AW14" s="73"/>
      <c r="AX14" s="75">
        <v>0</v>
      </c>
      <c r="AY14" s="75"/>
      <c r="AZ14" s="75">
        <f t="shared" si="17"/>
        <v>0</v>
      </c>
      <c r="BA14" s="75">
        <f t="shared" si="18"/>
        <v>1</v>
      </c>
      <c r="BB14" s="78"/>
      <c r="BC14" s="75"/>
      <c r="BD14" s="75">
        <v>0</v>
      </c>
      <c r="BE14" s="87">
        <f t="shared" si="23"/>
        <v>43859</v>
      </c>
      <c r="BF14" s="35">
        <f t="shared" si="19"/>
        <v>10</v>
      </c>
      <c r="BG14" s="35">
        <v>3</v>
      </c>
      <c r="BH14" s="35"/>
      <c r="BI14" s="38">
        <v>0</v>
      </c>
      <c r="BJ14" s="38"/>
      <c r="BK14" s="38">
        <v>0</v>
      </c>
      <c r="BL14" s="38">
        <v>1</v>
      </c>
      <c r="BM14" s="43"/>
      <c r="BN14" s="38"/>
      <c r="BO14" s="38">
        <v>0</v>
      </c>
    </row>
    <row r="15" spans="1:67">
      <c r="A15" s="9"/>
      <c r="B15" s="70">
        <v>43897</v>
      </c>
      <c r="C15" s="71">
        <v>11</v>
      </c>
      <c r="D15" s="71">
        <v>19</v>
      </c>
      <c r="E15" s="71">
        <f t="shared" si="0"/>
        <v>14.341645947715</v>
      </c>
      <c r="F15" s="74"/>
      <c r="G15" s="74"/>
      <c r="H15" s="74">
        <f t="shared" si="1"/>
        <v>0</v>
      </c>
      <c r="I15" s="74">
        <f t="shared" si="2"/>
        <v>6</v>
      </c>
      <c r="J15" s="79">
        <f t="shared" si="3"/>
        <v>3.87422560666795</v>
      </c>
      <c r="K15" s="74"/>
      <c r="L15" s="74">
        <v>0</v>
      </c>
      <c r="M15" s="87">
        <f t="shared" si="20"/>
        <v>43870</v>
      </c>
      <c r="N15" s="37">
        <f t="shared" si="4"/>
        <v>11</v>
      </c>
      <c r="O15" s="37">
        <v>3</v>
      </c>
      <c r="P15" s="37"/>
      <c r="Q15" s="39">
        <v>0</v>
      </c>
      <c r="R15" s="39"/>
      <c r="S15" s="39">
        <f t="shared" si="5"/>
        <v>0</v>
      </c>
      <c r="T15" s="39">
        <f t="shared" ref="T15:V15" si="38">O15-O14</f>
        <v>0</v>
      </c>
      <c r="U15" s="42">
        <f t="shared" si="38"/>
        <v>0</v>
      </c>
      <c r="V15" s="42">
        <f t="shared" si="38"/>
        <v>0</v>
      </c>
      <c r="W15" s="39">
        <v>0</v>
      </c>
      <c r="X15" s="91">
        <f t="shared" si="8"/>
        <v>43871</v>
      </c>
      <c r="Y15" s="71">
        <f t="shared" si="9"/>
        <v>11</v>
      </c>
      <c r="Z15" s="71">
        <v>2</v>
      </c>
      <c r="AA15" s="71"/>
      <c r="AB15" s="74">
        <v>0</v>
      </c>
      <c r="AC15" s="74"/>
      <c r="AD15" s="74">
        <f t="shared" si="10"/>
        <v>0</v>
      </c>
      <c r="AE15" s="74">
        <f t="shared" ref="AE15:AG15" si="39">Z15-Z14</f>
        <v>0</v>
      </c>
      <c r="AF15" s="79">
        <f t="shared" si="39"/>
        <v>0</v>
      </c>
      <c r="AG15" s="74">
        <f t="shared" si="39"/>
        <v>0</v>
      </c>
      <c r="AH15" s="74">
        <v>0</v>
      </c>
      <c r="AI15" s="87">
        <f t="shared" si="12"/>
        <v>43890</v>
      </c>
      <c r="AJ15" s="37">
        <v>15</v>
      </c>
      <c r="AK15" s="37">
        <v>593</v>
      </c>
      <c r="AL15" s="37"/>
      <c r="AM15" s="39">
        <v>43</v>
      </c>
      <c r="AN15" s="39"/>
      <c r="AO15" s="39">
        <f t="shared" si="13"/>
        <v>123</v>
      </c>
      <c r="AP15" s="39">
        <f t="shared" si="14"/>
        <v>205</v>
      </c>
      <c r="AQ15" s="42">
        <f t="shared" si="15"/>
        <v>0</v>
      </c>
      <c r="AR15" s="39"/>
      <c r="AS15" s="39">
        <v>50</v>
      </c>
      <c r="AT15" s="91">
        <f t="shared" si="16"/>
        <v>43861</v>
      </c>
      <c r="AU15" s="73">
        <v>11</v>
      </c>
      <c r="AV15" s="73">
        <v>7</v>
      </c>
      <c r="AW15" s="73"/>
      <c r="AX15" s="75">
        <v>0</v>
      </c>
      <c r="AY15" s="75"/>
      <c r="AZ15" s="75">
        <f t="shared" si="17"/>
        <v>0</v>
      </c>
      <c r="BA15" s="75">
        <f t="shared" si="18"/>
        <v>1</v>
      </c>
      <c r="BB15" s="78"/>
      <c r="BC15" s="75"/>
      <c r="BD15" s="75">
        <v>0</v>
      </c>
      <c r="BE15" s="87">
        <f t="shared" si="23"/>
        <v>43860</v>
      </c>
      <c r="BF15" s="37">
        <f t="shared" si="19"/>
        <v>11</v>
      </c>
      <c r="BG15" s="37">
        <v>6</v>
      </c>
      <c r="BH15" s="37"/>
      <c r="BI15" s="39">
        <v>0</v>
      </c>
      <c r="BJ15" s="39"/>
      <c r="BK15" s="39">
        <v>0</v>
      </c>
      <c r="BL15" s="39">
        <v>1</v>
      </c>
      <c r="BM15" s="42"/>
      <c r="BN15" s="39"/>
      <c r="BO15" s="39">
        <v>0</v>
      </c>
    </row>
    <row r="16" spans="1:67">
      <c r="A16" s="9"/>
      <c r="B16" s="72">
        <v>43898</v>
      </c>
      <c r="C16" s="73">
        <v>12</v>
      </c>
      <c r="D16" s="73">
        <v>25</v>
      </c>
      <c r="E16" s="73">
        <f t="shared" si="0"/>
        <v>19.6498088151713</v>
      </c>
      <c r="F16" s="75"/>
      <c r="G16" s="75"/>
      <c r="H16" s="75">
        <f t="shared" si="1"/>
        <v>0</v>
      </c>
      <c r="I16" s="75">
        <f t="shared" si="2"/>
        <v>6</v>
      </c>
      <c r="J16" s="78">
        <f t="shared" si="3"/>
        <v>5.30816286745632</v>
      </c>
      <c r="K16" s="75"/>
      <c r="L16" s="75">
        <v>0</v>
      </c>
      <c r="M16" s="87">
        <f t="shared" si="20"/>
        <v>43871</v>
      </c>
      <c r="N16" s="35">
        <f t="shared" si="4"/>
        <v>12</v>
      </c>
      <c r="O16" s="35">
        <v>3</v>
      </c>
      <c r="P16" s="35"/>
      <c r="Q16" s="38">
        <v>0</v>
      </c>
      <c r="R16" s="38"/>
      <c r="S16" s="38">
        <f t="shared" si="5"/>
        <v>0</v>
      </c>
      <c r="T16" s="38">
        <f t="shared" ref="T16:V16" si="40">O16-O15</f>
        <v>0</v>
      </c>
      <c r="U16" s="43">
        <f t="shared" si="40"/>
        <v>0</v>
      </c>
      <c r="V16" s="43">
        <f t="shared" si="40"/>
        <v>0</v>
      </c>
      <c r="W16" s="38">
        <v>0</v>
      </c>
      <c r="X16" s="91">
        <f t="shared" si="8"/>
        <v>43872</v>
      </c>
      <c r="Y16" s="73">
        <f t="shared" si="9"/>
        <v>12</v>
      </c>
      <c r="Z16" s="73">
        <v>2</v>
      </c>
      <c r="AA16" s="73"/>
      <c r="AB16" s="75">
        <v>0</v>
      </c>
      <c r="AC16" s="75"/>
      <c r="AD16" s="75">
        <f t="shared" si="10"/>
        <v>0</v>
      </c>
      <c r="AE16" s="75">
        <f t="shared" ref="AE16:AG16" si="41">Z16-Z15</f>
        <v>0</v>
      </c>
      <c r="AF16" s="78">
        <f t="shared" si="41"/>
        <v>0</v>
      </c>
      <c r="AG16" s="75">
        <f t="shared" si="41"/>
        <v>0</v>
      </c>
      <c r="AH16" s="75">
        <v>0</v>
      </c>
      <c r="AI16" s="87">
        <f t="shared" si="12"/>
        <v>43891</v>
      </c>
      <c r="AJ16" s="35">
        <v>16</v>
      </c>
      <c r="AK16" s="35">
        <v>978</v>
      </c>
      <c r="AL16" s="35"/>
      <c r="AM16" s="38">
        <v>54</v>
      </c>
      <c r="AN16" s="38"/>
      <c r="AO16" s="38">
        <f t="shared" si="13"/>
        <v>175</v>
      </c>
      <c r="AP16" s="38">
        <f t="shared" si="14"/>
        <v>385</v>
      </c>
      <c r="AQ16" s="43">
        <f t="shared" si="15"/>
        <v>0</v>
      </c>
      <c r="AR16" s="38"/>
      <c r="AS16" s="38">
        <v>52</v>
      </c>
      <c r="AT16" s="91">
        <f t="shared" si="16"/>
        <v>43862</v>
      </c>
      <c r="AU16" s="73">
        <v>12</v>
      </c>
      <c r="AV16" s="73">
        <v>8</v>
      </c>
      <c r="AW16" s="73"/>
      <c r="AX16" s="75">
        <v>0</v>
      </c>
      <c r="AY16" s="75"/>
      <c r="AZ16" s="75">
        <f t="shared" si="17"/>
        <v>0</v>
      </c>
      <c r="BA16" s="75">
        <f t="shared" si="18"/>
        <v>1</v>
      </c>
      <c r="BB16" s="78"/>
      <c r="BC16" s="75"/>
      <c r="BD16" s="75">
        <v>0</v>
      </c>
      <c r="BE16" s="87">
        <f t="shared" si="23"/>
        <v>43861</v>
      </c>
      <c r="BF16" s="35">
        <f t="shared" si="19"/>
        <v>12</v>
      </c>
      <c r="BG16" s="35">
        <v>10</v>
      </c>
      <c r="BH16" s="35"/>
      <c r="BI16" s="38">
        <v>0</v>
      </c>
      <c r="BJ16" s="38"/>
      <c r="BK16" s="38">
        <v>0</v>
      </c>
      <c r="BL16" s="38">
        <v>1</v>
      </c>
      <c r="BM16" s="43"/>
      <c r="BN16" s="38"/>
      <c r="BO16" s="38">
        <v>0</v>
      </c>
    </row>
    <row r="17" spans="1:67">
      <c r="A17" s="9"/>
      <c r="B17" s="70">
        <v>43899</v>
      </c>
      <c r="C17" s="71">
        <v>13</v>
      </c>
      <c r="D17" s="71">
        <v>30</v>
      </c>
      <c r="E17" s="71">
        <f t="shared" si="0"/>
        <v>26.9226410887868</v>
      </c>
      <c r="F17" s="74"/>
      <c r="G17" s="74"/>
      <c r="H17" s="74">
        <f t="shared" si="1"/>
        <v>0</v>
      </c>
      <c r="I17" s="74">
        <f t="shared" si="2"/>
        <v>5</v>
      </c>
      <c r="J17" s="79">
        <f t="shared" si="3"/>
        <v>7.27283227361548</v>
      </c>
      <c r="K17" s="74"/>
      <c r="L17" s="74">
        <v>0</v>
      </c>
      <c r="M17" s="87">
        <f t="shared" si="20"/>
        <v>43872</v>
      </c>
      <c r="N17" s="37">
        <f t="shared" si="4"/>
        <v>13</v>
      </c>
      <c r="O17" s="37">
        <v>3</v>
      </c>
      <c r="P17" s="37"/>
      <c r="Q17" s="39">
        <v>0</v>
      </c>
      <c r="R17" s="39"/>
      <c r="S17" s="39">
        <f t="shared" si="5"/>
        <v>0</v>
      </c>
      <c r="T17" s="39">
        <f t="shared" ref="T17:V17" si="42">O17-O16</f>
        <v>0</v>
      </c>
      <c r="U17" s="42">
        <f t="shared" si="42"/>
        <v>0</v>
      </c>
      <c r="V17" s="42">
        <f t="shared" si="42"/>
        <v>0</v>
      </c>
      <c r="W17" s="39">
        <v>0</v>
      </c>
      <c r="X17" s="91">
        <f t="shared" si="8"/>
        <v>43873</v>
      </c>
      <c r="Y17" s="71">
        <f t="shared" si="9"/>
        <v>13</v>
      </c>
      <c r="Z17" s="71">
        <v>2</v>
      </c>
      <c r="AA17" s="71"/>
      <c r="AB17" s="74">
        <v>0</v>
      </c>
      <c r="AC17" s="74"/>
      <c r="AD17" s="74">
        <f t="shared" si="10"/>
        <v>0</v>
      </c>
      <c r="AE17" s="74">
        <f t="shared" ref="AE17:AG17" si="43">Z17-Z16</f>
        <v>0</v>
      </c>
      <c r="AF17" s="79">
        <f t="shared" si="43"/>
        <v>0</v>
      </c>
      <c r="AG17" s="74">
        <f t="shared" si="43"/>
        <v>0</v>
      </c>
      <c r="AH17" s="74">
        <v>0</v>
      </c>
      <c r="AI17" s="87">
        <f t="shared" si="12"/>
        <v>43892</v>
      </c>
      <c r="AJ17" s="37">
        <v>17</v>
      </c>
      <c r="AK17" s="37">
        <v>1501</v>
      </c>
      <c r="AL17" s="37"/>
      <c r="AM17" s="39">
        <v>66</v>
      </c>
      <c r="AN17" s="39"/>
      <c r="AO17" s="39">
        <f t="shared" si="13"/>
        <v>291</v>
      </c>
      <c r="AP17" s="39">
        <f t="shared" si="14"/>
        <v>523</v>
      </c>
      <c r="AQ17" s="42">
        <f t="shared" si="15"/>
        <v>0</v>
      </c>
      <c r="AR17" s="39"/>
      <c r="AS17" s="39">
        <v>116</v>
      </c>
      <c r="AT17" s="91">
        <f t="shared" si="16"/>
        <v>43863</v>
      </c>
      <c r="AU17" s="73">
        <v>13</v>
      </c>
      <c r="AV17" s="73">
        <v>11</v>
      </c>
      <c r="AW17" s="73"/>
      <c r="AX17" s="75">
        <v>0</v>
      </c>
      <c r="AY17" s="75"/>
      <c r="AZ17" s="75">
        <f t="shared" si="17"/>
        <v>0</v>
      </c>
      <c r="BA17" s="75">
        <f t="shared" si="18"/>
        <v>3</v>
      </c>
      <c r="BB17" s="78"/>
      <c r="BC17" s="75"/>
      <c r="BD17" s="75">
        <v>0</v>
      </c>
      <c r="BE17" s="87">
        <f t="shared" si="23"/>
        <v>43862</v>
      </c>
      <c r="BF17" s="37">
        <f t="shared" si="19"/>
        <v>13</v>
      </c>
      <c r="BG17" s="37">
        <v>11</v>
      </c>
      <c r="BH17" s="37"/>
      <c r="BI17" s="39">
        <v>0</v>
      </c>
      <c r="BJ17" s="39"/>
      <c r="BK17" s="39">
        <v>0</v>
      </c>
      <c r="BL17" s="39">
        <v>3</v>
      </c>
      <c r="BM17" s="42"/>
      <c r="BN17" s="39"/>
      <c r="BO17" s="39">
        <v>0</v>
      </c>
    </row>
    <row r="18" spans="1:67">
      <c r="A18" s="9"/>
      <c r="B18" s="72">
        <v>43900</v>
      </c>
      <c r="C18" s="73">
        <v>14</v>
      </c>
      <c r="D18" s="73">
        <v>34</v>
      </c>
      <c r="E18" s="73">
        <f t="shared" si="0"/>
        <v>36.8873107119496</v>
      </c>
      <c r="F18" s="75"/>
      <c r="G18" s="75"/>
      <c r="H18" s="75">
        <f t="shared" si="1"/>
        <v>0</v>
      </c>
      <c r="I18" s="75">
        <f t="shared" si="2"/>
        <v>4</v>
      </c>
      <c r="J18" s="78">
        <f t="shared" si="3"/>
        <v>9.96466962316282</v>
      </c>
      <c r="K18" s="75"/>
      <c r="L18" s="75">
        <v>0</v>
      </c>
      <c r="M18" s="87">
        <f t="shared" si="20"/>
        <v>43873</v>
      </c>
      <c r="N18" s="37">
        <f t="shared" si="4"/>
        <v>14</v>
      </c>
      <c r="O18" s="37">
        <v>3</v>
      </c>
      <c r="P18" s="37"/>
      <c r="Q18" s="39">
        <v>0</v>
      </c>
      <c r="R18" s="39"/>
      <c r="S18" s="39">
        <f t="shared" si="5"/>
        <v>0</v>
      </c>
      <c r="T18" s="39">
        <f t="shared" ref="T18:V18" si="44">O18-O17</f>
        <v>0</v>
      </c>
      <c r="U18" s="42">
        <f t="shared" si="44"/>
        <v>0</v>
      </c>
      <c r="V18" s="42">
        <f t="shared" si="44"/>
        <v>0</v>
      </c>
      <c r="W18" s="39">
        <v>0</v>
      </c>
      <c r="X18" s="91">
        <f t="shared" si="8"/>
        <v>43874</v>
      </c>
      <c r="Y18" s="73">
        <f t="shared" si="9"/>
        <v>14</v>
      </c>
      <c r="Z18" s="73">
        <v>2</v>
      </c>
      <c r="AA18" s="73"/>
      <c r="AB18" s="75">
        <v>0</v>
      </c>
      <c r="AC18" s="75"/>
      <c r="AD18" s="75">
        <f t="shared" si="10"/>
        <v>0</v>
      </c>
      <c r="AE18" s="75">
        <f t="shared" ref="AE18:AG18" si="45">Z18-Z17</f>
        <v>0</v>
      </c>
      <c r="AF18" s="78">
        <f t="shared" si="45"/>
        <v>0</v>
      </c>
      <c r="AG18" s="75">
        <f t="shared" si="45"/>
        <v>0</v>
      </c>
      <c r="AH18" s="75">
        <v>0</v>
      </c>
      <c r="AI18" s="87">
        <f t="shared" si="12"/>
        <v>43893</v>
      </c>
      <c r="AJ18" s="35">
        <v>18</v>
      </c>
      <c r="AK18" s="35">
        <v>2336</v>
      </c>
      <c r="AL18" s="35"/>
      <c r="AM18" s="38">
        <v>77</v>
      </c>
      <c r="AN18" s="38"/>
      <c r="AO18" s="38">
        <f t="shared" si="13"/>
        <v>435</v>
      </c>
      <c r="AP18" s="38">
        <f t="shared" si="14"/>
        <v>835</v>
      </c>
      <c r="AQ18" s="43">
        <f t="shared" si="15"/>
        <v>0</v>
      </c>
      <c r="AR18" s="38"/>
      <c r="AS18" s="38">
        <v>144</v>
      </c>
      <c r="AT18" s="91">
        <f t="shared" si="16"/>
        <v>43864</v>
      </c>
      <c r="AU18" s="73">
        <v>14</v>
      </c>
      <c r="AV18" s="73">
        <v>11</v>
      </c>
      <c r="AW18" s="73"/>
      <c r="AX18" s="75">
        <v>0</v>
      </c>
      <c r="AY18" s="75"/>
      <c r="AZ18" s="75">
        <f t="shared" si="17"/>
        <v>0</v>
      </c>
      <c r="BA18" s="75">
        <f t="shared" si="18"/>
        <v>0</v>
      </c>
      <c r="BB18" s="78"/>
      <c r="BC18" s="75"/>
      <c r="BD18" s="75">
        <v>0</v>
      </c>
      <c r="BE18" s="87">
        <f t="shared" si="23"/>
        <v>43863</v>
      </c>
      <c r="BF18" s="35">
        <f t="shared" si="19"/>
        <v>14</v>
      </c>
      <c r="BG18" s="35">
        <v>14</v>
      </c>
      <c r="BH18" s="35"/>
      <c r="BI18" s="38">
        <v>0</v>
      </c>
      <c r="BJ18" s="38"/>
      <c r="BK18" s="38">
        <v>0</v>
      </c>
      <c r="BL18" s="38">
        <v>0</v>
      </c>
      <c r="BM18" s="43"/>
      <c r="BN18" s="38"/>
      <c r="BO18" s="38">
        <v>0</v>
      </c>
    </row>
    <row r="19" spans="1:67">
      <c r="A19" s="9"/>
      <c r="B19" s="70">
        <v>43901</v>
      </c>
      <c r="C19" s="71">
        <v>15</v>
      </c>
      <c r="D19" s="71">
        <v>69</v>
      </c>
      <c r="E19" s="71">
        <f t="shared" si="0"/>
        <v>50.5401266938343</v>
      </c>
      <c r="F19" s="74"/>
      <c r="G19" s="74"/>
      <c r="H19" s="74">
        <f t="shared" si="1"/>
        <v>0</v>
      </c>
      <c r="I19" s="74">
        <f t="shared" si="2"/>
        <v>35</v>
      </c>
      <c r="J19" s="79">
        <f t="shared" si="3"/>
        <v>13.6528159818847</v>
      </c>
      <c r="K19" s="74"/>
      <c r="L19" s="74">
        <v>0</v>
      </c>
      <c r="M19" s="87">
        <f t="shared" si="20"/>
        <v>43874</v>
      </c>
      <c r="N19" s="35">
        <f t="shared" si="4"/>
        <v>15</v>
      </c>
      <c r="O19" s="35">
        <v>3</v>
      </c>
      <c r="P19" s="35"/>
      <c r="Q19" s="38">
        <v>0</v>
      </c>
      <c r="R19" s="38"/>
      <c r="S19" s="38">
        <f t="shared" si="5"/>
        <v>0</v>
      </c>
      <c r="T19" s="38">
        <f t="shared" ref="T19:V19" si="46">O19-O18</f>
        <v>0</v>
      </c>
      <c r="U19" s="43">
        <f t="shared" si="46"/>
        <v>0</v>
      </c>
      <c r="V19" s="43">
        <f t="shared" si="46"/>
        <v>0</v>
      </c>
      <c r="W19" s="38">
        <v>0</v>
      </c>
      <c r="X19" s="91">
        <f t="shared" si="8"/>
        <v>43875</v>
      </c>
      <c r="Y19" s="71">
        <f t="shared" si="9"/>
        <v>15</v>
      </c>
      <c r="Z19" s="71">
        <v>2</v>
      </c>
      <c r="AA19" s="71"/>
      <c r="AB19" s="74">
        <v>0</v>
      </c>
      <c r="AC19" s="74"/>
      <c r="AD19" s="74">
        <f t="shared" si="10"/>
        <v>0</v>
      </c>
      <c r="AE19" s="74">
        <f t="shared" ref="AE19:AG19" si="47">Z19-Z18</f>
        <v>0</v>
      </c>
      <c r="AF19" s="79">
        <f t="shared" si="47"/>
        <v>0</v>
      </c>
      <c r="AG19" s="74">
        <f t="shared" si="47"/>
        <v>0</v>
      </c>
      <c r="AH19" s="74">
        <v>0</v>
      </c>
      <c r="AI19" s="87">
        <f t="shared" si="12"/>
        <v>43894</v>
      </c>
      <c r="AJ19" s="37">
        <v>19</v>
      </c>
      <c r="AK19" s="37">
        <v>2922</v>
      </c>
      <c r="AL19" s="37"/>
      <c r="AM19" s="39">
        <v>92</v>
      </c>
      <c r="AN19" s="39"/>
      <c r="AO19" s="39">
        <f t="shared" si="13"/>
        <v>552</v>
      </c>
      <c r="AP19" s="39">
        <f t="shared" si="14"/>
        <v>586</v>
      </c>
      <c r="AQ19" s="42">
        <f t="shared" si="15"/>
        <v>0</v>
      </c>
      <c r="AR19" s="39"/>
      <c r="AS19" s="39">
        <v>117</v>
      </c>
      <c r="AT19" s="91">
        <f t="shared" si="16"/>
        <v>43865</v>
      </c>
      <c r="AU19" s="73">
        <v>15</v>
      </c>
      <c r="AV19" s="73">
        <v>11</v>
      </c>
      <c r="AW19" s="73"/>
      <c r="AX19" s="75">
        <v>0</v>
      </c>
      <c r="AY19" s="75"/>
      <c r="AZ19" s="75">
        <f t="shared" si="17"/>
        <v>0</v>
      </c>
      <c r="BA19" s="75">
        <f t="shared" si="18"/>
        <v>0</v>
      </c>
      <c r="BB19" s="78"/>
      <c r="BC19" s="75"/>
      <c r="BD19" s="75">
        <v>0</v>
      </c>
      <c r="BE19" s="87">
        <f t="shared" si="23"/>
        <v>43864</v>
      </c>
      <c r="BF19" s="37">
        <f t="shared" si="19"/>
        <v>15</v>
      </c>
      <c r="BG19" s="37">
        <v>14</v>
      </c>
      <c r="BH19" s="37"/>
      <c r="BI19" s="39">
        <v>0</v>
      </c>
      <c r="BJ19" s="39"/>
      <c r="BK19" s="39">
        <v>0</v>
      </c>
      <c r="BL19" s="39">
        <v>0</v>
      </c>
      <c r="BM19" s="42"/>
      <c r="BN19" s="39"/>
      <c r="BO19" s="39">
        <v>0</v>
      </c>
    </row>
    <row r="20" spans="1:67">
      <c r="A20" s="9"/>
      <c r="B20" s="72">
        <v>43902</v>
      </c>
      <c r="C20" s="73">
        <v>16</v>
      </c>
      <c r="D20" s="73">
        <v>78</v>
      </c>
      <c r="E20" s="73">
        <f t="shared" si="0"/>
        <v>69.2461542175086</v>
      </c>
      <c r="F20" s="75"/>
      <c r="G20" s="75"/>
      <c r="H20" s="75">
        <f t="shared" si="1"/>
        <v>0</v>
      </c>
      <c r="I20" s="75">
        <f t="shared" si="2"/>
        <v>9</v>
      </c>
      <c r="J20" s="78">
        <f t="shared" si="3"/>
        <v>18.7060275236743</v>
      </c>
      <c r="K20" s="75"/>
      <c r="L20" s="75">
        <v>0</v>
      </c>
      <c r="M20" s="87">
        <f t="shared" si="20"/>
        <v>43875</v>
      </c>
      <c r="N20" s="37">
        <f t="shared" si="4"/>
        <v>16</v>
      </c>
      <c r="O20" s="37">
        <v>3</v>
      </c>
      <c r="P20" s="37"/>
      <c r="Q20" s="39">
        <v>0</v>
      </c>
      <c r="R20" s="39"/>
      <c r="S20" s="39">
        <f t="shared" si="5"/>
        <v>0</v>
      </c>
      <c r="T20" s="39">
        <f t="shared" ref="T20:V20" si="48">O20-O19</f>
        <v>0</v>
      </c>
      <c r="U20" s="42">
        <f t="shared" si="48"/>
        <v>0</v>
      </c>
      <c r="V20" s="42">
        <f t="shared" si="48"/>
        <v>0</v>
      </c>
      <c r="W20" s="39">
        <v>0</v>
      </c>
      <c r="X20" s="90">
        <v>43876</v>
      </c>
      <c r="Y20" s="71">
        <f t="shared" si="9"/>
        <v>16</v>
      </c>
      <c r="Z20" s="71">
        <v>2</v>
      </c>
      <c r="AA20" s="71"/>
      <c r="AB20" s="74">
        <v>0</v>
      </c>
      <c r="AC20" s="74"/>
      <c r="AD20" s="74">
        <v>0</v>
      </c>
      <c r="AE20" s="74">
        <v>0</v>
      </c>
      <c r="AF20" s="74">
        <v>0</v>
      </c>
      <c r="AG20" s="74">
        <v>0</v>
      </c>
      <c r="AH20" s="74">
        <v>0</v>
      </c>
      <c r="AI20" s="87">
        <f t="shared" si="12"/>
        <v>43895</v>
      </c>
      <c r="AJ20" s="35">
        <v>20</v>
      </c>
      <c r="AK20" s="35">
        <v>3513</v>
      </c>
      <c r="AL20" s="35"/>
      <c r="AM20" s="38">
        <v>108</v>
      </c>
      <c r="AN20" s="38"/>
      <c r="AO20" s="38">
        <f t="shared" si="13"/>
        <v>739</v>
      </c>
      <c r="AP20" s="38">
        <f t="shared" si="14"/>
        <v>591</v>
      </c>
      <c r="AQ20" s="43">
        <f t="shared" si="15"/>
        <v>0</v>
      </c>
      <c r="AR20" s="38"/>
      <c r="AS20" s="38">
        <v>187</v>
      </c>
      <c r="AT20" s="91">
        <f t="shared" si="16"/>
        <v>43866</v>
      </c>
      <c r="AU20" s="73">
        <v>16</v>
      </c>
      <c r="AV20" s="73">
        <v>12</v>
      </c>
      <c r="AW20" s="73"/>
      <c r="AX20" s="75">
        <v>0</v>
      </c>
      <c r="AY20" s="75"/>
      <c r="AZ20" s="75">
        <f t="shared" si="17"/>
        <v>0</v>
      </c>
      <c r="BA20" s="75">
        <f t="shared" si="18"/>
        <v>1</v>
      </c>
      <c r="BB20" s="78"/>
      <c r="BC20" s="75"/>
      <c r="BD20" s="75">
        <v>0</v>
      </c>
      <c r="BE20" s="87">
        <f t="shared" si="23"/>
        <v>43865</v>
      </c>
      <c r="BF20" s="35">
        <f t="shared" si="19"/>
        <v>16</v>
      </c>
      <c r="BG20" s="35">
        <v>15</v>
      </c>
      <c r="BH20" s="35"/>
      <c r="BI20" s="38">
        <v>0</v>
      </c>
      <c r="BJ20" s="38"/>
      <c r="BK20" s="38">
        <v>0</v>
      </c>
      <c r="BL20" s="38">
        <v>1</v>
      </c>
      <c r="BM20" s="43"/>
      <c r="BN20" s="38"/>
      <c r="BO20" s="38">
        <v>0</v>
      </c>
    </row>
    <row r="21" spans="1:67">
      <c r="A21" s="9"/>
      <c r="B21" s="70">
        <v>43903</v>
      </c>
      <c r="C21" s="71">
        <v>17</v>
      </c>
      <c r="D21" s="71">
        <v>98</v>
      </c>
      <c r="E21" s="71">
        <f t="shared" si="0"/>
        <v>94.875699520159</v>
      </c>
      <c r="F21" s="74"/>
      <c r="G21" s="74"/>
      <c r="H21" s="74">
        <f t="shared" si="1"/>
        <v>1</v>
      </c>
      <c r="I21" s="74">
        <f t="shared" si="2"/>
        <v>20</v>
      </c>
      <c r="J21" s="79">
        <f t="shared" si="3"/>
        <v>25.6295453026503</v>
      </c>
      <c r="K21" s="74"/>
      <c r="L21" s="74">
        <v>1</v>
      </c>
      <c r="M21" s="87">
        <f t="shared" si="20"/>
        <v>43876</v>
      </c>
      <c r="N21" s="37">
        <f t="shared" si="4"/>
        <v>17</v>
      </c>
      <c r="O21" s="37">
        <v>3</v>
      </c>
      <c r="P21" s="37"/>
      <c r="Q21" s="39">
        <v>0</v>
      </c>
      <c r="R21" s="39"/>
      <c r="S21" s="39">
        <f>W21</f>
        <v>0</v>
      </c>
      <c r="T21" s="39">
        <v>1</v>
      </c>
      <c r="U21" s="39">
        <v>0</v>
      </c>
      <c r="V21" s="39">
        <v>0</v>
      </c>
      <c r="W21" s="39">
        <v>0</v>
      </c>
      <c r="X21" s="91">
        <v>43877</v>
      </c>
      <c r="Y21" s="73">
        <f t="shared" si="9"/>
        <v>17</v>
      </c>
      <c r="Z21" s="73">
        <v>2</v>
      </c>
      <c r="AA21" s="73"/>
      <c r="AB21" s="75">
        <v>0</v>
      </c>
      <c r="AC21" s="75"/>
      <c r="AD21" s="75">
        <f t="shared" ref="AD21:AD61" si="49">AD20+AH21</f>
        <v>0</v>
      </c>
      <c r="AE21" s="75">
        <f t="shared" ref="AE21:AE61" si="50">Z21-Z20</f>
        <v>0</v>
      </c>
      <c r="AF21" s="78">
        <f t="shared" ref="AF21:AF61" si="51">AA21-AA20</f>
        <v>0</v>
      </c>
      <c r="AG21" s="75">
        <f t="shared" ref="AG21:AG61" si="52">AB21-AB20</f>
        <v>0</v>
      </c>
      <c r="AH21" s="75">
        <v>0</v>
      </c>
      <c r="AI21" s="87">
        <f t="shared" si="12"/>
        <v>43896</v>
      </c>
      <c r="AJ21" s="37">
        <v>21</v>
      </c>
      <c r="AK21" s="37">
        <v>4747</v>
      </c>
      <c r="AL21" s="37"/>
      <c r="AM21" s="39">
        <v>124</v>
      </c>
      <c r="AN21" s="41"/>
      <c r="AO21" s="39">
        <f t="shared" si="13"/>
        <v>913</v>
      </c>
      <c r="AP21" s="39">
        <f t="shared" si="14"/>
        <v>1234</v>
      </c>
      <c r="AQ21" s="42">
        <f t="shared" si="15"/>
        <v>0</v>
      </c>
      <c r="AR21" s="42">
        <f t="shared" ref="AR21:AR25" si="53">AM21-AM20</f>
        <v>16</v>
      </c>
      <c r="AS21" s="39">
        <v>174</v>
      </c>
      <c r="AT21" s="91">
        <f t="shared" si="16"/>
        <v>43867</v>
      </c>
      <c r="AU21" s="73">
        <v>17</v>
      </c>
      <c r="AV21" s="73">
        <v>12</v>
      </c>
      <c r="AW21" s="73"/>
      <c r="AX21" s="75">
        <v>0</v>
      </c>
      <c r="AY21" s="75"/>
      <c r="AZ21" s="75">
        <f t="shared" si="17"/>
        <v>0</v>
      </c>
      <c r="BA21" s="75">
        <f t="shared" si="18"/>
        <v>0</v>
      </c>
      <c r="BB21" s="78"/>
      <c r="BC21" s="75"/>
      <c r="BD21" s="75">
        <v>0</v>
      </c>
      <c r="BE21" s="87">
        <f t="shared" si="23"/>
        <v>43866</v>
      </c>
      <c r="BF21" s="37">
        <f t="shared" si="19"/>
        <v>17</v>
      </c>
      <c r="BG21" s="37">
        <v>20</v>
      </c>
      <c r="BH21" s="37"/>
      <c r="BI21" s="39">
        <v>0</v>
      </c>
      <c r="BJ21" s="41"/>
      <c r="BK21" s="39">
        <v>0</v>
      </c>
      <c r="BL21" s="39">
        <v>0</v>
      </c>
      <c r="BM21" s="42"/>
      <c r="BN21" s="42"/>
      <c r="BO21" s="39">
        <v>0</v>
      </c>
    </row>
    <row r="22" spans="1:67">
      <c r="A22" s="9"/>
      <c r="B22" s="72">
        <v>43904</v>
      </c>
      <c r="C22" s="73">
        <v>18</v>
      </c>
      <c r="D22" s="73">
        <v>121</v>
      </c>
      <c r="E22" s="73">
        <f t="shared" si="0"/>
        <v>129.991310869991</v>
      </c>
      <c r="F22" s="75"/>
      <c r="G22" s="75"/>
      <c r="H22" s="75">
        <f t="shared" si="1"/>
        <v>1</v>
      </c>
      <c r="I22" s="75">
        <f t="shared" si="2"/>
        <v>23</v>
      </c>
      <c r="J22" s="78">
        <f t="shared" si="3"/>
        <v>35.115611349832</v>
      </c>
      <c r="K22" s="75"/>
      <c r="L22" s="75">
        <v>0</v>
      </c>
      <c r="M22" s="87">
        <f t="shared" si="20"/>
        <v>43877</v>
      </c>
      <c r="N22" s="35">
        <f t="shared" si="4"/>
        <v>18</v>
      </c>
      <c r="O22" s="35">
        <v>3</v>
      </c>
      <c r="P22" s="35"/>
      <c r="Q22" s="38">
        <v>0</v>
      </c>
      <c r="R22" s="38"/>
      <c r="S22" s="38">
        <f t="shared" ref="S22:S72" si="54">S21+W22</f>
        <v>0</v>
      </c>
      <c r="T22" s="38">
        <f t="shared" ref="T22:T52" si="55">O22-O21</f>
        <v>0</v>
      </c>
      <c r="U22" s="43">
        <f t="shared" ref="U22:U52" si="56">P22-P21</f>
        <v>0</v>
      </c>
      <c r="V22" s="43">
        <f t="shared" ref="V22:V40" si="57">Q22-Q21</f>
        <v>0</v>
      </c>
      <c r="W22" s="38">
        <v>0</v>
      </c>
      <c r="X22" s="90">
        <v>43878</v>
      </c>
      <c r="Y22" s="71">
        <f t="shared" si="9"/>
        <v>18</v>
      </c>
      <c r="Z22" s="71">
        <v>2</v>
      </c>
      <c r="AA22" s="71"/>
      <c r="AB22" s="74">
        <v>0</v>
      </c>
      <c r="AC22" s="74"/>
      <c r="AD22" s="74">
        <f t="shared" si="49"/>
        <v>0</v>
      </c>
      <c r="AE22" s="74">
        <f t="shared" si="50"/>
        <v>0</v>
      </c>
      <c r="AF22" s="79">
        <f t="shared" si="51"/>
        <v>0</v>
      </c>
      <c r="AG22" s="74">
        <f t="shared" si="52"/>
        <v>0</v>
      </c>
      <c r="AH22" s="74">
        <v>0</v>
      </c>
      <c r="AI22" s="87">
        <f t="shared" si="12"/>
        <v>43897</v>
      </c>
      <c r="AJ22" s="35">
        <v>22</v>
      </c>
      <c r="AK22" s="35">
        <v>5823</v>
      </c>
      <c r="AL22" s="35"/>
      <c r="AM22" s="38">
        <v>145</v>
      </c>
      <c r="AN22" s="40"/>
      <c r="AO22" s="38">
        <f t="shared" si="13"/>
        <v>1669</v>
      </c>
      <c r="AP22" s="38">
        <f t="shared" si="14"/>
        <v>1076</v>
      </c>
      <c r="AQ22" s="43">
        <f t="shared" si="15"/>
        <v>0</v>
      </c>
      <c r="AR22" s="43">
        <f t="shared" si="53"/>
        <v>21</v>
      </c>
      <c r="AS22" s="38">
        <v>756</v>
      </c>
      <c r="AT22" s="91">
        <f t="shared" si="16"/>
        <v>43868</v>
      </c>
      <c r="AU22" s="73">
        <v>18</v>
      </c>
      <c r="AV22" s="73">
        <v>12</v>
      </c>
      <c r="AW22" s="73"/>
      <c r="AX22" s="75">
        <v>0</v>
      </c>
      <c r="AY22" s="75"/>
      <c r="AZ22" s="75">
        <f t="shared" si="17"/>
        <v>0</v>
      </c>
      <c r="BA22" s="75">
        <f t="shared" si="18"/>
        <v>0</v>
      </c>
      <c r="BB22" s="78"/>
      <c r="BC22" s="75"/>
      <c r="BD22" s="75">
        <v>0</v>
      </c>
      <c r="BE22" s="87">
        <f t="shared" si="23"/>
        <v>43867</v>
      </c>
      <c r="BF22" s="35">
        <f t="shared" si="19"/>
        <v>18</v>
      </c>
      <c r="BG22" s="35">
        <v>23</v>
      </c>
      <c r="BH22" s="35"/>
      <c r="BI22" s="38">
        <v>0</v>
      </c>
      <c r="BJ22" s="40"/>
      <c r="BK22" s="38">
        <v>0</v>
      </c>
      <c r="BL22" s="38">
        <v>0</v>
      </c>
      <c r="BM22" s="43"/>
      <c r="BN22" s="43"/>
      <c r="BO22" s="38">
        <v>0</v>
      </c>
    </row>
    <row r="23" spans="1:67">
      <c r="A23" s="9"/>
      <c r="B23" s="70">
        <v>43905</v>
      </c>
      <c r="C23" s="71">
        <v>19</v>
      </c>
      <c r="D23" s="71">
        <v>200</v>
      </c>
      <c r="E23" s="71">
        <f t="shared" si="0"/>
        <v>178.103992773283</v>
      </c>
      <c r="F23" s="74"/>
      <c r="G23" s="74"/>
      <c r="H23" s="74">
        <f t="shared" si="1"/>
        <v>2</v>
      </c>
      <c r="I23" s="74">
        <f t="shared" si="2"/>
        <v>79</v>
      </c>
      <c r="J23" s="79">
        <f t="shared" si="3"/>
        <v>48.1126819032926</v>
      </c>
      <c r="K23" s="74"/>
      <c r="L23" s="74">
        <v>1</v>
      </c>
      <c r="M23" s="87">
        <f t="shared" si="20"/>
        <v>43878</v>
      </c>
      <c r="N23" s="37">
        <f t="shared" si="4"/>
        <v>19</v>
      </c>
      <c r="O23" s="37">
        <v>3</v>
      </c>
      <c r="P23" s="37"/>
      <c r="Q23" s="39">
        <v>0</v>
      </c>
      <c r="R23" s="39"/>
      <c r="S23" s="39">
        <f t="shared" si="54"/>
        <v>0</v>
      </c>
      <c r="T23" s="39">
        <f t="shared" si="55"/>
        <v>0</v>
      </c>
      <c r="U23" s="42">
        <f t="shared" si="56"/>
        <v>0</v>
      </c>
      <c r="V23" s="42">
        <f t="shared" si="57"/>
        <v>0</v>
      </c>
      <c r="W23" s="39">
        <v>0</v>
      </c>
      <c r="X23" s="91">
        <v>43879</v>
      </c>
      <c r="Y23" s="73">
        <f t="shared" si="9"/>
        <v>19</v>
      </c>
      <c r="Z23" s="73">
        <v>2</v>
      </c>
      <c r="AA23" s="73"/>
      <c r="AB23" s="75">
        <v>0</v>
      </c>
      <c r="AC23" s="75"/>
      <c r="AD23" s="75">
        <f t="shared" si="49"/>
        <v>0</v>
      </c>
      <c r="AE23" s="75">
        <f t="shared" si="50"/>
        <v>0</v>
      </c>
      <c r="AF23" s="78">
        <f t="shared" si="51"/>
        <v>0</v>
      </c>
      <c r="AG23" s="75">
        <f t="shared" si="52"/>
        <v>0</v>
      </c>
      <c r="AH23" s="75">
        <v>0</v>
      </c>
      <c r="AI23" s="87">
        <f t="shared" si="12"/>
        <v>43898</v>
      </c>
      <c r="AJ23" s="37">
        <v>23</v>
      </c>
      <c r="AK23" s="37">
        <v>6566</v>
      </c>
      <c r="AL23" s="37"/>
      <c r="AM23" s="39">
        <v>194</v>
      </c>
      <c r="AN23" s="41"/>
      <c r="AO23" s="39">
        <f t="shared" si="13"/>
        <v>2134</v>
      </c>
      <c r="AP23" s="39">
        <f t="shared" si="14"/>
        <v>743</v>
      </c>
      <c r="AQ23" s="42">
        <f t="shared" si="15"/>
        <v>0</v>
      </c>
      <c r="AR23" s="42">
        <f t="shared" si="53"/>
        <v>49</v>
      </c>
      <c r="AS23" s="39">
        <v>465</v>
      </c>
      <c r="AT23" s="91">
        <f t="shared" si="16"/>
        <v>43869</v>
      </c>
      <c r="AU23" s="73">
        <v>19</v>
      </c>
      <c r="AV23" s="73">
        <v>12</v>
      </c>
      <c r="AW23" s="73"/>
      <c r="AX23" s="75">
        <v>0</v>
      </c>
      <c r="AY23" s="75"/>
      <c r="AZ23" s="75">
        <f t="shared" si="17"/>
        <v>0</v>
      </c>
      <c r="BA23" s="75">
        <f t="shared" si="18"/>
        <v>0</v>
      </c>
      <c r="BB23" s="78"/>
      <c r="BC23" s="75"/>
      <c r="BD23" s="75">
        <v>0</v>
      </c>
      <c r="BE23" s="87">
        <f t="shared" si="23"/>
        <v>43868</v>
      </c>
      <c r="BF23" s="37">
        <f t="shared" si="19"/>
        <v>19</v>
      </c>
      <c r="BG23" s="37">
        <v>23</v>
      </c>
      <c r="BH23" s="37"/>
      <c r="BI23" s="39">
        <v>0</v>
      </c>
      <c r="BJ23" s="41"/>
      <c r="BK23" s="39">
        <v>0</v>
      </c>
      <c r="BL23" s="39">
        <v>0</v>
      </c>
      <c r="BM23" s="42"/>
      <c r="BN23" s="42"/>
      <c r="BO23" s="39">
        <v>0</v>
      </c>
    </row>
    <row r="24" spans="1:67">
      <c r="A24" s="9"/>
      <c r="B24" s="72">
        <v>43906</v>
      </c>
      <c r="C24" s="73">
        <v>20</v>
      </c>
      <c r="D24" s="73">
        <v>234</v>
      </c>
      <c r="E24" s="73">
        <f t="shared" si="0"/>
        <v>244.02425077097</v>
      </c>
      <c r="F24" s="75"/>
      <c r="G24" s="75"/>
      <c r="H24" s="75">
        <f t="shared" si="1"/>
        <v>2</v>
      </c>
      <c r="I24" s="75">
        <f t="shared" si="2"/>
        <v>34</v>
      </c>
      <c r="J24" s="78">
        <f t="shared" si="3"/>
        <v>65.9202579976867</v>
      </c>
      <c r="K24" s="75"/>
      <c r="L24" s="75">
        <v>0</v>
      </c>
      <c r="M24" s="87">
        <f t="shared" si="20"/>
        <v>43879</v>
      </c>
      <c r="N24" s="35">
        <f t="shared" si="4"/>
        <v>20</v>
      </c>
      <c r="O24" s="35">
        <v>3</v>
      </c>
      <c r="P24" s="35"/>
      <c r="Q24" s="38">
        <v>0</v>
      </c>
      <c r="R24" s="38"/>
      <c r="S24" s="38">
        <f t="shared" si="54"/>
        <v>0</v>
      </c>
      <c r="T24" s="38">
        <f t="shared" si="55"/>
        <v>0</v>
      </c>
      <c r="U24" s="43">
        <f t="shared" si="56"/>
        <v>0</v>
      </c>
      <c r="V24" s="43">
        <f t="shared" si="57"/>
        <v>0</v>
      </c>
      <c r="W24" s="38">
        <v>0</v>
      </c>
      <c r="X24" s="90">
        <v>43880</v>
      </c>
      <c r="Y24" s="71">
        <f t="shared" si="9"/>
        <v>20</v>
      </c>
      <c r="Z24" s="71">
        <v>2</v>
      </c>
      <c r="AA24" s="71"/>
      <c r="AB24" s="74">
        <v>0</v>
      </c>
      <c r="AC24" s="74"/>
      <c r="AD24" s="74">
        <f t="shared" si="49"/>
        <v>0</v>
      </c>
      <c r="AE24" s="74">
        <f t="shared" si="50"/>
        <v>0</v>
      </c>
      <c r="AF24" s="79">
        <f t="shared" si="51"/>
        <v>0</v>
      </c>
      <c r="AG24" s="74">
        <f t="shared" si="52"/>
        <v>0</v>
      </c>
      <c r="AH24" s="74">
        <v>0</v>
      </c>
      <c r="AI24" s="87">
        <f t="shared" si="12"/>
        <v>43899</v>
      </c>
      <c r="AJ24" s="35">
        <v>24</v>
      </c>
      <c r="AK24" s="35">
        <v>7161</v>
      </c>
      <c r="AL24" s="35"/>
      <c r="AM24" s="38">
        <v>237</v>
      </c>
      <c r="AN24" s="40"/>
      <c r="AO24" s="38">
        <f t="shared" si="13"/>
        <v>2394</v>
      </c>
      <c r="AP24" s="38">
        <f t="shared" si="14"/>
        <v>595</v>
      </c>
      <c r="AQ24" s="43">
        <f t="shared" si="15"/>
        <v>0</v>
      </c>
      <c r="AR24" s="43">
        <f t="shared" si="53"/>
        <v>43</v>
      </c>
      <c r="AS24" s="38">
        <v>260</v>
      </c>
      <c r="AT24" s="91">
        <f t="shared" si="16"/>
        <v>43870</v>
      </c>
      <c r="AU24" s="73">
        <v>20</v>
      </c>
      <c r="AV24" s="73">
        <v>12</v>
      </c>
      <c r="AW24" s="73"/>
      <c r="AX24" s="75">
        <v>0</v>
      </c>
      <c r="AY24" s="75"/>
      <c r="AZ24" s="75">
        <f t="shared" si="17"/>
        <v>0</v>
      </c>
      <c r="BA24" s="75">
        <f t="shared" si="18"/>
        <v>0</v>
      </c>
      <c r="BB24" s="78"/>
      <c r="BC24" s="75"/>
      <c r="BD24" s="75">
        <v>0</v>
      </c>
      <c r="BE24" s="87">
        <f t="shared" si="23"/>
        <v>43869</v>
      </c>
      <c r="BF24" s="35">
        <f t="shared" si="19"/>
        <v>20</v>
      </c>
      <c r="BG24" s="35">
        <v>23</v>
      </c>
      <c r="BH24" s="35"/>
      <c r="BI24" s="38">
        <v>0</v>
      </c>
      <c r="BJ24" s="40"/>
      <c r="BK24" s="38">
        <v>0</v>
      </c>
      <c r="BL24" s="38">
        <v>0</v>
      </c>
      <c r="BM24" s="43"/>
      <c r="BN24" s="43"/>
      <c r="BO24" s="38">
        <v>0</v>
      </c>
    </row>
    <row r="25" spans="1:67">
      <c r="A25" s="9"/>
      <c r="B25" s="70">
        <v>43907</v>
      </c>
      <c r="C25" s="71">
        <v>21</v>
      </c>
      <c r="D25" s="71">
        <v>291</v>
      </c>
      <c r="E25" s="71">
        <f t="shared" si="0"/>
        <v>334.343065739882</v>
      </c>
      <c r="F25" s="74">
        <v>1</v>
      </c>
      <c r="G25" s="76"/>
      <c r="H25" s="74">
        <f t="shared" si="1"/>
        <v>2</v>
      </c>
      <c r="I25" s="74">
        <f t="shared" si="2"/>
        <v>57</v>
      </c>
      <c r="J25" s="79">
        <f t="shared" si="3"/>
        <v>90.318814968912</v>
      </c>
      <c r="K25" s="79">
        <f t="shared" ref="K25:K29" si="58">F25-F24</f>
        <v>1</v>
      </c>
      <c r="L25" s="74">
        <v>0</v>
      </c>
      <c r="M25" s="87">
        <f t="shared" si="20"/>
        <v>43880</v>
      </c>
      <c r="N25" s="37">
        <f t="shared" si="4"/>
        <v>21</v>
      </c>
      <c r="O25" s="37">
        <v>3</v>
      </c>
      <c r="P25" s="37"/>
      <c r="Q25" s="39">
        <v>0</v>
      </c>
      <c r="R25" s="39"/>
      <c r="S25" s="39">
        <f t="shared" si="54"/>
        <v>0</v>
      </c>
      <c r="T25" s="39">
        <f t="shared" si="55"/>
        <v>0</v>
      </c>
      <c r="U25" s="42">
        <f t="shared" si="56"/>
        <v>0</v>
      </c>
      <c r="V25" s="42">
        <f t="shared" si="57"/>
        <v>0</v>
      </c>
      <c r="W25" s="39">
        <v>0</v>
      </c>
      <c r="X25" s="91">
        <v>43881</v>
      </c>
      <c r="Y25" s="73">
        <f t="shared" si="9"/>
        <v>21</v>
      </c>
      <c r="Z25" s="73">
        <v>2</v>
      </c>
      <c r="AA25" s="73"/>
      <c r="AB25" s="75">
        <v>0</v>
      </c>
      <c r="AC25" s="75"/>
      <c r="AD25" s="75">
        <f t="shared" si="49"/>
        <v>0</v>
      </c>
      <c r="AE25" s="75">
        <f t="shared" si="50"/>
        <v>0</v>
      </c>
      <c r="AF25" s="78">
        <f t="shared" si="51"/>
        <v>0</v>
      </c>
      <c r="AG25" s="75">
        <f t="shared" si="52"/>
        <v>0</v>
      </c>
      <c r="AH25" s="75">
        <v>0</v>
      </c>
      <c r="AI25" s="87">
        <f t="shared" si="12"/>
        <v>43900</v>
      </c>
      <c r="AJ25" s="37">
        <v>25</v>
      </c>
      <c r="AK25" s="37">
        <v>8042</v>
      </c>
      <c r="AL25" s="37"/>
      <c r="AM25" s="39">
        <v>291</v>
      </c>
      <c r="AN25" s="41"/>
      <c r="AO25" s="39">
        <f t="shared" si="13"/>
        <v>2731</v>
      </c>
      <c r="AP25" s="39">
        <f t="shared" si="14"/>
        <v>881</v>
      </c>
      <c r="AQ25" s="42">
        <f t="shared" si="15"/>
        <v>0</v>
      </c>
      <c r="AR25" s="42">
        <f t="shared" si="53"/>
        <v>54</v>
      </c>
      <c r="AS25" s="39">
        <v>337</v>
      </c>
      <c r="AT25" s="91">
        <f t="shared" si="16"/>
        <v>43871</v>
      </c>
      <c r="AU25" s="73">
        <v>21</v>
      </c>
      <c r="AV25" s="73">
        <v>12</v>
      </c>
      <c r="AW25" s="73"/>
      <c r="AX25" s="75">
        <v>0</v>
      </c>
      <c r="AY25" s="75"/>
      <c r="AZ25" s="75">
        <f t="shared" si="17"/>
        <v>0</v>
      </c>
      <c r="BA25" s="75">
        <f t="shared" si="18"/>
        <v>0</v>
      </c>
      <c r="BB25" s="78"/>
      <c r="BC25" s="75"/>
      <c r="BD25" s="75">
        <v>0</v>
      </c>
      <c r="BE25" s="87">
        <f t="shared" si="23"/>
        <v>43870</v>
      </c>
      <c r="BF25" s="37">
        <f t="shared" si="19"/>
        <v>21</v>
      </c>
      <c r="BG25" s="37">
        <v>26</v>
      </c>
      <c r="BH25" s="37"/>
      <c r="BI25" s="39">
        <v>0</v>
      </c>
      <c r="BJ25" s="41"/>
      <c r="BK25" s="39">
        <v>0</v>
      </c>
      <c r="BL25" s="39">
        <v>0</v>
      </c>
      <c r="BM25" s="42"/>
      <c r="BN25" s="42"/>
      <c r="BO25" s="39">
        <v>0</v>
      </c>
    </row>
    <row r="26" spans="1:67">
      <c r="A26" s="9"/>
      <c r="B26" s="72">
        <v>43908</v>
      </c>
      <c r="C26" s="73">
        <v>22</v>
      </c>
      <c r="D26" s="73">
        <v>428</v>
      </c>
      <c r="E26" s="73">
        <f t="shared" si="0"/>
        <v>458.090887504699</v>
      </c>
      <c r="F26" s="75">
        <v>4</v>
      </c>
      <c r="G26" s="77"/>
      <c r="H26" s="75">
        <f t="shared" si="1"/>
        <v>2</v>
      </c>
      <c r="I26" s="75">
        <f t="shared" si="2"/>
        <v>137</v>
      </c>
      <c r="J26" s="78">
        <f t="shared" si="3"/>
        <v>123.747821764817</v>
      </c>
      <c r="K26" s="78">
        <f t="shared" si="58"/>
        <v>3</v>
      </c>
      <c r="L26" s="75">
        <v>0</v>
      </c>
      <c r="M26" s="87">
        <f t="shared" si="20"/>
        <v>43881</v>
      </c>
      <c r="N26" s="35">
        <f t="shared" si="4"/>
        <v>22</v>
      </c>
      <c r="O26" s="35">
        <v>4</v>
      </c>
      <c r="P26" s="35"/>
      <c r="Q26" s="38">
        <v>0</v>
      </c>
      <c r="R26" s="38"/>
      <c r="S26" s="38">
        <f t="shared" si="54"/>
        <v>0</v>
      </c>
      <c r="T26" s="38">
        <f t="shared" si="55"/>
        <v>1</v>
      </c>
      <c r="U26" s="43">
        <f t="shared" si="56"/>
        <v>0</v>
      </c>
      <c r="V26" s="43">
        <f t="shared" si="57"/>
        <v>0</v>
      </c>
      <c r="W26" s="38">
        <v>0</v>
      </c>
      <c r="X26" s="90">
        <v>43882</v>
      </c>
      <c r="Y26" s="71">
        <f t="shared" si="9"/>
        <v>22</v>
      </c>
      <c r="Z26" s="71">
        <v>2</v>
      </c>
      <c r="AA26" s="71"/>
      <c r="AB26" s="74">
        <v>0</v>
      </c>
      <c r="AC26" s="74"/>
      <c r="AD26" s="74">
        <f t="shared" si="49"/>
        <v>0</v>
      </c>
      <c r="AE26" s="74">
        <f t="shared" si="50"/>
        <v>0</v>
      </c>
      <c r="AF26" s="79">
        <f t="shared" si="51"/>
        <v>0</v>
      </c>
      <c r="AG26" s="74">
        <f t="shared" si="52"/>
        <v>0</v>
      </c>
      <c r="AH26" s="74">
        <v>0</v>
      </c>
      <c r="AI26" s="87">
        <f t="shared" si="12"/>
        <v>43901</v>
      </c>
      <c r="AJ26" s="35">
        <v>26</v>
      </c>
      <c r="AK26" s="35">
        <v>9000</v>
      </c>
      <c r="AL26" s="35"/>
      <c r="AM26" s="38">
        <v>354</v>
      </c>
      <c r="AN26" s="38"/>
      <c r="AO26" s="38">
        <f t="shared" si="13"/>
        <v>2959</v>
      </c>
      <c r="AP26" s="38">
        <f t="shared" si="14"/>
        <v>958</v>
      </c>
      <c r="AQ26" s="43">
        <f t="shared" si="15"/>
        <v>0</v>
      </c>
      <c r="AR26" s="38"/>
      <c r="AS26" s="38">
        <v>228</v>
      </c>
      <c r="AT26" s="91">
        <f t="shared" si="16"/>
        <v>43872</v>
      </c>
      <c r="AU26" s="73">
        <v>22</v>
      </c>
      <c r="AV26" s="73">
        <v>12</v>
      </c>
      <c r="AW26" s="73"/>
      <c r="AX26" s="75">
        <v>0</v>
      </c>
      <c r="AY26" s="75"/>
      <c r="AZ26" s="75">
        <f t="shared" si="17"/>
        <v>0</v>
      </c>
      <c r="BA26" s="75">
        <f t="shared" si="18"/>
        <v>0</v>
      </c>
      <c r="BB26" s="78"/>
      <c r="BC26" s="75"/>
      <c r="BD26" s="75">
        <v>0</v>
      </c>
      <c r="BE26" s="87">
        <f t="shared" si="23"/>
        <v>43871</v>
      </c>
      <c r="BF26" s="35">
        <f t="shared" si="19"/>
        <v>22</v>
      </c>
      <c r="BG26" s="35">
        <v>27</v>
      </c>
      <c r="BH26" s="35"/>
      <c r="BI26" s="38">
        <v>0</v>
      </c>
      <c r="BJ26" s="38"/>
      <c r="BK26" s="38">
        <v>0</v>
      </c>
      <c r="BL26" s="38">
        <v>0</v>
      </c>
      <c r="BM26" s="43"/>
      <c r="BN26" s="38"/>
      <c r="BO26" s="38">
        <v>0</v>
      </c>
    </row>
    <row r="27" spans="1:67">
      <c r="A27" s="9"/>
      <c r="B27" s="70">
        <v>43909</v>
      </c>
      <c r="C27" s="71">
        <v>23</v>
      </c>
      <c r="D27" s="71">
        <v>621</v>
      </c>
      <c r="E27" s="71">
        <f t="shared" si="0"/>
        <v>627.640536675893</v>
      </c>
      <c r="F27" s="74">
        <v>7</v>
      </c>
      <c r="G27" s="76"/>
      <c r="H27" s="74">
        <f t="shared" si="1"/>
        <v>2</v>
      </c>
      <c r="I27" s="74">
        <f t="shared" si="2"/>
        <v>193</v>
      </c>
      <c r="J27" s="79">
        <f t="shared" si="3"/>
        <v>169.549649171194</v>
      </c>
      <c r="K27" s="79">
        <f t="shared" si="58"/>
        <v>3</v>
      </c>
      <c r="L27" s="74">
        <v>0</v>
      </c>
      <c r="M27" s="87">
        <f t="shared" si="20"/>
        <v>43882</v>
      </c>
      <c r="N27" s="37">
        <f t="shared" si="4"/>
        <v>23</v>
      </c>
      <c r="O27" s="37">
        <v>21</v>
      </c>
      <c r="P27" s="37"/>
      <c r="Q27" s="39">
        <v>1</v>
      </c>
      <c r="R27" s="39"/>
      <c r="S27" s="39">
        <f t="shared" si="54"/>
        <v>1</v>
      </c>
      <c r="T27" s="39">
        <f t="shared" si="55"/>
        <v>17</v>
      </c>
      <c r="U27" s="42">
        <f t="shared" si="56"/>
        <v>0</v>
      </c>
      <c r="V27" s="42">
        <f t="shared" si="57"/>
        <v>1</v>
      </c>
      <c r="W27" s="39">
        <v>1</v>
      </c>
      <c r="X27" s="91">
        <v>43883</v>
      </c>
      <c r="Y27" s="73">
        <f t="shared" si="9"/>
        <v>23</v>
      </c>
      <c r="Z27" s="73">
        <v>2</v>
      </c>
      <c r="AA27" s="73"/>
      <c r="AB27" s="75">
        <v>0</v>
      </c>
      <c r="AC27" s="75"/>
      <c r="AD27" s="75">
        <f t="shared" si="49"/>
        <v>0</v>
      </c>
      <c r="AE27" s="75">
        <f t="shared" si="50"/>
        <v>0</v>
      </c>
      <c r="AF27" s="78">
        <f t="shared" si="51"/>
        <v>0</v>
      </c>
      <c r="AG27" s="75">
        <f t="shared" si="52"/>
        <v>0</v>
      </c>
      <c r="AH27" s="75">
        <v>0</v>
      </c>
      <c r="AI27" s="87">
        <f t="shared" si="12"/>
        <v>43902</v>
      </c>
      <c r="AJ27" s="37">
        <v>27</v>
      </c>
      <c r="AK27" s="37">
        <v>10075</v>
      </c>
      <c r="AL27" s="37"/>
      <c r="AM27" s="39">
        <v>429</v>
      </c>
      <c r="AN27" s="39"/>
      <c r="AO27" s="39">
        <f t="shared" si="13"/>
        <v>3276</v>
      </c>
      <c r="AP27" s="39">
        <f t="shared" si="14"/>
        <v>1075</v>
      </c>
      <c r="AQ27" s="42">
        <f t="shared" si="15"/>
        <v>0</v>
      </c>
      <c r="AR27" s="39"/>
      <c r="AS27" s="39">
        <v>317</v>
      </c>
      <c r="AT27" s="91">
        <f t="shared" si="16"/>
        <v>43873</v>
      </c>
      <c r="AU27" s="73">
        <v>23</v>
      </c>
      <c r="AV27" s="73">
        <v>12</v>
      </c>
      <c r="AW27" s="73"/>
      <c r="AX27" s="75">
        <v>0</v>
      </c>
      <c r="AY27" s="75"/>
      <c r="AZ27" s="75">
        <f t="shared" si="17"/>
        <v>0</v>
      </c>
      <c r="BA27" s="75">
        <f t="shared" si="18"/>
        <v>0</v>
      </c>
      <c r="BB27" s="78"/>
      <c r="BC27" s="75"/>
      <c r="BD27" s="75">
        <v>0</v>
      </c>
      <c r="BE27" s="87">
        <f t="shared" si="23"/>
        <v>43872</v>
      </c>
      <c r="BF27" s="37">
        <f t="shared" si="19"/>
        <v>23</v>
      </c>
      <c r="BG27" s="37">
        <v>27</v>
      </c>
      <c r="BH27" s="37"/>
      <c r="BI27" s="39">
        <v>0</v>
      </c>
      <c r="BJ27" s="39"/>
      <c r="BK27" s="39">
        <v>0</v>
      </c>
      <c r="BL27" s="39">
        <v>0</v>
      </c>
      <c r="BM27" s="42"/>
      <c r="BN27" s="39"/>
      <c r="BO27" s="39">
        <v>0</v>
      </c>
    </row>
    <row r="28" spans="1:67">
      <c r="A28" s="9"/>
      <c r="B28" s="72">
        <v>43910</v>
      </c>
      <c r="C28" s="73">
        <v>24</v>
      </c>
      <c r="D28" s="73">
        <v>970</v>
      </c>
      <c r="E28" s="73">
        <f t="shared" ref="E28" si="59">0.449*EXP(0.3149*C28)</f>
        <v>859.944290585267</v>
      </c>
      <c r="F28" s="75">
        <v>11</v>
      </c>
      <c r="G28" s="77"/>
      <c r="H28" s="75">
        <f t="shared" si="1"/>
        <v>2</v>
      </c>
      <c r="I28" s="75">
        <f t="shared" si="2"/>
        <v>349</v>
      </c>
      <c r="J28" s="78">
        <f t="shared" si="3"/>
        <v>232.303753909373</v>
      </c>
      <c r="K28" s="78">
        <f t="shared" si="58"/>
        <v>4</v>
      </c>
      <c r="L28" s="75">
        <v>0</v>
      </c>
      <c r="M28" s="87">
        <f t="shared" si="20"/>
        <v>43883</v>
      </c>
      <c r="N28" s="35">
        <f t="shared" si="4"/>
        <v>24</v>
      </c>
      <c r="O28" s="35">
        <v>79</v>
      </c>
      <c r="P28" s="35"/>
      <c r="Q28" s="38">
        <v>2</v>
      </c>
      <c r="R28" s="38"/>
      <c r="S28" s="38">
        <f t="shared" si="54"/>
        <v>2</v>
      </c>
      <c r="T28" s="38">
        <f t="shared" si="55"/>
        <v>58</v>
      </c>
      <c r="U28" s="43">
        <f t="shared" si="56"/>
        <v>0</v>
      </c>
      <c r="V28" s="43">
        <f t="shared" si="57"/>
        <v>1</v>
      </c>
      <c r="W28" s="38">
        <v>1</v>
      </c>
      <c r="X28" s="90">
        <v>43884</v>
      </c>
      <c r="Y28" s="71">
        <f t="shared" si="9"/>
        <v>24</v>
      </c>
      <c r="Z28" s="71">
        <v>2</v>
      </c>
      <c r="AA28" s="71"/>
      <c r="AB28" s="74">
        <v>0</v>
      </c>
      <c r="AC28" s="74"/>
      <c r="AD28" s="74">
        <f t="shared" si="49"/>
        <v>0</v>
      </c>
      <c r="AE28" s="74">
        <f t="shared" si="50"/>
        <v>0</v>
      </c>
      <c r="AF28" s="79">
        <f t="shared" si="51"/>
        <v>0</v>
      </c>
      <c r="AG28" s="74">
        <f t="shared" si="52"/>
        <v>0</v>
      </c>
      <c r="AH28" s="74">
        <v>0</v>
      </c>
      <c r="AI28" s="87">
        <f t="shared" si="12"/>
        <v>43903</v>
      </c>
      <c r="AJ28" s="35">
        <v>28</v>
      </c>
      <c r="AK28" s="35">
        <v>11364</v>
      </c>
      <c r="AL28" s="35"/>
      <c r="AM28" s="38">
        <v>514</v>
      </c>
      <c r="AN28" s="38"/>
      <c r="AO28" s="38">
        <f t="shared" si="13"/>
        <v>3529</v>
      </c>
      <c r="AP28" s="38">
        <f t="shared" si="14"/>
        <v>1289</v>
      </c>
      <c r="AQ28" s="43">
        <f t="shared" si="15"/>
        <v>0</v>
      </c>
      <c r="AR28" s="38"/>
      <c r="AS28" s="38">
        <v>253</v>
      </c>
      <c r="AT28" s="91">
        <f t="shared" si="16"/>
        <v>43874</v>
      </c>
      <c r="AU28" s="73">
        <v>24</v>
      </c>
      <c r="AV28" s="73">
        <v>12</v>
      </c>
      <c r="AW28" s="73"/>
      <c r="AX28" s="75">
        <v>0</v>
      </c>
      <c r="AY28" s="75"/>
      <c r="AZ28" s="75">
        <f t="shared" si="17"/>
        <v>0</v>
      </c>
      <c r="BA28" s="75">
        <f t="shared" si="18"/>
        <v>0</v>
      </c>
      <c r="BB28" s="78"/>
      <c r="BC28" s="75"/>
      <c r="BD28" s="75">
        <v>0</v>
      </c>
      <c r="BE28" s="87">
        <f t="shared" si="23"/>
        <v>43873</v>
      </c>
      <c r="BF28" s="35">
        <f t="shared" si="19"/>
        <v>24</v>
      </c>
      <c r="BG28" s="35">
        <v>27</v>
      </c>
      <c r="BH28" s="35"/>
      <c r="BI28" s="38">
        <v>0</v>
      </c>
      <c r="BJ28" s="38"/>
      <c r="BK28" s="38">
        <v>0</v>
      </c>
      <c r="BL28" s="38">
        <v>0</v>
      </c>
      <c r="BM28" s="43"/>
      <c r="BN28" s="38"/>
      <c r="BO28" s="38">
        <v>0</v>
      </c>
    </row>
    <row r="29" spans="2:67">
      <c r="B29" s="70">
        <v>43911</v>
      </c>
      <c r="C29" s="71">
        <v>25</v>
      </c>
      <c r="D29" s="71">
        <v>1178</v>
      </c>
      <c r="E29" s="71">
        <f t="shared" ref="E29:E35" si="60">0.449*EXP(0.3149*C29)</f>
        <v>1178.2288423032</v>
      </c>
      <c r="F29" s="74">
        <v>18</v>
      </c>
      <c r="G29" s="76"/>
      <c r="H29" s="74">
        <f t="shared" si="1"/>
        <v>2</v>
      </c>
      <c r="I29" s="74">
        <f t="shared" si="2"/>
        <v>208</v>
      </c>
      <c r="J29" s="79">
        <f t="shared" si="3"/>
        <v>318.284551717933</v>
      </c>
      <c r="K29" s="79">
        <f t="shared" si="58"/>
        <v>7</v>
      </c>
      <c r="L29" s="74">
        <v>0</v>
      </c>
      <c r="M29" s="87">
        <f t="shared" si="20"/>
        <v>43884</v>
      </c>
      <c r="N29" s="37">
        <f t="shared" si="4"/>
        <v>25</v>
      </c>
      <c r="O29" s="37">
        <v>157</v>
      </c>
      <c r="P29" s="37"/>
      <c r="Q29" s="39">
        <v>3</v>
      </c>
      <c r="R29" s="39"/>
      <c r="S29" s="39">
        <f t="shared" si="54"/>
        <v>2</v>
      </c>
      <c r="T29" s="39">
        <f t="shared" si="55"/>
        <v>78</v>
      </c>
      <c r="U29" s="42">
        <f t="shared" si="56"/>
        <v>0</v>
      </c>
      <c r="V29" s="42">
        <f t="shared" si="57"/>
        <v>1</v>
      </c>
      <c r="W29" s="39">
        <v>0</v>
      </c>
      <c r="X29" s="91">
        <v>43885</v>
      </c>
      <c r="Y29" s="73">
        <f t="shared" si="9"/>
        <v>25</v>
      </c>
      <c r="Z29" s="73">
        <v>3</v>
      </c>
      <c r="AA29" s="73"/>
      <c r="AB29" s="75">
        <v>0</v>
      </c>
      <c r="AC29" s="75"/>
      <c r="AD29" s="75">
        <f t="shared" si="49"/>
        <v>0</v>
      </c>
      <c r="AE29" s="75">
        <f t="shared" si="50"/>
        <v>1</v>
      </c>
      <c r="AF29" s="78">
        <f t="shared" si="51"/>
        <v>0</v>
      </c>
      <c r="AG29" s="75">
        <f t="shared" si="52"/>
        <v>0</v>
      </c>
      <c r="AH29" s="75">
        <v>0</v>
      </c>
      <c r="AI29" s="87">
        <f t="shared" si="12"/>
        <v>43904</v>
      </c>
      <c r="AJ29" s="37">
        <v>29</v>
      </c>
      <c r="AK29" s="37">
        <v>12729</v>
      </c>
      <c r="AL29" s="37"/>
      <c r="AM29" s="39">
        <v>611</v>
      </c>
      <c r="AN29" s="39"/>
      <c r="AO29" s="39">
        <f t="shared" si="13"/>
        <v>4339</v>
      </c>
      <c r="AP29" s="39">
        <f t="shared" si="14"/>
        <v>1365</v>
      </c>
      <c r="AQ29" s="42">
        <f t="shared" si="15"/>
        <v>0</v>
      </c>
      <c r="AR29" s="39"/>
      <c r="AS29" s="39">
        <v>810</v>
      </c>
      <c r="AT29" s="91">
        <f t="shared" si="16"/>
        <v>43875</v>
      </c>
      <c r="AU29" s="73">
        <v>25</v>
      </c>
      <c r="AV29" s="73">
        <v>12</v>
      </c>
      <c r="AW29" s="73"/>
      <c r="AX29" s="75">
        <v>0</v>
      </c>
      <c r="AY29" s="75"/>
      <c r="AZ29" s="75">
        <f t="shared" si="17"/>
        <v>0</v>
      </c>
      <c r="BA29" s="75">
        <f t="shared" si="18"/>
        <v>0</v>
      </c>
      <c r="BB29" s="78"/>
      <c r="BC29" s="75"/>
      <c r="BD29" s="75">
        <v>0</v>
      </c>
      <c r="BE29" s="87">
        <f t="shared" si="23"/>
        <v>43874</v>
      </c>
      <c r="BF29" s="37">
        <f t="shared" si="19"/>
        <v>25</v>
      </c>
      <c r="BG29" s="37">
        <v>27</v>
      </c>
      <c r="BH29" s="37"/>
      <c r="BI29" s="39">
        <v>0</v>
      </c>
      <c r="BJ29" s="39"/>
      <c r="BK29" s="39">
        <v>0</v>
      </c>
      <c r="BL29" s="39">
        <v>0</v>
      </c>
      <c r="BM29" s="42"/>
      <c r="BN29" s="39"/>
      <c r="BO29" s="39">
        <v>0</v>
      </c>
    </row>
    <row r="30" spans="2:67">
      <c r="B30" s="72">
        <v>43912</v>
      </c>
      <c r="C30" s="73">
        <v>26</v>
      </c>
      <c r="D30" s="73"/>
      <c r="E30" s="73">
        <f t="shared" si="60"/>
        <v>1614.31760177201</v>
      </c>
      <c r="F30" s="75"/>
      <c r="G30" s="75"/>
      <c r="H30" s="75">
        <f t="shared" si="1"/>
        <v>2</v>
      </c>
      <c r="I30" s="75">
        <f t="shared" si="2"/>
        <v>-1178</v>
      </c>
      <c r="J30" s="78">
        <f t="shared" si="3"/>
        <v>436.088759468808</v>
      </c>
      <c r="K30" s="75"/>
      <c r="L30" s="75"/>
      <c r="M30" s="87">
        <f t="shared" si="20"/>
        <v>43885</v>
      </c>
      <c r="N30" s="35">
        <f t="shared" si="4"/>
        <v>26</v>
      </c>
      <c r="O30" s="35">
        <v>229</v>
      </c>
      <c r="P30" s="35"/>
      <c r="Q30" s="38">
        <v>7</v>
      </c>
      <c r="R30" s="38"/>
      <c r="S30" s="38">
        <f t="shared" si="54"/>
        <v>1</v>
      </c>
      <c r="T30" s="38">
        <f t="shared" si="55"/>
        <v>72</v>
      </c>
      <c r="U30" s="43">
        <f t="shared" si="56"/>
        <v>0</v>
      </c>
      <c r="V30" s="43">
        <f t="shared" si="57"/>
        <v>4</v>
      </c>
      <c r="W30" s="38">
        <v>-1</v>
      </c>
      <c r="X30" s="90">
        <v>43886</v>
      </c>
      <c r="Y30" s="71">
        <f t="shared" si="9"/>
        <v>26</v>
      </c>
      <c r="Z30" s="71">
        <v>9</v>
      </c>
      <c r="AA30" s="71"/>
      <c r="AB30" s="74">
        <v>0</v>
      </c>
      <c r="AC30" s="74"/>
      <c r="AD30" s="74">
        <f t="shared" si="49"/>
        <v>0</v>
      </c>
      <c r="AE30" s="74">
        <f t="shared" si="50"/>
        <v>6</v>
      </c>
      <c r="AF30" s="79">
        <f t="shared" si="51"/>
        <v>0</v>
      </c>
      <c r="AG30" s="74">
        <f t="shared" si="52"/>
        <v>0</v>
      </c>
      <c r="AH30" s="74">
        <v>0</v>
      </c>
      <c r="AI30" s="87">
        <f t="shared" si="12"/>
        <v>43905</v>
      </c>
      <c r="AJ30" s="35">
        <v>30</v>
      </c>
      <c r="AK30" s="35">
        <v>13938</v>
      </c>
      <c r="AL30" s="35"/>
      <c r="AM30" s="38">
        <v>724</v>
      </c>
      <c r="AN30" s="38"/>
      <c r="AO30" s="38">
        <f t="shared" si="13"/>
        <v>4590</v>
      </c>
      <c r="AP30" s="38">
        <f t="shared" si="14"/>
        <v>1209</v>
      </c>
      <c r="AQ30" s="43">
        <f t="shared" si="15"/>
        <v>0</v>
      </c>
      <c r="AR30" s="38"/>
      <c r="AS30" s="38">
        <v>251</v>
      </c>
      <c r="AT30" s="90">
        <v>43876</v>
      </c>
      <c r="AU30" s="73">
        <v>26</v>
      </c>
      <c r="AV30" s="71">
        <v>15</v>
      </c>
      <c r="AW30" s="71"/>
      <c r="AX30" s="74">
        <v>0</v>
      </c>
      <c r="AY30" s="74"/>
      <c r="AZ30" s="74">
        <v>0</v>
      </c>
      <c r="BA30" s="74">
        <v>1</v>
      </c>
      <c r="BB30" s="74">
        <v>1</v>
      </c>
      <c r="BC30" s="74"/>
      <c r="BD30" s="74">
        <v>0</v>
      </c>
      <c r="BE30" s="87">
        <f t="shared" si="23"/>
        <v>43875</v>
      </c>
      <c r="BF30" s="35">
        <f t="shared" si="19"/>
        <v>26</v>
      </c>
      <c r="BG30" s="35">
        <v>27</v>
      </c>
      <c r="BH30" s="35"/>
      <c r="BI30" s="38">
        <v>0</v>
      </c>
      <c r="BJ30" s="38"/>
      <c r="BK30" s="38">
        <v>0</v>
      </c>
      <c r="BL30" s="38">
        <v>1</v>
      </c>
      <c r="BM30" s="43"/>
      <c r="BN30" s="38"/>
      <c r="BO30" s="38">
        <v>0</v>
      </c>
    </row>
    <row r="31" spans="2:67">
      <c r="B31" s="70">
        <v>43913</v>
      </c>
      <c r="C31" s="71">
        <v>27</v>
      </c>
      <c r="D31" s="71"/>
      <c r="E31" s="71">
        <f t="shared" si="60"/>
        <v>2211.81253235719</v>
      </c>
      <c r="F31" s="74"/>
      <c r="G31" s="74"/>
      <c r="H31" s="74">
        <f t="shared" si="1"/>
        <v>2</v>
      </c>
      <c r="I31" s="74">
        <f t="shared" si="2"/>
        <v>0</v>
      </c>
      <c r="J31" s="79">
        <f t="shared" si="3"/>
        <v>597.494930585187</v>
      </c>
      <c r="K31" s="74"/>
      <c r="L31" s="74"/>
      <c r="M31" s="87">
        <f t="shared" si="20"/>
        <v>43886</v>
      </c>
      <c r="N31" s="37">
        <f t="shared" si="4"/>
        <v>27</v>
      </c>
      <c r="O31" s="37">
        <v>323</v>
      </c>
      <c r="P31" s="37"/>
      <c r="Q31" s="39">
        <v>11</v>
      </c>
      <c r="R31" s="39"/>
      <c r="S31" s="39">
        <f t="shared" si="54"/>
        <v>2</v>
      </c>
      <c r="T31" s="39">
        <f t="shared" si="55"/>
        <v>94</v>
      </c>
      <c r="U31" s="42">
        <f t="shared" si="56"/>
        <v>0</v>
      </c>
      <c r="V31" s="42">
        <f t="shared" si="57"/>
        <v>4</v>
      </c>
      <c r="W31" s="39">
        <v>1</v>
      </c>
      <c r="X31" s="91">
        <v>43887</v>
      </c>
      <c r="Y31" s="73">
        <f t="shared" si="9"/>
        <v>27</v>
      </c>
      <c r="Z31" s="73">
        <v>13</v>
      </c>
      <c r="AA31" s="73"/>
      <c r="AB31" s="75">
        <v>0</v>
      </c>
      <c r="AC31" s="75"/>
      <c r="AD31" s="75">
        <f t="shared" si="49"/>
        <v>0</v>
      </c>
      <c r="AE31" s="75">
        <f t="shared" si="50"/>
        <v>4</v>
      </c>
      <c r="AF31" s="78">
        <f t="shared" si="51"/>
        <v>0</v>
      </c>
      <c r="AG31" s="75">
        <f t="shared" si="52"/>
        <v>0</v>
      </c>
      <c r="AH31" s="75">
        <v>0</v>
      </c>
      <c r="AI31" s="87">
        <f t="shared" si="12"/>
        <v>43906</v>
      </c>
      <c r="AJ31" s="37">
        <v>31</v>
      </c>
      <c r="AK31" s="37">
        <v>14991</v>
      </c>
      <c r="AL31" s="37"/>
      <c r="AM31" s="39">
        <v>853</v>
      </c>
      <c r="AN31" s="39"/>
      <c r="AO31" s="39">
        <f t="shared" si="13"/>
        <v>4996</v>
      </c>
      <c r="AP31" s="39">
        <f t="shared" si="14"/>
        <v>1053</v>
      </c>
      <c r="AQ31" s="42">
        <f t="shared" si="15"/>
        <v>0</v>
      </c>
      <c r="AR31" s="39"/>
      <c r="AS31" s="39">
        <v>406</v>
      </c>
      <c r="AT31" s="91">
        <f>AT30+1</f>
        <v>43877</v>
      </c>
      <c r="AU31" s="73">
        <v>27</v>
      </c>
      <c r="AV31" s="73">
        <v>15</v>
      </c>
      <c r="AW31" s="73"/>
      <c r="AX31" s="75">
        <v>0</v>
      </c>
      <c r="AY31" s="75"/>
      <c r="AZ31" s="75">
        <f t="shared" ref="AZ31:AZ71" si="61">AZ30+BD31</f>
        <v>0</v>
      </c>
      <c r="BA31" s="75">
        <f t="shared" ref="BA31:BA61" si="62">AV31-AV30</f>
        <v>0</v>
      </c>
      <c r="BB31" s="78">
        <f t="shared" ref="BB31:BB61" si="63">AW31-AW30</f>
        <v>0</v>
      </c>
      <c r="BC31" s="75"/>
      <c r="BD31" s="75">
        <v>0</v>
      </c>
      <c r="BE31" s="87">
        <f t="shared" si="23"/>
        <v>43876</v>
      </c>
      <c r="BF31" s="37">
        <f t="shared" si="19"/>
        <v>27</v>
      </c>
      <c r="BG31" s="37">
        <v>28</v>
      </c>
      <c r="BH31" s="37"/>
      <c r="BI31" s="39">
        <v>0</v>
      </c>
      <c r="BJ31" s="39"/>
      <c r="BK31" s="39">
        <v>0</v>
      </c>
      <c r="BL31" s="39">
        <v>0</v>
      </c>
      <c r="BM31" s="42"/>
      <c r="BN31" s="39"/>
      <c r="BO31" s="39">
        <v>0</v>
      </c>
    </row>
    <row r="32" spans="2:67">
      <c r="B32" s="72">
        <v>43914</v>
      </c>
      <c r="C32" s="73">
        <v>28</v>
      </c>
      <c r="D32" s="73"/>
      <c r="E32" s="73">
        <f t="shared" si="60"/>
        <v>3030.45365603544</v>
      </c>
      <c r="F32" s="75"/>
      <c r="G32" s="75"/>
      <c r="H32" s="75">
        <f t="shared" si="1"/>
        <v>2</v>
      </c>
      <c r="I32" s="75">
        <f t="shared" si="2"/>
        <v>0</v>
      </c>
      <c r="J32" s="78">
        <f t="shared" si="3"/>
        <v>818.641123678246</v>
      </c>
      <c r="K32" s="75"/>
      <c r="L32" s="75"/>
      <c r="M32" s="87">
        <f t="shared" si="20"/>
        <v>43887</v>
      </c>
      <c r="N32" s="35">
        <f t="shared" si="4"/>
        <v>28</v>
      </c>
      <c r="O32" s="35">
        <v>470</v>
      </c>
      <c r="P32" s="35"/>
      <c r="Q32" s="38">
        <v>12</v>
      </c>
      <c r="R32" s="38"/>
      <c r="S32" s="38">
        <f t="shared" si="54"/>
        <v>3</v>
      </c>
      <c r="T32" s="38">
        <f t="shared" si="55"/>
        <v>147</v>
      </c>
      <c r="U32" s="43">
        <f t="shared" si="56"/>
        <v>0</v>
      </c>
      <c r="V32" s="43">
        <f t="shared" si="57"/>
        <v>1</v>
      </c>
      <c r="W32" s="38">
        <v>1</v>
      </c>
      <c r="X32" s="90">
        <v>43888</v>
      </c>
      <c r="Y32" s="71">
        <f t="shared" si="9"/>
        <v>28</v>
      </c>
      <c r="Z32" s="71">
        <v>25</v>
      </c>
      <c r="AA32" s="71"/>
      <c r="AB32" s="74">
        <v>0</v>
      </c>
      <c r="AC32" s="74"/>
      <c r="AD32" s="74">
        <f t="shared" si="49"/>
        <v>0</v>
      </c>
      <c r="AE32" s="74">
        <f t="shared" si="50"/>
        <v>12</v>
      </c>
      <c r="AF32" s="79">
        <f t="shared" si="51"/>
        <v>0</v>
      </c>
      <c r="AG32" s="74">
        <f t="shared" si="52"/>
        <v>0</v>
      </c>
      <c r="AH32" s="74">
        <v>0</v>
      </c>
      <c r="AI32" s="87">
        <f t="shared" si="12"/>
        <v>43907</v>
      </c>
      <c r="AJ32" s="35">
        <v>32</v>
      </c>
      <c r="AK32" s="35">
        <v>16169</v>
      </c>
      <c r="AL32" s="35"/>
      <c r="AM32" s="38">
        <v>988</v>
      </c>
      <c r="AN32" s="38"/>
      <c r="AO32" s="38">
        <f t="shared" si="13"/>
        <v>5389</v>
      </c>
      <c r="AP32" s="38">
        <f t="shared" si="14"/>
        <v>1178</v>
      </c>
      <c r="AQ32" s="43">
        <f t="shared" si="15"/>
        <v>0</v>
      </c>
      <c r="AR32" s="38"/>
      <c r="AS32" s="38">
        <v>393</v>
      </c>
      <c r="AT32" s="91">
        <f t="shared" ref="AT32:AT71" si="64">AT31+1</f>
        <v>43878</v>
      </c>
      <c r="AU32" s="73">
        <v>28</v>
      </c>
      <c r="AV32" s="71">
        <v>15</v>
      </c>
      <c r="AW32" s="71"/>
      <c r="AX32" s="74">
        <v>0</v>
      </c>
      <c r="AY32" s="74"/>
      <c r="AZ32" s="74">
        <f t="shared" si="61"/>
        <v>0</v>
      </c>
      <c r="BA32" s="74">
        <f t="shared" si="62"/>
        <v>0</v>
      </c>
      <c r="BB32" s="79">
        <f t="shared" si="63"/>
        <v>0</v>
      </c>
      <c r="BC32" s="74"/>
      <c r="BD32" s="74">
        <v>0</v>
      </c>
      <c r="BE32" s="87">
        <f t="shared" si="23"/>
        <v>43877</v>
      </c>
      <c r="BF32" s="35">
        <f t="shared" si="19"/>
        <v>28</v>
      </c>
      <c r="BG32" s="35">
        <v>29</v>
      </c>
      <c r="BH32" s="35"/>
      <c r="BI32" s="38">
        <v>0</v>
      </c>
      <c r="BJ32" s="38"/>
      <c r="BK32" s="38">
        <v>0</v>
      </c>
      <c r="BL32" s="38">
        <v>0</v>
      </c>
      <c r="BM32" s="43"/>
      <c r="BN32" s="38"/>
      <c r="BO32" s="38">
        <v>0</v>
      </c>
    </row>
    <row r="33" spans="2:67">
      <c r="B33" s="70">
        <v>43915</v>
      </c>
      <c r="C33" s="71">
        <v>29</v>
      </c>
      <c r="D33" s="71"/>
      <c r="E33" s="71">
        <f t="shared" si="60"/>
        <v>4152.09210863422</v>
      </c>
      <c r="F33" s="74"/>
      <c r="G33" s="74"/>
      <c r="H33" s="74">
        <f t="shared" si="1"/>
        <v>2</v>
      </c>
      <c r="I33" s="74">
        <f t="shared" si="2"/>
        <v>0</v>
      </c>
      <c r="J33" s="79">
        <f t="shared" si="3"/>
        <v>1121.63845259878</v>
      </c>
      <c r="K33" s="74"/>
      <c r="L33" s="74"/>
      <c r="M33" s="87">
        <f t="shared" si="20"/>
        <v>43888</v>
      </c>
      <c r="N33" s="37">
        <f t="shared" si="4"/>
        <v>29</v>
      </c>
      <c r="O33" s="37">
        <v>655</v>
      </c>
      <c r="P33" s="37"/>
      <c r="Q33" s="39">
        <v>17</v>
      </c>
      <c r="R33" s="39"/>
      <c r="S33" s="39">
        <f t="shared" si="54"/>
        <v>45</v>
      </c>
      <c r="T33" s="39">
        <f t="shared" si="55"/>
        <v>185</v>
      </c>
      <c r="U33" s="42">
        <f t="shared" si="56"/>
        <v>0</v>
      </c>
      <c r="V33" s="42">
        <f t="shared" si="57"/>
        <v>5</v>
      </c>
      <c r="W33" s="39">
        <v>42</v>
      </c>
      <c r="X33" s="91">
        <v>43889</v>
      </c>
      <c r="Y33" s="73">
        <f t="shared" si="9"/>
        <v>29</v>
      </c>
      <c r="Z33" s="73">
        <v>33</v>
      </c>
      <c r="AA33" s="73"/>
      <c r="AB33" s="75">
        <v>0</v>
      </c>
      <c r="AC33" s="75"/>
      <c r="AD33" s="75">
        <f t="shared" si="49"/>
        <v>0</v>
      </c>
      <c r="AE33" s="75">
        <f t="shared" si="50"/>
        <v>8</v>
      </c>
      <c r="AF33" s="78">
        <f t="shared" si="51"/>
        <v>0</v>
      </c>
      <c r="AG33" s="75">
        <f t="shared" si="52"/>
        <v>0</v>
      </c>
      <c r="AH33" s="75">
        <v>0</v>
      </c>
      <c r="AI33" s="87">
        <f t="shared" si="12"/>
        <v>43908</v>
      </c>
      <c r="AJ33" s="37">
        <v>33</v>
      </c>
      <c r="AK33" s="37">
        <v>17361</v>
      </c>
      <c r="AL33" s="37"/>
      <c r="AM33" s="39">
        <v>1135</v>
      </c>
      <c r="AN33" s="39"/>
      <c r="AO33" s="39">
        <f t="shared" si="13"/>
        <v>5710</v>
      </c>
      <c r="AP33" s="39"/>
      <c r="AQ33" s="39"/>
      <c r="AR33" s="39"/>
      <c r="AS33" s="39">
        <v>321</v>
      </c>
      <c r="AT33" s="91">
        <f t="shared" si="64"/>
        <v>43879</v>
      </c>
      <c r="AU33" s="73">
        <v>29</v>
      </c>
      <c r="AV33" s="73">
        <v>15</v>
      </c>
      <c r="AW33" s="73"/>
      <c r="AX33" s="75">
        <v>0</v>
      </c>
      <c r="AY33" s="75"/>
      <c r="AZ33" s="75">
        <f t="shared" si="61"/>
        <v>0</v>
      </c>
      <c r="BA33" s="75">
        <f t="shared" si="62"/>
        <v>0</v>
      </c>
      <c r="BB33" s="78">
        <f t="shared" si="63"/>
        <v>0</v>
      </c>
      <c r="BC33" s="75"/>
      <c r="BD33" s="75">
        <v>0</v>
      </c>
      <c r="BE33" s="87">
        <f t="shared" si="23"/>
        <v>43878</v>
      </c>
      <c r="BF33" s="37">
        <f t="shared" si="19"/>
        <v>29</v>
      </c>
      <c r="BG33" s="37">
        <v>30</v>
      </c>
      <c r="BH33" s="37"/>
      <c r="BI33" s="39">
        <v>0</v>
      </c>
      <c r="BJ33" s="39"/>
      <c r="BK33" s="39">
        <v>0</v>
      </c>
      <c r="BL33" s="39">
        <v>0</v>
      </c>
      <c r="BM33" s="39"/>
      <c r="BN33" s="39"/>
      <c r="BO33" s="39">
        <v>1</v>
      </c>
    </row>
    <row r="34" spans="2:67">
      <c r="B34" s="72">
        <v>43916</v>
      </c>
      <c r="C34" s="73">
        <v>30</v>
      </c>
      <c r="D34" s="73"/>
      <c r="E34" s="73">
        <f t="shared" si="60"/>
        <v>5688.8739559662</v>
      </c>
      <c r="F34" s="75"/>
      <c r="G34" s="75"/>
      <c r="H34" s="75">
        <f t="shared" si="1"/>
        <v>2</v>
      </c>
      <c r="I34" s="75">
        <f t="shared" si="2"/>
        <v>0</v>
      </c>
      <c r="J34" s="78">
        <f t="shared" si="3"/>
        <v>1536.78184733198</v>
      </c>
      <c r="K34" s="75"/>
      <c r="L34" s="75"/>
      <c r="M34" s="87">
        <f t="shared" si="20"/>
        <v>43889</v>
      </c>
      <c r="N34" s="35">
        <f t="shared" si="4"/>
        <v>30</v>
      </c>
      <c r="O34" s="35">
        <v>889</v>
      </c>
      <c r="P34" s="35"/>
      <c r="Q34" s="38">
        <v>21</v>
      </c>
      <c r="R34" s="38"/>
      <c r="S34" s="38">
        <f t="shared" si="54"/>
        <v>46</v>
      </c>
      <c r="T34" s="38">
        <f t="shared" si="55"/>
        <v>234</v>
      </c>
      <c r="U34" s="43">
        <f t="shared" si="56"/>
        <v>0</v>
      </c>
      <c r="V34" s="43">
        <f t="shared" si="57"/>
        <v>4</v>
      </c>
      <c r="W34" s="38">
        <v>1</v>
      </c>
      <c r="X34" s="90">
        <v>43890</v>
      </c>
      <c r="Y34" s="71">
        <f t="shared" si="9"/>
        <v>30</v>
      </c>
      <c r="Z34" s="71">
        <v>58</v>
      </c>
      <c r="AA34" s="71"/>
      <c r="AB34" s="74">
        <v>0</v>
      </c>
      <c r="AC34" s="74"/>
      <c r="AD34" s="74">
        <f t="shared" si="49"/>
        <v>0</v>
      </c>
      <c r="AE34" s="74">
        <f t="shared" si="50"/>
        <v>25</v>
      </c>
      <c r="AF34" s="79">
        <f t="shared" si="51"/>
        <v>0</v>
      </c>
      <c r="AG34" s="74">
        <f t="shared" si="52"/>
        <v>0</v>
      </c>
      <c r="AH34" s="74">
        <v>0</v>
      </c>
      <c r="AI34" s="87">
        <f t="shared" si="12"/>
        <v>43909</v>
      </c>
      <c r="AJ34" s="35">
        <v>34</v>
      </c>
      <c r="AK34" s="35">
        <v>18407</v>
      </c>
      <c r="AL34" s="35"/>
      <c r="AM34" s="38">
        <v>1284</v>
      </c>
      <c r="AN34" s="38"/>
      <c r="AO34" s="38">
        <f t="shared" si="13"/>
        <v>5979</v>
      </c>
      <c r="AP34" s="38"/>
      <c r="AQ34" s="38"/>
      <c r="AR34" s="38"/>
      <c r="AS34" s="38">
        <v>269</v>
      </c>
      <c r="AT34" s="91">
        <f t="shared" si="64"/>
        <v>43880</v>
      </c>
      <c r="AU34" s="73">
        <v>30</v>
      </c>
      <c r="AV34" s="71">
        <v>15</v>
      </c>
      <c r="AW34" s="71"/>
      <c r="AX34" s="74">
        <v>0</v>
      </c>
      <c r="AY34" s="74"/>
      <c r="AZ34" s="74">
        <f t="shared" si="61"/>
        <v>0</v>
      </c>
      <c r="BA34" s="74">
        <f t="shared" si="62"/>
        <v>0</v>
      </c>
      <c r="BB34" s="79">
        <f t="shared" si="63"/>
        <v>0</v>
      </c>
      <c r="BC34" s="74"/>
      <c r="BD34" s="74">
        <v>0</v>
      </c>
      <c r="BE34" s="87">
        <f t="shared" si="23"/>
        <v>43879</v>
      </c>
      <c r="BF34" s="35">
        <f t="shared" si="19"/>
        <v>30</v>
      </c>
      <c r="BG34" s="35">
        <v>31</v>
      </c>
      <c r="BH34" s="35"/>
      <c r="BI34" s="38">
        <v>0</v>
      </c>
      <c r="BJ34" s="38"/>
      <c r="BK34" s="38">
        <v>0</v>
      </c>
      <c r="BL34" s="38">
        <v>0</v>
      </c>
      <c r="BM34" s="38"/>
      <c r="BN34" s="38"/>
      <c r="BO34" s="38">
        <v>2</v>
      </c>
    </row>
    <row r="35" spans="2:67">
      <c r="B35" s="70">
        <v>43917</v>
      </c>
      <c r="C35" s="71">
        <v>31</v>
      </c>
      <c r="D35" s="71"/>
      <c r="E35" s="71">
        <f t="shared" si="60"/>
        <v>7794.45302274761</v>
      </c>
      <c r="F35" s="74"/>
      <c r="G35" s="74"/>
      <c r="H35" s="74">
        <f t="shared" si="1"/>
        <v>2</v>
      </c>
      <c r="I35" s="74">
        <f t="shared" si="2"/>
        <v>0</v>
      </c>
      <c r="J35" s="79">
        <f t="shared" si="3"/>
        <v>2105.57906678141</v>
      </c>
      <c r="K35" s="74"/>
      <c r="L35" s="74"/>
      <c r="M35" s="87">
        <f t="shared" si="20"/>
        <v>43890</v>
      </c>
      <c r="N35" s="37">
        <f t="shared" si="4"/>
        <v>31</v>
      </c>
      <c r="O35" s="37">
        <v>1128</v>
      </c>
      <c r="P35" s="37"/>
      <c r="Q35" s="39">
        <v>29</v>
      </c>
      <c r="R35" s="39"/>
      <c r="S35" s="39">
        <f t="shared" si="54"/>
        <v>50</v>
      </c>
      <c r="T35" s="39">
        <f t="shared" si="55"/>
        <v>239</v>
      </c>
      <c r="U35" s="42">
        <f t="shared" si="56"/>
        <v>0</v>
      </c>
      <c r="V35" s="42">
        <f t="shared" si="57"/>
        <v>8</v>
      </c>
      <c r="W35" s="39">
        <v>4</v>
      </c>
      <c r="X35" s="91">
        <v>43891</v>
      </c>
      <c r="Y35" s="73">
        <f t="shared" si="9"/>
        <v>31</v>
      </c>
      <c r="Z35" s="73">
        <v>84</v>
      </c>
      <c r="AA35" s="73"/>
      <c r="AB35" s="75">
        <v>0</v>
      </c>
      <c r="AC35" s="75"/>
      <c r="AD35" s="75">
        <f t="shared" si="49"/>
        <v>0</v>
      </c>
      <c r="AE35" s="75">
        <f t="shared" si="50"/>
        <v>26</v>
      </c>
      <c r="AF35" s="78">
        <f t="shared" si="51"/>
        <v>0</v>
      </c>
      <c r="AG35" s="75">
        <f t="shared" si="52"/>
        <v>0</v>
      </c>
      <c r="AH35" s="75">
        <v>0</v>
      </c>
      <c r="AI35" s="87">
        <f t="shared" si="12"/>
        <v>43910</v>
      </c>
      <c r="AJ35" s="37">
        <v>35</v>
      </c>
      <c r="AK35" s="37">
        <v>19644</v>
      </c>
      <c r="AL35" s="37"/>
      <c r="AM35" s="39">
        <v>1433</v>
      </c>
      <c r="AN35" s="39"/>
      <c r="AO35" s="39">
        <f t="shared" si="13"/>
        <v>6745</v>
      </c>
      <c r="AP35" s="39"/>
      <c r="AQ35" s="39"/>
      <c r="AR35" s="39"/>
      <c r="AS35" s="39">
        <v>766</v>
      </c>
      <c r="AT35" s="91">
        <f t="shared" si="64"/>
        <v>43881</v>
      </c>
      <c r="AU35" s="73">
        <v>31</v>
      </c>
      <c r="AV35" s="73">
        <v>15</v>
      </c>
      <c r="AW35" s="73"/>
      <c r="AX35" s="75">
        <v>0</v>
      </c>
      <c r="AY35" s="75"/>
      <c r="AZ35" s="75">
        <f t="shared" si="61"/>
        <v>2</v>
      </c>
      <c r="BA35" s="75">
        <f t="shared" si="62"/>
        <v>0</v>
      </c>
      <c r="BB35" s="78">
        <f t="shared" si="63"/>
        <v>0</v>
      </c>
      <c r="BC35" s="75"/>
      <c r="BD35" s="75">
        <v>2</v>
      </c>
      <c r="BE35" s="87">
        <f t="shared" si="23"/>
        <v>43880</v>
      </c>
      <c r="BF35" s="37">
        <f t="shared" si="19"/>
        <v>31</v>
      </c>
      <c r="BG35" s="37">
        <v>58</v>
      </c>
      <c r="BH35" s="37"/>
      <c r="BI35" s="39">
        <v>0</v>
      </c>
      <c r="BJ35" s="39"/>
      <c r="BK35" s="39">
        <v>2</v>
      </c>
      <c r="BL35" s="39">
        <v>0</v>
      </c>
      <c r="BM35" s="39"/>
      <c r="BN35" s="39"/>
      <c r="BO35" s="39">
        <v>4</v>
      </c>
    </row>
    <row r="36" spans="2:67">
      <c r="B36" s="72">
        <v>43918</v>
      </c>
      <c r="C36" s="73">
        <v>32</v>
      </c>
      <c r="D36" s="73"/>
      <c r="E36" s="73">
        <f t="shared" ref="E36" si="65">0.449*EXP(0.3149*C36)</f>
        <v>10679.3538394543</v>
      </c>
      <c r="F36" s="75"/>
      <c r="G36" s="75"/>
      <c r="H36" s="75">
        <f t="shared" si="1"/>
        <v>2</v>
      </c>
      <c r="I36" s="75">
        <f t="shared" si="2"/>
        <v>0</v>
      </c>
      <c r="J36" s="78">
        <f t="shared" si="3"/>
        <v>2884.90081670671</v>
      </c>
      <c r="K36" s="75"/>
      <c r="L36" s="75"/>
      <c r="M36" s="87">
        <f t="shared" si="20"/>
        <v>43891</v>
      </c>
      <c r="N36" s="35">
        <f t="shared" si="4"/>
        <v>32</v>
      </c>
      <c r="O36" s="35">
        <v>1701</v>
      </c>
      <c r="P36" s="35"/>
      <c r="Q36" s="38">
        <v>41</v>
      </c>
      <c r="R36" s="38"/>
      <c r="S36" s="38">
        <f t="shared" si="54"/>
        <v>83</v>
      </c>
      <c r="T36" s="38">
        <f t="shared" si="55"/>
        <v>573</v>
      </c>
      <c r="U36" s="43">
        <f t="shared" si="56"/>
        <v>0</v>
      </c>
      <c r="V36" s="43">
        <f t="shared" si="57"/>
        <v>12</v>
      </c>
      <c r="W36" s="38">
        <v>33</v>
      </c>
      <c r="X36" s="90">
        <v>43892</v>
      </c>
      <c r="Y36" s="71">
        <f t="shared" si="9"/>
        <v>32</v>
      </c>
      <c r="Z36" s="71">
        <v>120</v>
      </c>
      <c r="AA36" s="71"/>
      <c r="AB36" s="74">
        <v>0</v>
      </c>
      <c r="AC36" s="74"/>
      <c r="AD36" s="74">
        <f t="shared" si="49"/>
        <v>0</v>
      </c>
      <c r="AE36" s="74">
        <f t="shared" si="50"/>
        <v>36</v>
      </c>
      <c r="AF36" s="79">
        <f t="shared" si="51"/>
        <v>0</v>
      </c>
      <c r="AG36" s="74">
        <f t="shared" si="52"/>
        <v>0</v>
      </c>
      <c r="AH36" s="74">
        <v>0</v>
      </c>
      <c r="AI36" s="87">
        <f t="shared" si="12"/>
        <v>43911</v>
      </c>
      <c r="AJ36" s="35">
        <v>36</v>
      </c>
      <c r="AK36" s="35">
        <v>20610</v>
      </c>
      <c r="AL36" s="35"/>
      <c r="AM36" s="38">
        <v>1556</v>
      </c>
      <c r="AN36" s="38"/>
      <c r="AO36" s="38">
        <f t="shared" si="13"/>
        <v>7635</v>
      </c>
      <c r="AP36" s="38"/>
      <c r="AQ36" s="38"/>
      <c r="AR36" s="38"/>
      <c r="AS36" s="38">
        <v>890</v>
      </c>
      <c r="AT36" s="91">
        <f t="shared" si="64"/>
        <v>43882</v>
      </c>
      <c r="AU36" s="73">
        <v>32</v>
      </c>
      <c r="AV36" s="71">
        <v>35</v>
      </c>
      <c r="AW36" s="71"/>
      <c r="AX36" s="74">
        <v>0</v>
      </c>
      <c r="AY36" s="74"/>
      <c r="AZ36" s="74">
        <f t="shared" si="61"/>
        <v>3</v>
      </c>
      <c r="BA36" s="74">
        <f t="shared" si="62"/>
        <v>20</v>
      </c>
      <c r="BB36" s="79">
        <f t="shared" si="63"/>
        <v>0</v>
      </c>
      <c r="BC36" s="74"/>
      <c r="BD36" s="74">
        <v>1</v>
      </c>
      <c r="BE36" s="87">
        <f t="shared" si="23"/>
        <v>43881</v>
      </c>
      <c r="BF36" s="35">
        <f t="shared" si="19"/>
        <v>32</v>
      </c>
      <c r="BG36" s="35">
        <v>111</v>
      </c>
      <c r="BH36" s="35"/>
      <c r="BI36" s="38">
        <v>1</v>
      </c>
      <c r="BJ36" s="38"/>
      <c r="BK36" s="38">
        <v>3</v>
      </c>
      <c r="BL36" s="38">
        <v>20</v>
      </c>
      <c r="BM36" s="38"/>
      <c r="BN36" s="38"/>
      <c r="BO36" s="38">
        <v>0</v>
      </c>
    </row>
    <row r="37" spans="2:67">
      <c r="B37" s="70">
        <v>43919</v>
      </c>
      <c r="C37" s="71">
        <v>33</v>
      </c>
      <c r="D37" s="71"/>
      <c r="E37" s="71">
        <f t="shared" ref="E37:E46" si="66">0.449*EXP(0.3149*C37)</f>
        <v>14632.0207582783</v>
      </c>
      <c r="F37" s="74"/>
      <c r="G37" s="74"/>
      <c r="H37" s="74">
        <f t="shared" si="1"/>
        <v>2</v>
      </c>
      <c r="I37" s="74"/>
      <c r="J37" s="74"/>
      <c r="K37" s="74"/>
      <c r="L37" s="74"/>
      <c r="M37" s="87">
        <f t="shared" si="20"/>
        <v>43892</v>
      </c>
      <c r="N37" s="37">
        <f t="shared" si="4"/>
        <v>33</v>
      </c>
      <c r="O37" s="37">
        <v>2036</v>
      </c>
      <c r="P37" s="37"/>
      <c r="Q37" s="39">
        <v>52</v>
      </c>
      <c r="R37" s="39"/>
      <c r="S37" s="39">
        <f t="shared" si="54"/>
        <v>149</v>
      </c>
      <c r="T37" s="39">
        <f t="shared" si="55"/>
        <v>335</v>
      </c>
      <c r="U37" s="42">
        <f t="shared" si="56"/>
        <v>0</v>
      </c>
      <c r="V37" s="42">
        <f t="shared" si="57"/>
        <v>11</v>
      </c>
      <c r="W37" s="39">
        <v>66</v>
      </c>
      <c r="X37" s="91">
        <v>43893</v>
      </c>
      <c r="Y37" s="73">
        <f t="shared" si="9"/>
        <v>33</v>
      </c>
      <c r="Z37" s="73">
        <v>165</v>
      </c>
      <c r="AA37" s="73"/>
      <c r="AB37" s="75">
        <v>1</v>
      </c>
      <c r="AC37" s="75"/>
      <c r="AD37" s="75">
        <f t="shared" si="49"/>
        <v>0</v>
      </c>
      <c r="AE37" s="75">
        <f t="shared" si="50"/>
        <v>45</v>
      </c>
      <c r="AF37" s="78">
        <f t="shared" si="51"/>
        <v>0</v>
      </c>
      <c r="AG37" s="75">
        <f t="shared" si="52"/>
        <v>1</v>
      </c>
      <c r="AH37" s="75">
        <v>0</v>
      </c>
      <c r="AI37" s="87">
        <f t="shared" si="12"/>
        <v>43912</v>
      </c>
      <c r="AJ37" s="37">
        <v>37</v>
      </c>
      <c r="AK37" s="37"/>
      <c r="AL37" s="37"/>
      <c r="AM37" s="39"/>
      <c r="AN37" s="39"/>
      <c r="AO37" s="39">
        <f t="shared" si="13"/>
        <v>7635</v>
      </c>
      <c r="AP37" s="39"/>
      <c r="AQ37" s="39"/>
      <c r="AR37" s="39"/>
      <c r="AS37" s="39"/>
      <c r="AT37" s="91">
        <f t="shared" si="64"/>
        <v>43883</v>
      </c>
      <c r="AU37" s="73">
        <v>33</v>
      </c>
      <c r="AV37" s="73">
        <v>35</v>
      </c>
      <c r="AW37" s="73"/>
      <c r="AX37" s="75">
        <v>0</v>
      </c>
      <c r="AY37" s="75"/>
      <c r="AZ37" s="75">
        <f t="shared" si="61"/>
        <v>3</v>
      </c>
      <c r="BA37" s="75">
        <f t="shared" si="62"/>
        <v>0</v>
      </c>
      <c r="BB37" s="78">
        <f t="shared" si="63"/>
        <v>0</v>
      </c>
      <c r="BC37" s="75"/>
      <c r="BD37" s="75">
        <v>0</v>
      </c>
      <c r="BE37" s="87">
        <f t="shared" si="23"/>
        <v>43882</v>
      </c>
      <c r="BF37" s="37">
        <f t="shared" si="19"/>
        <v>33</v>
      </c>
      <c r="BG37" s="37">
        <v>209</v>
      </c>
      <c r="BH37" s="37"/>
      <c r="BI37" s="39">
        <v>2</v>
      </c>
      <c r="BJ37" s="39"/>
      <c r="BK37" s="39">
        <v>3</v>
      </c>
      <c r="BL37" s="39">
        <v>0</v>
      </c>
      <c r="BM37" s="39"/>
      <c r="BN37" s="39"/>
      <c r="BO37" s="39">
        <v>1</v>
      </c>
    </row>
    <row r="38" spans="2:67">
      <c r="B38" s="72">
        <v>43920</v>
      </c>
      <c r="C38" s="73">
        <v>34</v>
      </c>
      <c r="D38" s="73"/>
      <c r="E38" s="73">
        <f t="shared" si="66"/>
        <v>20047.6578161236</v>
      </c>
      <c r="F38" s="75"/>
      <c r="G38" s="75"/>
      <c r="H38" s="75">
        <f t="shared" si="1"/>
        <v>2</v>
      </c>
      <c r="I38" s="75"/>
      <c r="J38" s="75"/>
      <c r="K38" s="75"/>
      <c r="L38" s="75"/>
      <c r="M38" s="87">
        <f t="shared" si="20"/>
        <v>43893</v>
      </c>
      <c r="N38" s="35">
        <f t="shared" si="4"/>
        <v>34</v>
      </c>
      <c r="O38" s="35">
        <v>2502</v>
      </c>
      <c r="P38" s="35"/>
      <c r="Q38" s="38">
        <v>79</v>
      </c>
      <c r="R38" s="38"/>
      <c r="S38" s="38">
        <f t="shared" si="54"/>
        <v>160</v>
      </c>
      <c r="T38" s="38">
        <f t="shared" si="55"/>
        <v>466</v>
      </c>
      <c r="U38" s="43">
        <f t="shared" si="56"/>
        <v>0</v>
      </c>
      <c r="V38" s="43">
        <f t="shared" si="57"/>
        <v>27</v>
      </c>
      <c r="W38" s="38">
        <v>11</v>
      </c>
      <c r="X38" s="90">
        <v>43894</v>
      </c>
      <c r="Y38" s="71">
        <f t="shared" si="9"/>
        <v>34</v>
      </c>
      <c r="Z38" s="71">
        <v>228</v>
      </c>
      <c r="AA38" s="71"/>
      <c r="AB38" s="74">
        <v>2</v>
      </c>
      <c r="AC38" s="74"/>
      <c r="AD38" s="74">
        <f t="shared" si="49"/>
        <v>0</v>
      </c>
      <c r="AE38" s="74">
        <f t="shared" si="50"/>
        <v>63</v>
      </c>
      <c r="AF38" s="79">
        <f t="shared" si="51"/>
        <v>0</v>
      </c>
      <c r="AG38" s="74">
        <f t="shared" si="52"/>
        <v>1</v>
      </c>
      <c r="AH38" s="74">
        <v>0</v>
      </c>
      <c r="AI38" s="87">
        <f t="shared" si="12"/>
        <v>43913</v>
      </c>
      <c r="AJ38" s="35">
        <v>38</v>
      </c>
      <c r="AK38" s="35"/>
      <c r="AL38" s="35"/>
      <c r="AM38" s="38"/>
      <c r="AN38" s="38"/>
      <c r="AO38" s="38">
        <f t="shared" si="13"/>
        <v>7635</v>
      </c>
      <c r="AP38" s="38"/>
      <c r="AQ38" s="38"/>
      <c r="AR38" s="38"/>
      <c r="AS38" s="38"/>
      <c r="AT38" s="91">
        <f t="shared" si="64"/>
        <v>43884</v>
      </c>
      <c r="AU38" s="73">
        <v>34</v>
      </c>
      <c r="AV38" s="71">
        <v>35</v>
      </c>
      <c r="AW38" s="71"/>
      <c r="AX38" s="74">
        <v>0</v>
      </c>
      <c r="AY38" s="74"/>
      <c r="AZ38" s="74">
        <f t="shared" si="61"/>
        <v>4</v>
      </c>
      <c r="BA38" s="74">
        <f t="shared" si="62"/>
        <v>0</v>
      </c>
      <c r="BB38" s="79">
        <f t="shared" si="63"/>
        <v>0</v>
      </c>
      <c r="BC38" s="74"/>
      <c r="BD38" s="74">
        <v>1</v>
      </c>
      <c r="BE38" s="87">
        <f t="shared" si="23"/>
        <v>43883</v>
      </c>
      <c r="BF38" s="35">
        <f t="shared" si="19"/>
        <v>34</v>
      </c>
      <c r="BG38" s="35">
        <v>436</v>
      </c>
      <c r="BH38" s="35"/>
      <c r="BI38" s="38">
        <v>2</v>
      </c>
      <c r="BJ38" s="38"/>
      <c r="BK38" s="38">
        <v>4</v>
      </c>
      <c r="BL38" s="38">
        <v>0</v>
      </c>
      <c r="BM38" s="38"/>
      <c r="BN38" s="38"/>
      <c r="BO38" s="38">
        <v>1</v>
      </c>
    </row>
    <row r="39" spans="2:67">
      <c r="B39" s="70">
        <v>43921</v>
      </c>
      <c r="C39" s="71">
        <v>35</v>
      </c>
      <c r="D39" s="71"/>
      <c r="E39" s="71">
        <f t="shared" si="66"/>
        <v>27467.7428737925</v>
      </c>
      <c r="F39" s="74"/>
      <c r="G39" s="74"/>
      <c r="H39" s="74">
        <f t="shared" si="1"/>
        <v>2</v>
      </c>
      <c r="I39" s="74"/>
      <c r="J39" s="74"/>
      <c r="K39" s="74"/>
      <c r="L39" s="74"/>
      <c r="M39" s="87">
        <f t="shared" ref="M39:M70" si="67">M38+1</f>
        <v>43894</v>
      </c>
      <c r="N39" s="37">
        <f t="shared" si="4"/>
        <v>35</v>
      </c>
      <c r="O39" s="37">
        <v>3089</v>
      </c>
      <c r="P39" s="37"/>
      <c r="Q39" s="39">
        <v>107</v>
      </c>
      <c r="R39" s="39"/>
      <c r="S39" s="39">
        <f t="shared" si="54"/>
        <v>276</v>
      </c>
      <c r="T39" s="39">
        <f t="shared" si="55"/>
        <v>587</v>
      </c>
      <c r="U39" s="42">
        <f t="shared" si="56"/>
        <v>0</v>
      </c>
      <c r="V39" s="42">
        <f t="shared" si="57"/>
        <v>28</v>
      </c>
      <c r="W39" s="39">
        <v>116</v>
      </c>
      <c r="X39" s="91">
        <v>43895</v>
      </c>
      <c r="Y39" s="73">
        <f t="shared" si="9"/>
        <v>35</v>
      </c>
      <c r="Z39" s="73">
        <v>282</v>
      </c>
      <c r="AA39" s="73"/>
      <c r="AB39" s="75">
        <v>3</v>
      </c>
      <c r="AC39" s="75"/>
      <c r="AD39" s="75">
        <f t="shared" si="49"/>
        <v>1</v>
      </c>
      <c r="AE39" s="75">
        <f t="shared" si="50"/>
        <v>54</v>
      </c>
      <c r="AF39" s="78">
        <f t="shared" si="51"/>
        <v>0</v>
      </c>
      <c r="AG39" s="75">
        <f t="shared" si="52"/>
        <v>1</v>
      </c>
      <c r="AH39" s="75">
        <v>1</v>
      </c>
      <c r="AI39" s="87">
        <f t="shared" si="12"/>
        <v>43914</v>
      </c>
      <c r="AJ39" s="37">
        <v>39</v>
      </c>
      <c r="AK39" s="37"/>
      <c r="AL39" s="37"/>
      <c r="AM39" s="39"/>
      <c r="AN39" s="39"/>
      <c r="AO39" s="39">
        <f t="shared" si="13"/>
        <v>7635</v>
      </c>
      <c r="AP39" s="39"/>
      <c r="AQ39" s="39"/>
      <c r="AR39" s="39"/>
      <c r="AS39" s="39"/>
      <c r="AT39" s="91">
        <f t="shared" si="64"/>
        <v>43885</v>
      </c>
      <c r="AU39" s="73">
        <v>35</v>
      </c>
      <c r="AV39" s="73">
        <v>53</v>
      </c>
      <c r="AW39" s="73"/>
      <c r="AX39" s="75">
        <v>0</v>
      </c>
      <c r="AY39" s="75"/>
      <c r="AZ39" s="75">
        <f t="shared" si="61"/>
        <v>2</v>
      </c>
      <c r="BA39" s="75">
        <f t="shared" si="62"/>
        <v>18</v>
      </c>
      <c r="BB39" s="78">
        <f t="shared" si="63"/>
        <v>0</v>
      </c>
      <c r="BC39" s="75"/>
      <c r="BD39" s="75">
        <v>-2</v>
      </c>
      <c r="BE39" s="87">
        <f t="shared" ref="BE39:BE70" si="68">BE38+1</f>
        <v>43884</v>
      </c>
      <c r="BF39" s="37">
        <f t="shared" si="19"/>
        <v>35</v>
      </c>
      <c r="BG39" s="37">
        <v>602</v>
      </c>
      <c r="BH39" s="37"/>
      <c r="BI39" s="39">
        <v>6</v>
      </c>
      <c r="BJ39" s="39"/>
      <c r="BK39" s="39">
        <v>2</v>
      </c>
      <c r="BL39" s="39">
        <v>18</v>
      </c>
      <c r="BM39" s="39"/>
      <c r="BN39" s="39"/>
      <c r="BO39" s="39">
        <v>0</v>
      </c>
    </row>
    <row r="40" spans="2:67">
      <c r="B40" s="72">
        <v>43922</v>
      </c>
      <c r="C40" s="73">
        <v>36</v>
      </c>
      <c r="D40" s="73"/>
      <c r="E40" s="73">
        <f t="shared" si="66"/>
        <v>37634.1668189279</v>
      </c>
      <c r="F40" s="75"/>
      <c r="G40" s="75"/>
      <c r="H40" s="75">
        <f t="shared" si="1"/>
        <v>2</v>
      </c>
      <c r="I40" s="75"/>
      <c r="J40" s="75"/>
      <c r="K40" s="75"/>
      <c r="L40" s="75"/>
      <c r="M40" s="87">
        <f t="shared" si="67"/>
        <v>43895</v>
      </c>
      <c r="N40" s="35">
        <f t="shared" si="4"/>
        <v>36</v>
      </c>
      <c r="O40" s="35">
        <v>3858</v>
      </c>
      <c r="P40" s="35"/>
      <c r="Q40" s="38">
        <v>148</v>
      </c>
      <c r="R40" s="38"/>
      <c r="S40" s="38">
        <f t="shared" si="54"/>
        <v>414</v>
      </c>
      <c r="T40" s="38">
        <f t="shared" si="55"/>
        <v>769</v>
      </c>
      <c r="U40" s="43">
        <f t="shared" si="56"/>
        <v>0</v>
      </c>
      <c r="V40" s="43">
        <f t="shared" si="57"/>
        <v>41</v>
      </c>
      <c r="W40" s="38">
        <v>138</v>
      </c>
      <c r="X40" s="90">
        <v>43896</v>
      </c>
      <c r="Y40" s="71">
        <f t="shared" si="9"/>
        <v>36</v>
      </c>
      <c r="Z40" s="71">
        <v>401</v>
      </c>
      <c r="AA40" s="71"/>
      <c r="AB40" s="74">
        <v>8</v>
      </c>
      <c r="AC40" s="76"/>
      <c r="AD40" s="74">
        <f t="shared" si="49"/>
        <v>4</v>
      </c>
      <c r="AE40" s="74">
        <f t="shared" si="50"/>
        <v>119</v>
      </c>
      <c r="AF40" s="79">
        <f t="shared" si="51"/>
        <v>0</v>
      </c>
      <c r="AG40" s="79">
        <f t="shared" si="52"/>
        <v>5</v>
      </c>
      <c r="AH40" s="74">
        <v>3</v>
      </c>
      <c r="AI40" s="87">
        <f t="shared" si="12"/>
        <v>43915</v>
      </c>
      <c r="AJ40" s="35">
        <v>40</v>
      </c>
      <c r="AK40" s="35"/>
      <c r="AL40" s="35"/>
      <c r="AM40" s="38"/>
      <c r="AN40" s="38"/>
      <c r="AO40" s="38">
        <f t="shared" si="13"/>
        <v>7635</v>
      </c>
      <c r="AP40" s="38"/>
      <c r="AQ40" s="38"/>
      <c r="AR40" s="38"/>
      <c r="AS40" s="38"/>
      <c r="AT40" s="91">
        <f t="shared" si="64"/>
        <v>43886</v>
      </c>
      <c r="AU40" s="73">
        <v>36</v>
      </c>
      <c r="AV40" s="71">
        <v>57</v>
      </c>
      <c r="AW40" s="71"/>
      <c r="AX40" s="74">
        <v>0</v>
      </c>
      <c r="AY40" s="74"/>
      <c r="AZ40" s="74">
        <f t="shared" si="61"/>
        <v>3</v>
      </c>
      <c r="BA40" s="74">
        <f t="shared" si="62"/>
        <v>4</v>
      </c>
      <c r="BB40" s="79">
        <f t="shared" si="63"/>
        <v>0</v>
      </c>
      <c r="BC40" s="74"/>
      <c r="BD40" s="74">
        <v>1</v>
      </c>
      <c r="BE40" s="87">
        <f t="shared" si="68"/>
        <v>43885</v>
      </c>
      <c r="BF40" s="35">
        <f t="shared" si="19"/>
        <v>36</v>
      </c>
      <c r="BG40" s="35">
        <v>833</v>
      </c>
      <c r="BH40" s="35"/>
      <c r="BI40" s="38">
        <v>8</v>
      </c>
      <c r="BJ40" s="38"/>
      <c r="BK40" s="38">
        <v>3</v>
      </c>
      <c r="BL40" s="38">
        <v>4</v>
      </c>
      <c r="BM40" s="38"/>
      <c r="BN40" s="38"/>
      <c r="BO40" s="38">
        <v>4</v>
      </c>
    </row>
    <row r="41" spans="2:67">
      <c r="B41" s="70">
        <v>43923</v>
      </c>
      <c r="C41" s="71">
        <v>37</v>
      </c>
      <c r="D41" s="71"/>
      <c r="E41" s="71">
        <f t="shared" si="66"/>
        <v>51563.4108948296</v>
      </c>
      <c r="F41" s="74"/>
      <c r="G41" s="74"/>
      <c r="H41" s="74">
        <f t="shared" si="1"/>
        <v>2</v>
      </c>
      <c r="I41" s="74"/>
      <c r="J41" s="74"/>
      <c r="K41" s="74"/>
      <c r="L41" s="74"/>
      <c r="M41" s="87">
        <f t="shared" si="67"/>
        <v>43896</v>
      </c>
      <c r="N41" s="37">
        <f t="shared" si="4"/>
        <v>37</v>
      </c>
      <c r="O41" s="37">
        <v>4636</v>
      </c>
      <c r="P41" s="37"/>
      <c r="Q41" s="39">
        <v>197</v>
      </c>
      <c r="R41" s="41"/>
      <c r="S41" s="39">
        <f t="shared" si="54"/>
        <v>523</v>
      </c>
      <c r="T41" s="39">
        <f t="shared" si="55"/>
        <v>778</v>
      </c>
      <c r="U41" s="42">
        <f t="shared" si="56"/>
        <v>0</v>
      </c>
      <c r="V41" s="42">
        <f t="shared" ref="V41:V45" si="69">Q41-Q40</f>
        <v>49</v>
      </c>
      <c r="W41" s="39">
        <v>109</v>
      </c>
      <c r="X41" s="91">
        <v>43897</v>
      </c>
      <c r="Y41" s="73">
        <f t="shared" si="9"/>
        <v>37</v>
      </c>
      <c r="Z41" s="73">
        <v>525</v>
      </c>
      <c r="AA41" s="73"/>
      <c r="AB41" s="75">
        <v>10</v>
      </c>
      <c r="AC41" s="77"/>
      <c r="AD41" s="75">
        <f t="shared" si="49"/>
        <v>28</v>
      </c>
      <c r="AE41" s="75">
        <f t="shared" si="50"/>
        <v>124</v>
      </c>
      <c r="AF41" s="78">
        <f t="shared" si="51"/>
        <v>0</v>
      </c>
      <c r="AG41" s="78">
        <f t="shared" si="52"/>
        <v>2</v>
      </c>
      <c r="AH41" s="75">
        <v>24</v>
      </c>
      <c r="AI41" s="87">
        <f t="shared" si="12"/>
        <v>43916</v>
      </c>
      <c r="AJ41" s="37">
        <v>41</v>
      </c>
      <c r="AK41" s="37"/>
      <c r="AL41" s="37"/>
      <c r="AM41" s="39"/>
      <c r="AN41" s="39"/>
      <c r="AO41" s="39">
        <f t="shared" si="13"/>
        <v>7635</v>
      </c>
      <c r="AP41" s="39"/>
      <c r="AQ41" s="39"/>
      <c r="AR41" s="39"/>
      <c r="AS41" s="39"/>
      <c r="AT41" s="91">
        <f t="shared" si="64"/>
        <v>43887</v>
      </c>
      <c r="AU41" s="73">
        <v>37</v>
      </c>
      <c r="AV41" s="73">
        <v>60</v>
      </c>
      <c r="AW41" s="73"/>
      <c r="AX41" s="75">
        <v>0</v>
      </c>
      <c r="AY41" s="75"/>
      <c r="AZ41" s="75">
        <f t="shared" si="61"/>
        <v>3</v>
      </c>
      <c r="BA41" s="75">
        <f t="shared" si="62"/>
        <v>3</v>
      </c>
      <c r="BB41" s="78">
        <f t="shared" si="63"/>
        <v>0</v>
      </c>
      <c r="BC41" s="75"/>
      <c r="BD41" s="75">
        <v>0</v>
      </c>
      <c r="BE41" s="87">
        <f t="shared" si="68"/>
        <v>43886</v>
      </c>
      <c r="BF41" s="37">
        <f t="shared" si="19"/>
        <v>37</v>
      </c>
      <c r="BG41" s="37">
        <v>977</v>
      </c>
      <c r="BH41" s="37"/>
      <c r="BI41" s="39">
        <v>11</v>
      </c>
      <c r="BJ41" s="39"/>
      <c r="BK41" s="39">
        <v>3</v>
      </c>
      <c r="BL41" s="39">
        <v>3</v>
      </c>
      <c r="BM41" s="39"/>
      <c r="BN41" s="39"/>
      <c r="BO41" s="39">
        <v>0</v>
      </c>
    </row>
    <row r="42" spans="2:67">
      <c r="B42" s="72">
        <v>43924</v>
      </c>
      <c r="C42" s="73">
        <v>38</v>
      </c>
      <c r="D42" s="73"/>
      <c r="E42" s="73">
        <f t="shared" si="66"/>
        <v>70648.1787122179</v>
      </c>
      <c r="F42" s="75"/>
      <c r="G42" s="75"/>
      <c r="H42" s="75">
        <f t="shared" si="1"/>
        <v>2</v>
      </c>
      <c r="I42" s="75"/>
      <c r="J42" s="75"/>
      <c r="K42" s="75"/>
      <c r="L42" s="75"/>
      <c r="M42" s="87">
        <f t="shared" si="67"/>
        <v>43897</v>
      </c>
      <c r="N42" s="35">
        <f t="shared" si="4"/>
        <v>38</v>
      </c>
      <c r="O42" s="35">
        <v>5883</v>
      </c>
      <c r="P42" s="35"/>
      <c r="Q42" s="38">
        <v>233</v>
      </c>
      <c r="R42" s="40"/>
      <c r="S42" s="38">
        <f t="shared" si="54"/>
        <v>589</v>
      </c>
      <c r="T42" s="38">
        <f t="shared" si="55"/>
        <v>1247</v>
      </c>
      <c r="U42" s="43">
        <f t="shared" si="56"/>
        <v>0</v>
      </c>
      <c r="V42" s="43">
        <f t="shared" si="69"/>
        <v>36</v>
      </c>
      <c r="W42" s="38">
        <v>66</v>
      </c>
      <c r="X42" s="90">
        <v>43898</v>
      </c>
      <c r="Y42" s="71">
        <f t="shared" si="9"/>
        <v>38</v>
      </c>
      <c r="Z42" s="71">
        <v>674</v>
      </c>
      <c r="AA42" s="71"/>
      <c r="AB42" s="74">
        <v>17</v>
      </c>
      <c r="AC42" s="76"/>
      <c r="AD42" s="74">
        <f t="shared" si="49"/>
        <v>30</v>
      </c>
      <c r="AE42" s="74">
        <f t="shared" si="50"/>
        <v>149</v>
      </c>
      <c r="AF42" s="79">
        <f t="shared" si="51"/>
        <v>0</v>
      </c>
      <c r="AG42" s="79">
        <f t="shared" si="52"/>
        <v>7</v>
      </c>
      <c r="AH42" s="74">
        <v>2</v>
      </c>
      <c r="AI42" s="87">
        <f t="shared" si="12"/>
        <v>43917</v>
      </c>
      <c r="AJ42" s="35">
        <v>42</v>
      </c>
      <c r="AK42" s="35"/>
      <c r="AL42" s="35"/>
      <c r="AM42" s="38"/>
      <c r="AN42" s="38"/>
      <c r="AO42" s="38">
        <f t="shared" si="13"/>
        <v>7635</v>
      </c>
      <c r="AP42" s="38"/>
      <c r="AQ42" s="38"/>
      <c r="AR42" s="38"/>
      <c r="AS42" s="38"/>
      <c r="AT42" s="91">
        <f t="shared" si="64"/>
        <v>43888</v>
      </c>
      <c r="AU42" s="73">
        <v>38</v>
      </c>
      <c r="AV42" s="71">
        <v>60</v>
      </c>
      <c r="AW42" s="71"/>
      <c r="AX42" s="74">
        <v>0</v>
      </c>
      <c r="AY42" s="74"/>
      <c r="AZ42" s="74">
        <f t="shared" si="61"/>
        <v>3</v>
      </c>
      <c r="BA42" s="74">
        <f t="shared" si="62"/>
        <v>0</v>
      </c>
      <c r="BB42" s="79">
        <f t="shared" si="63"/>
        <v>0</v>
      </c>
      <c r="BC42" s="74"/>
      <c r="BD42" s="74">
        <v>0</v>
      </c>
      <c r="BE42" s="87">
        <f t="shared" si="68"/>
        <v>43887</v>
      </c>
      <c r="BF42" s="35">
        <f t="shared" si="19"/>
        <v>38</v>
      </c>
      <c r="BG42" s="35">
        <v>1261</v>
      </c>
      <c r="BH42" s="35"/>
      <c r="BI42" s="38">
        <v>12</v>
      </c>
      <c r="BJ42" s="38"/>
      <c r="BK42" s="38">
        <v>3</v>
      </c>
      <c r="BL42" s="38">
        <v>0</v>
      </c>
      <c r="BM42" s="38"/>
      <c r="BN42" s="38"/>
      <c r="BO42" s="38">
        <v>2</v>
      </c>
    </row>
    <row r="43" spans="2:67">
      <c r="B43" s="70">
        <v>43925</v>
      </c>
      <c r="C43" s="71">
        <v>39</v>
      </c>
      <c r="D43" s="71"/>
      <c r="E43" s="71">
        <f t="shared" si="66"/>
        <v>96796.6445341176</v>
      </c>
      <c r="F43" s="74"/>
      <c r="G43" s="74"/>
      <c r="H43" s="74">
        <f t="shared" si="1"/>
        <v>2</v>
      </c>
      <c r="I43" s="74"/>
      <c r="J43" s="74"/>
      <c r="K43" s="74"/>
      <c r="L43" s="74"/>
      <c r="M43" s="87">
        <f t="shared" si="67"/>
        <v>43898</v>
      </c>
      <c r="N43" s="37">
        <f t="shared" si="4"/>
        <v>39</v>
      </c>
      <c r="O43" s="37">
        <v>7375</v>
      </c>
      <c r="P43" s="37"/>
      <c r="Q43" s="39">
        <v>366</v>
      </c>
      <c r="R43" s="41"/>
      <c r="S43" s="39">
        <f t="shared" si="54"/>
        <v>622</v>
      </c>
      <c r="T43" s="39">
        <f t="shared" si="55"/>
        <v>1492</v>
      </c>
      <c r="U43" s="42">
        <f t="shared" si="56"/>
        <v>0</v>
      </c>
      <c r="V43" s="42">
        <f t="shared" si="69"/>
        <v>133</v>
      </c>
      <c r="W43" s="39">
        <v>33</v>
      </c>
      <c r="X43" s="91">
        <v>43899</v>
      </c>
      <c r="Y43" s="73">
        <f t="shared" si="9"/>
        <v>39</v>
      </c>
      <c r="Z43" s="73">
        <v>1231</v>
      </c>
      <c r="AA43" s="73"/>
      <c r="AB43" s="75">
        <v>30</v>
      </c>
      <c r="AC43" s="77"/>
      <c r="AD43" s="75">
        <f t="shared" si="49"/>
        <v>30</v>
      </c>
      <c r="AE43" s="75">
        <f t="shared" si="50"/>
        <v>557</v>
      </c>
      <c r="AF43" s="78">
        <f t="shared" si="51"/>
        <v>0</v>
      </c>
      <c r="AG43" s="78">
        <f t="shared" si="52"/>
        <v>13</v>
      </c>
      <c r="AH43" s="75">
        <v>0</v>
      </c>
      <c r="AT43" s="91">
        <f t="shared" si="64"/>
        <v>43889</v>
      </c>
      <c r="AU43" s="73">
        <v>39</v>
      </c>
      <c r="AV43" s="73">
        <v>63</v>
      </c>
      <c r="AW43" s="73"/>
      <c r="AX43" s="75">
        <v>0</v>
      </c>
      <c r="AY43" s="75"/>
      <c r="AZ43" s="75">
        <f t="shared" si="61"/>
        <v>3</v>
      </c>
      <c r="BA43" s="75">
        <f t="shared" si="62"/>
        <v>3</v>
      </c>
      <c r="BB43" s="78">
        <f t="shared" si="63"/>
        <v>0</v>
      </c>
      <c r="BC43" s="75"/>
      <c r="BD43" s="75">
        <v>0</v>
      </c>
      <c r="BE43" s="87">
        <f t="shared" si="68"/>
        <v>43888</v>
      </c>
      <c r="BF43" s="37">
        <f t="shared" si="19"/>
        <v>39</v>
      </c>
      <c r="BG43" s="37">
        <v>1766</v>
      </c>
      <c r="BH43" s="37"/>
      <c r="BI43" s="39">
        <v>13</v>
      </c>
      <c r="BJ43" s="39"/>
      <c r="BK43" s="39">
        <v>3</v>
      </c>
      <c r="BL43" s="39">
        <v>3</v>
      </c>
      <c r="BM43" s="39"/>
      <c r="BN43" s="39"/>
      <c r="BO43" s="39">
        <v>0</v>
      </c>
    </row>
    <row r="44" spans="2:67">
      <c r="B44" s="72">
        <v>43926</v>
      </c>
      <c r="C44" s="73">
        <v>40</v>
      </c>
      <c r="D44" s="73"/>
      <c r="E44" s="73">
        <f t="shared" si="66"/>
        <v>132623.240455085</v>
      </c>
      <c r="F44" s="75"/>
      <c r="G44" s="75"/>
      <c r="H44" s="75">
        <f t="shared" si="1"/>
        <v>2</v>
      </c>
      <c r="I44" s="75"/>
      <c r="J44" s="75"/>
      <c r="K44" s="75"/>
      <c r="L44" s="75"/>
      <c r="M44" s="87">
        <f t="shared" si="67"/>
        <v>43899</v>
      </c>
      <c r="N44" s="35">
        <f t="shared" si="4"/>
        <v>40</v>
      </c>
      <c r="O44" s="35">
        <v>9172</v>
      </c>
      <c r="P44" s="35"/>
      <c r="Q44" s="38">
        <v>463</v>
      </c>
      <c r="R44" s="40"/>
      <c r="S44" s="38">
        <f t="shared" si="54"/>
        <v>724</v>
      </c>
      <c r="T44" s="38">
        <f t="shared" si="55"/>
        <v>1797</v>
      </c>
      <c r="U44" s="43">
        <f t="shared" si="56"/>
        <v>0</v>
      </c>
      <c r="V44" s="43">
        <f t="shared" si="69"/>
        <v>97</v>
      </c>
      <c r="W44" s="38">
        <v>102</v>
      </c>
      <c r="X44" s="90">
        <v>43900</v>
      </c>
      <c r="Y44" s="71">
        <f t="shared" si="9"/>
        <v>40</v>
      </c>
      <c r="Z44" s="71">
        <v>1695</v>
      </c>
      <c r="AA44" s="71"/>
      <c r="AB44" s="74">
        <v>36</v>
      </c>
      <c r="AC44" s="76"/>
      <c r="AD44" s="74">
        <f t="shared" si="49"/>
        <v>133</v>
      </c>
      <c r="AE44" s="74">
        <f t="shared" si="50"/>
        <v>464</v>
      </c>
      <c r="AF44" s="79">
        <f t="shared" si="51"/>
        <v>0</v>
      </c>
      <c r="AG44" s="79">
        <f t="shared" si="52"/>
        <v>6</v>
      </c>
      <c r="AH44" s="74">
        <v>103</v>
      </c>
      <c r="AT44" s="91">
        <f t="shared" si="64"/>
        <v>43890</v>
      </c>
      <c r="AU44" s="73">
        <v>40</v>
      </c>
      <c r="AV44" s="71">
        <v>68</v>
      </c>
      <c r="AW44" s="71"/>
      <c r="AX44" s="74">
        <v>1</v>
      </c>
      <c r="AY44" s="74"/>
      <c r="AZ44" s="74">
        <f t="shared" si="61"/>
        <v>4</v>
      </c>
      <c r="BA44" s="74">
        <f t="shared" si="62"/>
        <v>5</v>
      </c>
      <c r="BB44" s="79">
        <f t="shared" si="63"/>
        <v>0</v>
      </c>
      <c r="BC44" s="74"/>
      <c r="BD44" s="74">
        <v>1</v>
      </c>
      <c r="BE44" s="87">
        <f t="shared" si="68"/>
        <v>43889</v>
      </c>
      <c r="BF44" s="35">
        <f t="shared" si="19"/>
        <v>40</v>
      </c>
      <c r="BG44" s="35">
        <v>2337</v>
      </c>
      <c r="BH44" s="35"/>
      <c r="BI44" s="38">
        <v>16</v>
      </c>
      <c r="BJ44" s="38"/>
      <c r="BK44" s="38">
        <v>4</v>
      </c>
      <c r="BL44" s="38">
        <v>5</v>
      </c>
      <c r="BM44" s="38"/>
      <c r="BN44" s="38"/>
      <c r="BO44" s="38">
        <v>0</v>
      </c>
    </row>
    <row r="45" spans="2:67">
      <c r="B45" s="70">
        <v>43927</v>
      </c>
      <c r="C45" s="71">
        <v>41</v>
      </c>
      <c r="D45" s="71"/>
      <c r="E45" s="71">
        <f t="shared" si="66"/>
        <v>181710.058168472</v>
      </c>
      <c r="F45" s="74"/>
      <c r="G45" s="74"/>
      <c r="H45" s="74">
        <f t="shared" si="1"/>
        <v>2</v>
      </c>
      <c r="I45" s="74"/>
      <c r="J45" s="74"/>
      <c r="K45" s="74"/>
      <c r="L45" s="74"/>
      <c r="M45" s="87">
        <f t="shared" si="67"/>
        <v>43900</v>
      </c>
      <c r="N45" s="37">
        <f t="shared" si="4"/>
        <v>41</v>
      </c>
      <c r="O45" s="37">
        <v>10149</v>
      </c>
      <c r="P45" s="37"/>
      <c r="Q45" s="39">
        <v>631</v>
      </c>
      <c r="R45" s="41"/>
      <c r="S45" s="39">
        <f t="shared" si="54"/>
        <v>1004</v>
      </c>
      <c r="T45" s="39">
        <f t="shared" si="55"/>
        <v>977</v>
      </c>
      <c r="U45" s="42">
        <f t="shared" si="56"/>
        <v>0</v>
      </c>
      <c r="V45" s="42">
        <f t="shared" si="69"/>
        <v>168</v>
      </c>
      <c r="W45" s="39">
        <v>280</v>
      </c>
      <c r="X45" s="91">
        <v>43901</v>
      </c>
      <c r="Y45" s="73">
        <f t="shared" si="9"/>
        <v>41</v>
      </c>
      <c r="Z45" s="73">
        <v>2277</v>
      </c>
      <c r="AA45" s="73"/>
      <c r="AB45" s="75">
        <v>55</v>
      </c>
      <c r="AC45" s="75"/>
      <c r="AD45" s="75">
        <f t="shared" si="49"/>
        <v>181</v>
      </c>
      <c r="AE45" s="75">
        <f t="shared" si="50"/>
        <v>582</v>
      </c>
      <c r="AF45" s="78">
        <f t="shared" si="51"/>
        <v>0</v>
      </c>
      <c r="AG45" s="75">
        <f t="shared" si="52"/>
        <v>19</v>
      </c>
      <c r="AH45" s="75">
        <v>48</v>
      </c>
      <c r="AT45" s="91">
        <f t="shared" si="64"/>
        <v>43891</v>
      </c>
      <c r="AU45" s="73">
        <v>41</v>
      </c>
      <c r="AV45" s="73">
        <v>75</v>
      </c>
      <c r="AW45" s="73"/>
      <c r="AX45" s="75">
        <v>1</v>
      </c>
      <c r="AY45" s="75"/>
      <c r="AZ45" s="75">
        <f t="shared" si="61"/>
        <v>6</v>
      </c>
      <c r="BA45" s="75">
        <f t="shared" si="62"/>
        <v>7</v>
      </c>
      <c r="BB45" s="78">
        <f t="shared" si="63"/>
        <v>0</v>
      </c>
      <c r="BC45" s="75"/>
      <c r="BD45" s="75">
        <v>2</v>
      </c>
      <c r="BE45" s="87">
        <f t="shared" si="68"/>
        <v>43890</v>
      </c>
      <c r="BF45" s="37">
        <f t="shared" si="19"/>
        <v>41</v>
      </c>
      <c r="BG45" s="37">
        <v>3150</v>
      </c>
      <c r="BH45" s="37"/>
      <c r="BI45" s="39">
        <v>17</v>
      </c>
      <c r="BJ45" s="39"/>
      <c r="BK45" s="39">
        <v>6</v>
      </c>
      <c r="BL45" s="39">
        <v>7</v>
      </c>
      <c r="BM45" s="39"/>
      <c r="BN45" s="39"/>
      <c r="BO45" s="39">
        <v>0</v>
      </c>
    </row>
    <row r="46" spans="2:67">
      <c r="B46" s="72">
        <v>43928</v>
      </c>
      <c r="C46" s="73">
        <v>42</v>
      </c>
      <c r="D46" s="73"/>
      <c r="E46" s="73">
        <f t="shared" si="66"/>
        <v>248965.001354885</v>
      </c>
      <c r="F46" s="75"/>
      <c r="G46" s="75"/>
      <c r="H46" s="75">
        <f t="shared" si="1"/>
        <v>2</v>
      </c>
      <c r="I46" s="75"/>
      <c r="J46" s="75"/>
      <c r="K46" s="75"/>
      <c r="L46" s="75"/>
      <c r="M46" s="87">
        <f t="shared" si="67"/>
        <v>43901</v>
      </c>
      <c r="N46" s="35">
        <f t="shared" si="4"/>
        <v>42</v>
      </c>
      <c r="O46" s="35">
        <v>12462</v>
      </c>
      <c r="P46" s="35"/>
      <c r="Q46" s="38">
        <v>827</v>
      </c>
      <c r="R46" s="38"/>
      <c r="S46" s="38">
        <f t="shared" si="54"/>
        <v>1045</v>
      </c>
      <c r="T46" s="38">
        <f t="shared" si="55"/>
        <v>2313</v>
      </c>
      <c r="U46" s="43">
        <f t="shared" si="56"/>
        <v>0</v>
      </c>
      <c r="V46" s="43">
        <f t="shared" ref="V46:V55" si="70">Q46-Q45</f>
        <v>196</v>
      </c>
      <c r="W46" s="38">
        <v>41</v>
      </c>
      <c r="X46" s="90">
        <v>43902</v>
      </c>
      <c r="Y46" s="71">
        <f t="shared" si="9"/>
        <v>42</v>
      </c>
      <c r="Z46" s="71">
        <v>3146</v>
      </c>
      <c r="AA46" s="71"/>
      <c r="AB46" s="74">
        <v>86</v>
      </c>
      <c r="AC46" s="74"/>
      <c r="AD46" s="74">
        <f t="shared" si="49"/>
        <v>187</v>
      </c>
      <c r="AE46" s="74">
        <f t="shared" si="50"/>
        <v>869</v>
      </c>
      <c r="AF46" s="79">
        <f t="shared" si="51"/>
        <v>0</v>
      </c>
      <c r="AG46" s="74">
        <f t="shared" si="52"/>
        <v>31</v>
      </c>
      <c r="AH46" s="74">
        <v>6</v>
      </c>
      <c r="AT46" s="91">
        <f t="shared" si="64"/>
        <v>43892</v>
      </c>
      <c r="AU46" s="73">
        <v>42</v>
      </c>
      <c r="AV46" s="71">
        <v>100</v>
      </c>
      <c r="AW46" s="71"/>
      <c r="AX46" s="74">
        <v>6</v>
      </c>
      <c r="AY46" s="74"/>
      <c r="AZ46" s="74">
        <f t="shared" si="61"/>
        <v>6</v>
      </c>
      <c r="BA46" s="74">
        <f t="shared" si="62"/>
        <v>25</v>
      </c>
      <c r="BB46" s="79">
        <f t="shared" si="63"/>
        <v>0</v>
      </c>
      <c r="BC46" s="74"/>
      <c r="BD46" s="74">
        <v>0</v>
      </c>
      <c r="BE46" s="87">
        <f t="shared" si="68"/>
        <v>43891</v>
      </c>
      <c r="BF46" s="35">
        <f t="shared" si="19"/>
        <v>42</v>
      </c>
      <c r="BG46" s="35">
        <v>3736</v>
      </c>
      <c r="BH46" s="35"/>
      <c r="BI46" s="38">
        <v>21</v>
      </c>
      <c r="BJ46" s="38"/>
      <c r="BK46" s="38">
        <v>6</v>
      </c>
      <c r="BL46" s="38">
        <v>25</v>
      </c>
      <c r="BM46" s="38"/>
      <c r="BN46" s="38"/>
      <c r="BO46" s="38">
        <v>6</v>
      </c>
    </row>
    <row r="47" spans="13:67">
      <c r="M47" s="87">
        <f t="shared" si="67"/>
        <v>43902</v>
      </c>
      <c r="N47" s="37">
        <f t="shared" si="4"/>
        <v>43</v>
      </c>
      <c r="O47" s="37">
        <v>15113</v>
      </c>
      <c r="P47" s="37"/>
      <c r="Q47" s="39">
        <v>1016</v>
      </c>
      <c r="R47" s="39"/>
      <c r="S47" s="39">
        <f t="shared" si="54"/>
        <v>1258</v>
      </c>
      <c r="T47" s="39">
        <f t="shared" si="55"/>
        <v>2651</v>
      </c>
      <c r="U47" s="42">
        <f t="shared" si="56"/>
        <v>0</v>
      </c>
      <c r="V47" s="42">
        <f t="shared" si="70"/>
        <v>189</v>
      </c>
      <c r="W47" s="39">
        <v>213</v>
      </c>
      <c r="X47" s="91">
        <v>43903</v>
      </c>
      <c r="Y47" s="73">
        <f t="shared" si="9"/>
        <v>43</v>
      </c>
      <c r="Z47" s="73">
        <v>5232</v>
      </c>
      <c r="AA47" s="73"/>
      <c r="AB47" s="75">
        <v>133</v>
      </c>
      <c r="AC47" s="75"/>
      <c r="AD47" s="75">
        <f t="shared" si="49"/>
        <v>191</v>
      </c>
      <c r="AE47" s="75">
        <f t="shared" si="50"/>
        <v>2086</v>
      </c>
      <c r="AF47" s="78">
        <f t="shared" si="51"/>
        <v>0</v>
      </c>
      <c r="AG47" s="75">
        <f t="shared" si="52"/>
        <v>47</v>
      </c>
      <c r="AH47" s="75">
        <v>4</v>
      </c>
      <c r="AT47" s="91">
        <f t="shared" si="64"/>
        <v>43893</v>
      </c>
      <c r="AU47" s="73">
        <v>43</v>
      </c>
      <c r="AV47" s="73">
        <v>124</v>
      </c>
      <c r="AW47" s="73"/>
      <c r="AX47" s="75">
        <v>9</v>
      </c>
      <c r="AY47" s="75"/>
      <c r="AZ47" s="75">
        <f t="shared" si="61"/>
        <v>6</v>
      </c>
      <c r="BA47" s="75">
        <f t="shared" si="62"/>
        <v>24</v>
      </c>
      <c r="BB47" s="78">
        <f t="shared" si="63"/>
        <v>0</v>
      </c>
      <c r="BC47" s="75"/>
      <c r="BD47" s="75">
        <v>0</v>
      </c>
      <c r="BE47" s="87">
        <f t="shared" si="68"/>
        <v>43892</v>
      </c>
      <c r="BF47" s="37">
        <f t="shared" si="19"/>
        <v>43</v>
      </c>
      <c r="BG47" s="37">
        <v>4335</v>
      </c>
      <c r="BH47" s="37"/>
      <c r="BI47" s="39">
        <v>28</v>
      </c>
      <c r="BJ47" s="39"/>
      <c r="BK47" s="39">
        <v>6</v>
      </c>
      <c r="BL47" s="39">
        <v>24</v>
      </c>
      <c r="BM47" s="39"/>
      <c r="BN47" s="39"/>
      <c r="BO47" s="39">
        <v>0</v>
      </c>
    </row>
    <row r="48" spans="13:67">
      <c r="M48" s="87">
        <f t="shared" si="67"/>
        <v>43903</v>
      </c>
      <c r="N48" s="35">
        <f t="shared" si="4"/>
        <v>44</v>
      </c>
      <c r="O48" s="35">
        <v>17660</v>
      </c>
      <c r="P48" s="35"/>
      <c r="Q48" s="38">
        <v>1266</v>
      </c>
      <c r="R48" s="38"/>
      <c r="S48" s="38">
        <f t="shared" si="54"/>
        <v>1439</v>
      </c>
      <c r="T48" s="38">
        <f t="shared" si="55"/>
        <v>2547</v>
      </c>
      <c r="U48" s="43">
        <f t="shared" si="56"/>
        <v>0</v>
      </c>
      <c r="V48" s="43">
        <f t="shared" si="70"/>
        <v>250</v>
      </c>
      <c r="W48" s="38">
        <v>181</v>
      </c>
      <c r="X48" s="90">
        <v>43904</v>
      </c>
      <c r="Y48" s="71">
        <f t="shared" si="9"/>
        <v>44</v>
      </c>
      <c r="Z48" s="71">
        <v>6391</v>
      </c>
      <c r="AA48" s="71"/>
      <c r="AB48" s="74">
        <v>196</v>
      </c>
      <c r="AC48" s="74"/>
      <c r="AD48" s="74">
        <f t="shared" si="49"/>
        <v>515</v>
      </c>
      <c r="AE48" s="74">
        <f t="shared" si="50"/>
        <v>1159</v>
      </c>
      <c r="AF48" s="79">
        <f t="shared" si="51"/>
        <v>0</v>
      </c>
      <c r="AG48" s="74">
        <f t="shared" si="52"/>
        <v>63</v>
      </c>
      <c r="AH48" s="74">
        <v>324</v>
      </c>
      <c r="AT48" s="91">
        <f t="shared" si="64"/>
        <v>43894</v>
      </c>
      <c r="AU48" s="73">
        <v>44</v>
      </c>
      <c r="AV48" s="71">
        <v>158</v>
      </c>
      <c r="AW48" s="71"/>
      <c r="AX48" s="74">
        <v>11</v>
      </c>
      <c r="AY48" s="74"/>
      <c r="AZ48" s="74">
        <f t="shared" si="61"/>
        <v>6</v>
      </c>
      <c r="BA48" s="74">
        <f t="shared" si="62"/>
        <v>34</v>
      </c>
      <c r="BB48" s="79">
        <f t="shared" si="63"/>
        <v>0</v>
      </c>
      <c r="BC48" s="74"/>
      <c r="BD48" s="74">
        <v>0</v>
      </c>
      <c r="BE48" s="87">
        <f t="shared" si="68"/>
        <v>43893</v>
      </c>
      <c r="BF48" s="35">
        <f t="shared" si="19"/>
        <v>44</v>
      </c>
      <c r="BG48" s="35">
        <v>5186</v>
      </c>
      <c r="BH48" s="35"/>
      <c r="BI48" s="38">
        <v>32</v>
      </c>
      <c r="BJ48" s="38"/>
      <c r="BK48" s="38">
        <v>6</v>
      </c>
      <c r="BL48" s="38">
        <v>34</v>
      </c>
      <c r="BM48" s="38"/>
      <c r="BN48" s="38"/>
      <c r="BO48" s="38">
        <v>4</v>
      </c>
    </row>
    <row r="49" spans="13:67">
      <c r="M49" s="87">
        <f t="shared" si="67"/>
        <v>43904</v>
      </c>
      <c r="N49" s="37">
        <f t="shared" si="4"/>
        <v>45</v>
      </c>
      <c r="O49" s="37">
        <v>21157</v>
      </c>
      <c r="P49" s="37"/>
      <c r="Q49" s="39">
        <v>1441</v>
      </c>
      <c r="R49" s="39"/>
      <c r="S49" s="39">
        <f t="shared" si="54"/>
        <v>1966</v>
      </c>
      <c r="T49" s="39">
        <f t="shared" si="55"/>
        <v>3497</v>
      </c>
      <c r="U49" s="42">
        <f t="shared" si="56"/>
        <v>0</v>
      </c>
      <c r="V49" s="42">
        <f t="shared" si="70"/>
        <v>175</v>
      </c>
      <c r="W49" s="39">
        <v>527</v>
      </c>
      <c r="X49" s="91">
        <v>43905</v>
      </c>
      <c r="Y49" s="73">
        <f t="shared" si="9"/>
        <v>45</v>
      </c>
      <c r="Z49" s="73">
        <v>7988</v>
      </c>
      <c r="AA49" s="73"/>
      <c r="AB49" s="75">
        <v>294</v>
      </c>
      <c r="AC49" s="75"/>
      <c r="AD49" s="75">
        <f t="shared" si="49"/>
        <v>515</v>
      </c>
      <c r="AE49" s="75">
        <f t="shared" si="50"/>
        <v>1597</v>
      </c>
      <c r="AF49" s="78">
        <f t="shared" si="51"/>
        <v>0</v>
      </c>
      <c r="AG49" s="75">
        <f t="shared" si="52"/>
        <v>98</v>
      </c>
      <c r="AH49" s="75">
        <v>0</v>
      </c>
      <c r="AT49" s="91">
        <f t="shared" si="64"/>
        <v>43895</v>
      </c>
      <c r="AU49" s="73">
        <v>45</v>
      </c>
      <c r="AV49" s="73">
        <v>221</v>
      </c>
      <c r="AW49" s="73"/>
      <c r="AX49" s="75">
        <v>12</v>
      </c>
      <c r="AY49" s="75"/>
      <c r="AZ49" s="75">
        <f t="shared" si="61"/>
        <v>6</v>
      </c>
      <c r="BA49" s="75">
        <f t="shared" si="62"/>
        <v>63</v>
      </c>
      <c r="BB49" s="78">
        <f t="shared" si="63"/>
        <v>0</v>
      </c>
      <c r="BC49" s="75"/>
      <c r="BD49" s="75">
        <v>0</v>
      </c>
      <c r="BE49" s="87">
        <f t="shared" si="68"/>
        <v>43894</v>
      </c>
      <c r="BF49" s="37">
        <f t="shared" si="19"/>
        <v>45</v>
      </c>
      <c r="BG49" s="37">
        <v>5621</v>
      </c>
      <c r="BH49" s="37"/>
      <c r="BI49" s="39">
        <v>35</v>
      </c>
      <c r="BJ49" s="39"/>
      <c r="BK49" s="39">
        <v>6</v>
      </c>
      <c r="BL49" s="39">
        <v>63</v>
      </c>
      <c r="BM49" s="39"/>
      <c r="BN49" s="39"/>
      <c r="BO49" s="39">
        <v>54</v>
      </c>
    </row>
    <row r="50" spans="13:67">
      <c r="M50" s="87">
        <f t="shared" si="67"/>
        <v>43905</v>
      </c>
      <c r="N50" s="35">
        <f t="shared" si="4"/>
        <v>46</v>
      </c>
      <c r="O50" s="35">
        <v>24747</v>
      </c>
      <c r="P50" s="35"/>
      <c r="Q50" s="38">
        <v>1809</v>
      </c>
      <c r="R50" s="38"/>
      <c r="S50" s="38">
        <f t="shared" si="54"/>
        <v>2335</v>
      </c>
      <c r="T50" s="38">
        <f t="shared" si="55"/>
        <v>3590</v>
      </c>
      <c r="U50" s="43">
        <f t="shared" si="56"/>
        <v>0</v>
      </c>
      <c r="V50" s="43">
        <f t="shared" si="70"/>
        <v>368</v>
      </c>
      <c r="W50" s="38">
        <v>369</v>
      </c>
      <c r="X50" s="90">
        <v>43906</v>
      </c>
      <c r="Y50" s="71">
        <f t="shared" si="9"/>
        <v>46</v>
      </c>
      <c r="Z50" s="71">
        <v>9942</v>
      </c>
      <c r="AA50" s="71"/>
      <c r="AB50" s="74">
        <v>342</v>
      </c>
      <c r="AC50" s="74"/>
      <c r="AD50" s="74">
        <f t="shared" si="49"/>
        <v>528</v>
      </c>
      <c r="AE50" s="74">
        <f t="shared" si="50"/>
        <v>1954</v>
      </c>
      <c r="AF50" s="79">
        <f t="shared" si="51"/>
        <v>0</v>
      </c>
      <c r="AG50" s="74">
        <f t="shared" si="52"/>
        <v>48</v>
      </c>
      <c r="AH50" s="74">
        <v>13</v>
      </c>
      <c r="AT50" s="91">
        <f t="shared" si="64"/>
        <v>43896</v>
      </c>
      <c r="AU50" s="73">
        <v>46</v>
      </c>
      <c r="AV50" s="71">
        <v>319</v>
      </c>
      <c r="AW50" s="71"/>
      <c r="AX50" s="74">
        <v>15</v>
      </c>
      <c r="AY50" s="76"/>
      <c r="AZ50" s="74">
        <f t="shared" si="61"/>
        <v>12</v>
      </c>
      <c r="BA50" s="74">
        <f t="shared" si="62"/>
        <v>98</v>
      </c>
      <c r="BB50" s="79">
        <f t="shared" si="63"/>
        <v>0</v>
      </c>
      <c r="BC50" s="79">
        <f t="shared" ref="BC50:BC54" si="71">AX50-AX49</f>
        <v>3</v>
      </c>
      <c r="BD50" s="74">
        <v>6</v>
      </c>
      <c r="BE50" s="87">
        <f t="shared" si="68"/>
        <v>43895</v>
      </c>
      <c r="BF50" s="35">
        <f t="shared" si="19"/>
        <v>46</v>
      </c>
      <c r="BG50" s="35">
        <v>6284</v>
      </c>
      <c r="BH50" s="35"/>
      <c r="BI50" s="38">
        <v>42</v>
      </c>
      <c r="BJ50" s="38"/>
      <c r="BK50" s="38">
        <v>12</v>
      </c>
      <c r="BL50" s="38">
        <v>98</v>
      </c>
      <c r="BM50" s="38"/>
      <c r="BN50" s="38"/>
      <c r="BO50" s="38">
        <v>47</v>
      </c>
    </row>
    <row r="51" spans="13:67">
      <c r="M51" s="87">
        <f t="shared" si="67"/>
        <v>43906</v>
      </c>
      <c r="N51" s="37">
        <f t="shared" si="4"/>
        <v>47</v>
      </c>
      <c r="O51" s="37">
        <v>27980</v>
      </c>
      <c r="P51" s="37"/>
      <c r="Q51" s="39">
        <v>2158</v>
      </c>
      <c r="R51" s="39"/>
      <c r="S51" s="39">
        <f t="shared" si="54"/>
        <v>2749</v>
      </c>
      <c r="T51" s="39">
        <f t="shared" si="55"/>
        <v>3233</v>
      </c>
      <c r="U51" s="42">
        <f t="shared" si="56"/>
        <v>0</v>
      </c>
      <c r="V51" s="42">
        <f t="shared" si="70"/>
        <v>349</v>
      </c>
      <c r="W51" s="39">
        <v>414</v>
      </c>
      <c r="X51" s="91">
        <v>43907</v>
      </c>
      <c r="Y51" s="73">
        <f t="shared" si="9"/>
        <v>47</v>
      </c>
      <c r="Z51" s="73">
        <v>11826</v>
      </c>
      <c r="AA51" s="73"/>
      <c r="AB51" s="75">
        <v>533</v>
      </c>
      <c r="AC51" s="75"/>
      <c r="AD51" s="75">
        <f t="shared" si="49"/>
        <v>1026</v>
      </c>
      <c r="AE51" s="75">
        <f t="shared" si="50"/>
        <v>1884</v>
      </c>
      <c r="AF51" s="78">
        <f t="shared" si="51"/>
        <v>0</v>
      </c>
      <c r="AG51" s="75">
        <f t="shared" si="52"/>
        <v>191</v>
      </c>
      <c r="AH51" s="75">
        <v>498</v>
      </c>
      <c r="AT51" s="91">
        <f t="shared" si="64"/>
        <v>43897</v>
      </c>
      <c r="AU51" s="73">
        <v>47</v>
      </c>
      <c r="AV51" s="73">
        <v>435</v>
      </c>
      <c r="AW51" s="73"/>
      <c r="AX51" s="75">
        <v>19</v>
      </c>
      <c r="AY51" s="77"/>
      <c r="AZ51" s="75">
        <f t="shared" si="61"/>
        <v>12</v>
      </c>
      <c r="BA51" s="75">
        <f t="shared" si="62"/>
        <v>116</v>
      </c>
      <c r="BB51" s="78">
        <f t="shared" si="63"/>
        <v>0</v>
      </c>
      <c r="BC51" s="78">
        <f t="shared" si="71"/>
        <v>4</v>
      </c>
      <c r="BD51" s="75">
        <v>0</v>
      </c>
      <c r="BE51" s="87">
        <f t="shared" si="68"/>
        <v>43896</v>
      </c>
      <c r="BF51" s="37">
        <f t="shared" si="19"/>
        <v>47</v>
      </c>
      <c r="BG51" s="37">
        <v>6593</v>
      </c>
      <c r="BH51" s="37"/>
      <c r="BI51" s="39">
        <v>43</v>
      </c>
      <c r="BJ51" s="39"/>
      <c r="BK51" s="39">
        <v>12</v>
      </c>
      <c r="BL51" s="39">
        <v>116</v>
      </c>
      <c r="BM51" s="39"/>
      <c r="BN51" s="39"/>
      <c r="BO51" s="39">
        <v>0</v>
      </c>
    </row>
    <row r="52" spans="13:67">
      <c r="M52" s="87">
        <f t="shared" si="67"/>
        <v>43907</v>
      </c>
      <c r="N52" s="35">
        <f t="shared" si="4"/>
        <v>48</v>
      </c>
      <c r="O52" s="35">
        <v>31506</v>
      </c>
      <c r="P52" s="35"/>
      <c r="Q52" s="38">
        <v>2503</v>
      </c>
      <c r="R52" s="38"/>
      <c r="S52" s="38">
        <f t="shared" si="54"/>
        <v>2941</v>
      </c>
      <c r="T52" s="38">
        <f t="shared" si="55"/>
        <v>3526</v>
      </c>
      <c r="U52" s="43">
        <f t="shared" si="56"/>
        <v>0</v>
      </c>
      <c r="V52" s="43">
        <f t="shared" si="70"/>
        <v>345</v>
      </c>
      <c r="W52" s="38">
        <v>192</v>
      </c>
      <c r="X52" s="90">
        <v>43908</v>
      </c>
      <c r="Y52" s="71">
        <f t="shared" si="9"/>
        <v>48</v>
      </c>
      <c r="Z52" s="71">
        <v>14769</v>
      </c>
      <c r="AA52" s="71"/>
      <c r="AB52" s="74">
        <v>638</v>
      </c>
      <c r="AC52" s="74"/>
      <c r="AD52" s="74">
        <f t="shared" si="49"/>
        <v>1079</v>
      </c>
      <c r="AE52" s="74">
        <f t="shared" si="50"/>
        <v>2943</v>
      </c>
      <c r="AF52" s="74">
        <f t="shared" si="51"/>
        <v>0</v>
      </c>
      <c r="AG52" s="74">
        <f t="shared" si="52"/>
        <v>105</v>
      </c>
      <c r="AH52" s="74">
        <v>53</v>
      </c>
      <c r="AT52" s="91">
        <f t="shared" si="64"/>
        <v>43898</v>
      </c>
      <c r="AU52" s="73">
        <v>48</v>
      </c>
      <c r="AV52" s="71">
        <v>541</v>
      </c>
      <c r="AW52" s="71"/>
      <c r="AX52" s="74">
        <v>22</v>
      </c>
      <c r="AY52" s="76"/>
      <c r="AZ52" s="74">
        <f t="shared" si="61"/>
        <v>12</v>
      </c>
      <c r="BA52" s="74">
        <f t="shared" si="62"/>
        <v>106</v>
      </c>
      <c r="BB52" s="79">
        <f t="shared" si="63"/>
        <v>0</v>
      </c>
      <c r="BC52" s="79">
        <f t="shared" si="71"/>
        <v>3</v>
      </c>
      <c r="BD52" s="74">
        <v>0</v>
      </c>
      <c r="BE52" s="87">
        <f t="shared" si="68"/>
        <v>43897</v>
      </c>
      <c r="BF52" s="35">
        <f t="shared" si="19"/>
        <v>48</v>
      </c>
      <c r="BG52" s="35">
        <v>7041</v>
      </c>
      <c r="BH52" s="35"/>
      <c r="BI52" s="38">
        <v>48</v>
      </c>
      <c r="BJ52" s="38"/>
      <c r="BK52" s="38">
        <v>12</v>
      </c>
      <c r="BL52" s="38">
        <v>106</v>
      </c>
      <c r="BM52" s="38"/>
      <c r="BN52" s="38"/>
      <c r="BO52" s="38">
        <v>-17</v>
      </c>
    </row>
    <row r="53" spans="13:67">
      <c r="M53" s="87">
        <f t="shared" si="67"/>
        <v>43908</v>
      </c>
      <c r="N53" s="37">
        <f t="shared" si="4"/>
        <v>49</v>
      </c>
      <c r="O53" s="37">
        <v>35713</v>
      </c>
      <c r="P53" s="37"/>
      <c r="Q53" s="39">
        <v>2978</v>
      </c>
      <c r="R53" s="39"/>
      <c r="S53" s="39">
        <f t="shared" si="54"/>
        <v>4025</v>
      </c>
      <c r="T53" s="39">
        <f>O53-O52</f>
        <v>4207</v>
      </c>
      <c r="U53" s="42">
        <f t="shared" ref="U53:U72" si="72">P53-P52</f>
        <v>0</v>
      </c>
      <c r="V53" s="42">
        <f t="shared" si="70"/>
        <v>475</v>
      </c>
      <c r="W53" s="39">
        <v>1084</v>
      </c>
      <c r="X53" s="91">
        <v>43909</v>
      </c>
      <c r="Y53" s="73">
        <f t="shared" si="9"/>
        <v>49</v>
      </c>
      <c r="Z53" s="73">
        <v>18077</v>
      </c>
      <c r="AA53" s="73"/>
      <c r="AB53" s="75">
        <v>831</v>
      </c>
      <c r="AC53" s="75"/>
      <c r="AD53" s="75">
        <f t="shared" si="49"/>
        <v>1105</v>
      </c>
      <c r="AE53" s="75">
        <f t="shared" si="50"/>
        <v>3308</v>
      </c>
      <c r="AF53" s="75">
        <f t="shared" si="51"/>
        <v>0</v>
      </c>
      <c r="AG53" s="75">
        <f t="shared" si="52"/>
        <v>193</v>
      </c>
      <c r="AH53" s="75">
        <v>26</v>
      </c>
      <c r="AT53" s="91">
        <f t="shared" si="64"/>
        <v>43899</v>
      </c>
      <c r="AU53" s="73">
        <v>49</v>
      </c>
      <c r="AV53" s="73">
        <v>704</v>
      </c>
      <c r="AW53" s="73"/>
      <c r="AX53" s="75">
        <v>26</v>
      </c>
      <c r="AY53" s="77"/>
      <c r="AZ53" s="75">
        <f t="shared" si="61"/>
        <v>12</v>
      </c>
      <c r="BA53" s="75">
        <f t="shared" si="62"/>
        <v>163</v>
      </c>
      <c r="BB53" s="78">
        <f t="shared" si="63"/>
        <v>0</v>
      </c>
      <c r="BC53" s="78">
        <f t="shared" si="71"/>
        <v>4</v>
      </c>
      <c r="BD53" s="75">
        <v>0</v>
      </c>
      <c r="BE53" s="87">
        <f t="shared" si="68"/>
        <v>43898</v>
      </c>
      <c r="BF53" s="37">
        <f t="shared" si="19"/>
        <v>49</v>
      </c>
      <c r="BG53" s="37">
        <v>7313</v>
      </c>
      <c r="BH53" s="37"/>
      <c r="BI53" s="39">
        <v>50</v>
      </c>
      <c r="BJ53" s="39"/>
      <c r="BK53" s="39">
        <v>12</v>
      </c>
      <c r="BL53" s="39">
        <v>163</v>
      </c>
      <c r="BM53" s="39"/>
      <c r="BN53" s="39"/>
      <c r="BO53" s="39">
        <v>48</v>
      </c>
    </row>
    <row r="54" spans="13:67">
      <c r="M54" s="87">
        <f t="shared" si="67"/>
        <v>43909</v>
      </c>
      <c r="N54" s="35">
        <f t="shared" si="4"/>
        <v>50</v>
      </c>
      <c r="O54" s="35">
        <v>41035</v>
      </c>
      <c r="P54" s="35"/>
      <c r="Q54" s="38">
        <v>3405</v>
      </c>
      <c r="R54" s="38"/>
      <c r="S54" s="38">
        <f t="shared" si="54"/>
        <v>4440</v>
      </c>
      <c r="T54" s="38">
        <f>O54-O53</f>
        <v>5322</v>
      </c>
      <c r="U54" s="43">
        <f t="shared" si="72"/>
        <v>0</v>
      </c>
      <c r="V54" s="43">
        <f t="shared" si="70"/>
        <v>427</v>
      </c>
      <c r="W54" s="38">
        <v>415</v>
      </c>
      <c r="X54" s="90">
        <v>43910</v>
      </c>
      <c r="Y54" s="71">
        <f t="shared" si="9"/>
        <v>50</v>
      </c>
      <c r="Z54" s="71">
        <v>21571</v>
      </c>
      <c r="AA54" s="71"/>
      <c r="AB54" s="74">
        <v>1093</v>
      </c>
      <c r="AC54" s="74"/>
      <c r="AD54" s="74">
        <f t="shared" si="49"/>
        <v>1586</v>
      </c>
      <c r="AE54" s="74">
        <f t="shared" si="50"/>
        <v>3494</v>
      </c>
      <c r="AF54" s="74">
        <f t="shared" si="51"/>
        <v>0</v>
      </c>
      <c r="AG54" s="74">
        <f t="shared" si="52"/>
        <v>262</v>
      </c>
      <c r="AH54" s="74">
        <v>481</v>
      </c>
      <c r="AT54" s="91">
        <f t="shared" si="64"/>
        <v>43900</v>
      </c>
      <c r="AU54" s="73">
        <v>50</v>
      </c>
      <c r="AV54" s="71">
        <v>994</v>
      </c>
      <c r="AW54" s="71"/>
      <c r="AX54" s="74">
        <v>30</v>
      </c>
      <c r="AY54" s="76"/>
      <c r="AZ54" s="74">
        <f t="shared" si="61"/>
        <v>12</v>
      </c>
      <c r="BA54" s="74">
        <f t="shared" si="62"/>
        <v>290</v>
      </c>
      <c r="BB54" s="79">
        <f t="shared" si="63"/>
        <v>0</v>
      </c>
      <c r="BC54" s="79">
        <f t="shared" si="71"/>
        <v>4</v>
      </c>
      <c r="BD54" s="74">
        <v>0</v>
      </c>
      <c r="BE54" s="87">
        <f t="shared" si="68"/>
        <v>43899</v>
      </c>
      <c r="BF54" s="35">
        <f t="shared" si="19"/>
        <v>50</v>
      </c>
      <c r="BG54" s="35">
        <v>7478</v>
      </c>
      <c r="BH54" s="35"/>
      <c r="BI54" s="38">
        <v>53</v>
      </c>
      <c r="BJ54" s="38"/>
      <c r="BK54" s="38">
        <v>12</v>
      </c>
      <c r="BL54" s="38">
        <v>290</v>
      </c>
      <c r="BM54" s="38"/>
      <c r="BN54" s="38"/>
      <c r="BO54" s="38">
        <v>81</v>
      </c>
    </row>
    <row r="55" spans="13:67">
      <c r="M55" s="87">
        <f t="shared" si="67"/>
        <v>43910</v>
      </c>
      <c r="N55" s="37">
        <f t="shared" si="4"/>
        <v>51</v>
      </c>
      <c r="O55" s="37">
        <v>47021</v>
      </c>
      <c r="P55" s="37"/>
      <c r="Q55" s="39">
        <v>4032</v>
      </c>
      <c r="R55" s="39"/>
      <c r="S55" s="39">
        <f t="shared" si="54"/>
        <v>5129</v>
      </c>
      <c r="T55" s="39">
        <f>O55-O54</f>
        <v>5986</v>
      </c>
      <c r="U55" s="42">
        <f t="shared" si="72"/>
        <v>0</v>
      </c>
      <c r="V55" s="42">
        <f t="shared" si="70"/>
        <v>627</v>
      </c>
      <c r="W55" s="39">
        <v>689</v>
      </c>
      <c r="X55" s="91">
        <v>43911</v>
      </c>
      <c r="Y55" s="73">
        <f t="shared" si="9"/>
        <v>51</v>
      </c>
      <c r="Z55" s="73">
        <v>25496</v>
      </c>
      <c r="AA55" s="73"/>
      <c r="AB55" s="75">
        <v>1381</v>
      </c>
      <c r="AC55" s="75"/>
      <c r="AD55" s="75">
        <f t="shared" si="49"/>
        <v>2123</v>
      </c>
      <c r="AE55" s="75">
        <f t="shared" si="50"/>
        <v>3925</v>
      </c>
      <c r="AF55" s="75">
        <f t="shared" si="51"/>
        <v>0</v>
      </c>
      <c r="AG55" s="75">
        <f t="shared" si="52"/>
        <v>288</v>
      </c>
      <c r="AH55" s="75">
        <v>537</v>
      </c>
      <c r="AT55" s="91">
        <f t="shared" si="64"/>
        <v>43901</v>
      </c>
      <c r="AU55" s="73">
        <v>51</v>
      </c>
      <c r="AV55" s="73">
        <v>1301</v>
      </c>
      <c r="AW55" s="73"/>
      <c r="AX55" s="75">
        <v>38</v>
      </c>
      <c r="AY55" s="75"/>
      <c r="AZ55" s="75">
        <f t="shared" si="61"/>
        <v>12</v>
      </c>
      <c r="BA55" s="75">
        <f t="shared" si="62"/>
        <v>307</v>
      </c>
      <c r="BB55" s="78">
        <f t="shared" si="63"/>
        <v>0</v>
      </c>
      <c r="BC55" s="75"/>
      <c r="BD55" s="75">
        <v>0</v>
      </c>
      <c r="BE55" s="87">
        <f t="shared" si="68"/>
        <v>43900</v>
      </c>
      <c r="BF55" s="37">
        <f t="shared" si="19"/>
        <v>51</v>
      </c>
      <c r="BG55" s="37">
        <v>7513</v>
      </c>
      <c r="BH55" s="37"/>
      <c r="BI55" s="39">
        <v>60</v>
      </c>
      <c r="BJ55" s="39"/>
      <c r="BK55" s="39">
        <v>12</v>
      </c>
      <c r="BL55" s="39">
        <v>307</v>
      </c>
      <c r="BM55" s="39"/>
      <c r="BN55" s="39"/>
      <c r="BO55" s="39">
        <v>41</v>
      </c>
    </row>
    <row r="56" spans="13:67">
      <c r="M56" s="87">
        <f t="shared" si="67"/>
        <v>43911</v>
      </c>
      <c r="N56" s="35">
        <f t="shared" si="4"/>
        <v>52</v>
      </c>
      <c r="O56" s="35">
        <v>53578</v>
      </c>
      <c r="P56" s="35"/>
      <c r="Q56" s="38">
        <v>4825</v>
      </c>
      <c r="R56" s="38"/>
      <c r="S56" s="38">
        <f t="shared" si="54"/>
        <v>6072</v>
      </c>
      <c r="T56" s="38">
        <f>O56-O55</f>
        <v>6557</v>
      </c>
      <c r="U56" s="43">
        <f t="shared" si="72"/>
        <v>0</v>
      </c>
      <c r="V56" s="43">
        <f t="shared" ref="V56:V72" si="73">Q56-Q55</f>
        <v>793</v>
      </c>
      <c r="W56" s="38">
        <v>943</v>
      </c>
      <c r="X56" s="90">
        <v>43912</v>
      </c>
      <c r="Y56" s="71">
        <f t="shared" si="9"/>
        <v>52</v>
      </c>
      <c r="Z56" s="71"/>
      <c r="AA56" s="71"/>
      <c r="AB56" s="74"/>
      <c r="AC56" s="74"/>
      <c r="AD56" s="74">
        <f t="shared" si="49"/>
        <v>2123</v>
      </c>
      <c r="AE56" s="74">
        <f t="shared" si="50"/>
        <v>-25496</v>
      </c>
      <c r="AF56" s="74">
        <f t="shared" si="51"/>
        <v>0</v>
      </c>
      <c r="AG56" s="74">
        <f t="shared" si="52"/>
        <v>-1381</v>
      </c>
      <c r="AH56" s="74"/>
      <c r="AT56" s="91">
        <f t="shared" si="64"/>
        <v>43902</v>
      </c>
      <c r="AU56" s="73">
        <v>52</v>
      </c>
      <c r="AV56" s="71">
        <v>1697</v>
      </c>
      <c r="AW56" s="71"/>
      <c r="AX56" s="74">
        <v>41</v>
      </c>
      <c r="AY56" s="74"/>
      <c r="AZ56" s="74">
        <f t="shared" si="61"/>
        <v>28</v>
      </c>
      <c r="BA56" s="74">
        <f t="shared" si="62"/>
        <v>396</v>
      </c>
      <c r="BB56" s="79">
        <f t="shared" si="63"/>
        <v>0</v>
      </c>
      <c r="BC56" s="74"/>
      <c r="BD56" s="74">
        <v>16</v>
      </c>
      <c r="BE56" s="87">
        <f t="shared" si="68"/>
        <v>43901</v>
      </c>
      <c r="BF56" s="35">
        <f t="shared" si="19"/>
        <v>52</v>
      </c>
      <c r="BG56" s="35">
        <v>7755</v>
      </c>
      <c r="BH56" s="35"/>
      <c r="BI56" s="38">
        <v>60</v>
      </c>
      <c r="BJ56" s="38"/>
      <c r="BK56" s="38">
        <v>28</v>
      </c>
      <c r="BL56" s="38">
        <v>396</v>
      </c>
      <c r="BM56" s="38"/>
      <c r="BN56" s="38"/>
      <c r="BO56" s="38">
        <v>45</v>
      </c>
    </row>
    <row r="57" spans="13:67">
      <c r="M57" s="87">
        <f t="shared" si="67"/>
        <v>43912</v>
      </c>
      <c r="N57" s="37">
        <f t="shared" si="4"/>
        <v>53</v>
      </c>
      <c r="O57" s="37"/>
      <c r="P57" s="37"/>
      <c r="Q57" s="39"/>
      <c r="R57" s="39"/>
      <c r="S57" s="39">
        <f t="shared" si="54"/>
        <v>6072</v>
      </c>
      <c r="T57" s="39">
        <f t="shared" ref="T57:T72" si="74">O57-O56</f>
        <v>-53578</v>
      </c>
      <c r="U57" s="42">
        <f t="shared" si="72"/>
        <v>0</v>
      </c>
      <c r="V57" s="42">
        <f t="shared" si="73"/>
        <v>-4825</v>
      </c>
      <c r="W57" s="39"/>
      <c r="X57" s="91">
        <v>43913</v>
      </c>
      <c r="Y57" s="73">
        <f t="shared" si="9"/>
        <v>53</v>
      </c>
      <c r="Z57" s="73"/>
      <c r="AA57" s="73"/>
      <c r="AB57" s="75"/>
      <c r="AC57" s="75"/>
      <c r="AD57" s="75">
        <f t="shared" si="49"/>
        <v>2123</v>
      </c>
      <c r="AE57" s="75">
        <f t="shared" si="50"/>
        <v>0</v>
      </c>
      <c r="AF57" s="75">
        <f t="shared" si="51"/>
        <v>0</v>
      </c>
      <c r="AG57" s="75">
        <f t="shared" si="52"/>
        <v>0</v>
      </c>
      <c r="AH57" s="75"/>
      <c r="AT57" s="91">
        <f t="shared" si="64"/>
        <v>43903</v>
      </c>
      <c r="AU57" s="73">
        <v>53</v>
      </c>
      <c r="AV57" s="73">
        <v>2247</v>
      </c>
      <c r="AW57" s="73"/>
      <c r="AX57" s="75">
        <v>49</v>
      </c>
      <c r="AY57" s="75"/>
      <c r="AZ57" s="75">
        <f t="shared" si="61"/>
        <v>38</v>
      </c>
      <c r="BA57" s="75">
        <f t="shared" si="62"/>
        <v>550</v>
      </c>
      <c r="BB57" s="78">
        <f t="shared" si="63"/>
        <v>0</v>
      </c>
      <c r="BC57" s="75"/>
      <c r="BD57" s="75">
        <v>10</v>
      </c>
      <c r="BE57" s="87">
        <f t="shared" si="68"/>
        <v>43902</v>
      </c>
      <c r="BF57" s="37">
        <f t="shared" si="19"/>
        <v>53</v>
      </c>
      <c r="BG57" s="37">
        <v>7869</v>
      </c>
      <c r="BH57" s="37"/>
      <c r="BI57" s="39">
        <v>66</v>
      </c>
      <c r="BJ57" s="39"/>
      <c r="BK57" s="39">
        <v>38</v>
      </c>
      <c r="BL57" s="39">
        <v>550</v>
      </c>
      <c r="BM57" s="39"/>
      <c r="BN57" s="39"/>
      <c r="BO57" s="39">
        <v>177</v>
      </c>
    </row>
    <row r="58" spans="13:67">
      <c r="M58" s="87">
        <f t="shared" si="67"/>
        <v>43913</v>
      </c>
      <c r="N58" s="35">
        <f t="shared" si="4"/>
        <v>54</v>
      </c>
      <c r="O58" s="35"/>
      <c r="P58" s="35"/>
      <c r="Q58" s="38"/>
      <c r="R58" s="38"/>
      <c r="S58" s="38">
        <f t="shared" si="54"/>
        <v>6072</v>
      </c>
      <c r="T58" s="38">
        <f t="shared" si="74"/>
        <v>0</v>
      </c>
      <c r="U58" s="43">
        <f t="shared" si="72"/>
        <v>0</v>
      </c>
      <c r="V58" s="43">
        <f t="shared" si="73"/>
        <v>0</v>
      </c>
      <c r="W58" s="38"/>
      <c r="X58" s="90">
        <v>43914</v>
      </c>
      <c r="Y58" s="71">
        <f t="shared" si="9"/>
        <v>54</v>
      </c>
      <c r="Z58" s="71"/>
      <c r="AA58" s="71"/>
      <c r="AB58" s="74"/>
      <c r="AC58" s="74"/>
      <c r="AD58" s="74">
        <f t="shared" si="49"/>
        <v>2123</v>
      </c>
      <c r="AE58" s="74">
        <f t="shared" si="50"/>
        <v>0</v>
      </c>
      <c r="AF58" s="74">
        <f t="shared" si="51"/>
        <v>0</v>
      </c>
      <c r="AG58" s="74">
        <f t="shared" si="52"/>
        <v>0</v>
      </c>
      <c r="AH58" s="74"/>
      <c r="AT58" s="91">
        <f t="shared" si="64"/>
        <v>43904</v>
      </c>
      <c r="AU58" s="73">
        <v>54</v>
      </c>
      <c r="AV58" s="71">
        <v>2943</v>
      </c>
      <c r="AW58" s="71"/>
      <c r="AX58" s="74">
        <v>57</v>
      </c>
      <c r="AY58" s="74"/>
      <c r="AZ58" s="74">
        <f t="shared" si="61"/>
        <v>53</v>
      </c>
      <c r="BA58" s="74">
        <f t="shared" si="62"/>
        <v>696</v>
      </c>
      <c r="BB58" s="79">
        <f t="shared" si="63"/>
        <v>0</v>
      </c>
      <c r="BC58" s="74"/>
      <c r="BD58" s="74">
        <v>15</v>
      </c>
      <c r="BE58" s="87">
        <f t="shared" si="68"/>
        <v>43903</v>
      </c>
      <c r="BF58" s="35">
        <f t="shared" si="19"/>
        <v>54</v>
      </c>
      <c r="BG58" s="35">
        <v>7979</v>
      </c>
      <c r="BH58" s="35"/>
      <c r="BI58" s="38">
        <v>67</v>
      </c>
      <c r="BJ58" s="38"/>
      <c r="BK58" s="38">
        <v>53</v>
      </c>
      <c r="BL58" s="38">
        <v>696</v>
      </c>
      <c r="BM58" s="38"/>
      <c r="BN58" s="38"/>
      <c r="BO58" s="38">
        <v>204</v>
      </c>
    </row>
    <row r="59" spans="13:67">
      <c r="M59" s="87">
        <f t="shared" si="67"/>
        <v>43914</v>
      </c>
      <c r="N59" s="37">
        <f t="shared" si="4"/>
        <v>55</v>
      </c>
      <c r="O59" s="37"/>
      <c r="P59" s="37"/>
      <c r="Q59" s="39"/>
      <c r="R59" s="39"/>
      <c r="S59" s="39">
        <f t="shared" si="54"/>
        <v>6072</v>
      </c>
      <c r="T59" s="39">
        <f t="shared" si="74"/>
        <v>0</v>
      </c>
      <c r="U59" s="42">
        <f t="shared" si="72"/>
        <v>0</v>
      </c>
      <c r="V59" s="42">
        <f t="shared" si="73"/>
        <v>0</v>
      </c>
      <c r="W59" s="39"/>
      <c r="X59" s="91">
        <v>43915</v>
      </c>
      <c r="Y59" s="73">
        <f t="shared" si="9"/>
        <v>55</v>
      </c>
      <c r="Z59" s="73"/>
      <c r="AA59" s="73"/>
      <c r="AB59" s="75"/>
      <c r="AC59" s="75"/>
      <c r="AD59" s="75">
        <f t="shared" si="49"/>
        <v>2123</v>
      </c>
      <c r="AE59" s="75">
        <f t="shared" si="50"/>
        <v>0</v>
      </c>
      <c r="AF59" s="75">
        <f t="shared" si="51"/>
        <v>0</v>
      </c>
      <c r="AG59" s="75">
        <f t="shared" si="52"/>
        <v>0</v>
      </c>
      <c r="AH59" s="75"/>
      <c r="AT59" s="91">
        <f t="shared" si="64"/>
        <v>43905</v>
      </c>
      <c r="AU59" s="73">
        <v>55</v>
      </c>
      <c r="AV59" s="73">
        <v>3680</v>
      </c>
      <c r="AW59" s="73"/>
      <c r="AX59" s="75">
        <v>68</v>
      </c>
      <c r="AY59" s="75"/>
      <c r="AZ59" s="75">
        <f t="shared" si="61"/>
        <v>56</v>
      </c>
      <c r="BA59" s="75">
        <f t="shared" si="62"/>
        <v>737</v>
      </c>
      <c r="BB59" s="78">
        <f t="shared" si="63"/>
        <v>0</v>
      </c>
      <c r="BC59" s="75"/>
      <c r="BD59" s="75">
        <v>3</v>
      </c>
      <c r="BE59" s="87">
        <f t="shared" si="68"/>
        <v>43904</v>
      </c>
      <c r="BF59" s="37">
        <f t="shared" si="19"/>
        <v>55</v>
      </c>
      <c r="BG59" s="37">
        <v>8086</v>
      </c>
      <c r="BH59" s="37"/>
      <c r="BI59" s="39">
        <v>72</v>
      </c>
      <c r="BJ59" s="39"/>
      <c r="BK59" s="39">
        <v>56</v>
      </c>
      <c r="BL59" s="39">
        <v>737</v>
      </c>
      <c r="BM59" s="39"/>
      <c r="BN59" s="39"/>
      <c r="BO59" s="39">
        <v>120</v>
      </c>
    </row>
    <row r="60" spans="13:67">
      <c r="M60" s="87">
        <f t="shared" si="67"/>
        <v>43915</v>
      </c>
      <c r="N60" s="35">
        <f t="shared" si="4"/>
        <v>56</v>
      </c>
      <c r="O60" s="35"/>
      <c r="P60" s="35"/>
      <c r="Q60" s="38"/>
      <c r="R60" s="38"/>
      <c r="S60" s="38">
        <f t="shared" si="54"/>
        <v>6072</v>
      </c>
      <c r="T60" s="38">
        <f t="shared" si="74"/>
        <v>0</v>
      </c>
      <c r="U60" s="43">
        <f t="shared" si="72"/>
        <v>0</v>
      </c>
      <c r="V60" s="43">
        <f t="shared" si="73"/>
        <v>0</v>
      </c>
      <c r="W60" s="38"/>
      <c r="X60" s="90">
        <v>43916</v>
      </c>
      <c r="Y60" s="71">
        <f t="shared" si="9"/>
        <v>56</v>
      </c>
      <c r="Z60" s="71"/>
      <c r="AA60" s="71"/>
      <c r="AB60" s="74"/>
      <c r="AC60" s="74"/>
      <c r="AD60" s="74">
        <f t="shared" si="49"/>
        <v>2123</v>
      </c>
      <c r="AE60" s="74">
        <f t="shared" si="50"/>
        <v>0</v>
      </c>
      <c r="AF60" s="74">
        <f t="shared" si="51"/>
        <v>0</v>
      </c>
      <c r="AG60" s="74">
        <f t="shared" si="52"/>
        <v>0</v>
      </c>
      <c r="AH60" s="74"/>
      <c r="AT60" s="91">
        <f t="shared" si="64"/>
        <v>43906</v>
      </c>
      <c r="AU60" s="73">
        <v>56</v>
      </c>
      <c r="AV60" s="71">
        <v>4663</v>
      </c>
      <c r="AW60" s="71"/>
      <c r="AX60" s="74">
        <v>86</v>
      </c>
      <c r="AY60" s="74"/>
      <c r="AZ60" s="74">
        <f t="shared" si="61"/>
        <v>71</v>
      </c>
      <c r="BA60" s="74">
        <f t="shared" si="62"/>
        <v>983</v>
      </c>
      <c r="BB60" s="79">
        <f t="shared" si="63"/>
        <v>0</v>
      </c>
      <c r="BC60" s="74"/>
      <c r="BD60" s="74">
        <v>15</v>
      </c>
      <c r="BE60" s="87">
        <f t="shared" si="68"/>
        <v>43905</v>
      </c>
      <c r="BF60" s="35">
        <f t="shared" si="19"/>
        <v>56</v>
      </c>
      <c r="BG60" s="35">
        <v>8162</v>
      </c>
      <c r="BH60" s="35"/>
      <c r="BI60" s="38">
        <v>75</v>
      </c>
      <c r="BJ60" s="38"/>
      <c r="BK60" s="38">
        <v>71</v>
      </c>
      <c r="BL60" s="38">
        <v>983</v>
      </c>
      <c r="BM60" s="38"/>
      <c r="BN60" s="38"/>
      <c r="BO60" s="38">
        <v>0</v>
      </c>
    </row>
    <row r="61" spans="13:67">
      <c r="M61" s="87">
        <f t="shared" si="67"/>
        <v>43916</v>
      </c>
      <c r="N61" s="37">
        <f t="shared" si="4"/>
        <v>57</v>
      </c>
      <c r="O61" s="37"/>
      <c r="P61" s="37"/>
      <c r="Q61" s="39"/>
      <c r="R61" s="39"/>
      <c r="S61" s="39">
        <f t="shared" si="54"/>
        <v>6072</v>
      </c>
      <c r="T61" s="39">
        <f t="shared" si="74"/>
        <v>0</v>
      </c>
      <c r="U61" s="42">
        <f t="shared" si="72"/>
        <v>0</v>
      </c>
      <c r="V61" s="42">
        <f t="shared" si="73"/>
        <v>0</v>
      </c>
      <c r="W61" s="39"/>
      <c r="X61" s="91">
        <v>43917</v>
      </c>
      <c r="Y61" s="73">
        <f t="shared" si="9"/>
        <v>57</v>
      </c>
      <c r="Z61" s="73"/>
      <c r="AA61" s="73"/>
      <c r="AB61" s="75"/>
      <c r="AC61" s="75"/>
      <c r="AD61" s="75">
        <f t="shared" si="49"/>
        <v>2123</v>
      </c>
      <c r="AE61" s="75">
        <f t="shared" si="50"/>
        <v>0</v>
      </c>
      <c r="AF61" s="75">
        <f t="shared" si="51"/>
        <v>0</v>
      </c>
      <c r="AG61" s="75">
        <f t="shared" si="52"/>
        <v>0</v>
      </c>
      <c r="AH61" s="75"/>
      <c r="AT61" s="91">
        <f t="shared" si="64"/>
        <v>43907</v>
      </c>
      <c r="AU61" s="73">
        <v>57</v>
      </c>
      <c r="AV61" s="73">
        <v>6411</v>
      </c>
      <c r="AW61" s="73"/>
      <c r="AX61" s="75">
        <v>109</v>
      </c>
      <c r="AY61" s="75"/>
      <c r="AZ61" s="75">
        <f t="shared" si="61"/>
        <v>103</v>
      </c>
      <c r="BA61" s="75">
        <f t="shared" si="62"/>
        <v>1748</v>
      </c>
      <c r="BB61" s="78">
        <f t="shared" si="63"/>
        <v>0</v>
      </c>
      <c r="BC61" s="75"/>
      <c r="BD61" s="75">
        <v>32</v>
      </c>
      <c r="BE61" s="87">
        <f t="shared" si="68"/>
        <v>43906</v>
      </c>
      <c r="BF61" s="37">
        <f t="shared" si="19"/>
        <v>57</v>
      </c>
      <c r="BG61" s="37">
        <v>8236</v>
      </c>
      <c r="BH61" s="37"/>
      <c r="BI61" s="39">
        <v>75</v>
      </c>
      <c r="BJ61" s="39"/>
      <c r="BK61" s="39">
        <v>103</v>
      </c>
      <c r="BL61" s="39">
        <v>1748</v>
      </c>
      <c r="BM61" s="39"/>
      <c r="BN61" s="39"/>
      <c r="BO61" s="39">
        <v>303</v>
      </c>
    </row>
    <row r="62" spans="13:67">
      <c r="M62" s="87">
        <f t="shared" si="67"/>
        <v>43917</v>
      </c>
      <c r="N62" s="35">
        <f t="shared" si="4"/>
        <v>58</v>
      </c>
      <c r="O62" s="35"/>
      <c r="P62" s="35"/>
      <c r="Q62" s="38"/>
      <c r="R62" s="38"/>
      <c r="S62" s="38">
        <f t="shared" si="54"/>
        <v>6072</v>
      </c>
      <c r="T62" s="38">
        <f t="shared" si="74"/>
        <v>0</v>
      </c>
      <c r="U62" s="43">
        <f t="shared" si="72"/>
        <v>0</v>
      </c>
      <c r="V62" s="43">
        <f t="shared" si="73"/>
        <v>0</v>
      </c>
      <c r="W62" s="38"/>
      <c r="AT62" s="91">
        <f t="shared" si="64"/>
        <v>43908</v>
      </c>
      <c r="AU62" s="73">
        <v>58</v>
      </c>
      <c r="AV62" s="71">
        <v>9259</v>
      </c>
      <c r="AW62" s="71"/>
      <c r="AX62" s="74">
        <v>150</v>
      </c>
      <c r="AY62" s="74"/>
      <c r="AZ62" s="74">
        <f t="shared" si="61"/>
        <v>103</v>
      </c>
      <c r="BA62" s="74"/>
      <c r="BB62" s="74"/>
      <c r="BC62" s="74"/>
      <c r="BD62" s="74">
        <v>0</v>
      </c>
      <c r="BE62" s="87">
        <f t="shared" si="68"/>
        <v>43907</v>
      </c>
      <c r="BF62" s="35">
        <f t="shared" si="19"/>
        <v>58</v>
      </c>
      <c r="BG62" s="35">
        <v>8320</v>
      </c>
      <c r="BH62" s="35"/>
      <c r="BI62" s="38">
        <v>81</v>
      </c>
      <c r="BJ62" s="38"/>
      <c r="BK62" s="38">
        <v>103</v>
      </c>
      <c r="BL62" s="38"/>
      <c r="BM62" s="38"/>
      <c r="BN62" s="38"/>
      <c r="BO62" s="38">
        <v>264</v>
      </c>
    </row>
    <row r="63" spans="13:67">
      <c r="M63" s="87">
        <f t="shared" si="67"/>
        <v>43918</v>
      </c>
      <c r="N63" s="37">
        <f t="shared" si="4"/>
        <v>59</v>
      </c>
      <c r="O63" s="37"/>
      <c r="P63" s="37"/>
      <c r="Q63" s="39"/>
      <c r="R63" s="39"/>
      <c r="S63" s="39">
        <f t="shared" si="54"/>
        <v>6072</v>
      </c>
      <c r="T63" s="39">
        <f t="shared" si="74"/>
        <v>0</v>
      </c>
      <c r="U63" s="42">
        <f t="shared" si="72"/>
        <v>0</v>
      </c>
      <c r="V63" s="42">
        <f t="shared" si="73"/>
        <v>0</v>
      </c>
      <c r="W63" s="39"/>
      <c r="AT63" s="91">
        <f t="shared" si="64"/>
        <v>43909</v>
      </c>
      <c r="AU63" s="73">
        <v>59</v>
      </c>
      <c r="AV63" s="73">
        <v>13789</v>
      </c>
      <c r="AW63" s="73"/>
      <c r="AX63" s="75">
        <v>207</v>
      </c>
      <c r="AY63" s="75"/>
      <c r="AZ63" s="75">
        <f t="shared" si="61"/>
        <v>105</v>
      </c>
      <c r="BA63" s="75"/>
      <c r="BB63" s="75"/>
      <c r="BC63" s="75"/>
      <c r="BD63" s="75">
        <v>2</v>
      </c>
      <c r="BE63" s="87">
        <f t="shared" si="68"/>
        <v>43908</v>
      </c>
      <c r="BF63" s="37">
        <f t="shared" si="19"/>
        <v>59</v>
      </c>
      <c r="BG63" s="37">
        <v>8413</v>
      </c>
      <c r="BH63" s="37"/>
      <c r="BI63" s="39">
        <v>84</v>
      </c>
      <c r="BJ63" s="39"/>
      <c r="BK63" s="39">
        <v>105</v>
      </c>
      <c r="BL63" s="39"/>
      <c r="BM63" s="39"/>
      <c r="BN63" s="39"/>
      <c r="BO63" s="39">
        <v>139</v>
      </c>
    </row>
    <row r="64" spans="13:67">
      <c r="M64" s="87">
        <f t="shared" si="67"/>
        <v>43919</v>
      </c>
      <c r="N64" s="35">
        <f t="shared" si="4"/>
        <v>60</v>
      </c>
      <c r="O64" s="35"/>
      <c r="P64" s="35"/>
      <c r="Q64" s="38"/>
      <c r="R64" s="38"/>
      <c r="S64" s="38">
        <f t="shared" si="54"/>
        <v>6072</v>
      </c>
      <c r="T64" s="38">
        <f t="shared" si="74"/>
        <v>0</v>
      </c>
      <c r="U64" s="43">
        <f t="shared" si="72"/>
        <v>0</v>
      </c>
      <c r="V64" s="43">
        <f t="shared" si="73"/>
        <v>0</v>
      </c>
      <c r="W64" s="38"/>
      <c r="AT64" s="91">
        <f t="shared" si="64"/>
        <v>43910</v>
      </c>
      <c r="AU64" s="73">
        <v>60</v>
      </c>
      <c r="AV64" s="71">
        <v>19383</v>
      </c>
      <c r="AW64" s="71"/>
      <c r="AX64" s="74">
        <v>256</v>
      </c>
      <c r="AY64" s="74"/>
      <c r="AZ64" s="74">
        <f t="shared" si="61"/>
        <v>144</v>
      </c>
      <c r="BA64" s="74"/>
      <c r="BB64" s="74"/>
      <c r="BC64" s="74"/>
      <c r="BD64" s="74">
        <v>39</v>
      </c>
      <c r="BE64" s="87">
        <f t="shared" si="68"/>
        <v>43909</v>
      </c>
      <c r="BF64" s="35">
        <f t="shared" si="19"/>
        <v>60</v>
      </c>
      <c r="BG64" s="35">
        <v>8565</v>
      </c>
      <c r="BH64" s="35"/>
      <c r="BI64" s="38">
        <v>91</v>
      </c>
      <c r="BJ64" s="38"/>
      <c r="BK64" s="38">
        <v>144</v>
      </c>
      <c r="BL64" s="38"/>
      <c r="BM64" s="38"/>
      <c r="BN64" s="38"/>
      <c r="BO64" s="38">
        <v>407</v>
      </c>
    </row>
    <row r="65" spans="13:67">
      <c r="M65" s="87">
        <f t="shared" si="67"/>
        <v>43920</v>
      </c>
      <c r="N65" s="37">
        <f t="shared" si="4"/>
        <v>61</v>
      </c>
      <c r="O65" s="37"/>
      <c r="P65" s="37"/>
      <c r="Q65" s="39"/>
      <c r="R65" s="39"/>
      <c r="S65" s="39">
        <f t="shared" si="54"/>
        <v>6072</v>
      </c>
      <c r="T65" s="39">
        <f t="shared" si="74"/>
        <v>0</v>
      </c>
      <c r="U65" s="42">
        <f t="shared" si="72"/>
        <v>0</v>
      </c>
      <c r="V65" s="42">
        <f t="shared" si="73"/>
        <v>0</v>
      </c>
      <c r="W65" s="39"/>
      <c r="AT65" s="91">
        <f t="shared" si="64"/>
        <v>43911</v>
      </c>
      <c r="AU65" s="73">
        <v>61</v>
      </c>
      <c r="AV65" s="73">
        <v>24207</v>
      </c>
      <c r="AW65" s="73"/>
      <c r="AX65" s="75">
        <v>302</v>
      </c>
      <c r="AY65" s="75"/>
      <c r="AZ65" s="75">
        <f t="shared" si="61"/>
        <v>173</v>
      </c>
      <c r="BA65" s="75"/>
      <c r="BB65" s="75"/>
      <c r="BC65" s="75"/>
      <c r="BD65" s="75">
        <v>29</v>
      </c>
      <c r="BE65" s="87">
        <f t="shared" si="68"/>
        <v>43910</v>
      </c>
      <c r="BF65" s="37">
        <f t="shared" si="19"/>
        <v>61</v>
      </c>
      <c r="BG65" s="37">
        <v>8652</v>
      </c>
      <c r="BH65" s="37"/>
      <c r="BI65" s="39">
        <v>94</v>
      </c>
      <c r="BJ65" s="39"/>
      <c r="BK65" s="39">
        <v>173</v>
      </c>
      <c r="BL65" s="39"/>
      <c r="BM65" s="39"/>
      <c r="BN65" s="39"/>
      <c r="BO65" s="39">
        <v>286</v>
      </c>
    </row>
    <row r="66" spans="13:67">
      <c r="M66" s="87">
        <f t="shared" si="67"/>
        <v>43921</v>
      </c>
      <c r="N66" s="35">
        <f t="shared" si="4"/>
        <v>62</v>
      </c>
      <c r="O66" s="35"/>
      <c r="P66" s="35"/>
      <c r="Q66" s="38"/>
      <c r="R66" s="38"/>
      <c r="S66" s="38">
        <f t="shared" si="54"/>
        <v>6072</v>
      </c>
      <c r="T66" s="38">
        <f t="shared" si="74"/>
        <v>0</v>
      </c>
      <c r="U66" s="43">
        <f t="shared" si="72"/>
        <v>0</v>
      </c>
      <c r="V66" s="43">
        <f t="shared" si="73"/>
        <v>0</v>
      </c>
      <c r="W66" s="38"/>
      <c r="AT66" s="91">
        <f t="shared" si="64"/>
        <v>43912</v>
      </c>
      <c r="AU66" s="73">
        <v>62</v>
      </c>
      <c r="AV66" s="71"/>
      <c r="AW66" s="71"/>
      <c r="AX66" s="74"/>
      <c r="AY66" s="74"/>
      <c r="AZ66" s="74">
        <f t="shared" si="61"/>
        <v>173</v>
      </c>
      <c r="BA66" s="74"/>
      <c r="BB66" s="74"/>
      <c r="BC66" s="74"/>
      <c r="BD66" s="74"/>
      <c r="BE66" s="87">
        <f t="shared" si="68"/>
        <v>43911</v>
      </c>
      <c r="BF66" s="35">
        <f t="shared" si="19"/>
        <v>62</v>
      </c>
      <c r="BG66" s="35">
        <v>8799</v>
      </c>
      <c r="BH66" s="35"/>
      <c r="BI66" s="38">
        <v>102</v>
      </c>
      <c r="BJ66" s="38"/>
      <c r="BK66" s="38">
        <v>173</v>
      </c>
      <c r="BL66" s="38"/>
      <c r="BM66" s="38"/>
      <c r="BN66" s="38"/>
      <c r="BO66" s="38">
        <v>379</v>
      </c>
    </row>
    <row r="67" spans="13:67">
      <c r="M67" s="87">
        <f t="shared" si="67"/>
        <v>43922</v>
      </c>
      <c r="N67" s="37">
        <f t="shared" si="4"/>
        <v>63</v>
      </c>
      <c r="O67" s="37"/>
      <c r="P67" s="37"/>
      <c r="Q67" s="39"/>
      <c r="R67" s="39"/>
      <c r="S67" s="39">
        <f t="shared" si="54"/>
        <v>6072</v>
      </c>
      <c r="T67" s="39">
        <f t="shared" si="74"/>
        <v>0</v>
      </c>
      <c r="U67" s="42">
        <f t="shared" si="72"/>
        <v>0</v>
      </c>
      <c r="V67" s="42">
        <f t="shared" si="73"/>
        <v>0</v>
      </c>
      <c r="W67" s="39"/>
      <c r="AT67" s="91">
        <f t="shared" si="64"/>
        <v>43913</v>
      </c>
      <c r="AU67" s="73">
        <v>63</v>
      </c>
      <c r="AV67" s="73"/>
      <c r="AW67" s="73"/>
      <c r="AX67" s="75"/>
      <c r="AY67" s="75"/>
      <c r="AZ67" s="75">
        <f t="shared" si="61"/>
        <v>173</v>
      </c>
      <c r="BA67" s="75"/>
      <c r="BB67" s="75"/>
      <c r="BC67" s="75"/>
      <c r="BD67" s="75"/>
      <c r="BE67" s="87">
        <f t="shared" si="68"/>
        <v>43912</v>
      </c>
      <c r="BF67" s="37">
        <f t="shared" si="19"/>
        <v>63</v>
      </c>
      <c r="BG67" s="37"/>
      <c r="BH67" s="37"/>
      <c r="BI67" s="39"/>
      <c r="BJ67" s="39"/>
      <c r="BK67" s="39">
        <v>173</v>
      </c>
      <c r="BL67" s="39"/>
      <c r="BM67" s="39"/>
      <c r="BN67" s="39"/>
      <c r="BO67" s="39"/>
    </row>
    <row r="68" spans="13:67">
      <c r="M68" s="87">
        <f t="shared" si="67"/>
        <v>43923</v>
      </c>
      <c r="N68" s="35">
        <f t="shared" si="4"/>
        <v>64</v>
      </c>
      <c r="O68" s="35"/>
      <c r="P68" s="35"/>
      <c r="Q68" s="38"/>
      <c r="R68" s="38"/>
      <c r="S68" s="38">
        <f t="shared" si="54"/>
        <v>6072</v>
      </c>
      <c r="T68" s="38">
        <f t="shared" si="74"/>
        <v>0</v>
      </c>
      <c r="U68" s="43">
        <f t="shared" si="72"/>
        <v>0</v>
      </c>
      <c r="V68" s="43">
        <f t="shared" si="73"/>
        <v>0</v>
      </c>
      <c r="W68" s="38"/>
      <c r="AT68" s="91">
        <f t="shared" si="64"/>
        <v>43914</v>
      </c>
      <c r="AU68" s="73">
        <v>64</v>
      </c>
      <c r="AV68" s="71"/>
      <c r="AW68" s="71"/>
      <c r="AX68" s="74"/>
      <c r="AY68" s="74"/>
      <c r="AZ68" s="74">
        <f t="shared" si="61"/>
        <v>173</v>
      </c>
      <c r="BA68" s="74"/>
      <c r="BB68" s="74"/>
      <c r="BC68" s="74"/>
      <c r="BD68" s="74"/>
      <c r="BE68" s="87">
        <f t="shared" si="68"/>
        <v>43913</v>
      </c>
      <c r="BF68" s="35">
        <f t="shared" si="19"/>
        <v>64</v>
      </c>
      <c r="BG68" s="35"/>
      <c r="BH68" s="35"/>
      <c r="BI68" s="38"/>
      <c r="BJ68" s="38"/>
      <c r="BK68" s="38">
        <v>173</v>
      </c>
      <c r="BL68" s="38"/>
      <c r="BM68" s="38"/>
      <c r="BN68" s="38"/>
      <c r="BO68" s="38"/>
    </row>
    <row r="69" spans="13:67">
      <c r="M69" s="87">
        <f t="shared" si="67"/>
        <v>43924</v>
      </c>
      <c r="N69" s="37">
        <f t="shared" si="4"/>
        <v>65</v>
      </c>
      <c r="O69" s="37"/>
      <c r="P69" s="37"/>
      <c r="Q69" s="39"/>
      <c r="R69" s="39"/>
      <c r="S69" s="39">
        <f t="shared" si="54"/>
        <v>6072</v>
      </c>
      <c r="T69" s="39">
        <f t="shared" si="74"/>
        <v>0</v>
      </c>
      <c r="U69" s="42">
        <f t="shared" si="72"/>
        <v>0</v>
      </c>
      <c r="V69" s="42">
        <f t="shared" si="73"/>
        <v>0</v>
      </c>
      <c r="W69" s="39"/>
      <c r="AT69" s="91">
        <f t="shared" si="64"/>
        <v>43915</v>
      </c>
      <c r="AU69" s="73">
        <v>65</v>
      </c>
      <c r="AV69" s="73"/>
      <c r="AW69" s="73"/>
      <c r="AX69" s="75"/>
      <c r="AY69" s="75"/>
      <c r="AZ69" s="75">
        <f t="shared" si="61"/>
        <v>173</v>
      </c>
      <c r="BA69" s="75"/>
      <c r="BB69" s="75"/>
      <c r="BC69" s="75"/>
      <c r="BD69" s="75"/>
      <c r="BE69" s="87">
        <f t="shared" si="68"/>
        <v>43914</v>
      </c>
      <c r="BF69" s="37">
        <f t="shared" si="19"/>
        <v>65</v>
      </c>
      <c r="BG69" s="37"/>
      <c r="BH69" s="37"/>
      <c r="BI69" s="39"/>
      <c r="BJ69" s="39"/>
      <c r="BK69" s="39">
        <v>173</v>
      </c>
      <c r="BL69" s="39"/>
      <c r="BM69" s="39"/>
      <c r="BN69" s="39"/>
      <c r="BO69" s="39"/>
    </row>
    <row r="70" spans="13:67">
      <c r="M70" s="87">
        <f t="shared" si="67"/>
        <v>43925</v>
      </c>
      <c r="N70" s="35">
        <f t="shared" ref="N70:N72" si="75">N69+1</f>
        <v>66</v>
      </c>
      <c r="O70" s="35"/>
      <c r="P70" s="35"/>
      <c r="Q70" s="38"/>
      <c r="R70" s="38"/>
      <c r="S70" s="38">
        <f t="shared" si="54"/>
        <v>6072</v>
      </c>
      <c r="T70" s="38">
        <f t="shared" si="74"/>
        <v>0</v>
      </c>
      <c r="U70" s="43">
        <f t="shared" si="72"/>
        <v>0</v>
      </c>
      <c r="V70" s="43">
        <f t="shared" si="73"/>
        <v>0</v>
      </c>
      <c r="W70" s="38"/>
      <c r="AT70" s="91">
        <f t="shared" si="64"/>
        <v>43916</v>
      </c>
      <c r="AU70" s="73">
        <v>66</v>
      </c>
      <c r="AV70" s="71"/>
      <c r="AW70" s="71"/>
      <c r="AX70" s="74"/>
      <c r="AY70" s="74"/>
      <c r="AZ70" s="74">
        <f t="shared" si="61"/>
        <v>173</v>
      </c>
      <c r="BA70" s="74"/>
      <c r="BB70" s="74"/>
      <c r="BC70" s="74"/>
      <c r="BD70" s="74"/>
      <c r="BE70" s="87">
        <f t="shared" si="68"/>
        <v>43915</v>
      </c>
      <c r="BF70" s="35">
        <f>BF69+1</f>
        <v>66</v>
      </c>
      <c r="BG70" s="35"/>
      <c r="BH70" s="35"/>
      <c r="BI70" s="38"/>
      <c r="BJ70" s="38"/>
      <c r="BK70" s="38">
        <v>173</v>
      </c>
      <c r="BL70" s="38"/>
      <c r="BM70" s="38"/>
      <c r="BN70" s="38"/>
      <c r="BO70" s="38"/>
    </row>
    <row r="71" spans="13:67">
      <c r="M71" s="87">
        <f>M70+1</f>
        <v>43926</v>
      </c>
      <c r="N71" s="37">
        <f t="shared" si="75"/>
        <v>67</v>
      </c>
      <c r="O71" s="37"/>
      <c r="P71" s="37"/>
      <c r="Q71" s="39"/>
      <c r="R71" s="39"/>
      <c r="S71" s="39">
        <f t="shared" si="54"/>
        <v>6072</v>
      </c>
      <c r="T71" s="39">
        <f t="shared" si="74"/>
        <v>0</v>
      </c>
      <c r="U71" s="42">
        <f t="shared" si="72"/>
        <v>0</v>
      </c>
      <c r="V71" s="42">
        <f t="shared" si="73"/>
        <v>0</v>
      </c>
      <c r="W71" s="39"/>
      <c r="AT71" s="91">
        <f t="shared" si="64"/>
        <v>43917</v>
      </c>
      <c r="AU71" s="73">
        <v>67</v>
      </c>
      <c r="AV71" s="73"/>
      <c r="AW71" s="73"/>
      <c r="AX71" s="75"/>
      <c r="AY71" s="75"/>
      <c r="AZ71" s="75">
        <f t="shared" si="61"/>
        <v>173</v>
      </c>
      <c r="BA71" s="75"/>
      <c r="BB71" s="75"/>
      <c r="BC71" s="75"/>
      <c r="BD71" s="75"/>
      <c r="BE71" s="87">
        <f>BE70+1</f>
        <v>43916</v>
      </c>
      <c r="BF71" s="37">
        <f>BF70+1</f>
        <v>67</v>
      </c>
      <c r="BG71" s="37"/>
      <c r="BH71" s="37"/>
      <c r="BI71" s="39"/>
      <c r="BJ71" s="39"/>
      <c r="BK71" s="39">
        <v>173</v>
      </c>
      <c r="BL71" s="39"/>
      <c r="BM71" s="39"/>
      <c r="BN71" s="39"/>
      <c r="BO71" s="39"/>
    </row>
    <row r="72" spans="13:23">
      <c r="M72" s="87">
        <f>M71+1</f>
        <v>43927</v>
      </c>
      <c r="N72" s="35">
        <f t="shared" si="75"/>
        <v>68</v>
      </c>
      <c r="O72" s="35"/>
      <c r="P72" s="35"/>
      <c r="Q72" s="38"/>
      <c r="R72" s="38"/>
      <c r="S72" s="38">
        <f t="shared" si="54"/>
        <v>6072</v>
      </c>
      <c r="T72" s="38">
        <f t="shared" si="74"/>
        <v>0</v>
      </c>
      <c r="U72" s="43">
        <f t="shared" si="72"/>
        <v>0</v>
      </c>
      <c r="V72" s="43">
        <f t="shared" si="73"/>
        <v>0</v>
      </c>
      <c r="W72" s="38"/>
    </row>
  </sheetData>
  <mergeCells count="26">
    <mergeCell ref="C2:L2"/>
    <mergeCell ref="N2:W2"/>
    <mergeCell ref="Y2:AH2"/>
    <mergeCell ref="AJ2:AS2"/>
    <mergeCell ref="AU2:BD2"/>
    <mergeCell ref="BF2:BO2"/>
    <mergeCell ref="D3:H3"/>
    <mergeCell ref="I3:L3"/>
    <mergeCell ref="O3:S3"/>
    <mergeCell ref="T3:W3"/>
    <mergeCell ref="Z3:AD3"/>
    <mergeCell ref="AE3:AH3"/>
    <mergeCell ref="AK3:AO3"/>
    <mergeCell ref="AP3:AS3"/>
    <mergeCell ref="AV3:AZ3"/>
    <mergeCell ref="BA3:BD3"/>
    <mergeCell ref="BG3:BK3"/>
    <mergeCell ref="BL3:BO3"/>
    <mergeCell ref="B2:B4"/>
    <mergeCell ref="C3:C4"/>
    <mergeCell ref="M2:M4"/>
    <mergeCell ref="N3:N4"/>
    <mergeCell ref="Y3:Y4"/>
    <mergeCell ref="AJ3:AJ4"/>
    <mergeCell ref="AU3:AU4"/>
    <mergeCell ref="BF3:BF4"/>
  </mergeCells>
  <pageMargins left="0.511811024" right="0.511811024" top="0.787401575" bottom="0.787401575" header="0.31496062" footer="0.31496062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O45"/>
  <sheetViews>
    <sheetView showGridLines="0" zoomScale="80" zoomScaleNormal="80" topLeftCell="A19" workbookViewId="0">
      <selection activeCell="D29" sqref="D29"/>
    </sheetView>
  </sheetViews>
  <sheetFormatPr defaultColWidth="11" defaultRowHeight="15.05"/>
  <cols>
    <col min="1" max="1" width="3.62686567164179" customWidth="1"/>
    <col min="2" max="2" width="7.11940298507463" customWidth="1"/>
    <col min="3" max="3" width="5.98507462686567" style="8" customWidth="1"/>
    <col min="4" max="4" width="6.86567164179105" customWidth="1"/>
    <col min="5" max="5" width="8.73880597014925" customWidth="1"/>
    <col min="6" max="6" width="6.55970149253731" customWidth="1"/>
    <col min="7" max="7" width="8.74626865671642" customWidth="1"/>
    <col min="8" max="8" width="8.87313432835821" customWidth="1"/>
    <col min="9" max="9" width="6.23880597014925" customWidth="1"/>
    <col min="10" max="10" width="8.43283582089552" customWidth="1"/>
    <col min="11" max="11" width="5.61940298507463" customWidth="1"/>
    <col min="12" max="12" width="10.8731343283582" customWidth="1"/>
  </cols>
  <sheetData>
    <row r="2" spans="2:15">
      <c r="B2" s="47" t="s">
        <v>0</v>
      </c>
      <c r="C2" s="48" t="s">
        <v>7</v>
      </c>
      <c r="D2" s="49" t="s">
        <v>8</v>
      </c>
      <c r="E2" s="49"/>
      <c r="F2" s="49"/>
      <c r="G2" s="49"/>
      <c r="H2" s="49"/>
      <c r="I2" s="49" t="s">
        <v>9</v>
      </c>
      <c r="J2" s="49"/>
      <c r="K2" s="49"/>
      <c r="L2" s="49"/>
      <c r="M2" s="61" t="s">
        <v>15</v>
      </c>
      <c r="N2" s="61"/>
      <c r="O2" s="61"/>
    </row>
    <row r="3" ht="30.15" spans="2:15">
      <c r="B3" s="47"/>
      <c r="C3" s="48"/>
      <c r="D3" s="50" t="s">
        <v>16</v>
      </c>
      <c r="E3" s="50" t="s">
        <v>11</v>
      </c>
      <c r="F3" s="50" t="s">
        <v>12</v>
      </c>
      <c r="G3" s="50" t="s">
        <v>13</v>
      </c>
      <c r="H3" s="50" t="s">
        <v>14</v>
      </c>
      <c r="I3" s="50" t="s">
        <v>16</v>
      </c>
      <c r="J3" s="50" t="s">
        <v>11</v>
      </c>
      <c r="K3" s="50" t="s">
        <v>12</v>
      </c>
      <c r="L3" s="50" t="s">
        <v>14</v>
      </c>
      <c r="M3" s="50" t="s">
        <v>17</v>
      </c>
      <c r="N3" s="50" t="s">
        <v>18</v>
      </c>
      <c r="O3" s="50" t="s">
        <v>19</v>
      </c>
    </row>
    <row r="4" spans="2:15">
      <c r="B4" s="51">
        <v>43887</v>
      </c>
      <c r="C4" s="52">
        <v>1</v>
      </c>
      <c r="D4" s="52">
        <v>1</v>
      </c>
      <c r="E4" s="52">
        <f t="shared" ref="E4:E27" si="0">0.449*EXP(0.3149*C4)</f>
        <v>0.615184909052759</v>
      </c>
      <c r="F4" s="55">
        <v>0</v>
      </c>
      <c r="G4" s="55"/>
      <c r="H4" s="55">
        <f>L4</f>
        <v>0</v>
      </c>
      <c r="I4" s="55">
        <v>1</v>
      </c>
      <c r="J4" s="55">
        <v>1</v>
      </c>
      <c r="K4" s="55"/>
      <c r="L4" s="55">
        <v>0</v>
      </c>
      <c r="M4" s="62">
        <f t="shared" ref="M4:M28" si="1">F4/D4</f>
        <v>0</v>
      </c>
      <c r="N4" s="62">
        <f t="shared" ref="N4:N28" si="2">H4/D4</f>
        <v>0</v>
      </c>
      <c r="O4" s="55">
        <f t="shared" ref="O4:O28" si="3">D4-F4-H4</f>
        <v>1</v>
      </c>
    </row>
    <row r="5" spans="1:15">
      <c r="A5" s="9"/>
      <c r="B5" s="53">
        <v>43888</v>
      </c>
      <c r="C5" s="54">
        <v>2</v>
      </c>
      <c r="D5" s="54">
        <v>1</v>
      </c>
      <c r="E5" s="54">
        <f t="shared" si="0"/>
        <v>0.842878557519491</v>
      </c>
      <c r="F5" s="56">
        <v>0</v>
      </c>
      <c r="G5" s="56"/>
      <c r="H5" s="56">
        <f t="shared" ref="H5:H45" si="4">H4+L5</f>
        <v>0</v>
      </c>
      <c r="I5" s="56">
        <f t="shared" ref="I5:I35" si="5">D5-D4</f>
        <v>0</v>
      </c>
      <c r="J5" s="59">
        <f t="shared" ref="J5:J35" si="6">E5-E4</f>
        <v>0.227693648466732</v>
      </c>
      <c r="K5" s="56"/>
      <c r="L5" s="56">
        <v>0</v>
      </c>
      <c r="M5" s="63">
        <f t="shared" si="1"/>
        <v>0</v>
      </c>
      <c r="N5" s="63">
        <f t="shared" si="2"/>
        <v>0</v>
      </c>
      <c r="O5" s="56">
        <f t="shared" si="3"/>
        <v>1</v>
      </c>
    </row>
    <row r="6" spans="1:15">
      <c r="A6" s="9"/>
      <c r="B6" s="51">
        <v>43889</v>
      </c>
      <c r="C6" s="52">
        <v>3</v>
      </c>
      <c r="D6" s="52">
        <v>1</v>
      </c>
      <c r="E6" s="52">
        <f t="shared" si="0"/>
        <v>1.15484670100256</v>
      </c>
      <c r="F6" s="55">
        <v>0</v>
      </c>
      <c r="G6" s="55"/>
      <c r="H6" s="55">
        <f t="shared" si="4"/>
        <v>0</v>
      </c>
      <c r="I6" s="55">
        <f t="shared" si="5"/>
        <v>0</v>
      </c>
      <c r="J6" s="60">
        <f t="shared" si="6"/>
        <v>0.311968143483068</v>
      </c>
      <c r="K6" s="55"/>
      <c r="L6" s="55">
        <v>0</v>
      </c>
      <c r="M6" s="62">
        <f t="shared" si="1"/>
        <v>0</v>
      </c>
      <c r="N6" s="62">
        <f t="shared" si="2"/>
        <v>0</v>
      </c>
      <c r="O6" s="55">
        <f t="shared" si="3"/>
        <v>1</v>
      </c>
    </row>
    <row r="7" spans="1:15">
      <c r="A7" s="9"/>
      <c r="B7" s="53">
        <v>43890</v>
      </c>
      <c r="C7" s="54">
        <v>4</v>
      </c>
      <c r="D7" s="54">
        <v>2</v>
      </c>
      <c r="E7" s="54">
        <f t="shared" si="0"/>
        <v>1.58228120874418</v>
      </c>
      <c r="F7" s="56">
        <v>0</v>
      </c>
      <c r="G7" s="56"/>
      <c r="H7" s="56">
        <f t="shared" si="4"/>
        <v>0</v>
      </c>
      <c r="I7" s="56">
        <f t="shared" si="5"/>
        <v>1</v>
      </c>
      <c r="J7" s="59">
        <f t="shared" si="6"/>
        <v>0.427434507741624</v>
      </c>
      <c r="K7" s="56"/>
      <c r="L7" s="56">
        <v>0</v>
      </c>
      <c r="M7" s="63">
        <f t="shared" si="1"/>
        <v>0</v>
      </c>
      <c r="N7" s="63">
        <f t="shared" si="2"/>
        <v>0</v>
      </c>
      <c r="O7" s="56">
        <f t="shared" si="3"/>
        <v>2</v>
      </c>
    </row>
    <row r="8" spans="1:15">
      <c r="A8" s="9"/>
      <c r="B8" s="51">
        <v>43891</v>
      </c>
      <c r="C8" s="52">
        <v>5</v>
      </c>
      <c r="D8" s="52">
        <v>2</v>
      </c>
      <c r="E8" s="52">
        <f t="shared" si="0"/>
        <v>2.16791875611844</v>
      </c>
      <c r="F8" s="55">
        <v>0</v>
      </c>
      <c r="G8" s="55"/>
      <c r="H8" s="55">
        <f t="shared" si="4"/>
        <v>0</v>
      </c>
      <c r="I8" s="55">
        <f t="shared" si="5"/>
        <v>0</v>
      </c>
      <c r="J8" s="60">
        <f t="shared" si="6"/>
        <v>0.585637547374257</v>
      </c>
      <c r="K8" s="55"/>
      <c r="L8" s="55">
        <v>0</v>
      </c>
      <c r="M8" s="62">
        <f t="shared" si="1"/>
        <v>0</v>
      </c>
      <c r="N8" s="62">
        <f t="shared" si="2"/>
        <v>0</v>
      </c>
      <c r="O8" s="55">
        <f t="shared" si="3"/>
        <v>2</v>
      </c>
    </row>
    <row r="9" spans="1:15">
      <c r="A9" s="9"/>
      <c r="B9" s="53">
        <v>43892</v>
      </c>
      <c r="C9" s="54">
        <v>6</v>
      </c>
      <c r="D9" s="54">
        <v>2</v>
      </c>
      <c r="E9" s="54">
        <f t="shared" si="0"/>
        <v>2.97031381473607</v>
      </c>
      <c r="F9" s="56">
        <v>0</v>
      </c>
      <c r="G9" s="56"/>
      <c r="H9" s="56">
        <f t="shared" si="4"/>
        <v>0</v>
      </c>
      <c r="I9" s="56">
        <f t="shared" si="5"/>
        <v>0</v>
      </c>
      <c r="J9" s="59">
        <f t="shared" si="6"/>
        <v>0.802395058617626</v>
      </c>
      <c r="K9" s="56"/>
      <c r="L9" s="56">
        <v>0</v>
      </c>
      <c r="M9" s="63">
        <f t="shared" si="1"/>
        <v>0</v>
      </c>
      <c r="N9" s="63">
        <f t="shared" si="2"/>
        <v>0</v>
      </c>
      <c r="O9" s="56">
        <f t="shared" si="3"/>
        <v>2</v>
      </c>
    </row>
    <row r="10" spans="1:15">
      <c r="A10" s="9"/>
      <c r="B10" s="51">
        <v>43893</v>
      </c>
      <c r="C10" s="52">
        <v>7</v>
      </c>
      <c r="D10" s="52">
        <v>2</v>
      </c>
      <c r="E10" s="52">
        <f t="shared" si="0"/>
        <v>4.06969317144</v>
      </c>
      <c r="F10" s="55">
        <v>0</v>
      </c>
      <c r="G10" s="55"/>
      <c r="H10" s="55">
        <f t="shared" si="4"/>
        <v>0</v>
      </c>
      <c r="I10" s="55">
        <f t="shared" si="5"/>
        <v>0</v>
      </c>
      <c r="J10" s="60">
        <f t="shared" si="6"/>
        <v>1.09937935670394</v>
      </c>
      <c r="K10" s="55"/>
      <c r="L10" s="55">
        <v>0</v>
      </c>
      <c r="M10" s="62">
        <f t="shared" si="1"/>
        <v>0</v>
      </c>
      <c r="N10" s="62">
        <f t="shared" si="2"/>
        <v>0</v>
      </c>
      <c r="O10" s="55">
        <f t="shared" si="3"/>
        <v>2</v>
      </c>
    </row>
    <row r="11" spans="1:15">
      <c r="A11" s="9"/>
      <c r="B11" s="53">
        <v>43894</v>
      </c>
      <c r="C11" s="54">
        <v>8</v>
      </c>
      <c r="D11" s="54">
        <v>3</v>
      </c>
      <c r="E11" s="54">
        <f t="shared" si="0"/>
        <v>5.57597733528943</v>
      </c>
      <c r="F11" s="56">
        <v>0</v>
      </c>
      <c r="G11" s="56"/>
      <c r="H11" s="56">
        <f t="shared" si="4"/>
        <v>0</v>
      </c>
      <c r="I11" s="56">
        <f t="shared" si="5"/>
        <v>1</v>
      </c>
      <c r="J11" s="59">
        <f t="shared" si="6"/>
        <v>1.50628416384943</v>
      </c>
      <c r="K11" s="56"/>
      <c r="L11" s="56">
        <v>0</v>
      </c>
      <c r="M11" s="63">
        <f t="shared" si="1"/>
        <v>0</v>
      </c>
      <c r="N11" s="63">
        <f t="shared" si="2"/>
        <v>0</v>
      </c>
      <c r="O11" s="56">
        <f t="shared" si="3"/>
        <v>3</v>
      </c>
    </row>
    <row r="12" spans="1:15">
      <c r="A12" s="9"/>
      <c r="B12" s="51">
        <v>43895</v>
      </c>
      <c r="C12" s="52">
        <v>9</v>
      </c>
      <c r="D12" s="52">
        <v>8</v>
      </c>
      <c r="E12" s="52">
        <f t="shared" si="0"/>
        <v>7.63977084608079</v>
      </c>
      <c r="F12" s="55">
        <v>0</v>
      </c>
      <c r="G12" s="55"/>
      <c r="H12" s="55">
        <f t="shared" si="4"/>
        <v>0</v>
      </c>
      <c r="I12" s="55">
        <f t="shared" si="5"/>
        <v>5</v>
      </c>
      <c r="J12" s="60">
        <f t="shared" si="6"/>
        <v>2.06379351079136</v>
      </c>
      <c r="K12" s="55"/>
      <c r="L12" s="55">
        <v>0</v>
      </c>
      <c r="M12" s="62">
        <f t="shared" si="1"/>
        <v>0</v>
      </c>
      <c r="N12" s="62">
        <f t="shared" si="2"/>
        <v>0</v>
      </c>
      <c r="O12" s="55">
        <f t="shared" si="3"/>
        <v>8</v>
      </c>
    </row>
    <row r="13" spans="1:15">
      <c r="A13" s="9"/>
      <c r="B13" s="53">
        <v>43896</v>
      </c>
      <c r="C13" s="54">
        <v>10</v>
      </c>
      <c r="D13" s="54">
        <v>13</v>
      </c>
      <c r="E13" s="54">
        <f t="shared" si="0"/>
        <v>10.4674203410471</v>
      </c>
      <c r="F13" s="56">
        <v>0</v>
      </c>
      <c r="G13" s="56"/>
      <c r="H13" s="56">
        <f t="shared" si="4"/>
        <v>0</v>
      </c>
      <c r="I13" s="56">
        <f t="shared" si="5"/>
        <v>5</v>
      </c>
      <c r="J13" s="59">
        <f t="shared" si="6"/>
        <v>2.82764949496627</v>
      </c>
      <c r="K13" s="56"/>
      <c r="L13" s="56">
        <v>0</v>
      </c>
      <c r="M13" s="63">
        <f t="shared" si="1"/>
        <v>0</v>
      </c>
      <c r="N13" s="63">
        <f t="shared" si="2"/>
        <v>0</v>
      </c>
      <c r="O13" s="56">
        <f t="shared" si="3"/>
        <v>13</v>
      </c>
    </row>
    <row r="14" spans="1:15">
      <c r="A14" s="9"/>
      <c r="B14" s="51">
        <v>43897</v>
      </c>
      <c r="C14" s="52">
        <v>11</v>
      </c>
      <c r="D14" s="52">
        <v>19</v>
      </c>
      <c r="E14" s="52">
        <f t="shared" si="0"/>
        <v>14.341645947715</v>
      </c>
      <c r="F14" s="55">
        <v>0</v>
      </c>
      <c r="G14" s="55"/>
      <c r="H14" s="55">
        <f t="shared" si="4"/>
        <v>0</v>
      </c>
      <c r="I14" s="55">
        <f t="shared" si="5"/>
        <v>6</v>
      </c>
      <c r="J14" s="60">
        <f t="shared" si="6"/>
        <v>3.87422560666795</v>
      </c>
      <c r="K14" s="55"/>
      <c r="L14" s="55">
        <v>0</v>
      </c>
      <c r="M14" s="62">
        <f t="shared" si="1"/>
        <v>0</v>
      </c>
      <c r="N14" s="62">
        <f t="shared" si="2"/>
        <v>0</v>
      </c>
      <c r="O14" s="55">
        <f t="shared" si="3"/>
        <v>19</v>
      </c>
    </row>
    <row r="15" spans="1:15">
      <c r="A15" s="9"/>
      <c r="B15" s="53">
        <v>43898</v>
      </c>
      <c r="C15" s="54">
        <v>12</v>
      </c>
      <c r="D15" s="54">
        <v>25</v>
      </c>
      <c r="E15" s="54">
        <f t="shared" si="0"/>
        <v>19.6498088151713</v>
      </c>
      <c r="F15" s="56">
        <v>0</v>
      </c>
      <c r="G15" s="56"/>
      <c r="H15" s="56">
        <f t="shared" si="4"/>
        <v>0</v>
      </c>
      <c r="I15" s="56">
        <f t="shared" si="5"/>
        <v>6</v>
      </c>
      <c r="J15" s="59">
        <f t="shared" si="6"/>
        <v>5.30816286745632</v>
      </c>
      <c r="K15" s="56"/>
      <c r="L15" s="56">
        <v>0</v>
      </c>
      <c r="M15" s="63">
        <f t="shared" si="1"/>
        <v>0</v>
      </c>
      <c r="N15" s="63">
        <f t="shared" si="2"/>
        <v>0</v>
      </c>
      <c r="O15" s="56">
        <f t="shared" si="3"/>
        <v>25</v>
      </c>
    </row>
    <row r="16" spans="1:15">
      <c r="A16" s="9"/>
      <c r="B16" s="51">
        <v>43899</v>
      </c>
      <c r="C16" s="52">
        <v>13</v>
      </c>
      <c r="D16" s="52">
        <v>30</v>
      </c>
      <c r="E16" s="52">
        <f t="shared" si="0"/>
        <v>26.9226410887868</v>
      </c>
      <c r="F16" s="55">
        <v>0</v>
      </c>
      <c r="G16" s="55"/>
      <c r="H16" s="55">
        <f t="shared" si="4"/>
        <v>0</v>
      </c>
      <c r="I16" s="55">
        <f t="shared" si="5"/>
        <v>5</v>
      </c>
      <c r="J16" s="60">
        <f t="shared" si="6"/>
        <v>7.27283227361548</v>
      </c>
      <c r="K16" s="55"/>
      <c r="L16" s="55">
        <v>0</v>
      </c>
      <c r="M16" s="62">
        <f t="shared" si="1"/>
        <v>0</v>
      </c>
      <c r="N16" s="62">
        <f t="shared" si="2"/>
        <v>0</v>
      </c>
      <c r="O16" s="55">
        <f t="shared" si="3"/>
        <v>30</v>
      </c>
    </row>
    <row r="17" spans="1:15">
      <c r="A17" s="9"/>
      <c r="B17" s="53">
        <v>43900</v>
      </c>
      <c r="C17" s="54">
        <v>14</v>
      </c>
      <c r="D17" s="54">
        <v>34</v>
      </c>
      <c r="E17" s="54">
        <f t="shared" si="0"/>
        <v>36.8873107119496</v>
      </c>
      <c r="F17" s="56">
        <v>0</v>
      </c>
      <c r="G17" s="56"/>
      <c r="H17" s="56">
        <f t="shared" si="4"/>
        <v>0</v>
      </c>
      <c r="I17" s="56">
        <f t="shared" si="5"/>
        <v>4</v>
      </c>
      <c r="J17" s="59">
        <f t="shared" si="6"/>
        <v>9.96466962316282</v>
      </c>
      <c r="K17" s="56"/>
      <c r="L17" s="56">
        <v>0</v>
      </c>
      <c r="M17" s="63">
        <f t="shared" si="1"/>
        <v>0</v>
      </c>
      <c r="N17" s="63">
        <f t="shared" si="2"/>
        <v>0</v>
      </c>
      <c r="O17" s="56">
        <f t="shared" si="3"/>
        <v>34</v>
      </c>
    </row>
    <row r="18" spans="1:15">
      <c r="A18" s="9"/>
      <c r="B18" s="51">
        <v>43901</v>
      </c>
      <c r="C18" s="52">
        <v>15</v>
      </c>
      <c r="D18" s="52">
        <v>69</v>
      </c>
      <c r="E18" s="52">
        <f t="shared" si="0"/>
        <v>50.5401266938343</v>
      </c>
      <c r="F18" s="55">
        <v>0</v>
      </c>
      <c r="G18" s="55"/>
      <c r="H18" s="55">
        <f t="shared" si="4"/>
        <v>0</v>
      </c>
      <c r="I18" s="55">
        <f t="shared" si="5"/>
        <v>35</v>
      </c>
      <c r="J18" s="60">
        <f t="shared" si="6"/>
        <v>13.6528159818847</v>
      </c>
      <c r="K18" s="55"/>
      <c r="L18" s="55">
        <v>0</v>
      </c>
      <c r="M18" s="62">
        <f t="shared" si="1"/>
        <v>0</v>
      </c>
      <c r="N18" s="62">
        <f t="shared" si="2"/>
        <v>0</v>
      </c>
      <c r="O18" s="55">
        <f t="shared" si="3"/>
        <v>69</v>
      </c>
    </row>
    <row r="19" spans="1:15">
      <c r="A19" s="9"/>
      <c r="B19" s="53">
        <v>43902</v>
      </c>
      <c r="C19" s="54">
        <v>16</v>
      </c>
      <c r="D19" s="54">
        <v>78</v>
      </c>
      <c r="E19" s="54">
        <f t="shared" si="0"/>
        <v>69.2461542175086</v>
      </c>
      <c r="F19" s="56">
        <v>0</v>
      </c>
      <c r="G19" s="56"/>
      <c r="H19" s="56">
        <f t="shared" si="4"/>
        <v>0</v>
      </c>
      <c r="I19" s="56">
        <f t="shared" si="5"/>
        <v>9</v>
      </c>
      <c r="J19" s="59">
        <f t="shared" si="6"/>
        <v>18.7060275236743</v>
      </c>
      <c r="K19" s="56"/>
      <c r="L19" s="56">
        <v>0</v>
      </c>
      <c r="M19" s="63">
        <f t="shared" si="1"/>
        <v>0</v>
      </c>
      <c r="N19" s="63">
        <f t="shared" si="2"/>
        <v>0</v>
      </c>
      <c r="O19" s="56">
        <f t="shared" si="3"/>
        <v>78</v>
      </c>
    </row>
    <row r="20" spans="1:15">
      <c r="A20" s="9"/>
      <c r="B20" s="51">
        <v>43903</v>
      </c>
      <c r="C20" s="52">
        <v>17</v>
      </c>
      <c r="D20" s="52">
        <v>98</v>
      </c>
      <c r="E20" s="52">
        <f t="shared" si="0"/>
        <v>94.875699520159</v>
      </c>
      <c r="F20" s="55">
        <v>0</v>
      </c>
      <c r="G20" s="55"/>
      <c r="H20" s="55">
        <f t="shared" si="4"/>
        <v>1</v>
      </c>
      <c r="I20" s="55">
        <f t="shared" si="5"/>
        <v>20</v>
      </c>
      <c r="J20" s="60">
        <f t="shared" si="6"/>
        <v>25.6295453026503</v>
      </c>
      <c r="K20" s="55"/>
      <c r="L20" s="55">
        <v>1</v>
      </c>
      <c r="M20" s="62">
        <f t="shared" si="1"/>
        <v>0</v>
      </c>
      <c r="N20" s="62">
        <f t="shared" si="2"/>
        <v>0.0102040816326531</v>
      </c>
      <c r="O20" s="55">
        <f t="shared" si="3"/>
        <v>97</v>
      </c>
    </row>
    <row r="21" spans="1:15">
      <c r="A21" s="9"/>
      <c r="B21" s="53">
        <v>43904</v>
      </c>
      <c r="C21" s="54">
        <v>18</v>
      </c>
      <c r="D21" s="54">
        <v>121</v>
      </c>
      <c r="E21" s="54">
        <f t="shared" si="0"/>
        <v>129.991310869991</v>
      </c>
      <c r="F21" s="56">
        <v>0</v>
      </c>
      <c r="G21" s="56"/>
      <c r="H21" s="56">
        <f t="shared" si="4"/>
        <v>1</v>
      </c>
      <c r="I21" s="56">
        <f t="shared" si="5"/>
        <v>23</v>
      </c>
      <c r="J21" s="59">
        <f t="shared" si="6"/>
        <v>35.115611349832</v>
      </c>
      <c r="K21" s="56"/>
      <c r="L21" s="56">
        <v>0</v>
      </c>
      <c r="M21" s="63">
        <f t="shared" si="1"/>
        <v>0</v>
      </c>
      <c r="N21" s="63">
        <f t="shared" si="2"/>
        <v>0.00826446280991736</v>
      </c>
      <c r="O21" s="56">
        <f t="shared" si="3"/>
        <v>120</v>
      </c>
    </row>
    <row r="22" spans="1:15">
      <c r="A22" s="9"/>
      <c r="B22" s="51">
        <v>43905</v>
      </c>
      <c r="C22" s="52">
        <v>19</v>
      </c>
      <c r="D22" s="52">
        <v>200</v>
      </c>
      <c r="E22" s="52">
        <f t="shared" si="0"/>
        <v>178.103992773283</v>
      </c>
      <c r="F22" s="55">
        <v>0</v>
      </c>
      <c r="G22" s="55"/>
      <c r="H22" s="55">
        <f t="shared" si="4"/>
        <v>2</v>
      </c>
      <c r="I22" s="55">
        <f t="shared" si="5"/>
        <v>79</v>
      </c>
      <c r="J22" s="60">
        <f t="shared" si="6"/>
        <v>48.1126819032926</v>
      </c>
      <c r="K22" s="55"/>
      <c r="L22" s="55">
        <v>1</v>
      </c>
      <c r="M22" s="62">
        <f t="shared" si="1"/>
        <v>0</v>
      </c>
      <c r="N22" s="62">
        <f t="shared" si="2"/>
        <v>0.01</v>
      </c>
      <c r="O22" s="55">
        <f t="shared" si="3"/>
        <v>198</v>
      </c>
    </row>
    <row r="23" spans="1:15">
      <c r="A23" s="9"/>
      <c r="B23" s="53">
        <v>43906</v>
      </c>
      <c r="C23" s="54">
        <v>20</v>
      </c>
      <c r="D23" s="54">
        <v>234</v>
      </c>
      <c r="E23" s="54">
        <f t="shared" si="0"/>
        <v>244.02425077097</v>
      </c>
      <c r="F23" s="56">
        <v>0</v>
      </c>
      <c r="G23" s="56"/>
      <c r="H23" s="56">
        <f t="shared" si="4"/>
        <v>2</v>
      </c>
      <c r="I23" s="56">
        <f t="shared" si="5"/>
        <v>34</v>
      </c>
      <c r="J23" s="59">
        <f t="shared" si="6"/>
        <v>65.9202579976867</v>
      </c>
      <c r="K23" s="56"/>
      <c r="L23" s="56">
        <v>0</v>
      </c>
      <c r="M23" s="63">
        <f t="shared" si="1"/>
        <v>0</v>
      </c>
      <c r="N23" s="63">
        <f t="shared" si="2"/>
        <v>0.00854700854700855</v>
      </c>
      <c r="O23" s="56">
        <f t="shared" si="3"/>
        <v>232</v>
      </c>
    </row>
    <row r="24" spans="1:15">
      <c r="A24" s="9"/>
      <c r="B24" s="51">
        <v>43907</v>
      </c>
      <c r="C24" s="52">
        <v>21</v>
      </c>
      <c r="D24" s="52">
        <v>291</v>
      </c>
      <c r="E24" s="52">
        <f t="shared" si="0"/>
        <v>334.343065739882</v>
      </c>
      <c r="F24" s="55">
        <v>1</v>
      </c>
      <c r="G24" s="57"/>
      <c r="H24" s="55">
        <f t="shared" si="4"/>
        <v>2</v>
      </c>
      <c r="I24" s="55">
        <f t="shared" si="5"/>
        <v>57</v>
      </c>
      <c r="J24" s="60">
        <f t="shared" si="6"/>
        <v>90.318814968912</v>
      </c>
      <c r="K24" s="60">
        <f t="shared" ref="K24:K28" si="7">F24-F23</f>
        <v>1</v>
      </c>
      <c r="L24" s="55">
        <v>0</v>
      </c>
      <c r="M24" s="62">
        <f t="shared" si="1"/>
        <v>0.00343642611683849</v>
      </c>
      <c r="N24" s="62">
        <f t="shared" si="2"/>
        <v>0.00687285223367698</v>
      </c>
      <c r="O24" s="55">
        <f t="shared" si="3"/>
        <v>288</v>
      </c>
    </row>
    <row r="25" spans="1:15">
      <c r="A25" s="9"/>
      <c r="B25" s="53">
        <v>43908</v>
      </c>
      <c r="C25" s="54">
        <v>22</v>
      </c>
      <c r="D25" s="54">
        <v>428</v>
      </c>
      <c r="E25" s="54">
        <f t="shared" si="0"/>
        <v>458.090887504699</v>
      </c>
      <c r="F25" s="56">
        <v>4</v>
      </c>
      <c r="G25" s="58"/>
      <c r="H25" s="56">
        <f t="shared" si="4"/>
        <v>2</v>
      </c>
      <c r="I25" s="56">
        <f t="shared" si="5"/>
        <v>137</v>
      </c>
      <c r="J25" s="59">
        <f t="shared" si="6"/>
        <v>123.747821764817</v>
      </c>
      <c r="K25" s="59">
        <f t="shared" si="7"/>
        <v>3</v>
      </c>
      <c r="L25" s="56">
        <v>0</v>
      </c>
      <c r="M25" s="63">
        <f t="shared" si="1"/>
        <v>0.00934579439252336</v>
      </c>
      <c r="N25" s="63">
        <f t="shared" si="2"/>
        <v>0.00467289719626168</v>
      </c>
      <c r="O25" s="56">
        <f t="shared" si="3"/>
        <v>422</v>
      </c>
    </row>
    <row r="26" spans="1:15">
      <c r="A26" s="9"/>
      <c r="B26" s="51">
        <v>43909</v>
      </c>
      <c r="C26" s="52">
        <v>23</v>
      </c>
      <c r="D26" s="52">
        <v>621</v>
      </c>
      <c r="E26" s="52">
        <f t="shared" si="0"/>
        <v>627.640536675893</v>
      </c>
      <c r="F26" s="55">
        <v>7</v>
      </c>
      <c r="G26" s="57"/>
      <c r="H26" s="55">
        <f t="shared" si="4"/>
        <v>2</v>
      </c>
      <c r="I26" s="55">
        <f t="shared" si="5"/>
        <v>193</v>
      </c>
      <c r="J26" s="60">
        <f t="shared" si="6"/>
        <v>169.549649171194</v>
      </c>
      <c r="K26" s="60">
        <f t="shared" si="7"/>
        <v>3</v>
      </c>
      <c r="L26" s="55">
        <v>0</v>
      </c>
      <c r="M26" s="62">
        <f t="shared" si="1"/>
        <v>0.0112721417069243</v>
      </c>
      <c r="N26" s="62">
        <f t="shared" si="2"/>
        <v>0.00322061191626409</v>
      </c>
      <c r="O26" s="55">
        <f t="shared" si="3"/>
        <v>612</v>
      </c>
    </row>
    <row r="27" spans="1:15">
      <c r="A27" s="9"/>
      <c r="B27" s="53">
        <v>43910</v>
      </c>
      <c r="C27" s="54">
        <v>24</v>
      </c>
      <c r="D27" s="54">
        <v>970</v>
      </c>
      <c r="E27" s="54">
        <f t="shared" si="0"/>
        <v>859.944290585267</v>
      </c>
      <c r="F27" s="56">
        <v>11</v>
      </c>
      <c r="G27" s="58"/>
      <c r="H27" s="56">
        <f t="shared" si="4"/>
        <v>2</v>
      </c>
      <c r="I27" s="56">
        <f t="shared" si="5"/>
        <v>349</v>
      </c>
      <c r="J27" s="59">
        <f t="shared" si="6"/>
        <v>232.303753909373</v>
      </c>
      <c r="K27" s="59">
        <f t="shared" si="7"/>
        <v>4</v>
      </c>
      <c r="L27" s="56">
        <v>0</v>
      </c>
      <c r="M27" s="63">
        <f t="shared" si="1"/>
        <v>0.011340206185567</v>
      </c>
      <c r="N27" s="63">
        <f t="shared" si="2"/>
        <v>0.00206185567010309</v>
      </c>
      <c r="O27" s="56">
        <f t="shared" si="3"/>
        <v>957</v>
      </c>
    </row>
    <row r="28" spans="1:15">
      <c r="A28" s="9"/>
      <c r="B28" s="51">
        <v>43911</v>
      </c>
      <c r="C28" s="52">
        <v>25</v>
      </c>
      <c r="D28" s="52">
        <v>1178</v>
      </c>
      <c r="E28" s="52">
        <f t="shared" ref="E28:E45" si="8">0.4452*EXP(0.3159*C28)</f>
        <v>1197.83176678261</v>
      </c>
      <c r="F28" s="55">
        <v>18</v>
      </c>
      <c r="G28" s="57"/>
      <c r="H28" s="55">
        <f t="shared" si="4"/>
        <v>2</v>
      </c>
      <c r="I28" s="55">
        <f t="shared" si="5"/>
        <v>208</v>
      </c>
      <c r="J28" s="60">
        <f t="shared" si="6"/>
        <v>337.887476197342</v>
      </c>
      <c r="K28" s="60">
        <f t="shared" si="7"/>
        <v>7</v>
      </c>
      <c r="L28" s="55">
        <v>0</v>
      </c>
      <c r="M28" s="62">
        <f t="shared" si="1"/>
        <v>0.0152801358234295</v>
      </c>
      <c r="N28" s="62">
        <f t="shared" si="2"/>
        <v>0.00169779286926995</v>
      </c>
      <c r="O28" s="55">
        <f t="shared" si="3"/>
        <v>1158</v>
      </c>
    </row>
    <row r="29" spans="2:15">
      <c r="B29" s="53">
        <v>43912</v>
      </c>
      <c r="C29" s="54">
        <v>26</v>
      </c>
      <c r="D29" s="54"/>
      <c r="E29" s="54">
        <f t="shared" si="8"/>
        <v>1642.81800245441</v>
      </c>
      <c r="F29" s="56"/>
      <c r="G29" s="56"/>
      <c r="H29" s="56">
        <f t="shared" si="4"/>
        <v>2</v>
      </c>
      <c r="I29" s="56">
        <f t="shared" si="5"/>
        <v>-1178</v>
      </c>
      <c r="J29" s="59">
        <f t="shared" si="6"/>
        <v>444.986235671806</v>
      </c>
      <c r="K29" s="56"/>
      <c r="L29" s="56"/>
      <c r="M29" s="56"/>
      <c r="N29" s="56"/>
      <c r="O29" s="56"/>
    </row>
    <row r="30" spans="2:15">
      <c r="B30" s="51">
        <v>43913</v>
      </c>
      <c r="C30" s="52">
        <v>27</v>
      </c>
      <c r="D30" s="52"/>
      <c r="E30" s="52">
        <f t="shared" si="8"/>
        <v>2253.11355403227</v>
      </c>
      <c r="F30" s="55"/>
      <c r="G30" s="55"/>
      <c r="H30" s="55">
        <f t="shared" si="4"/>
        <v>2</v>
      </c>
      <c r="I30" s="55">
        <f t="shared" si="5"/>
        <v>0</v>
      </c>
      <c r="J30" s="60">
        <f t="shared" si="6"/>
        <v>610.295551577854</v>
      </c>
      <c r="K30" s="55"/>
      <c r="L30" s="55"/>
      <c r="M30" s="55"/>
      <c r="N30" s="55"/>
      <c r="O30" s="55"/>
    </row>
    <row r="31" spans="2:15">
      <c r="B31" s="53">
        <v>43914</v>
      </c>
      <c r="C31" s="54">
        <v>28</v>
      </c>
      <c r="D31" s="54"/>
      <c r="E31" s="54">
        <f t="shared" si="8"/>
        <v>3090.12969165145</v>
      </c>
      <c r="F31" s="56"/>
      <c r="G31" s="56"/>
      <c r="H31" s="56">
        <f t="shared" si="4"/>
        <v>2</v>
      </c>
      <c r="I31" s="56">
        <f t="shared" si="5"/>
        <v>0</v>
      </c>
      <c r="J31" s="59">
        <f t="shared" si="6"/>
        <v>837.016137619183</v>
      </c>
      <c r="K31" s="56"/>
      <c r="L31" s="56"/>
      <c r="M31" s="56"/>
      <c r="N31" s="56"/>
      <c r="O31" s="56"/>
    </row>
    <row r="32" spans="2:15">
      <c r="B32" s="51">
        <v>43915</v>
      </c>
      <c r="C32" s="52">
        <v>29</v>
      </c>
      <c r="D32" s="52"/>
      <c r="E32" s="52">
        <f t="shared" si="8"/>
        <v>4238.09154853149</v>
      </c>
      <c r="F32" s="55"/>
      <c r="G32" s="55"/>
      <c r="H32" s="55">
        <f t="shared" si="4"/>
        <v>2</v>
      </c>
      <c r="I32" s="55">
        <f t="shared" si="5"/>
        <v>0</v>
      </c>
      <c r="J32" s="60">
        <f t="shared" si="6"/>
        <v>1147.96185688004</v>
      </c>
      <c r="K32" s="55"/>
      <c r="L32" s="55"/>
      <c r="M32" s="55"/>
      <c r="N32" s="55"/>
      <c r="O32" s="55"/>
    </row>
    <row r="33" spans="2:15">
      <c r="B33" s="53">
        <v>43916</v>
      </c>
      <c r="C33" s="54">
        <v>30</v>
      </c>
      <c r="D33" s="54"/>
      <c r="E33" s="54">
        <f t="shared" si="8"/>
        <v>5812.51331368391</v>
      </c>
      <c r="F33" s="56"/>
      <c r="G33" s="56"/>
      <c r="H33" s="56">
        <f t="shared" si="4"/>
        <v>2</v>
      </c>
      <c r="I33" s="56">
        <f t="shared" si="5"/>
        <v>0</v>
      </c>
      <c r="J33" s="59">
        <f t="shared" si="6"/>
        <v>1574.42176515242</v>
      </c>
      <c r="K33" s="56"/>
      <c r="L33" s="56"/>
      <c r="M33" s="56"/>
      <c r="N33" s="56"/>
      <c r="O33" s="56"/>
    </row>
    <row r="34" spans="2:15">
      <c r="B34" s="51">
        <v>43917</v>
      </c>
      <c r="C34" s="52">
        <v>31</v>
      </c>
      <c r="D34" s="52"/>
      <c r="E34" s="52">
        <f t="shared" si="8"/>
        <v>7971.82190022759</v>
      </c>
      <c r="F34" s="55"/>
      <c r="G34" s="55"/>
      <c r="H34" s="55">
        <f t="shared" si="4"/>
        <v>2</v>
      </c>
      <c r="I34" s="55">
        <f t="shared" si="5"/>
        <v>0</v>
      </c>
      <c r="J34" s="60">
        <f t="shared" si="6"/>
        <v>2159.30858654368</v>
      </c>
      <c r="K34" s="55"/>
      <c r="L34" s="55"/>
      <c r="M34" s="55"/>
      <c r="N34" s="55"/>
      <c r="O34" s="55"/>
    </row>
    <row r="35" spans="2:15">
      <c r="B35" s="53">
        <v>43918</v>
      </c>
      <c r="C35" s="54">
        <v>32</v>
      </c>
      <c r="D35" s="54"/>
      <c r="E35" s="54">
        <f t="shared" si="8"/>
        <v>10933.2987262735</v>
      </c>
      <c r="F35" s="56"/>
      <c r="G35" s="56"/>
      <c r="H35" s="56">
        <f t="shared" si="4"/>
        <v>2</v>
      </c>
      <c r="I35" s="56">
        <f t="shared" si="5"/>
        <v>0</v>
      </c>
      <c r="J35" s="59">
        <f t="shared" si="6"/>
        <v>2961.47682604591</v>
      </c>
      <c r="K35" s="56"/>
      <c r="L35" s="56"/>
      <c r="M35" s="56"/>
      <c r="N35" s="56"/>
      <c r="O35" s="56"/>
    </row>
    <row r="36" spans="2:15">
      <c r="B36" s="51">
        <v>43919</v>
      </c>
      <c r="C36" s="52">
        <v>33</v>
      </c>
      <c r="D36" s="52"/>
      <c r="E36" s="52">
        <f t="shared" si="8"/>
        <v>14994.9437574014</v>
      </c>
      <c r="F36" s="55"/>
      <c r="G36" s="55"/>
      <c r="H36" s="55">
        <f t="shared" si="4"/>
        <v>2</v>
      </c>
      <c r="I36" s="55"/>
      <c r="J36" s="55"/>
      <c r="K36" s="55"/>
      <c r="L36" s="55"/>
      <c r="M36" s="55"/>
      <c r="N36" s="55"/>
      <c r="O36" s="55"/>
    </row>
    <row r="37" spans="2:15">
      <c r="B37" s="53">
        <v>43920</v>
      </c>
      <c r="C37" s="54">
        <v>34</v>
      </c>
      <c r="D37" s="54"/>
      <c r="E37" s="54">
        <f t="shared" si="8"/>
        <v>20565.4618900429</v>
      </c>
      <c r="F37" s="56"/>
      <c r="G37" s="56"/>
      <c r="H37" s="56">
        <f t="shared" si="4"/>
        <v>2</v>
      </c>
      <c r="I37" s="56"/>
      <c r="J37" s="56"/>
      <c r="K37" s="56"/>
      <c r="L37" s="56"/>
      <c r="M37" s="56"/>
      <c r="N37" s="56"/>
      <c r="O37" s="56"/>
    </row>
    <row r="38" spans="2:15">
      <c r="B38" s="51">
        <v>43921</v>
      </c>
      <c r="C38" s="52">
        <v>35</v>
      </c>
      <c r="D38" s="52"/>
      <c r="E38" s="52">
        <f t="shared" si="8"/>
        <v>28205.3890693686</v>
      </c>
      <c r="F38" s="55"/>
      <c r="G38" s="55"/>
      <c r="H38" s="55">
        <f t="shared" si="4"/>
        <v>2</v>
      </c>
      <c r="I38" s="55"/>
      <c r="J38" s="55"/>
      <c r="K38" s="55"/>
      <c r="L38" s="55"/>
      <c r="M38" s="55"/>
      <c r="N38" s="55"/>
      <c r="O38" s="55"/>
    </row>
    <row r="39" spans="2:15">
      <c r="B39" s="53">
        <v>43922</v>
      </c>
      <c r="C39" s="54">
        <v>36</v>
      </c>
      <c r="D39" s="54"/>
      <c r="E39" s="54">
        <f t="shared" si="8"/>
        <v>38683.4964761786</v>
      </c>
      <c r="F39" s="56"/>
      <c r="G39" s="56"/>
      <c r="H39" s="56">
        <f t="shared" si="4"/>
        <v>2</v>
      </c>
      <c r="I39" s="56"/>
      <c r="J39" s="56"/>
      <c r="K39" s="56"/>
      <c r="L39" s="56"/>
      <c r="M39" s="56"/>
      <c r="N39" s="56"/>
      <c r="O39" s="56"/>
    </row>
    <row r="40" spans="2:15">
      <c r="B40" s="51">
        <v>43923</v>
      </c>
      <c r="C40" s="52">
        <v>37</v>
      </c>
      <c r="D40" s="52"/>
      <c r="E40" s="52">
        <f t="shared" si="8"/>
        <v>53054.1484800023</v>
      </c>
      <c r="F40" s="55"/>
      <c r="G40" s="55"/>
      <c r="H40" s="55">
        <f t="shared" si="4"/>
        <v>2</v>
      </c>
      <c r="I40" s="55"/>
      <c r="J40" s="55"/>
      <c r="K40" s="55"/>
      <c r="L40" s="55"/>
      <c r="M40" s="55"/>
      <c r="N40" s="55"/>
      <c r="O40" s="55"/>
    </row>
    <row r="41" spans="2:15">
      <c r="B41" s="53">
        <v>43924</v>
      </c>
      <c r="C41" s="54">
        <v>38</v>
      </c>
      <c r="D41" s="54"/>
      <c r="E41" s="54">
        <f t="shared" si="8"/>
        <v>72763.3985379648</v>
      </c>
      <c r="F41" s="56"/>
      <c r="G41" s="56"/>
      <c r="H41" s="56">
        <f t="shared" si="4"/>
        <v>2</v>
      </c>
      <c r="I41" s="56"/>
      <c r="J41" s="56"/>
      <c r="K41" s="56"/>
      <c r="L41" s="56"/>
      <c r="M41" s="56"/>
      <c r="N41" s="56"/>
      <c r="O41" s="56"/>
    </row>
    <row r="42" spans="2:15">
      <c r="B42" s="51">
        <v>43925</v>
      </c>
      <c r="C42" s="52">
        <v>39</v>
      </c>
      <c r="D42" s="52"/>
      <c r="E42" s="52">
        <f t="shared" si="8"/>
        <v>99794.4989879603</v>
      </c>
      <c r="F42" s="55"/>
      <c r="G42" s="55"/>
      <c r="H42" s="55">
        <f t="shared" si="4"/>
        <v>2</v>
      </c>
      <c r="I42" s="55"/>
      <c r="J42" s="55"/>
      <c r="K42" s="55"/>
      <c r="L42" s="55"/>
      <c r="M42" s="55"/>
      <c r="N42" s="55"/>
      <c r="O42" s="55"/>
    </row>
    <row r="43" spans="2:15">
      <c r="B43" s="53">
        <v>43926</v>
      </c>
      <c r="C43" s="54">
        <v>40</v>
      </c>
      <c r="D43" s="54"/>
      <c r="E43" s="54">
        <f t="shared" si="8"/>
        <v>136867.466725896</v>
      </c>
      <c r="F43" s="56"/>
      <c r="G43" s="56"/>
      <c r="H43" s="56">
        <f t="shared" si="4"/>
        <v>2</v>
      </c>
      <c r="I43" s="56"/>
      <c r="J43" s="56"/>
      <c r="K43" s="56"/>
      <c r="L43" s="56"/>
      <c r="M43" s="56"/>
      <c r="N43" s="56"/>
      <c r="O43" s="56"/>
    </row>
    <row r="44" spans="2:15">
      <c r="B44" s="51">
        <v>43927</v>
      </c>
      <c r="C44" s="52">
        <v>41</v>
      </c>
      <c r="D44" s="52"/>
      <c r="E44" s="52">
        <f t="shared" si="8"/>
        <v>187712.786154919</v>
      </c>
      <c r="F44" s="55"/>
      <c r="G44" s="55"/>
      <c r="H44" s="55">
        <f t="shared" si="4"/>
        <v>2</v>
      </c>
      <c r="I44" s="55"/>
      <c r="J44" s="55"/>
      <c r="K44" s="55"/>
      <c r="L44" s="55"/>
      <c r="M44" s="55"/>
      <c r="N44" s="55"/>
      <c r="O44" s="55"/>
    </row>
    <row r="45" spans="2:15">
      <c r="B45" s="53">
        <v>43928</v>
      </c>
      <c r="C45" s="54">
        <v>42</v>
      </c>
      <c r="D45" s="54"/>
      <c r="E45" s="54">
        <f t="shared" si="8"/>
        <v>257446.790891582</v>
      </c>
      <c r="F45" s="56"/>
      <c r="G45" s="56"/>
      <c r="H45" s="56">
        <f t="shared" si="4"/>
        <v>2</v>
      </c>
      <c r="I45" s="56"/>
      <c r="J45" s="56"/>
      <c r="K45" s="56"/>
      <c r="L45" s="56"/>
      <c r="M45" s="56"/>
      <c r="N45" s="56"/>
      <c r="O45" s="56"/>
    </row>
  </sheetData>
  <mergeCells count="5">
    <mergeCell ref="D2:H2"/>
    <mergeCell ref="I2:L2"/>
    <mergeCell ref="M2:O2"/>
    <mergeCell ref="B2:B3"/>
    <mergeCell ref="C2:C3"/>
  </mergeCells>
  <pageMargins left="0.511811024" right="0.511811024" top="0.787401575" bottom="0.787401575" header="0.31496062" footer="0.31496062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O71"/>
  <sheetViews>
    <sheetView showGridLines="0" zoomScale="80" zoomScaleNormal="80" topLeftCell="A21" workbookViewId="0">
      <selection activeCell="W40" sqref="W40"/>
    </sheetView>
  </sheetViews>
  <sheetFormatPr defaultColWidth="11" defaultRowHeight="15.05"/>
  <cols>
    <col min="1" max="1" width="3.62686567164179" customWidth="1"/>
    <col min="2" max="2" width="7.11940298507463" customWidth="1"/>
    <col min="3" max="3" width="5.98507462686567" style="8" customWidth="1"/>
    <col min="4" max="4" width="6.86567164179105" customWidth="1"/>
    <col min="5" max="5" width="8.73880597014925" customWidth="1"/>
    <col min="6" max="6" width="6.55970149253731" customWidth="1"/>
    <col min="7" max="7" width="8.74626865671642" customWidth="1"/>
    <col min="8" max="8" width="8.87313432835821" customWidth="1"/>
    <col min="9" max="9" width="6.23880597014925" customWidth="1"/>
    <col min="10" max="10" width="8.43283582089552" customWidth="1"/>
    <col min="11" max="11" width="5.61940298507463" customWidth="1"/>
    <col min="12" max="12" width="10.8731343283582" customWidth="1"/>
  </cols>
  <sheetData>
    <row r="2" spans="2:15">
      <c r="B2" s="30" t="s">
        <v>0</v>
      </c>
      <c r="C2" s="31" t="s">
        <v>7</v>
      </c>
      <c r="D2" s="32" t="s">
        <v>8</v>
      </c>
      <c r="E2" s="32"/>
      <c r="F2" s="32"/>
      <c r="G2" s="32"/>
      <c r="H2" s="32"/>
      <c r="I2" s="32" t="s">
        <v>9</v>
      </c>
      <c r="J2" s="32"/>
      <c r="K2" s="32"/>
      <c r="L2" s="32"/>
      <c r="M2" s="44" t="s">
        <v>15</v>
      </c>
      <c r="N2" s="44"/>
      <c r="O2" s="44"/>
    </row>
    <row r="3" ht="30.15" spans="2:15">
      <c r="B3" s="30"/>
      <c r="C3" s="31"/>
      <c r="D3" s="33" t="s">
        <v>10</v>
      </c>
      <c r="E3" s="33" t="s">
        <v>11</v>
      </c>
      <c r="F3" s="33" t="s">
        <v>12</v>
      </c>
      <c r="G3" s="33" t="s">
        <v>13</v>
      </c>
      <c r="H3" s="33" t="s">
        <v>14</v>
      </c>
      <c r="I3" s="33" t="s">
        <v>10</v>
      </c>
      <c r="J3" s="33" t="s">
        <v>11</v>
      </c>
      <c r="K3" s="33" t="s">
        <v>12</v>
      </c>
      <c r="L3" s="33" t="s">
        <v>14</v>
      </c>
      <c r="M3" s="33" t="s">
        <v>17</v>
      </c>
      <c r="N3" s="33" t="s">
        <v>18</v>
      </c>
      <c r="O3" s="33" t="s">
        <v>19</v>
      </c>
    </row>
    <row r="4" spans="2:15">
      <c r="B4" s="34">
        <v>43860</v>
      </c>
      <c r="C4" s="35">
        <v>1</v>
      </c>
      <c r="D4" s="35">
        <v>2</v>
      </c>
      <c r="E4" s="35"/>
      <c r="F4" s="38">
        <v>0</v>
      </c>
      <c r="G4" s="38"/>
      <c r="H4" s="38">
        <f>L4</f>
        <v>0</v>
      </c>
      <c r="I4" s="38">
        <v>2</v>
      </c>
      <c r="J4" s="38">
        <v>0</v>
      </c>
      <c r="K4" s="38">
        <v>0</v>
      </c>
      <c r="L4" s="38">
        <v>0</v>
      </c>
      <c r="M4" s="45">
        <f t="shared" ref="M4:M55" si="0">F4/D4</f>
        <v>0</v>
      </c>
      <c r="N4" s="45">
        <f t="shared" ref="N4:N55" si="1">H4/D4</f>
        <v>0</v>
      </c>
      <c r="O4" s="38">
        <f t="shared" ref="O4:O55" si="2">D4-F4-H4</f>
        <v>2</v>
      </c>
    </row>
    <row r="5" spans="1:15">
      <c r="A5" s="9"/>
      <c r="B5" s="36">
        <f t="shared" ref="B5:B68" si="3">B4+1</f>
        <v>43861</v>
      </c>
      <c r="C5" s="37">
        <f t="shared" ref="C5:C68" si="4">C4+1</f>
        <v>2</v>
      </c>
      <c r="D5" s="37">
        <v>2</v>
      </c>
      <c r="E5" s="37"/>
      <c r="F5" s="39">
        <v>0</v>
      </c>
      <c r="G5" s="39"/>
      <c r="H5" s="39">
        <f t="shared" ref="H5:H68" si="5">H4+L5</f>
        <v>0</v>
      </c>
      <c r="I5" s="39">
        <f t="shared" ref="I5:K5" si="6">D5-D4</f>
        <v>0</v>
      </c>
      <c r="J5" s="42">
        <f t="shared" si="6"/>
        <v>0</v>
      </c>
      <c r="K5" s="42">
        <f t="shared" si="6"/>
        <v>0</v>
      </c>
      <c r="L5" s="39">
        <v>0</v>
      </c>
      <c r="M5" s="46">
        <f t="shared" si="0"/>
        <v>0</v>
      </c>
      <c r="N5" s="46">
        <f t="shared" si="1"/>
        <v>0</v>
      </c>
      <c r="O5" s="39">
        <f t="shared" si="2"/>
        <v>2</v>
      </c>
    </row>
    <row r="6" spans="1:15">
      <c r="A6" s="9"/>
      <c r="B6" s="34">
        <f t="shared" si="3"/>
        <v>43862</v>
      </c>
      <c r="C6" s="35">
        <f t="shared" si="4"/>
        <v>3</v>
      </c>
      <c r="D6" s="35">
        <v>2</v>
      </c>
      <c r="E6" s="35"/>
      <c r="F6" s="38">
        <v>0</v>
      </c>
      <c r="G6" s="38"/>
      <c r="H6" s="38">
        <f t="shared" si="5"/>
        <v>0</v>
      </c>
      <c r="I6" s="38">
        <f t="shared" ref="I6:K6" si="7">D6-D5</f>
        <v>0</v>
      </c>
      <c r="J6" s="43">
        <f t="shared" si="7"/>
        <v>0</v>
      </c>
      <c r="K6" s="43">
        <f t="shared" si="7"/>
        <v>0</v>
      </c>
      <c r="L6" s="38">
        <v>0</v>
      </c>
      <c r="M6" s="45">
        <f t="shared" si="0"/>
        <v>0</v>
      </c>
      <c r="N6" s="45">
        <f t="shared" si="1"/>
        <v>0</v>
      </c>
      <c r="O6" s="38">
        <f t="shared" si="2"/>
        <v>2</v>
      </c>
    </row>
    <row r="7" spans="1:15">
      <c r="A7" s="9"/>
      <c r="B7" s="36">
        <f t="shared" si="3"/>
        <v>43863</v>
      </c>
      <c r="C7" s="37">
        <f t="shared" si="4"/>
        <v>4</v>
      </c>
      <c r="D7" s="37">
        <v>2</v>
      </c>
      <c r="E7" s="37"/>
      <c r="F7" s="39">
        <v>0</v>
      </c>
      <c r="G7" s="39"/>
      <c r="H7" s="39">
        <f t="shared" si="5"/>
        <v>0</v>
      </c>
      <c r="I7" s="39">
        <f t="shared" ref="I7:K7" si="8">D7-D6</f>
        <v>0</v>
      </c>
      <c r="J7" s="42">
        <f t="shared" si="8"/>
        <v>0</v>
      </c>
      <c r="K7" s="42">
        <f t="shared" si="8"/>
        <v>0</v>
      </c>
      <c r="L7" s="39">
        <v>0</v>
      </c>
      <c r="M7" s="46">
        <f t="shared" si="0"/>
        <v>0</v>
      </c>
      <c r="N7" s="46">
        <f t="shared" si="1"/>
        <v>0</v>
      </c>
      <c r="O7" s="39">
        <f t="shared" si="2"/>
        <v>2</v>
      </c>
    </row>
    <row r="8" spans="1:15">
      <c r="A8" s="9"/>
      <c r="B8" s="34">
        <f t="shared" si="3"/>
        <v>43864</v>
      </c>
      <c r="C8" s="35">
        <f t="shared" si="4"/>
        <v>5</v>
      </c>
      <c r="D8" s="35">
        <v>2</v>
      </c>
      <c r="E8" s="35"/>
      <c r="F8" s="38">
        <v>0</v>
      </c>
      <c r="G8" s="38"/>
      <c r="H8" s="38">
        <f t="shared" si="5"/>
        <v>0</v>
      </c>
      <c r="I8" s="38">
        <f t="shared" ref="I8:K8" si="9">D8-D7</f>
        <v>0</v>
      </c>
      <c r="J8" s="43">
        <f t="shared" si="9"/>
        <v>0</v>
      </c>
      <c r="K8" s="43">
        <f t="shared" si="9"/>
        <v>0</v>
      </c>
      <c r="L8" s="38">
        <v>0</v>
      </c>
      <c r="M8" s="45">
        <f t="shared" si="0"/>
        <v>0</v>
      </c>
      <c r="N8" s="45">
        <f t="shared" si="1"/>
        <v>0</v>
      </c>
      <c r="O8" s="38">
        <f t="shared" si="2"/>
        <v>2</v>
      </c>
    </row>
    <row r="9" spans="1:15">
      <c r="A9" s="9"/>
      <c r="B9" s="36">
        <f t="shared" si="3"/>
        <v>43865</v>
      </c>
      <c r="C9" s="37">
        <f t="shared" si="4"/>
        <v>6</v>
      </c>
      <c r="D9" s="37">
        <v>2</v>
      </c>
      <c r="E9" s="37"/>
      <c r="F9" s="39">
        <v>0</v>
      </c>
      <c r="G9" s="39"/>
      <c r="H9" s="39">
        <f t="shared" si="5"/>
        <v>0</v>
      </c>
      <c r="I9" s="39">
        <f t="shared" ref="I9:K9" si="10">D9-D8</f>
        <v>0</v>
      </c>
      <c r="J9" s="42">
        <f t="shared" si="10"/>
        <v>0</v>
      </c>
      <c r="K9" s="42">
        <f t="shared" si="10"/>
        <v>0</v>
      </c>
      <c r="L9" s="39">
        <v>0</v>
      </c>
      <c r="M9" s="46">
        <f t="shared" si="0"/>
        <v>0</v>
      </c>
      <c r="N9" s="46">
        <f t="shared" si="1"/>
        <v>0</v>
      </c>
      <c r="O9" s="39">
        <f t="shared" si="2"/>
        <v>2</v>
      </c>
    </row>
    <row r="10" spans="1:15">
      <c r="A10" s="9"/>
      <c r="B10" s="34">
        <f t="shared" si="3"/>
        <v>43866</v>
      </c>
      <c r="C10" s="35">
        <f t="shared" si="4"/>
        <v>7</v>
      </c>
      <c r="D10" s="35">
        <v>2</v>
      </c>
      <c r="E10" s="35"/>
      <c r="F10" s="38">
        <v>0</v>
      </c>
      <c r="G10" s="38"/>
      <c r="H10" s="38">
        <f t="shared" si="5"/>
        <v>0</v>
      </c>
      <c r="I10" s="38">
        <f t="shared" ref="I10:K10" si="11">D10-D9</f>
        <v>0</v>
      </c>
      <c r="J10" s="43">
        <f t="shared" si="11"/>
        <v>0</v>
      </c>
      <c r="K10" s="43">
        <f t="shared" si="11"/>
        <v>0</v>
      </c>
      <c r="L10" s="38">
        <v>0</v>
      </c>
      <c r="M10" s="45">
        <f t="shared" si="0"/>
        <v>0</v>
      </c>
      <c r="N10" s="45">
        <f t="shared" si="1"/>
        <v>0</v>
      </c>
      <c r="O10" s="38">
        <f t="shared" si="2"/>
        <v>2</v>
      </c>
    </row>
    <row r="11" spans="1:15">
      <c r="A11" s="9"/>
      <c r="B11" s="36">
        <f t="shared" si="3"/>
        <v>43867</v>
      </c>
      <c r="C11" s="37">
        <f t="shared" si="4"/>
        <v>8</v>
      </c>
      <c r="D11" s="37">
        <v>3</v>
      </c>
      <c r="E11" s="37"/>
      <c r="F11" s="39">
        <v>0</v>
      </c>
      <c r="G11" s="39"/>
      <c r="H11" s="39">
        <f t="shared" si="5"/>
        <v>0</v>
      </c>
      <c r="I11" s="39">
        <f t="shared" ref="I11:K11" si="12">D11-D10</f>
        <v>1</v>
      </c>
      <c r="J11" s="42">
        <f t="shared" si="12"/>
        <v>0</v>
      </c>
      <c r="K11" s="42">
        <f t="shared" si="12"/>
        <v>0</v>
      </c>
      <c r="L11" s="39">
        <v>0</v>
      </c>
      <c r="M11" s="46">
        <f t="shared" si="0"/>
        <v>0</v>
      </c>
      <c r="N11" s="46">
        <f t="shared" si="1"/>
        <v>0</v>
      </c>
      <c r="O11" s="39">
        <f t="shared" si="2"/>
        <v>3</v>
      </c>
    </row>
    <row r="12" spans="1:15">
      <c r="A12" s="9"/>
      <c r="B12" s="34">
        <f t="shared" si="3"/>
        <v>43868</v>
      </c>
      <c r="C12" s="35">
        <f t="shared" si="4"/>
        <v>9</v>
      </c>
      <c r="D12" s="35">
        <v>3</v>
      </c>
      <c r="E12" s="35"/>
      <c r="F12" s="38">
        <v>0</v>
      </c>
      <c r="G12" s="38"/>
      <c r="H12" s="38">
        <f t="shared" si="5"/>
        <v>0</v>
      </c>
      <c r="I12" s="38">
        <f t="shared" ref="I12:K12" si="13">D12-D11</f>
        <v>0</v>
      </c>
      <c r="J12" s="43">
        <f t="shared" si="13"/>
        <v>0</v>
      </c>
      <c r="K12" s="43">
        <f t="shared" si="13"/>
        <v>0</v>
      </c>
      <c r="L12" s="38">
        <v>0</v>
      </c>
      <c r="M12" s="45">
        <f t="shared" si="0"/>
        <v>0</v>
      </c>
      <c r="N12" s="45">
        <f t="shared" si="1"/>
        <v>0</v>
      </c>
      <c r="O12" s="38">
        <f t="shared" si="2"/>
        <v>3</v>
      </c>
    </row>
    <row r="13" spans="1:15">
      <c r="A13" s="9"/>
      <c r="B13" s="36">
        <f t="shared" si="3"/>
        <v>43869</v>
      </c>
      <c r="C13" s="37">
        <f t="shared" si="4"/>
        <v>10</v>
      </c>
      <c r="D13" s="37">
        <v>3</v>
      </c>
      <c r="E13" s="37"/>
      <c r="F13" s="39">
        <v>0</v>
      </c>
      <c r="G13" s="39"/>
      <c r="H13" s="39">
        <f t="shared" si="5"/>
        <v>0</v>
      </c>
      <c r="I13" s="39">
        <f t="shared" ref="I13:K13" si="14">D13-D12</f>
        <v>0</v>
      </c>
      <c r="J13" s="42">
        <f t="shared" si="14"/>
        <v>0</v>
      </c>
      <c r="K13" s="42">
        <f t="shared" si="14"/>
        <v>0</v>
      </c>
      <c r="L13" s="39">
        <v>0</v>
      </c>
      <c r="M13" s="46">
        <f t="shared" si="0"/>
        <v>0</v>
      </c>
      <c r="N13" s="46">
        <f t="shared" si="1"/>
        <v>0</v>
      </c>
      <c r="O13" s="39">
        <f t="shared" si="2"/>
        <v>3</v>
      </c>
    </row>
    <row r="14" spans="1:15">
      <c r="A14" s="9"/>
      <c r="B14" s="34">
        <f t="shared" si="3"/>
        <v>43870</v>
      </c>
      <c r="C14" s="35">
        <f t="shared" si="4"/>
        <v>11</v>
      </c>
      <c r="D14" s="35">
        <v>3</v>
      </c>
      <c r="E14" s="35"/>
      <c r="F14" s="38">
        <v>0</v>
      </c>
      <c r="G14" s="38"/>
      <c r="H14" s="38">
        <f t="shared" si="5"/>
        <v>0</v>
      </c>
      <c r="I14" s="38">
        <f t="shared" ref="I14:K14" si="15">D14-D13</f>
        <v>0</v>
      </c>
      <c r="J14" s="43">
        <f t="shared" si="15"/>
        <v>0</v>
      </c>
      <c r="K14" s="43">
        <f t="shared" si="15"/>
        <v>0</v>
      </c>
      <c r="L14" s="38">
        <v>0</v>
      </c>
      <c r="M14" s="45">
        <f t="shared" si="0"/>
        <v>0</v>
      </c>
      <c r="N14" s="45">
        <f t="shared" si="1"/>
        <v>0</v>
      </c>
      <c r="O14" s="38">
        <f t="shared" si="2"/>
        <v>3</v>
      </c>
    </row>
    <row r="15" spans="1:15">
      <c r="A15" s="9"/>
      <c r="B15" s="36">
        <f t="shared" si="3"/>
        <v>43871</v>
      </c>
      <c r="C15" s="37">
        <f t="shared" si="4"/>
        <v>12</v>
      </c>
      <c r="D15" s="37">
        <v>3</v>
      </c>
      <c r="E15" s="37"/>
      <c r="F15" s="39">
        <v>0</v>
      </c>
      <c r="G15" s="39"/>
      <c r="H15" s="39">
        <f t="shared" si="5"/>
        <v>0</v>
      </c>
      <c r="I15" s="39">
        <f t="shared" ref="I15:K15" si="16">D15-D14</f>
        <v>0</v>
      </c>
      <c r="J15" s="42">
        <f t="shared" si="16"/>
        <v>0</v>
      </c>
      <c r="K15" s="42">
        <f t="shared" si="16"/>
        <v>0</v>
      </c>
      <c r="L15" s="39">
        <v>0</v>
      </c>
      <c r="M15" s="46">
        <f t="shared" si="0"/>
        <v>0</v>
      </c>
      <c r="N15" s="46">
        <f t="shared" si="1"/>
        <v>0</v>
      </c>
      <c r="O15" s="39">
        <f t="shared" si="2"/>
        <v>3</v>
      </c>
    </row>
    <row r="16" spans="1:15">
      <c r="A16" s="9"/>
      <c r="B16" s="34">
        <f t="shared" si="3"/>
        <v>43872</v>
      </c>
      <c r="C16" s="35">
        <f t="shared" si="4"/>
        <v>13</v>
      </c>
      <c r="D16" s="35">
        <v>3</v>
      </c>
      <c r="E16" s="35"/>
      <c r="F16" s="38">
        <v>0</v>
      </c>
      <c r="G16" s="38"/>
      <c r="H16" s="38">
        <f t="shared" si="5"/>
        <v>0</v>
      </c>
      <c r="I16" s="38">
        <f t="shared" ref="I16:K16" si="17">D16-D15</f>
        <v>0</v>
      </c>
      <c r="J16" s="43">
        <f t="shared" si="17"/>
        <v>0</v>
      </c>
      <c r="K16" s="43">
        <f t="shared" si="17"/>
        <v>0</v>
      </c>
      <c r="L16" s="38">
        <v>0</v>
      </c>
      <c r="M16" s="45">
        <f t="shared" si="0"/>
        <v>0</v>
      </c>
      <c r="N16" s="45">
        <f t="shared" si="1"/>
        <v>0</v>
      </c>
      <c r="O16" s="38">
        <f t="shared" si="2"/>
        <v>3</v>
      </c>
    </row>
    <row r="17" spans="1:15">
      <c r="A17" s="9"/>
      <c r="B17" s="36">
        <f t="shared" si="3"/>
        <v>43873</v>
      </c>
      <c r="C17" s="37">
        <f t="shared" si="4"/>
        <v>14</v>
      </c>
      <c r="D17" s="37">
        <v>3</v>
      </c>
      <c r="E17" s="37"/>
      <c r="F17" s="39">
        <v>0</v>
      </c>
      <c r="G17" s="39"/>
      <c r="H17" s="39">
        <f t="shared" si="5"/>
        <v>0</v>
      </c>
      <c r="I17" s="39">
        <f t="shared" ref="I17:K17" si="18">D17-D16</f>
        <v>0</v>
      </c>
      <c r="J17" s="42">
        <f t="shared" si="18"/>
        <v>0</v>
      </c>
      <c r="K17" s="42">
        <f t="shared" si="18"/>
        <v>0</v>
      </c>
      <c r="L17" s="39">
        <v>0</v>
      </c>
      <c r="M17" s="46">
        <f t="shared" si="0"/>
        <v>0</v>
      </c>
      <c r="N17" s="46">
        <f t="shared" si="1"/>
        <v>0</v>
      </c>
      <c r="O17" s="39">
        <f t="shared" si="2"/>
        <v>3</v>
      </c>
    </row>
    <row r="18" spans="1:15">
      <c r="A18" s="9"/>
      <c r="B18" s="34">
        <f t="shared" si="3"/>
        <v>43874</v>
      </c>
      <c r="C18" s="35">
        <f t="shared" si="4"/>
        <v>15</v>
      </c>
      <c r="D18" s="35">
        <v>3</v>
      </c>
      <c r="E18" s="35"/>
      <c r="F18" s="38">
        <v>0</v>
      </c>
      <c r="G18" s="38"/>
      <c r="H18" s="38">
        <f t="shared" si="5"/>
        <v>0</v>
      </c>
      <c r="I18" s="38">
        <f t="shared" ref="I18:K18" si="19">D18-D17</f>
        <v>0</v>
      </c>
      <c r="J18" s="43">
        <f t="shared" si="19"/>
        <v>0</v>
      </c>
      <c r="K18" s="43">
        <f t="shared" si="19"/>
        <v>0</v>
      </c>
      <c r="L18" s="38">
        <v>0</v>
      </c>
      <c r="M18" s="45">
        <f t="shared" si="0"/>
        <v>0</v>
      </c>
      <c r="N18" s="45">
        <f t="shared" si="1"/>
        <v>0</v>
      </c>
      <c r="O18" s="38">
        <f t="shared" si="2"/>
        <v>3</v>
      </c>
    </row>
    <row r="19" spans="1:15">
      <c r="A19" s="9"/>
      <c r="B19" s="36">
        <f t="shared" si="3"/>
        <v>43875</v>
      </c>
      <c r="C19" s="37">
        <f t="shared" si="4"/>
        <v>16</v>
      </c>
      <c r="D19" s="37">
        <v>3</v>
      </c>
      <c r="E19" s="37"/>
      <c r="F19" s="39">
        <v>0</v>
      </c>
      <c r="G19" s="39"/>
      <c r="H19" s="39">
        <f t="shared" si="5"/>
        <v>0</v>
      </c>
      <c r="I19" s="39">
        <f t="shared" ref="I19:K19" si="20">D19-D18</f>
        <v>0</v>
      </c>
      <c r="J19" s="42">
        <f t="shared" si="20"/>
        <v>0</v>
      </c>
      <c r="K19" s="42">
        <f t="shared" si="20"/>
        <v>0</v>
      </c>
      <c r="L19" s="39">
        <v>0</v>
      </c>
      <c r="M19" s="46">
        <f t="shared" si="0"/>
        <v>0</v>
      </c>
      <c r="N19" s="46">
        <f t="shared" si="1"/>
        <v>0</v>
      </c>
      <c r="O19" s="39">
        <f t="shared" si="2"/>
        <v>3</v>
      </c>
    </row>
    <row r="20" spans="1:15">
      <c r="A20" s="9"/>
      <c r="B20" s="34">
        <f t="shared" si="3"/>
        <v>43876</v>
      </c>
      <c r="C20" s="35">
        <f t="shared" si="4"/>
        <v>17</v>
      </c>
      <c r="D20" s="35">
        <v>3</v>
      </c>
      <c r="E20" s="35"/>
      <c r="F20" s="38">
        <v>0</v>
      </c>
      <c r="G20" s="38"/>
      <c r="H20" s="38">
        <f t="shared" si="5"/>
        <v>0</v>
      </c>
      <c r="I20" s="38">
        <v>1</v>
      </c>
      <c r="J20" s="38">
        <v>0</v>
      </c>
      <c r="K20" s="38">
        <v>0</v>
      </c>
      <c r="L20" s="38">
        <v>0</v>
      </c>
      <c r="M20" s="45">
        <f t="shared" si="0"/>
        <v>0</v>
      </c>
      <c r="N20" s="45">
        <f t="shared" si="1"/>
        <v>0</v>
      </c>
      <c r="O20" s="38">
        <f t="shared" si="2"/>
        <v>3</v>
      </c>
    </row>
    <row r="21" spans="1:15">
      <c r="A21" s="9"/>
      <c r="B21" s="36">
        <f t="shared" si="3"/>
        <v>43877</v>
      </c>
      <c r="C21" s="37">
        <f t="shared" si="4"/>
        <v>18</v>
      </c>
      <c r="D21" s="37">
        <v>3</v>
      </c>
      <c r="E21" s="37"/>
      <c r="F21" s="39">
        <v>0</v>
      </c>
      <c r="G21" s="39"/>
      <c r="H21" s="39">
        <f t="shared" si="5"/>
        <v>0</v>
      </c>
      <c r="I21" s="39">
        <f t="shared" ref="I21:K21" si="21">D21-D20</f>
        <v>0</v>
      </c>
      <c r="J21" s="42">
        <f t="shared" si="21"/>
        <v>0</v>
      </c>
      <c r="K21" s="42">
        <f t="shared" si="21"/>
        <v>0</v>
      </c>
      <c r="L21" s="39">
        <v>0</v>
      </c>
      <c r="M21" s="46">
        <f t="shared" si="0"/>
        <v>0</v>
      </c>
      <c r="N21" s="46">
        <f t="shared" si="1"/>
        <v>0</v>
      </c>
      <c r="O21" s="39">
        <f t="shared" si="2"/>
        <v>3</v>
      </c>
    </row>
    <row r="22" spans="1:15">
      <c r="A22" s="9"/>
      <c r="B22" s="34">
        <f t="shared" si="3"/>
        <v>43878</v>
      </c>
      <c r="C22" s="35">
        <f t="shared" si="4"/>
        <v>19</v>
      </c>
      <c r="D22" s="35">
        <v>3</v>
      </c>
      <c r="E22" s="35"/>
      <c r="F22" s="38">
        <v>0</v>
      </c>
      <c r="G22" s="38"/>
      <c r="H22" s="38">
        <f t="shared" si="5"/>
        <v>0</v>
      </c>
      <c r="I22" s="38">
        <f t="shared" ref="I22:K22" si="22">D22-D21</f>
        <v>0</v>
      </c>
      <c r="J22" s="43">
        <f t="shared" si="22"/>
        <v>0</v>
      </c>
      <c r="K22" s="43">
        <f t="shared" si="22"/>
        <v>0</v>
      </c>
      <c r="L22" s="38">
        <v>0</v>
      </c>
      <c r="M22" s="45">
        <f t="shared" si="0"/>
        <v>0</v>
      </c>
      <c r="N22" s="45">
        <f t="shared" si="1"/>
        <v>0</v>
      </c>
      <c r="O22" s="38">
        <f t="shared" si="2"/>
        <v>3</v>
      </c>
    </row>
    <row r="23" spans="1:15">
      <c r="A23" s="9"/>
      <c r="B23" s="36">
        <f t="shared" si="3"/>
        <v>43879</v>
      </c>
      <c r="C23" s="37">
        <f t="shared" si="4"/>
        <v>20</v>
      </c>
      <c r="D23" s="37">
        <v>3</v>
      </c>
      <c r="E23" s="37"/>
      <c r="F23" s="39">
        <v>0</v>
      </c>
      <c r="G23" s="39"/>
      <c r="H23" s="39">
        <f t="shared" si="5"/>
        <v>0</v>
      </c>
      <c r="I23" s="39">
        <f t="shared" ref="I23:K23" si="23">D23-D22</f>
        <v>0</v>
      </c>
      <c r="J23" s="42">
        <f t="shared" si="23"/>
        <v>0</v>
      </c>
      <c r="K23" s="42">
        <f t="shared" si="23"/>
        <v>0</v>
      </c>
      <c r="L23" s="39">
        <v>0</v>
      </c>
      <c r="M23" s="46">
        <f t="shared" si="0"/>
        <v>0</v>
      </c>
      <c r="N23" s="46">
        <f t="shared" si="1"/>
        <v>0</v>
      </c>
      <c r="O23" s="39">
        <f t="shared" si="2"/>
        <v>3</v>
      </c>
    </row>
    <row r="24" spans="1:15">
      <c r="A24" s="9"/>
      <c r="B24" s="34">
        <f t="shared" si="3"/>
        <v>43880</v>
      </c>
      <c r="C24" s="35">
        <f t="shared" si="4"/>
        <v>21</v>
      </c>
      <c r="D24" s="35">
        <v>3</v>
      </c>
      <c r="E24" s="35"/>
      <c r="F24" s="38">
        <v>0</v>
      </c>
      <c r="G24" s="38"/>
      <c r="H24" s="38">
        <f t="shared" si="5"/>
        <v>0</v>
      </c>
      <c r="I24" s="38">
        <f t="shared" ref="I24:K24" si="24">D24-D23</f>
        <v>0</v>
      </c>
      <c r="J24" s="43">
        <f t="shared" si="24"/>
        <v>0</v>
      </c>
      <c r="K24" s="43">
        <f t="shared" si="24"/>
        <v>0</v>
      </c>
      <c r="L24" s="38">
        <v>0</v>
      </c>
      <c r="M24" s="45">
        <f t="shared" si="0"/>
        <v>0</v>
      </c>
      <c r="N24" s="45">
        <f t="shared" si="1"/>
        <v>0</v>
      </c>
      <c r="O24" s="38">
        <f t="shared" si="2"/>
        <v>3</v>
      </c>
    </row>
    <row r="25" spans="1:15">
      <c r="A25" s="9"/>
      <c r="B25" s="36">
        <f t="shared" si="3"/>
        <v>43881</v>
      </c>
      <c r="C25" s="37">
        <f t="shared" si="4"/>
        <v>22</v>
      </c>
      <c r="D25" s="37">
        <v>4</v>
      </c>
      <c r="E25" s="37"/>
      <c r="F25" s="39">
        <v>0</v>
      </c>
      <c r="G25" s="39"/>
      <c r="H25" s="39">
        <f t="shared" si="5"/>
        <v>0</v>
      </c>
      <c r="I25" s="39">
        <f t="shared" ref="I25:K25" si="25">D25-D24</f>
        <v>1</v>
      </c>
      <c r="J25" s="42">
        <f t="shared" si="25"/>
        <v>0</v>
      </c>
      <c r="K25" s="42">
        <f t="shared" si="25"/>
        <v>0</v>
      </c>
      <c r="L25" s="39">
        <v>0</v>
      </c>
      <c r="M25" s="46">
        <f t="shared" si="0"/>
        <v>0</v>
      </c>
      <c r="N25" s="46">
        <f t="shared" si="1"/>
        <v>0</v>
      </c>
      <c r="O25" s="39">
        <f t="shared" si="2"/>
        <v>4</v>
      </c>
    </row>
    <row r="26" spans="1:15">
      <c r="A26" s="9"/>
      <c r="B26" s="34">
        <f t="shared" si="3"/>
        <v>43882</v>
      </c>
      <c r="C26" s="35">
        <f t="shared" si="4"/>
        <v>23</v>
      </c>
      <c r="D26" s="35">
        <v>21</v>
      </c>
      <c r="E26" s="35"/>
      <c r="F26" s="38">
        <v>1</v>
      </c>
      <c r="G26" s="38"/>
      <c r="H26" s="38">
        <f t="shared" si="5"/>
        <v>1</v>
      </c>
      <c r="I26" s="38">
        <f t="shared" ref="I26:K26" si="26">D26-D25</f>
        <v>17</v>
      </c>
      <c r="J26" s="43">
        <f t="shared" si="26"/>
        <v>0</v>
      </c>
      <c r="K26" s="43">
        <f t="shared" si="26"/>
        <v>1</v>
      </c>
      <c r="L26" s="38">
        <v>1</v>
      </c>
      <c r="M26" s="45">
        <f t="shared" si="0"/>
        <v>0.0476190476190476</v>
      </c>
      <c r="N26" s="45">
        <f t="shared" si="1"/>
        <v>0.0476190476190476</v>
      </c>
      <c r="O26" s="38">
        <f t="shared" si="2"/>
        <v>19</v>
      </c>
    </row>
    <row r="27" spans="1:15">
      <c r="A27" s="9"/>
      <c r="B27" s="36">
        <f t="shared" si="3"/>
        <v>43883</v>
      </c>
      <c r="C27" s="37">
        <f t="shared" si="4"/>
        <v>24</v>
      </c>
      <c r="D27" s="37">
        <v>79</v>
      </c>
      <c r="E27" s="37"/>
      <c r="F27" s="39">
        <v>2</v>
      </c>
      <c r="G27" s="39"/>
      <c r="H27" s="39">
        <f t="shared" si="5"/>
        <v>2</v>
      </c>
      <c r="I27" s="39">
        <f t="shared" ref="I27:K27" si="27">D27-D26</f>
        <v>58</v>
      </c>
      <c r="J27" s="42">
        <f t="shared" si="27"/>
        <v>0</v>
      </c>
      <c r="K27" s="42">
        <f t="shared" si="27"/>
        <v>1</v>
      </c>
      <c r="L27" s="39">
        <v>1</v>
      </c>
      <c r="M27" s="46">
        <f t="shared" si="0"/>
        <v>0.0253164556962025</v>
      </c>
      <c r="N27" s="46">
        <f t="shared" si="1"/>
        <v>0.0253164556962025</v>
      </c>
      <c r="O27" s="39">
        <f t="shared" si="2"/>
        <v>75</v>
      </c>
    </row>
    <row r="28" spans="1:15">
      <c r="A28" s="9"/>
      <c r="B28" s="34">
        <f t="shared" si="3"/>
        <v>43884</v>
      </c>
      <c r="C28" s="35">
        <f t="shared" si="4"/>
        <v>25</v>
      </c>
      <c r="D28" s="35">
        <v>157</v>
      </c>
      <c r="E28" s="35"/>
      <c r="F28" s="38">
        <v>3</v>
      </c>
      <c r="G28" s="38"/>
      <c r="H28" s="38">
        <f t="shared" si="5"/>
        <v>2</v>
      </c>
      <c r="I28" s="38">
        <f t="shared" ref="I28:K28" si="28">D28-D27</f>
        <v>78</v>
      </c>
      <c r="J28" s="43">
        <f t="shared" si="28"/>
        <v>0</v>
      </c>
      <c r="K28" s="43">
        <f t="shared" si="28"/>
        <v>1</v>
      </c>
      <c r="L28" s="38">
        <v>0</v>
      </c>
      <c r="M28" s="45">
        <f t="shared" si="0"/>
        <v>0.0191082802547771</v>
      </c>
      <c r="N28" s="45">
        <f t="shared" si="1"/>
        <v>0.0127388535031847</v>
      </c>
      <c r="O28" s="38">
        <f t="shared" si="2"/>
        <v>152</v>
      </c>
    </row>
    <row r="29" spans="2:15">
      <c r="B29" s="36">
        <f t="shared" si="3"/>
        <v>43885</v>
      </c>
      <c r="C29" s="37">
        <f t="shared" si="4"/>
        <v>26</v>
      </c>
      <c r="D29" s="37">
        <v>229</v>
      </c>
      <c r="E29" s="37"/>
      <c r="F29" s="39">
        <v>7</v>
      </c>
      <c r="G29" s="39"/>
      <c r="H29" s="39">
        <f t="shared" si="5"/>
        <v>1</v>
      </c>
      <c r="I29" s="39">
        <f t="shared" ref="I29:K29" si="29">D29-D28</f>
        <v>72</v>
      </c>
      <c r="J29" s="42">
        <f t="shared" si="29"/>
        <v>0</v>
      </c>
      <c r="K29" s="42">
        <f t="shared" si="29"/>
        <v>4</v>
      </c>
      <c r="L29" s="39">
        <v>-1</v>
      </c>
      <c r="M29" s="46">
        <f t="shared" si="0"/>
        <v>0.0305676855895196</v>
      </c>
      <c r="N29" s="46">
        <f t="shared" si="1"/>
        <v>0.00436681222707424</v>
      </c>
      <c r="O29" s="39">
        <f t="shared" si="2"/>
        <v>221</v>
      </c>
    </row>
    <row r="30" spans="2:15">
      <c r="B30" s="34">
        <f t="shared" si="3"/>
        <v>43886</v>
      </c>
      <c r="C30" s="35">
        <f t="shared" si="4"/>
        <v>27</v>
      </c>
      <c r="D30" s="35">
        <v>323</v>
      </c>
      <c r="E30" s="35"/>
      <c r="F30" s="38">
        <v>11</v>
      </c>
      <c r="G30" s="38"/>
      <c r="H30" s="38">
        <f t="shared" si="5"/>
        <v>2</v>
      </c>
      <c r="I30" s="38">
        <f t="shared" ref="I30:K30" si="30">D30-D29</f>
        <v>94</v>
      </c>
      <c r="J30" s="43">
        <f t="shared" si="30"/>
        <v>0</v>
      </c>
      <c r="K30" s="43">
        <f t="shared" si="30"/>
        <v>4</v>
      </c>
      <c r="L30" s="38">
        <v>1</v>
      </c>
      <c r="M30" s="45">
        <f t="shared" si="0"/>
        <v>0.0340557275541796</v>
      </c>
      <c r="N30" s="45">
        <f t="shared" si="1"/>
        <v>0.00619195046439629</v>
      </c>
      <c r="O30" s="38">
        <f t="shared" si="2"/>
        <v>310</v>
      </c>
    </row>
    <row r="31" spans="2:15">
      <c r="B31" s="36">
        <f t="shared" si="3"/>
        <v>43887</v>
      </c>
      <c r="C31" s="37">
        <f t="shared" si="4"/>
        <v>28</v>
      </c>
      <c r="D31" s="37">
        <v>470</v>
      </c>
      <c r="E31" s="37"/>
      <c r="F31" s="39">
        <v>12</v>
      </c>
      <c r="G31" s="39"/>
      <c r="H31" s="39">
        <f t="shared" si="5"/>
        <v>3</v>
      </c>
      <c r="I31" s="39">
        <f t="shared" ref="I31:K31" si="31">D31-D30</f>
        <v>147</v>
      </c>
      <c r="J31" s="42">
        <f t="shared" si="31"/>
        <v>0</v>
      </c>
      <c r="K31" s="42">
        <f t="shared" si="31"/>
        <v>1</v>
      </c>
      <c r="L31" s="39">
        <v>1</v>
      </c>
      <c r="M31" s="46">
        <f t="shared" si="0"/>
        <v>0.025531914893617</v>
      </c>
      <c r="N31" s="46">
        <f t="shared" si="1"/>
        <v>0.00638297872340425</v>
      </c>
      <c r="O31" s="39">
        <f t="shared" si="2"/>
        <v>455</v>
      </c>
    </row>
    <row r="32" spans="2:15">
      <c r="B32" s="34">
        <f t="shared" si="3"/>
        <v>43888</v>
      </c>
      <c r="C32" s="35">
        <f t="shared" si="4"/>
        <v>29</v>
      </c>
      <c r="D32" s="35">
        <v>655</v>
      </c>
      <c r="E32" s="35"/>
      <c r="F32" s="38">
        <v>17</v>
      </c>
      <c r="G32" s="38"/>
      <c r="H32" s="38">
        <f t="shared" si="5"/>
        <v>45</v>
      </c>
      <c r="I32" s="38">
        <f t="shared" ref="I32:K32" si="32">D32-D31</f>
        <v>185</v>
      </c>
      <c r="J32" s="43">
        <f t="shared" si="32"/>
        <v>0</v>
      </c>
      <c r="K32" s="43">
        <f t="shared" si="32"/>
        <v>5</v>
      </c>
      <c r="L32" s="38">
        <v>42</v>
      </c>
      <c r="M32" s="45">
        <f t="shared" si="0"/>
        <v>0.0259541984732824</v>
      </c>
      <c r="N32" s="45">
        <f t="shared" si="1"/>
        <v>0.0687022900763359</v>
      </c>
      <c r="O32" s="38">
        <f t="shared" si="2"/>
        <v>593</v>
      </c>
    </row>
    <row r="33" spans="2:15">
      <c r="B33" s="36">
        <f t="shared" si="3"/>
        <v>43889</v>
      </c>
      <c r="C33" s="37">
        <f t="shared" si="4"/>
        <v>30</v>
      </c>
      <c r="D33" s="37">
        <v>889</v>
      </c>
      <c r="E33" s="37"/>
      <c r="F33" s="39">
        <v>21</v>
      </c>
      <c r="G33" s="39"/>
      <c r="H33" s="39">
        <f t="shared" si="5"/>
        <v>46</v>
      </c>
      <c r="I33" s="39">
        <f t="shared" ref="I33:K33" si="33">D33-D32</f>
        <v>234</v>
      </c>
      <c r="J33" s="42">
        <f t="shared" si="33"/>
        <v>0</v>
      </c>
      <c r="K33" s="42">
        <f t="shared" si="33"/>
        <v>4</v>
      </c>
      <c r="L33" s="39">
        <v>1</v>
      </c>
      <c r="M33" s="46">
        <f t="shared" si="0"/>
        <v>0.0236220472440945</v>
      </c>
      <c r="N33" s="46">
        <f t="shared" si="1"/>
        <v>0.0517435320584927</v>
      </c>
      <c r="O33" s="39">
        <f t="shared" si="2"/>
        <v>822</v>
      </c>
    </row>
    <row r="34" spans="2:15">
      <c r="B34" s="34">
        <f t="shared" si="3"/>
        <v>43890</v>
      </c>
      <c r="C34" s="35">
        <f t="shared" si="4"/>
        <v>31</v>
      </c>
      <c r="D34" s="35">
        <v>1128</v>
      </c>
      <c r="E34" s="35"/>
      <c r="F34" s="38">
        <v>29</v>
      </c>
      <c r="G34" s="38"/>
      <c r="H34" s="38">
        <f t="shared" si="5"/>
        <v>50</v>
      </c>
      <c r="I34" s="38">
        <f t="shared" ref="I34:K34" si="34">D34-D33</f>
        <v>239</v>
      </c>
      <c r="J34" s="43">
        <f t="shared" si="34"/>
        <v>0</v>
      </c>
      <c r="K34" s="43">
        <f t="shared" si="34"/>
        <v>8</v>
      </c>
      <c r="L34" s="38">
        <v>4</v>
      </c>
      <c r="M34" s="45">
        <f t="shared" si="0"/>
        <v>0.025709219858156</v>
      </c>
      <c r="N34" s="45">
        <f t="shared" si="1"/>
        <v>0.0443262411347518</v>
      </c>
      <c r="O34" s="38">
        <f t="shared" si="2"/>
        <v>1049</v>
      </c>
    </row>
    <row r="35" spans="2:15">
      <c r="B35" s="36">
        <f t="shared" si="3"/>
        <v>43891</v>
      </c>
      <c r="C35" s="37">
        <f t="shared" si="4"/>
        <v>32</v>
      </c>
      <c r="D35" s="37">
        <v>1701</v>
      </c>
      <c r="E35" s="37"/>
      <c r="F35" s="39">
        <v>41</v>
      </c>
      <c r="G35" s="39"/>
      <c r="H35" s="39">
        <f t="shared" si="5"/>
        <v>83</v>
      </c>
      <c r="I35" s="39">
        <f t="shared" ref="I35:K35" si="35">D35-D34</f>
        <v>573</v>
      </c>
      <c r="J35" s="42">
        <f t="shared" si="35"/>
        <v>0</v>
      </c>
      <c r="K35" s="42">
        <f t="shared" si="35"/>
        <v>12</v>
      </c>
      <c r="L35" s="39">
        <v>33</v>
      </c>
      <c r="M35" s="46">
        <f t="shared" si="0"/>
        <v>0.024103468547913</v>
      </c>
      <c r="N35" s="46">
        <f t="shared" si="1"/>
        <v>0.0487948265726044</v>
      </c>
      <c r="O35" s="39">
        <f t="shared" si="2"/>
        <v>1577</v>
      </c>
    </row>
    <row r="36" spans="2:15">
      <c r="B36" s="34">
        <f t="shared" si="3"/>
        <v>43892</v>
      </c>
      <c r="C36" s="35">
        <f t="shared" si="4"/>
        <v>33</v>
      </c>
      <c r="D36" s="35">
        <v>2036</v>
      </c>
      <c r="E36" s="35"/>
      <c r="F36" s="38">
        <v>52</v>
      </c>
      <c r="G36" s="38"/>
      <c r="H36" s="38">
        <f t="shared" si="5"/>
        <v>149</v>
      </c>
      <c r="I36" s="38">
        <f t="shared" ref="I36:K36" si="36">D36-D35</f>
        <v>335</v>
      </c>
      <c r="J36" s="43">
        <f t="shared" si="36"/>
        <v>0</v>
      </c>
      <c r="K36" s="43">
        <f t="shared" si="36"/>
        <v>11</v>
      </c>
      <c r="L36" s="38">
        <v>66</v>
      </c>
      <c r="M36" s="45">
        <f t="shared" si="0"/>
        <v>0.0255402750491159</v>
      </c>
      <c r="N36" s="45">
        <f t="shared" si="1"/>
        <v>0.0731827111984283</v>
      </c>
      <c r="O36" s="38">
        <f t="shared" si="2"/>
        <v>1835</v>
      </c>
    </row>
    <row r="37" spans="2:15">
      <c r="B37" s="36">
        <f t="shared" si="3"/>
        <v>43893</v>
      </c>
      <c r="C37" s="37">
        <f t="shared" si="4"/>
        <v>34</v>
      </c>
      <c r="D37" s="37">
        <v>2502</v>
      </c>
      <c r="E37" s="37"/>
      <c r="F37" s="39">
        <v>79</v>
      </c>
      <c r="G37" s="39"/>
      <c r="H37" s="39">
        <f t="shared" si="5"/>
        <v>160</v>
      </c>
      <c r="I37" s="39">
        <f t="shared" ref="I37:K37" si="37">D37-D36</f>
        <v>466</v>
      </c>
      <c r="J37" s="42">
        <f t="shared" si="37"/>
        <v>0</v>
      </c>
      <c r="K37" s="42">
        <f t="shared" si="37"/>
        <v>27</v>
      </c>
      <c r="L37" s="39">
        <v>11</v>
      </c>
      <c r="M37" s="46">
        <f t="shared" si="0"/>
        <v>0.0315747402078337</v>
      </c>
      <c r="N37" s="46">
        <f t="shared" si="1"/>
        <v>0.0639488409272582</v>
      </c>
      <c r="O37" s="39">
        <f t="shared" si="2"/>
        <v>2263</v>
      </c>
    </row>
    <row r="38" spans="2:15">
      <c r="B38" s="34">
        <f t="shared" si="3"/>
        <v>43894</v>
      </c>
      <c r="C38" s="35">
        <f t="shared" si="4"/>
        <v>35</v>
      </c>
      <c r="D38" s="35">
        <v>3089</v>
      </c>
      <c r="E38" s="35"/>
      <c r="F38" s="38">
        <v>107</v>
      </c>
      <c r="G38" s="38"/>
      <c r="H38" s="38">
        <f t="shared" si="5"/>
        <v>276</v>
      </c>
      <c r="I38" s="38">
        <f t="shared" ref="I38:K38" si="38">D38-D37</f>
        <v>587</v>
      </c>
      <c r="J38" s="43">
        <f t="shared" si="38"/>
        <v>0</v>
      </c>
      <c r="K38" s="43">
        <f t="shared" si="38"/>
        <v>28</v>
      </c>
      <c r="L38" s="38">
        <v>116</v>
      </c>
      <c r="M38" s="45">
        <f t="shared" si="0"/>
        <v>0.0346390417610877</v>
      </c>
      <c r="N38" s="45">
        <f t="shared" si="1"/>
        <v>0.0893493039818712</v>
      </c>
      <c r="O38" s="38">
        <f t="shared" si="2"/>
        <v>2706</v>
      </c>
    </row>
    <row r="39" spans="2:15">
      <c r="B39" s="36">
        <f t="shared" si="3"/>
        <v>43895</v>
      </c>
      <c r="C39" s="37">
        <f t="shared" si="4"/>
        <v>36</v>
      </c>
      <c r="D39" s="37">
        <v>3858</v>
      </c>
      <c r="E39" s="37"/>
      <c r="F39" s="39">
        <v>148</v>
      </c>
      <c r="G39" s="39"/>
      <c r="H39" s="39">
        <f t="shared" si="5"/>
        <v>414</v>
      </c>
      <c r="I39" s="39">
        <f t="shared" ref="I39:K39" si="39">D39-D38</f>
        <v>769</v>
      </c>
      <c r="J39" s="42">
        <f t="shared" si="39"/>
        <v>0</v>
      </c>
      <c r="K39" s="42">
        <f t="shared" si="39"/>
        <v>41</v>
      </c>
      <c r="L39" s="39">
        <v>138</v>
      </c>
      <c r="M39" s="46">
        <f t="shared" si="0"/>
        <v>0.0383618455158113</v>
      </c>
      <c r="N39" s="46">
        <f t="shared" si="1"/>
        <v>0.107309486780715</v>
      </c>
      <c r="O39" s="39">
        <f t="shared" si="2"/>
        <v>3296</v>
      </c>
    </row>
    <row r="40" spans="2:15">
      <c r="B40" s="34">
        <f t="shared" si="3"/>
        <v>43896</v>
      </c>
      <c r="C40" s="35">
        <f t="shared" si="4"/>
        <v>37</v>
      </c>
      <c r="D40" s="35">
        <v>4636</v>
      </c>
      <c r="E40" s="35"/>
      <c r="F40" s="38">
        <v>197</v>
      </c>
      <c r="G40" s="40"/>
      <c r="H40" s="38">
        <f t="shared" si="5"/>
        <v>523</v>
      </c>
      <c r="I40" s="38">
        <f t="shared" ref="I40:K40" si="40">D40-D39</f>
        <v>778</v>
      </c>
      <c r="J40" s="43">
        <f t="shared" si="40"/>
        <v>0</v>
      </c>
      <c r="K40" s="43">
        <f t="shared" si="40"/>
        <v>49</v>
      </c>
      <c r="L40" s="38">
        <v>109</v>
      </c>
      <c r="M40" s="45">
        <f t="shared" si="0"/>
        <v>0.0424935289042278</v>
      </c>
      <c r="N40" s="45">
        <f t="shared" si="1"/>
        <v>0.112812769628991</v>
      </c>
      <c r="O40" s="38">
        <f t="shared" si="2"/>
        <v>3916</v>
      </c>
    </row>
    <row r="41" spans="2:15">
      <c r="B41" s="36">
        <f t="shared" si="3"/>
        <v>43897</v>
      </c>
      <c r="C41" s="37">
        <f t="shared" si="4"/>
        <v>38</v>
      </c>
      <c r="D41" s="37">
        <v>5883</v>
      </c>
      <c r="E41" s="37"/>
      <c r="F41" s="39">
        <v>233</v>
      </c>
      <c r="G41" s="41"/>
      <c r="H41" s="39">
        <f t="shared" si="5"/>
        <v>589</v>
      </c>
      <c r="I41" s="39">
        <f t="shared" ref="I41:K41" si="41">D41-D40</f>
        <v>1247</v>
      </c>
      <c r="J41" s="42">
        <f t="shared" si="41"/>
        <v>0</v>
      </c>
      <c r="K41" s="42">
        <f t="shared" si="41"/>
        <v>36</v>
      </c>
      <c r="L41" s="39">
        <v>66</v>
      </c>
      <c r="M41" s="46">
        <f t="shared" si="0"/>
        <v>0.0396056433792283</v>
      </c>
      <c r="N41" s="46">
        <f t="shared" si="1"/>
        <v>0.10011898691144</v>
      </c>
      <c r="O41" s="39">
        <f t="shared" si="2"/>
        <v>5061</v>
      </c>
    </row>
    <row r="42" spans="2:15">
      <c r="B42" s="34">
        <f t="shared" si="3"/>
        <v>43898</v>
      </c>
      <c r="C42" s="35">
        <f t="shared" si="4"/>
        <v>39</v>
      </c>
      <c r="D42" s="35">
        <v>7375</v>
      </c>
      <c r="E42" s="35"/>
      <c r="F42" s="38">
        <v>366</v>
      </c>
      <c r="G42" s="40"/>
      <c r="H42" s="38">
        <f t="shared" si="5"/>
        <v>622</v>
      </c>
      <c r="I42" s="38">
        <f t="shared" ref="I42:K42" si="42">D42-D41</f>
        <v>1492</v>
      </c>
      <c r="J42" s="43">
        <f t="shared" si="42"/>
        <v>0</v>
      </c>
      <c r="K42" s="43">
        <f t="shared" si="42"/>
        <v>133</v>
      </c>
      <c r="L42" s="38">
        <v>33</v>
      </c>
      <c r="M42" s="45">
        <f t="shared" si="0"/>
        <v>0.0496271186440678</v>
      </c>
      <c r="N42" s="45">
        <f t="shared" si="1"/>
        <v>0.0843389830508475</v>
      </c>
      <c r="O42" s="38">
        <f t="shared" si="2"/>
        <v>6387</v>
      </c>
    </row>
    <row r="43" spans="2:15">
      <c r="B43" s="36">
        <f t="shared" si="3"/>
        <v>43899</v>
      </c>
      <c r="C43" s="37">
        <f t="shared" si="4"/>
        <v>40</v>
      </c>
      <c r="D43" s="37">
        <v>9172</v>
      </c>
      <c r="E43" s="37"/>
      <c r="F43" s="39">
        <v>463</v>
      </c>
      <c r="G43" s="41"/>
      <c r="H43" s="39">
        <f t="shared" si="5"/>
        <v>724</v>
      </c>
      <c r="I43" s="39">
        <f t="shared" ref="I43:K43" si="43">D43-D42</f>
        <v>1797</v>
      </c>
      <c r="J43" s="42">
        <f t="shared" si="43"/>
        <v>0</v>
      </c>
      <c r="K43" s="42">
        <f t="shared" si="43"/>
        <v>97</v>
      </c>
      <c r="L43" s="39">
        <v>102</v>
      </c>
      <c r="M43" s="46">
        <f t="shared" si="0"/>
        <v>0.0504797208896642</v>
      </c>
      <c r="N43" s="46">
        <f t="shared" si="1"/>
        <v>0.0789358918447449</v>
      </c>
      <c r="O43" s="39">
        <f t="shared" si="2"/>
        <v>7985</v>
      </c>
    </row>
    <row r="44" spans="2:15">
      <c r="B44" s="34">
        <f t="shared" si="3"/>
        <v>43900</v>
      </c>
      <c r="C44" s="35">
        <f t="shared" si="4"/>
        <v>41</v>
      </c>
      <c r="D44" s="35">
        <v>10149</v>
      </c>
      <c r="E44" s="35"/>
      <c r="F44" s="38">
        <v>631</v>
      </c>
      <c r="G44" s="40"/>
      <c r="H44" s="38">
        <f t="shared" si="5"/>
        <v>1004</v>
      </c>
      <c r="I44" s="38">
        <f t="shared" ref="I44:K44" si="44">D44-D43</f>
        <v>977</v>
      </c>
      <c r="J44" s="43">
        <f t="shared" si="44"/>
        <v>0</v>
      </c>
      <c r="K44" s="43">
        <f t="shared" si="44"/>
        <v>168</v>
      </c>
      <c r="L44" s="38">
        <v>280</v>
      </c>
      <c r="M44" s="45">
        <f t="shared" si="0"/>
        <v>0.0621736131638585</v>
      </c>
      <c r="N44" s="45">
        <f t="shared" si="1"/>
        <v>0.0989260025618287</v>
      </c>
      <c r="O44" s="38">
        <f t="shared" si="2"/>
        <v>8514</v>
      </c>
    </row>
    <row r="45" spans="2:15">
      <c r="B45" s="36">
        <f t="shared" si="3"/>
        <v>43901</v>
      </c>
      <c r="C45" s="37">
        <f t="shared" si="4"/>
        <v>42</v>
      </c>
      <c r="D45" s="37">
        <v>12462</v>
      </c>
      <c r="E45" s="37"/>
      <c r="F45" s="39">
        <v>827</v>
      </c>
      <c r="G45" s="39"/>
      <c r="H45" s="39">
        <f t="shared" si="5"/>
        <v>1045</v>
      </c>
      <c r="I45" s="39">
        <f t="shared" ref="I45:K45" si="45">D45-D44</f>
        <v>2313</v>
      </c>
      <c r="J45" s="42">
        <f t="shared" si="45"/>
        <v>0</v>
      </c>
      <c r="K45" s="42">
        <f t="shared" si="45"/>
        <v>196</v>
      </c>
      <c r="L45" s="39">
        <v>41</v>
      </c>
      <c r="M45" s="46">
        <f t="shared" si="0"/>
        <v>0.0663617396886535</v>
      </c>
      <c r="N45" s="46">
        <f t="shared" si="1"/>
        <v>0.083854918953619</v>
      </c>
      <c r="O45" s="39">
        <f t="shared" si="2"/>
        <v>10590</v>
      </c>
    </row>
    <row r="46" spans="2:15">
      <c r="B46" s="34">
        <f t="shared" si="3"/>
        <v>43902</v>
      </c>
      <c r="C46" s="35">
        <f t="shared" si="4"/>
        <v>43</v>
      </c>
      <c r="D46" s="35">
        <v>15113</v>
      </c>
      <c r="E46" s="35"/>
      <c r="F46" s="38">
        <v>1016</v>
      </c>
      <c r="G46" s="38"/>
      <c r="H46" s="38">
        <f t="shared" si="5"/>
        <v>1258</v>
      </c>
      <c r="I46" s="38">
        <f t="shared" ref="I46:K46" si="46">D46-D45</f>
        <v>2651</v>
      </c>
      <c r="J46" s="43">
        <f t="shared" si="46"/>
        <v>0</v>
      </c>
      <c r="K46" s="43">
        <f t="shared" si="46"/>
        <v>189</v>
      </c>
      <c r="L46" s="38">
        <v>213</v>
      </c>
      <c r="M46" s="45">
        <f t="shared" si="0"/>
        <v>0.0672268907563025</v>
      </c>
      <c r="N46" s="45">
        <f t="shared" si="1"/>
        <v>0.0832395950506187</v>
      </c>
      <c r="O46" s="38">
        <f t="shared" si="2"/>
        <v>12839</v>
      </c>
    </row>
    <row r="47" spans="2:15">
      <c r="B47" s="36">
        <f t="shared" si="3"/>
        <v>43903</v>
      </c>
      <c r="C47" s="37">
        <f t="shared" si="4"/>
        <v>44</v>
      </c>
      <c r="D47" s="37">
        <v>17660</v>
      </c>
      <c r="E47" s="37"/>
      <c r="F47" s="39">
        <v>1266</v>
      </c>
      <c r="G47" s="39"/>
      <c r="H47" s="39">
        <f t="shared" si="5"/>
        <v>1439</v>
      </c>
      <c r="I47" s="39">
        <f t="shared" ref="I47:K47" si="47">D47-D46</f>
        <v>2547</v>
      </c>
      <c r="J47" s="42">
        <f t="shared" si="47"/>
        <v>0</v>
      </c>
      <c r="K47" s="42">
        <f t="shared" si="47"/>
        <v>250</v>
      </c>
      <c r="L47" s="39">
        <v>181</v>
      </c>
      <c r="M47" s="46">
        <f t="shared" si="0"/>
        <v>0.071687429218573</v>
      </c>
      <c r="N47" s="46">
        <f t="shared" si="1"/>
        <v>0.0814835787089468</v>
      </c>
      <c r="O47" s="39">
        <f t="shared" si="2"/>
        <v>14955</v>
      </c>
    </row>
    <row r="48" spans="2:15">
      <c r="B48" s="34">
        <f t="shared" si="3"/>
        <v>43904</v>
      </c>
      <c r="C48" s="35">
        <f t="shared" si="4"/>
        <v>45</v>
      </c>
      <c r="D48" s="35">
        <v>21157</v>
      </c>
      <c r="E48" s="35"/>
      <c r="F48" s="38">
        <v>1441</v>
      </c>
      <c r="G48" s="38"/>
      <c r="H48" s="38">
        <f t="shared" si="5"/>
        <v>1966</v>
      </c>
      <c r="I48" s="38">
        <f t="shared" ref="I48:K48" si="48">D48-D47</f>
        <v>3497</v>
      </c>
      <c r="J48" s="43">
        <f t="shared" si="48"/>
        <v>0</v>
      </c>
      <c r="K48" s="43">
        <f t="shared" si="48"/>
        <v>175</v>
      </c>
      <c r="L48" s="38">
        <v>527</v>
      </c>
      <c r="M48" s="45">
        <f t="shared" si="0"/>
        <v>0.0681098454412251</v>
      </c>
      <c r="N48" s="45">
        <f t="shared" si="1"/>
        <v>0.0929243276456965</v>
      </c>
      <c r="O48" s="38">
        <f t="shared" si="2"/>
        <v>17750</v>
      </c>
    </row>
    <row r="49" spans="2:15">
      <c r="B49" s="36">
        <f t="shared" si="3"/>
        <v>43905</v>
      </c>
      <c r="C49" s="37">
        <f t="shared" si="4"/>
        <v>46</v>
      </c>
      <c r="D49" s="37">
        <v>24747</v>
      </c>
      <c r="E49" s="37"/>
      <c r="F49" s="39">
        <v>1809</v>
      </c>
      <c r="G49" s="39"/>
      <c r="H49" s="39">
        <f t="shared" si="5"/>
        <v>2335</v>
      </c>
      <c r="I49" s="39">
        <f t="shared" ref="I49:K49" si="49">D49-D48</f>
        <v>3590</v>
      </c>
      <c r="J49" s="42">
        <f t="shared" si="49"/>
        <v>0</v>
      </c>
      <c r="K49" s="42">
        <f t="shared" si="49"/>
        <v>368</v>
      </c>
      <c r="L49" s="39">
        <v>369</v>
      </c>
      <c r="M49" s="46">
        <f t="shared" si="0"/>
        <v>0.0730997696690508</v>
      </c>
      <c r="N49" s="46">
        <f t="shared" si="1"/>
        <v>0.094354871297531</v>
      </c>
      <c r="O49" s="39">
        <f t="shared" si="2"/>
        <v>20603</v>
      </c>
    </row>
    <row r="50" spans="2:15">
      <c r="B50" s="34">
        <f t="shared" si="3"/>
        <v>43906</v>
      </c>
      <c r="C50" s="35">
        <f t="shared" si="4"/>
        <v>47</v>
      </c>
      <c r="D50" s="35">
        <v>27980</v>
      </c>
      <c r="E50" s="35"/>
      <c r="F50" s="38">
        <v>2158</v>
      </c>
      <c r="G50" s="38"/>
      <c r="H50" s="38">
        <f t="shared" si="5"/>
        <v>2749</v>
      </c>
      <c r="I50" s="38">
        <f t="shared" ref="I50:K50" si="50">D50-D49</f>
        <v>3233</v>
      </c>
      <c r="J50" s="43">
        <f t="shared" si="50"/>
        <v>0</v>
      </c>
      <c r="K50" s="43">
        <f t="shared" si="50"/>
        <v>349</v>
      </c>
      <c r="L50" s="38">
        <v>414</v>
      </c>
      <c r="M50" s="45">
        <f t="shared" si="0"/>
        <v>0.0771265189421015</v>
      </c>
      <c r="N50" s="45">
        <f t="shared" si="1"/>
        <v>0.0982487491065046</v>
      </c>
      <c r="O50" s="38">
        <f t="shared" si="2"/>
        <v>23073</v>
      </c>
    </row>
    <row r="51" spans="2:15">
      <c r="B51" s="36">
        <f t="shared" si="3"/>
        <v>43907</v>
      </c>
      <c r="C51" s="37">
        <f t="shared" si="4"/>
        <v>48</v>
      </c>
      <c r="D51" s="37">
        <v>31506</v>
      </c>
      <c r="E51" s="37"/>
      <c r="F51" s="39">
        <v>2503</v>
      </c>
      <c r="G51" s="39"/>
      <c r="H51" s="39">
        <f t="shared" si="5"/>
        <v>2941</v>
      </c>
      <c r="I51" s="39">
        <f t="shared" ref="I51:K51" si="51">D51-D50</f>
        <v>3526</v>
      </c>
      <c r="J51" s="42">
        <f t="shared" si="51"/>
        <v>0</v>
      </c>
      <c r="K51" s="42">
        <f t="shared" si="51"/>
        <v>345</v>
      </c>
      <c r="L51" s="39">
        <v>192</v>
      </c>
      <c r="M51" s="46">
        <f t="shared" si="0"/>
        <v>0.0794451850441186</v>
      </c>
      <c r="N51" s="46">
        <f t="shared" si="1"/>
        <v>0.0933472989271885</v>
      </c>
      <c r="O51" s="39">
        <f t="shared" si="2"/>
        <v>26062</v>
      </c>
    </row>
    <row r="52" spans="2:15">
      <c r="B52" s="34">
        <f t="shared" si="3"/>
        <v>43908</v>
      </c>
      <c r="C52" s="35">
        <f t="shared" si="4"/>
        <v>49</v>
      </c>
      <c r="D52" s="35">
        <v>35713</v>
      </c>
      <c r="E52" s="35"/>
      <c r="F52" s="38">
        <v>2978</v>
      </c>
      <c r="G52" s="38"/>
      <c r="H52" s="38">
        <f t="shared" si="5"/>
        <v>4025</v>
      </c>
      <c r="I52" s="38">
        <f t="shared" ref="I52:K52" si="52">D52-D51</f>
        <v>4207</v>
      </c>
      <c r="J52" s="43">
        <f t="shared" si="52"/>
        <v>0</v>
      </c>
      <c r="K52" s="43">
        <f t="shared" si="52"/>
        <v>475</v>
      </c>
      <c r="L52" s="38">
        <v>1084</v>
      </c>
      <c r="M52" s="45">
        <f t="shared" si="0"/>
        <v>0.0833870019320695</v>
      </c>
      <c r="N52" s="45">
        <f t="shared" si="1"/>
        <v>0.112704057346064</v>
      </c>
      <c r="O52" s="38">
        <f t="shared" si="2"/>
        <v>28710</v>
      </c>
    </row>
    <row r="53" spans="2:15">
      <c r="B53" s="36">
        <f t="shared" si="3"/>
        <v>43909</v>
      </c>
      <c r="C53" s="37">
        <f t="shared" si="4"/>
        <v>50</v>
      </c>
      <c r="D53" s="37">
        <v>41035</v>
      </c>
      <c r="E53" s="37"/>
      <c r="F53" s="39">
        <v>3405</v>
      </c>
      <c r="G53" s="39"/>
      <c r="H53" s="39">
        <f t="shared" si="5"/>
        <v>4440</v>
      </c>
      <c r="I53" s="39">
        <f t="shared" ref="I53:K53" si="53">D53-D52</f>
        <v>5322</v>
      </c>
      <c r="J53" s="42">
        <f t="shared" si="53"/>
        <v>0</v>
      </c>
      <c r="K53" s="42">
        <f t="shared" si="53"/>
        <v>427</v>
      </c>
      <c r="L53" s="39">
        <v>415</v>
      </c>
      <c r="M53" s="46">
        <f t="shared" si="0"/>
        <v>0.0829779456561472</v>
      </c>
      <c r="N53" s="46">
        <f t="shared" si="1"/>
        <v>0.108200316802729</v>
      </c>
      <c r="O53" s="39">
        <f t="shared" si="2"/>
        <v>33190</v>
      </c>
    </row>
    <row r="54" spans="2:15">
      <c r="B54" s="34">
        <f t="shared" si="3"/>
        <v>43910</v>
      </c>
      <c r="C54" s="35">
        <f t="shared" si="4"/>
        <v>51</v>
      </c>
      <c r="D54" s="35">
        <v>47021</v>
      </c>
      <c r="E54" s="35"/>
      <c r="F54" s="38">
        <v>4032</v>
      </c>
      <c r="G54" s="38"/>
      <c r="H54" s="38">
        <f t="shared" si="5"/>
        <v>5129</v>
      </c>
      <c r="I54" s="38">
        <f t="shared" ref="I54:K54" si="54">D54-D53</f>
        <v>5986</v>
      </c>
      <c r="J54" s="43">
        <f t="shared" si="54"/>
        <v>0</v>
      </c>
      <c r="K54" s="43">
        <f t="shared" si="54"/>
        <v>627</v>
      </c>
      <c r="L54" s="38">
        <v>689</v>
      </c>
      <c r="M54" s="45">
        <f t="shared" si="0"/>
        <v>0.0857489206950086</v>
      </c>
      <c r="N54" s="45">
        <f t="shared" si="1"/>
        <v>0.109078922183705</v>
      </c>
      <c r="O54" s="38">
        <f t="shared" si="2"/>
        <v>37860</v>
      </c>
    </row>
    <row r="55" spans="2:15">
      <c r="B55" s="36">
        <f t="shared" si="3"/>
        <v>43911</v>
      </c>
      <c r="C55" s="37">
        <f t="shared" si="4"/>
        <v>52</v>
      </c>
      <c r="D55" s="37">
        <v>53578</v>
      </c>
      <c r="E55" s="37"/>
      <c r="F55" s="39">
        <v>4825</v>
      </c>
      <c r="G55" s="39"/>
      <c r="H55" s="39">
        <f t="shared" si="5"/>
        <v>6072</v>
      </c>
      <c r="I55" s="39">
        <f t="shared" ref="I55:K55" si="55">D55-D54</f>
        <v>6557</v>
      </c>
      <c r="J55" s="42">
        <f t="shared" si="55"/>
        <v>0</v>
      </c>
      <c r="K55" s="42">
        <f t="shared" si="55"/>
        <v>793</v>
      </c>
      <c r="L55" s="39">
        <v>943</v>
      </c>
      <c r="M55" s="46">
        <f t="shared" si="0"/>
        <v>0.0900556198439658</v>
      </c>
      <c r="N55" s="46">
        <f t="shared" si="1"/>
        <v>0.113330098174624</v>
      </c>
      <c r="O55" s="39">
        <f t="shared" si="2"/>
        <v>42681</v>
      </c>
    </row>
    <row r="56" spans="2:15">
      <c r="B56" s="34">
        <f t="shared" si="3"/>
        <v>43912</v>
      </c>
      <c r="C56" s="35">
        <f t="shared" si="4"/>
        <v>53</v>
      </c>
      <c r="D56" s="35"/>
      <c r="E56" s="35"/>
      <c r="F56" s="38"/>
      <c r="G56" s="38"/>
      <c r="H56" s="38">
        <f t="shared" si="5"/>
        <v>6072</v>
      </c>
      <c r="I56" s="38">
        <f t="shared" ref="I56:K56" si="56">D56-D55</f>
        <v>-53578</v>
      </c>
      <c r="J56" s="43">
        <f t="shared" si="56"/>
        <v>0</v>
      </c>
      <c r="K56" s="43">
        <f t="shared" si="56"/>
        <v>-4825</v>
      </c>
      <c r="L56" s="38"/>
      <c r="M56" s="38"/>
      <c r="N56" s="38"/>
      <c r="O56" s="38"/>
    </row>
    <row r="57" spans="2:15">
      <c r="B57" s="36">
        <f t="shared" si="3"/>
        <v>43913</v>
      </c>
      <c r="C57" s="37">
        <f t="shared" si="4"/>
        <v>54</v>
      </c>
      <c r="D57" s="37"/>
      <c r="E57" s="37"/>
      <c r="F57" s="39"/>
      <c r="G57" s="39"/>
      <c r="H57" s="39">
        <f t="shared" si="5"/>
        <v>6072</v>
      </c>
      <c r="I57" s="39">
        <f t="shared" ref="I57:K57" si="57">D57-D56</f>
        <v>0</v>
      </c>
      <c r="J57" s="42">
        <f t="shared" si="57"/>
        <v>0</v>
      </c>
      <c r="K57" s="42">
        <f t="shared" si="57"/>
        <v>0</v>
      </c>
      <c r="L57" s="39"/>
      <c r="M57" s="39"/>
      <c r="N57" s="39"/>
      <c r="O57" s="39"/>
    </row>
    <row r="58" spans="2:15">
      <c r="B58" s="34">
        <f t="shared" si="3"/>
        <v>43914</v>
      </c>
      <c r="C58" s="35">
        <f t="shared" si="4"/>
        <v>55</v>
      </c>
      <c r="D58" s="35"/>
      <c r="E58" s="35"/>
      <c r="F58" s="38"/>
      <c r="G58" s="38"/>
      <c r="H58" s="38">
        <f t="shared" si="5"/>
        <v>6072</v>
      </c>
      <c r="I58" s="38">
        <f t="shared" ref="I58:K58" si="58">D58-D57</f>
        <v>0</v>
      </c>
      <c r="J58" s="43">
        <f t="shared" si="58"/>
        <v>0</v>
      </c>
      <c r="K58" s="43">
        <f t="shared" si="58"/>
        <v>0</v>
      </c>
      <c r="L58" s="38"/>
      <c r="M58" s="38"/>
      <c r="N58" s="38"/>
      <c r="O58" s="38"/>
    </row>
    <row r="59" spans="2:15">
      <c r="B59" s="36">
        <f t="shared" si="3"/>
        <v>43915</v>
      </c>
      <c r="C59" s="37">
        <f t="shared" si="4"/>
        <v>56</v>
      </c>
      <c r="D59" s="37"/>
      <c r="E59" s="37"/>
      <c r="F59" s="39"/>
      <c r="G59" s="39"/>
      <c r="H59" s="39">
        <f t="shared" si="5"/>
        <v>6072</v>
      </c>
      <c r="I59" s="39">
        <f t="shared" ref="I59:K59" si="59">D59-D58</f>
        <v>0</v>
      </c>
      <c r="J59" s="42">
        <f t="shared" si="59"/>
        <v>0</v>
      </c>
      <c r="K59" s="42">
        <f t="shared" si="59"/>
        <v>0</v>
      </c>
      <c r="L59" s="39"/>
      <c r="M59" s="39"/>
      <c r="N59" s="39"/>
      <c r="O59" s="39"/>
    </row>
    <row r="60" spans="2:15">
      <c r="B60" s="34">
        <f t="shared" si="3"/>
        <v>43916</v>
      </c>
      <c r="C60" s="35">
        <f t="shared" si="4"/>
        <v>57</v>
      </c>
      <c r="D60" s="35"/>
      <c r="E60" s="35"/>
      <c r="F60" s="38"/>
      <c r="G60" s="38"/>
      <c r="H60" s="38">
        <f t="shared" si="5"/>
        <v>6072</v>
      </c>
      <c r="I60" s="38">
        <f t="shared" ref="I60:K60" si="60">D60-D59</f>
        <v>0</v>
      </c>
      <c r="J60" s="43">
        <f t="shared" si="60"/>
        <v>0</v>
      </c>
      <c r="K60" s="43">
        <f t="shared" si="60"/>
        <v>0</v>
      </c>
      <c r="L60" s="38"/>
      <c r="M60" s="38"/>
      <c r="N60" s="38"/>
      <c r="O60" s="38"/>
    </row>
    <row r="61" spans="2:15">
      <c r="B61" s="36">
        <f t="shared" si="3"/>
        <v>43917</v>
      </c>
      <c r="C61" s="37">
        <f t="shared" si="4"/>
        <v>58</v>
      </c>
      <c r="D61" s="37"/>
      <c r="E61" s="37"/>
      <c r="F61" s="39"/>
      <c r="G61" s="39"/>
      <c r="H61" s="39">
        <f t="shared" si="5"/>
        <v>6072</v>
      </c>
      <c r="I61" s="39">
        <f t="shared" ref="I61:K61" si="61">D61-D60</f>
        <v>0</v>
      </c>
      <c r="J61" s="42">
        <f t="shared" si="61"/>
        <v>0</v>
      </c>
      <c r="K61" s="42">
        <f t="shared" si="61"/>
        <v>0</v>
      </c>
      <c r="L61" s="39"/>
      <c r="M61" s="39"/>
      <c r="N61" s="39"/>
      <c r="O61" s="39"/>
    </row>
    <row r="62" spans="2:15">
      <c r="B62" s="34">
        <f t="shared" si="3"/>
        <v>43918</v>
      </c>
      <c r="C62" s="35">
        <f t="shared" si="4"/>
        <v>59</v>
      </c>
      <c r="D62" s="35"/>
      <c r="E62" s="35"/>
      <c r="F62" s="38"/>
      <c r="G62" s="38"/>
      <c r="H62" s="38">
        <f t="shared" si="5"/>
        <v>6072</v>
      </c>
      <c r="I62" s="38">
        <f t="shared" ref="I62:K62" si="62">D62-D61</f>
        <v>0</v>
      </c>
      <c r="J62" s="43">
        <f t="shared" si="62"/>
        <v>0</v>
      </c>
      <c r="K62" s="43">
        <f t="shared" si="62"/>
        <v>0</v>
      </c>
      <c r="L62" s="38"/>
      <c r="M62" s="38"/>
      <c r="N62" s="38"/>
      <c r="O62" s="38"/>
    </row>
    <row r="63" spans="2:15">
      <c r="B63" s="36">
        <f t="shared" si="3"/>
        <v>43919</v>
      </c>
      <c r="C63" s="37">
        <f t="shared" si="4"/>
        <v>60</v>
      </c>
      <c r="D63" s="37"/>
      <c r="E63" s="37"/>
      <c r="F63" s="39"/>
      <c r="G63" s="39"/>
      <c r="H63" s="39">
        <f t="shared" si="5"/>
        <v>6072</v>
      </c>
      <c r="I63" s="39">
        <f t="shared" ref="I63:K63" si="63">D63-D62</f>
        <v>0</v>
      </c>
      <c r="J63" s="42">
        <f t="shared" si="63"/>
        <v>0</v>
      </c>
      <c r="K63" s="42">
        <f t="shared" si="63"/>
        <v>0</v>
      </c>
      <c r="L63" s="39"/>
      <c r="M63" s="39"/>
      <c r="N63" s="39"/>
      <c r="O63" s="39"/>
    </row>
    <row r="64" spans="2:15">
      <c r="B64" s="34">
        <f t="shared" si="3"/>
        <v>43920</v>
      </c>
      <c r="C64" s="35">
        <f t="shared" si="4"/>
        <v>61</v>
      </c>
      <c r="D64" s="35"/>
      <c r="E64" s="35"/>
      <c r="F64" s="38"/>
      <c r="G64" s="38"/>
      <c r="H64" s="38">
        <f t="shared" si="5"/>
        <v>6072</v>
      </c>
      <c r="I64" s="38">
        <f t="shared" ref="I64:K64" si="64">D64-D63</f>
        <v>0</v>
      </c>
      <c r="J64" s="43">
        <f t="shared" si="64"/>
        <v>0</v>
      </c>
      <c r="K64" s="43">
        <f t="shared" si="64"/>
        <v>0</v>
      </c>
      <c r="L64" s="38"/>
      <c r="M64" s="38"/>
      <c r="N64" s="38"/>
      <c r="O64" s="38"/>
    </row>
    <row r="65" spans="2:15">
      <c r="B65" s="36">
        <f t="shared" si="3"/>
        <v>43921</v>
      </c>
      <c r="C65" s="37">
        <f t="shared" si="4"/>
        <v>62</v>
      </c>
      <c r="D65" s="37"/>
      <c r="E65" s="37"/>
      <c r="F65" s="39"/>
      <c r="G65" s="39"/>
      <c r="H65" s="39">
        <f t="shared" si="5"/>
        <v>6072</v>
      </c>
      <c r="I65" s="39">
        <f t="shared" ref="I65:K65" si="65">D65-D64</f>
        <v>0</v>
      </c>
      <c r="J65" s="42">
        <f t="shared" si="65"/>
        <v>0</v>
      </c>
      <c r="K65" s="42">
        <f t="shared" si="65"/>
        <v>0</v>
      </c>
      <c r="L65" s="39"/>
      <c r="M65" s="39"/>
      <c r="N65" s="39"/>
      <c r="O65" s="39"/>
    </row>
    <row r="66" spans="2:15">
      <c r="B66" s="34">
        <f t="shared" si="3"/>
        <v>43922</v>
      </c>
      <c r="C66" s="35">
        <f t="shared" si="4"/>
        <v>63</v>
      </c>
      <c r="D66" s="35"/>
      <c r="E66" s="35"/>
      <c r="F66" s="38"/>
      <c r="G66" s="38"/>
      <c r="H66" s="38">
        <f t="shared" si="5"/>
        <v>6072</v>
      </c>
      <c r="I66" s="38">
        <f t="shared" ref="I66:K66" si="66">D66-D65</f>
        <v>0</v>
      </c>
      <c r="J66" s="43">
        <f t="shared" si="66"/>
        <v>0</v>
      </c>
      <c r="K66" s="43">
        <f t="shared" si="66"/>
        <v>0</v>
      </c>
      <c r="L66" s="38"/>
      <c r="M66" s="38"/>
      <c r="N66" s="38"/>
      <c r="O66" s="38"/>
    </row>
    <row r="67" spans="2:15">
      <c r="B67" s="36">
        <f t="shared" si="3"/>
        <v>43923</v>
      </c>
      <c r="C67" s="37">
        <f t="shared" si="4"/>
        <v>64</v>
      </c>
      <c r="D67" s="37"/>
      <c r="E67" s="37"/>
      <c r="F67" s="39"/>
      <c r="G67" s="39"/>
      <c r="H67" s="39">
        <f t="shared" si="5"/>
        <v>6072</v>
      </c>
      <c r="I67" s="39">
        <f t="shared" ref="I67:K67" si="67">D67-D66</f>
        <v>0</v>
      </c>
      <c r="J67" s="42">
        <f t="shared" si="67"/>
        <v>0</v>
      </c>
      <c r="K67" s="42">
        <f t="shared" si="67"/>
        <v>0</v>
      </c>
      <c r="L67" s="39"/>
      <c r="M67" s="39"/>
      <c r="N67" s="39"/>
      <c r="O67" s="39"/>
    </row>
    <row r="68" spans="2:15">
      <c r="B68" s="34">
        <f t="shared" si="3"/>
        <v>43924</v>
      </c>
      <c r="C68" s="35">
        <f t="shared" si="4"/>
        <v>65</v>
      </c>
      <c r="D68" s="35"/>
      <c r="E68" s="35"/>
      <c r="F68" s="38"/>
      <c r="G68" s="38"/>
      <c r="H68" s="38">
        <f t="shared" si="5"/>
        <v>6072</v>
      </c>
      <c r="I68" s="38">
        <f t="shared" ref="I68:K68" si="68">D68-D67</f>
        <v>0</v>
      </c>
      <c r="J68" s="43">
        <f t="shared" si="68"/>
        <v>0</v>
      </c>
      <c r="K68" s="43">
        <f t="shared" si="68"/>
        <v>0</v>
      </c>
      <c r="L68" s="38"/>
      <c r="M68" s="38"/>
      <c r="N68" s="38"/>
      <c r="O68" s="38"/>
    </row>
    <row r="69" spans="2:15">
      <c r="B69" s="36">
        <f t="shared" ref="B69:B71" si="69">B68+1</f>
        <v>43925</v>
      </c>
      <c r="C69" s="37">
        <f t="shared" ref="C69:C71" si="70">C68+1</f>
        <v>66</v>
      </c>
      <c r="D69" s="37"/>
      <c r="E69" s="37"/>
      <c r="F69" s="39"/>
      <c r="G69" s="39"/>
      <c r="H69" s="39">
        <f t="shared" ref="H69:H71" si="71">H68+L69</f>
        <v>6072</v>
      </c>
      <c r="I69" s="39">
        <f t="shared" ref="I69:K69" si="72">D69-D68</f>
        <v>0</v>
      </c>
      <c r="J69" s="42">
        <f t="shared" si="72"/>
        <v>0</v>
      </c>
      <c r="K69" s="42">
        <f t="shared" si="72"/>
        <v>0</v>
      </c>
      <c r="L69" s="39"/>
      <c r="M69" s="39"/>
      <c r="N69" s="39"/>
      <c r="O69" s="39"/>
    </row>
    <row r="70" spans="2:15">
      <c r="B70" s="34">
        <f t="shared" si="69"/>
        <v>43926</v>
      </c>
      <c r="C70" s="35">
        <f t="shared" si="70"/>
        <v>67</v>
      </c>
      <c r="D70" s="35"/>
      <c r="E70" s="35"/>
      <c r="F70" s="38"/>
      <c r="G70" s="38"/>
      <c r="H70" s="38">
        <f t="shared" si="71"/>
        <v>6072</v>
      </c>
      <c r="I70" s="38">
        <f t="shared" ref="I70:K70" si="73">D70-D69</f>
        <v>0</v>
      </c>
      <c r="J70" s="43">
        <f t="shared" si="73"/>
        <v>0</v>
      </c>
      <c r="K70" s="43">
        <f t="shared" si="73"/>
        <v>0</v>
      </c>
      <c r="L70" s="38"/>
      <c r="M70" s="38"/>
      <c r="N70" s="38"/>
      <c r="O70" s="38"/>
    </row>
    <row r="71" spans="2:15">
      <c r="B71" s="36">
        <f t="shared" si="69"/>
        <v>43927</v>
      </c>
      <c r="C71" s="37">
        <f t="shared" si="70"/>
        <v>68</v>
      </c>
      <c r="D71" s="37"/>
      <c r="E71" s="37"/>
      <c r="F71" s="39"/>
      <c r="G71" s="39"/>
      <c r="H71" s="39">
        <f t="shared" si="71"/>
        <v>6072</v>
      </c>
      <c r="I71" s="39">
        <f t="shared" ref="I71:K71" si="74">D71-D70</f>
        <v>0</v>
      </c>
      <c r="J71" s="42">
        <f t="shared" si="74"/>
        <v>0</v>
      </c>
      <c r="K71" s="42">
        <f t="shared" si="74"/>
        <v>0</v>
      </c>
      <c r="L71" s="39"/>
      <c r="M71" s="39"/>
      <c r="N71" s="39"/>
      <c r="O71" s="39"/>
    </row>
  </sheetData>
  <mergeCells count="5">
    <mergeCell ref="D2:H2"/>
    <mergeCell ref="I2:L2"/>
    <mergeCell ref="M2:O2"/>
    <mergeCell ref="B2:B3"/>
    <mergeCell ref="C2:C3"/>
  </mergeCells>
  <pageMargins left="0.511811024" right="0.511811024" top="0.787401575" bottom="0.787401575" header="0.31496062" footer="0.31496062"/>
  <pageSetup paperSize="9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O71"/>
  <sheetViews>
    <sheetView showGridLines="0" tabSelected="1" zoomScale="80" zoomScaleNormal="80" workbookViewId="0">
      <selection activeCell="W44" sqref="W44"/>
    </sheetView>
  </sheetViews>
  <sheetFormatPr defaultColWidth="11" defaultRowHeight="15.05"/>
  <cols>
    <col min="1" max="1" width="3.62686567164179" customWidth="1"/>
    <col min="2" max="2" width="7.11940298507463" customWidth="1"/>
    <col min="3" max="3" width="5.98507462686567" style="8" customWidth="1"/>
    <col min="4" max="4" width="6.86567164179105" customWidth="1"/>
    <col min="5" max="5" width="8.73880597014925" customWidth="1"/>
    <col min="6" max="6" width="6.55970149253731" customWidth="1"/>
    <col min="7" max="7" width="8.74626865671642" customWidth="1"/>
    <col min="8" max="8" width="8.87313432835821" customWidth="1"/>
    <col min="9" max="9" width="6.23880597014925" customWidth="1"/>
    <col min="10" max="10" width="8.43283582089552" customWidth="1"/>
    <col min="11" max="11" width="5.61940298507463" customWidth="1"/>
    <col min="12" max="12" width="10.8731343283582" customWidth="1"/>
  </cols>
  <sheetData>
    <row r="2" spans="2:15">
      <c r="B2" s="13" t="s">
        <v>0</v>
      </c>
      <c r="C2" s="14" t="s">
        <v>7</v>
      </c>
      <c r="D2" s="15" t="s">
        <v>8</v>
      </c>
      <c r="E2" s="15"/>
      <c r="F2" s="15"/>
      <c r="G2" s="15"/>
      <c r="H2" s="15"/>
      <c r="I2" s="15" t="s">
        <v>9</v>
      </c>
      <c r="J2" s="15"/>
      <c r="K2" s="15"/>
      <c r="L2" s="15"/>
      <c r="M2" s="27" t="s">
        <v>15</v>
      </c>
      <c r="N2" s="27"/>
      <c r="O2" s="27"/>
    </row>
    <row r="3" ht="30.15" spans="2:15">
      <c r="B3" s="13"/>
      <c r="C3" s="14"/>
      <c r="D3" s="16" t="s">
        <v>10</v>
      </c>
      <c r="E3" s="16" t="s">
        <v>11</v>
      </c>
      <c r="F3" s="16" t="s">
        <v>12</v>
      </c>
      <c r="G3" s="16" t="s">
        <v>13</v>
      </c>
      <c r="H3" s="16" t="s">
        <v>14</v>
      </c>
      <c r="I3" s="16" t="s">
        <v>10</v>
      </c>
      <c r="J3" s="16" t="s">
        <v>11</v>
      </c>
      <c r="K3" s="16" t="s">
        <v>12</v>
      </c>
      <c r="L3" s="16" t="s">
        <v>14</v>
      </c>
      <c r="M3" s="16" t="s">
        <v>17</v>
      </c>
      <c r="N3" s="16" t="s">
        <v>18</v>
      </c>
      <c r="O3" s="16" t="s">
        <v>19</v>
      </c>
    </row>
    <row r="4" spans="2:15">
      <c r="B4" s="17">
        <v>43861</v>
      </c>
      <c r="C4" s="18">
        <v>1</v>
      </c>
      <c r="D4" s="18">
        <v>1</v>
      </c>
      <c r="E4" s="18"/>
      <c r="F4" s="21">
        <v>0</v>
      </c>
      <c r="G4" s="21"/>
      <c r="H4" s="21">
        <v>0</v>
      </c>
      <c r="I4" s="21">
        <v>0</v>
      </c>
      <c r="J4" s="21">
        <v>0</v>
      </c>
      <c r="K4" s="21">
        <v>0</v>
      </c>
      <c r="L4" s="21">
        <v>0</v>
      </c>
      <c r="M4" s="28">
        <f t="shared" ref="M4:M55" si="0">F4/D4</f>
        <v>0</v>
      </c>
      <c r="N4" s="28">
        <f t="shared" ref="N4:N55" si="1">H4/D4</f>
        <v>0</v>
      </c>
      <c r="O4" s="21">
        <f t="shared" ref="O4:O55" si="2">D4-F4-H4</f>
        <v>1</v>
      </c>
    </row>
    <row r="5" spans="1:15">
      <c r="A5" s="9"/>
      <c r="B5" s="19">
        <f t="shared" ref="B5:B18" si="3">B4+1</f>
        <v>43862</v>
      </c>
      <c r="C5" s="20">
        <f t="shared" ref="C5:C60" si="4">C4+1</f>
        <v>2</v>
      </c>
      <c r="D5" s="20">
        <v>1</v>
      </c>
      <c r="E5" s="20"/>
      <c r="F5" s="22">
        <v>0</v>
      </c>
      <c r="G5" s="22"/>
      <c r="H5" s="22">
        <f t="shared" ref="H5:H18" si="5">H4+L5</f>
        <v>0</v>
      </c>
      <c r="I5" s="22">
        <f t="shared" ref="I5:K5" si="6">D5-D4</f>
        <v>0</v>
      </c>
      <c r="J5" s="25">
        <f t="shared" si="6"/>
        <v>0</v>
      </c>
      <c r="K5" s="22">
        <f t="shared" si="6"/>
        <v>0</v>
      </c>
      <c r="L5" s="22">
        <v>0</v>
      </c>
      <c r="M5" s="29">
        <f t="shared" si="0"/>
        <v>0</v>
      </c>
      <c r="N5" s="29">
        <f t="shared" si="1"/>
        <v>0</v>
      </c>
      <c r="O5" s="22">
        <f t="shared" si="2"/>
        <v>1</v>
      </c>
    </row>
    <row r="6" spans="1:15">
      <c r="A6" s="9"/>
      <c r="B6" s="17">
        <f t="shared" si="3"/>
        <v>43863</v>
      </c>
      <c r="C6" s="18">
        <f t="shared" si="4"/>
        <v>3</v>
      </c>
      <c r="D6" s="18">
        <v>1</v>
      </c>
      <c r="E6" s="18"/>
      <c r="F6" s="21">
        <v>0</v>
      </c>
      <c r="G6" s="21"/>
      <c r="H6" s="21">
        <f t="shared" si="5"/>
        <v>0</v>
      </c>
      <c r="I6" s="21">
        <f t="shared" ref="I6:K6" si="7">D6-D5</f>
        <v>0</v>
      </c>
      <c r="J6" s="26">
        <f t="shared" si="7"/>
        <v>0</v>
      </c>
      <c r="K6" s="21">
        <f t="shared" si="7"/>
        <v>0</v>
      </c>
      <c r="L6" s="21">
        <v>0</v>
      </c>
      <c r="M6" s="28">
        <f t="shared" si="0"/>
        <v>0</v>
      </c>
      <c r="N6" s="28">
        <f t="shared" si="1"/>
        <v>0</v>
      </c>
      <c r="O6" s="21">
        <f t="shared" si="2"/>
        <v>1</v>
      </c>
    </row>
    <row r="7" spans="1:15">
      <c r="A7" s="9"/>
      <c r="B7" s="19">
        <f t="shared" si="3"/>
        <v>43864</v>
      </c>
      <c r="C7" s="20">
        <f t="shared" si="4"/>
        <v>4</v>
      </c>
      <c r="D7" s="20">
        <v>1</v>
      </c>
      <c r="E7" s="20"/>
      <c r="F7" s="22">
        <v>0</v>
      </c>
      <c r="G7" s="22"/>
      <c r="H7" s="22">
        <f t="shared" si="5"/>
        <v>0</v>
      </c>
      <c r="I7" s="22">
        <f t="shared" ref="I7:K7" si="8">D7-D6</f>
        <v>0</v>
      </c>
      <c r="J7" s="25">
        <f t="shared" si="8"/>
        <v>0</v>
      </c>
      <c r="K7" s="22">
        <f t="shared" si="8"/>
        <v>0</v>
      </c>
      <c r="L7" s="22">
        <v>0</v>
      </c>
      <c r="M7" s="29">
        <f t="shared" si="0"/>
        <v>0</v>
      </c>
      <c r="N7" s="29">
        <f t="shared" si="1"/>
        <v>0</v>
      </c>
      <c r="O7" s="22">
        <f t="shared" si="2"/>
        <v>1</v>
      </c>
    </row>
    <row r="8" spans="1:15">
      <c r="A8" s="9"/>
      <c r="B8" s="17">
        <f t="shared" si="3"/>
        <v>43865</v>
      </c>
      <c r="C8" s="18">
        <f t="shared" si="4"/>
        <v>5</v>
      </c>
      <c r="D8" s="18">
        <v>1</v>
      </c>
      <c r="E8" s="18"/>
      <c r="F8" s="21">
        <v>0</v>
      </c>
      <c r="G8" s="21"/>
      <c r="H8" s="21">
        <f t="shared" si="5"/>
        <v>0</v>
      </c>
      <c r="I8" s="21">
        <f t="shared" ref="I8:K8" si="9">D8-D7</f>
        <v>0</v>
      </c>
      <c r="J8" s="26">
        <f t="shared" si="9"/>
        <v>0</v>
      </c>
      <c r="K8" s="21">
        <f t="shared" si="9"/>
        <v>0</v>
      </c>
      <c r="L8" s="21">
        <v>0</v>
      </c>
      <c r="M8" s="28">
        <f t="shared" si="0"/>
        <v>0</v>
      </c>
      <c r="N8" s="28">
        <f t="shared" si="1"/>
        <v>0</v>
      </c>
      <c r="O8" s="21">
        <f t="shared" si="2"/>
        <v>1</v>
      </c>
    </row>
    <row r="9" spans="1:15">
      <c r="A9" s="9"/>
      <c r="B9" s="19">
        <f t="shared" si="3"/>
        <v>43866</v>
      </c>
      <c r="C9" s="20">
        <f t="shared" si="4"/>
        <v>6</v>
      </c>
      <c r="D9" s="20">
        <v>1</v>
      </c>
      <c r="E9" s="20"/>
      <c r="F9" s="22">
        <v>0</v>
      </c>
      <c r="G9" s="22"/>
      <c r="H9" s="22">
        <f t="shared" si="5"/>
        <v>0</v>
      </c>
      <c r="I9" s="22">
        <f t="shared" ref="I9:K9" si="10">D9-D8</f>
        <v>0</v>
      </c>
      <c r="J9" s="25">
        <f t="shared" si="10"/>
        <v>0</v>
      </c>
      <c r="K9" s="22">
        <f t="shared" si="10"/>
        <v>0</v>
      </c>
      <c r="L9" s="22">
        <v>0</v>
      </c>
      <c r="M9" s="29">
        <f t="shared" si="0"/>
        <v>0</v>
      </c>
      <c r="N9" s="29">
        <f t="shared" si="1"/>
        <v>0</v>
      </c>
      <c r="O9" s="22">
        <f t="shared" si="2"/>
        <v>1</v>
      </c>
    </row>
    <row r="10" spans="1:15">
      <c r="A10" s="9"/>
      <c r="B10" s="17">
        <f t="shared" si="3"/>
        <v>43867</v>
      </c>
      <c r="C10" s="18">
        <f t="shared" si="4"/>
        <v>7</v>
      </c>
      <c r="D10" s="18">
        <v>2</v>
      </c>
      <c r="E10" s="18"/>
      <c r="F10" s="21">
        <v>0</v>
      </c>
      <c r="G10" s="21"/>
      <c r="H10" s="21">
        <f t="shared" si="5"/>
        <v>0</v>
      </c>
      <c r="I10" s="21">
        <f t="shared" ref="I10:K10" si="11">D10-D9</f>
        <v>1</v>
      </c>
      <c r="J10" s="26">
        <f t="shared" si="11"/>
        <v>0</v>
      </c>
      <c r="K10" s="21">
        <f t="shared" si="11"/>
        <v>0</v>
      </c>
      <c r="L10" s="21">
        <v>0</v>
      </c>
      <c r="M10" s="28">
        <f t="shared" si="0"/>
        <v>0</v>
      </c>
      <c r="N10" s="28">
        <f t="shared" si="1"/>
        <v>0</v>
      </c>
      <c r="O10" s="21">
        <f t="shared" si="2"/>
        <v>2</v>
      </c>
    </row>
    <row r="11" spans="1:15">
      <c r="A11" s="9"/>
      <c r="B11" s="19">
        <f t="shared" si="3"/>
        <v>43868</v>
      </c>
      <c r="C11" s="20">
        <f t="shared" si="4"/>
        <v>8</v>
      </c>
      <c r="D11" s="20">
        <v>2</v>
      </c>
      <c r="E11" s="20"/>
      <c r="F11" s="22">
        <v>0</v>
      </c>
      <c r="G11" s="22"/>
      <c r="H11" s="22">
        <f t="shared" si="5"/>
        <v>0</v>
      </c>
      <c r="I11" s="22">
        <f t="shared" ref="I11:K11" si="12">D11-D10</f>
        <v>0</v>
      </c>
      <c r="J11" s="25">
        <f t="shared" si="12"/>
        <v>0</v>
      </c>
      <c r="K11" s="22">
        <f t="shared" si="12"/>
        <v>0</v>
      </c>
      <c r="L11" s="22">
        <v>0</v>
      </c>
      <c r="M11" s="29">
        <f t="shared" si="0"/>
        <v>0</v>
      </c>
      <c r="N11" s="29">
        <f t="shared" si="1"/>
        <v>0</v>
      </c>
      <c r="O11" s="22">
        <f t="shared" si="2"/>
        <v>2</v>
      </c>
    </row>
    <row r="12" spans="1:15">
      <c r="A12" s="9"/>
      <c r="B12" s="17">
        <f t="shared" si="3"/>
        <v>43869</v>
      </c>
      <c r="C12" s="18">
        <f t="shared" si="4"/>
        <v>9</v>
      </c>
      <c r="D12" s="18">
        <v>2</v>
      </c>
      <c r="E12" s="18"/>
      <c r="F12" s="21">
        <v>0</v>
      </c>
      <c r="G12" s="21"/>
      <c r="H12" s="21">
        <f t="shared" si="5"/>
        <v>0</v>
      </c>
      <c r="I12" s="21">
        <f t="shared" ref="I12:K12" si="13">D12-D11</f>
        <v>0</v>
      </c>
      <c r="J12" s="26">
        <f t="shared" si="13"/>
        <v>0</v>
      </c>
      <c r="K12" s="21">
        <f t="shared" si="13"/>
        <v>0</v>
      </c>
      <c r="L12" s="21">
        <v>0</v>
      </c>
      <c r="M12" s="28">
        <f t="shared" si="0"/>
        <v>0</v>
      </c>
      <c r="N12" s="28">
        <f t="shared" si="1"/>
        <v>0</v>
      </c>
      <c r="O12" s="21">
        <f t="shared" si="2"/>
        <v>2</v>
      </c>
    </row>
    <row r="13" spans="1:15">
      <c r="A13" s="9"/>
      <c r="B13" s="19">
        <f t="shared" si="3"/>
        <v>43870</v>
      </c>
      <c r="C13" s="20">
        <f t="shared" si="4"/>
        <v>10</v>
      </c>
      <c r="D13" s="20">
        <v>2</v>
      </c>
      <c r="E13" s="20"/>
      <c r="F13" s="22">
        <v>0</v>
      </c>
      <c r="G13" s="22"/>
      <c r="H13" s="22">
        <f t="shared" si="5"/>
        <v>0</v>
      </c>
      <c r="I13" s="22">
        <f t="shared" ref="I13:K13" si="14">D13-D12</f>
        <v>0</v>
      </c>
      <c r="J13" s="25">
        <f t="shared" si="14"/>
        <v>0</v>
      </c>
      <c r="K13" s="22">
        <f t="shared" si="14"/>
        <v>0</v>
      </c>
      <c r="L13" s="22">
        <v>0</v>
      </c>
      <c r="M13" s="29">
        <f t="shared" si="0"/>
        <v>0</v>
      </c>
      <c r="N13" s="29">
        <f t="shared" si="1"/>
        <v>0</v>
      </c>
      <c r="O13" s="22">
        <f t="shared" si="2"/>
        <v>2</v>
      </c>
    </row>
    <row r="14" spans="1:15">
      <c r="A14" s="9"/>
      <c r="B14" s="17">
        <f t="shared" si="3"/>
        <v>43871</v>
      </c>
      <c r="C14" s="18">
        <f t="shared" si="4"/>
        <v>11</v>
      </c>
      <c r="D14" s="18">
        <v>2</v>
      </c>
      <c r="E14" s="18"/>
      <c r="F14" s="21">
        <v>0</v>
      </c>
      <c r="G14" s="21"/>
      <c r="H14" s="21">
        <f t="shared" si="5"/>
        <v>0</v>
      </c>
      <c r="I14" s="21">
        <f t="shared" ref="I14:K14" si="15">D14-D13</f>
        <v>0</v>
      </c>
      <c r="J14" s="26">
        <f t="shared" si="15"/>
        <v>0</v>
      </c>
      <c r="K14" s="21">
        <f t="shared" si="15"/>
        <v>0</v>
      </c>
      <c r="L14" s="21">
        <v>0</v>
      </c>
      <c r="M14" s="28">
        <f t="shared" si="0"/>
        <v>0</v>
      </c>
      <c r="N14" s="28">
        <f t="shared" si="1"/>
        <v>0</v>
      </c>
      <c r="O14" s="21">
        <f t="shared" si="2"/>
        <v>2</v>
      </c>
    </row>
    <row r="15" spans="1:15">
      <c r="A15" s="9"/>
      <c r="B15" s="19">
        <f t="shared" si="3"/>
        <v>43872</v>
      </c>
      <c r="C15" s="20">
        <f t="shared" si="4"/>
        <v>12</v>
      </c>
      <c r="D15" s="20">
        <v>2</v>
      </c>
      <c r="E15" s="20"/>
      <c r="F15" s="22">
        <v>0</v>
      </c>
      <c r="G15" s="22"/>
      <c r="H15" s="22">
        <f t="shared" si="5"/>
        <v>0</v>
      </c>
      <c r="I15" s="22">
        <f t="shared" ref="I15:K15" si="16">D15-D14</f>
        <v>0</v>
      </c>
      <c r="J15" s="25">
        <f t="shared" si="16"/>
        <v>0</v>
      </c>
      <c r="K15" s="22">
        <f t="shared" si="16"/>
        <v>0</v>
      </c>
      <c r="L15" s="22">
        <v>0</v>
      </c>
      <c r="M15" s="29">
        <f t="shared" si="0"/>
        <v>0</v>
      </c>
      <c r="N15" s="29">
        <f t="shared" si="1"/>
        <v>0</v>
      </c>
      <c r="O15" s="22">
        <f t="shared" si="2"/>
        <v>2</v>
      </c>
    </row>
    <row r="16" spans="1:15">
      <c r="A16" s="9"/>
      <c r="B16" s="17">
        <f t="shared" si="3"/>
        <v>43873</v>
      </c>
      <c r="C16" s="18">
        <f t="shared" si="4"/>
        <v>13</v>
      </c>
      <c r="D16" s="18">
        <v>2</v>
      </c>
      <c r="E16" s="18"/>
      <c r="F16" s="21">
        <v>0</v>
      </c>
      <c r="G16" s="21"/>
      <c r="H16" s="21">
        <f t="shared" si="5"/>
        <v>0</v>
      </c>
      <c r="I16" s="21">
        <f t="shared" ref="I16:K16" si="17">D16-D15</f>
        <v>0</v>
      </c>
      <c r="J16" s="26">
        <f t="shared" si="17"/>
        <v>0</v>
      </c>
      <c r="K16" s="21">
        <f t="shared" si="17"/>
        <v>0</v>
      </c>
      <c r="L16" s="21">
        <v>0</v>
      </c>
      <c r="M16" s="28">
        <f t="shared" si="0"/>
        <v>0</v>
      </c>
      <c r="N16" s="28">
        <f t="shared" si="1"/>
        <v>0</v>
      </c>
      <c r="O16" s="21">
        <f t="shared" si="2"/>
        <v>2</v>
      </c>
    </row>
    <row r="17" spans="1:15">
      <c r="A17" s="9"/>
      <c r="B17" s="19">
        <f t="shared" si="3"/>
        <v>43874</v>
      </c>
      <c r="C17" s="20">
        <f t="shared" si="4"/>
        <v>14</v>
      </c>
      <c r="D17" s="20">
        <v>2</v>
      </c>
      <c r="E17" s="20"/>
      <c r="F17" s="22">
        <v>0</v>
      </c>
      <c r="G17" s="22"/>
      <c r="H17" s="22">
        <f t="shared" si="5"/>
        <v>0</v>
      </c>
      <c r="I17" s="22">
        <f t="shared" ref="I17:K17" si="18">D17-D16</f>
        <v>0</v>
      </c>
      <c r="J17" s="25">
        <f t="shared" si="18"/>
        <v>0</v>
      </c>
      <c r="K17" s="22">
        <f t="shared" si="18"/>
        <v>0</v>
      </c>
      <c r="L17" s="22">
        <v>0</v>
      </c>
      <c r="M17" s="29">
        <f t="shared" si="0"/>
        <v>0</v>
      </c>
      <c r="N17" s="29">
        <f t="shared" si="1"/>
        <v>0</v>
      </c>
      <c r="O17" s="22">
        <f t="shared" si="2"/>
        <v>2</v>
      </c>
    </row>
    <row r="18" spans="1:15">
      <c r="A18" s="9"/>
      <c r="B18" s="17">
        <f t="shared" si="3"/>
        <v>43875</v>
      </c>
      <c r="C18" s="18">
        <f t="shared" si="4"/>
        <v>15</v>
      </c>
      <c r="D18" s="18">
        <v>2</v>
      </c>
      <c r="E18" s="18"/>
      <c r="F18" s="21">
        <v>0</v>
      </c>
      <c r="G18" s="21"/>
      <c r="H18" s="21">
        <f t="shared" si="5"/>
        <v>0</v>
      </c>
      <c r="I18" s="21">
        <f t="shared" ref="I18:K18" si="19">D18-D17</f>
        <v>0</v>
      </c>
      <c r="J18" s="26">
        <f t="shared" si="19"/>
        <v>0</v>
      </c>
      <c r="K18" s="21">
        <f t="shared" si="19"/>
        <v>0</v>
      </c>
      <c r="L18" s="21">
        <v>0</v>
      </c>
      <c r="M18" s="28">
        <f t="shared" si="0"/>
        <v>0</v>
      </c>
      <c r="N18" s="28">
        <f t="shared" si="1"/>
        <v>0</v>
      </c>
      <c r="O18" s="21">
        <f t="shared" si="2"/>
        <v>2</v>
      </c>
    </row>
    <row r="19" spans="1:15">
      <c r="A19" s="9"/>
      <c r="B19" s="19">
        <v>43876</v>
      </c>
      <c r="C19" s="20">
        <f t="shared" si="4"/>
        <v>16</v>
      </c>
      <c r="D19" s="20">
        <v>2</v>
      </c>
      <c r="E19" s="20"/>
      <c r="F19" s="22">
        <v>0</v>
      </c>
      <c r="G19" s="22"/>
      <c r="H19" s="22">
        <v>0</v>
      </c>
      <c r="I19" s="22">
        <v>0</v>
      </c>
      <c r="J19" s="22">
        <v>0</v>
      </c>
      <c r="K19" s="22">
        <v>0</v>
      </c>
      <c r="L19" s="22">
        <v>0</v>
      </c>
      <c r="M19" s="29">
        <f t="shared" si="0"/>
        <v>0</v>
      </c>
      <c r="N19" s="29">
        <f t="shared" si="1"/>
        <v>0</v>
      </c>
      <c r="O19" s="22">
        <f t="shared" si="2"/>
        <v>2</v>
      </c>
    </row>
    <row r="20" spans="1:15">
      <c r="A20" s="9"/>
      <c r="B20" s="17">
        <v>43877</v>
      </c>
      <c r="C20" s="18">
        <f t="shared" si="4"/>
        <v>17</v>
      </c>
      <c r="D20" s="18">
        <v>2</v>
      </c>
      <c r="E20" s="18"/>
      <c r="F20" s="21">
        <v>0</v>
      </c>
      <c r="G20" s="21"/>
      <c r="H20" s="21">
        <f t="shared" ref="H20:H60" si="20">H19+L20</f>
        <v>0</v>
      </c>
      <c r="I20" s="21">
        <f t="shared" ref="I20:K20" si="21">D20-D19</f>
        <v>0</v>
      </c>
      <c r="J20" s="26">
        <f t="shared" si="21"/>
        <v>0</v>
      </c>
      <c r="K20" s="21">
        <f t="shared" si="21"/>
        <v>0</v>
      </c>
      <c r="L20" s="21">
        <v>0</v>
      </c>
      <c r="M20" s="28">
        <f t="shared" si="0"/>
        <v>0</v>
      </c>
      <c r="N20" s="28">
        <f t="shared" si="1"/>
        <v>0</v>
      </c>
      <c r="O20" s="21">
        <f t="shared" si="2"/>
        <v>2</v>
      </c>
    </row>
    <row r="21" spans="1:15">
      <c r="A21" s="9"/>
      <c r="B21" s="19">
        <v>43878</v>
      </c>
      <c r="C21" s="20">
        <f t="shared" si="4"/>
        <v>18</v>
      </c>
      <c r="D21" s="20">
        <v>2</v>
      </c>
      <c r="E21" s="20"/>
      <c r="F21" s="22">
        <v>0</v>
      </c>
      <c r="G21" s="22"/>
      <c r="H21" s="22">
        <f t="shared" si="20"/>
        <v>0</v>
      </c>
      <c r="I21" s="22">
        <f t="shared" ref="I21:K21" si="22">D21-D20</f>
        <v>0</v>
      </c>
      <c r="J21" s="25">
        <f t="shared" si="22"/>
        <v>0</v>
      </c>
      <c r="K21" s="22">
        <f t="shared" si="22"/>
        <v>0</v>
      </c>
      <c r="L21" s="22">
        <v>0</v>
      </c>
      <c r="M21" s="29">
        <f t="shared" si="0"/>
        <v>0</v>
      </c>
      <c r="N21" s="29">
        <f t="shared" si="1"/>
        <v>0</v>
      </c>
      <c r="O21" s="22">
        <f t="shared" si="2"/>
        <v>2</v>
      </c>
    </row>
    <row r="22" spans="1:15">
      <c r="A22" s="9"/>
      <c r="B22" s="17">
        <v>43879</v>
      </c>
      <c r="C22" s="18">
        <f t="shared" si="4"/>
        <v>19</v>
      </c>
      <c r="D22" s="18">
        <v>2</v>
      </c>
      <c r="E22" s="18"/>
      <c r="F22" s="21">
        <v>0</v>
      </c>
      <c r="G22" s="21"/>
      <c r="H22" s="21">
        <f t="shared" si="20"/>
        <v>0</v>
      </c>
      <c r="I22" s="21">
        <f t="shared" ref="I22:K22" si="23">D22-D21</f>
        <v>0</v>
      </c>
      <c r="J22" s="26">
        <f t="shared" si="23"/>
        <v>0</v>
      </c>
      <c r="K22" s="21">
        <f t="shared" si="23"/>
        <v>0</v>
      </c>
      <c r="L22" s="21">
        <v>0</v>
      </c>
      <c r="M22" s="28">
        <f t="shared" si="0"/>
        <v>0</v>
      </c>
      <c r="N22" s="28">
        <f t="shared" si="1"/>
        <v>0</v>
      </c>
      <c r="O22" s="21">
        <f t="shared" si="2"/>
        <v>2</v>
      </c>
    </row>
    <row r="23" spans="1:15">
      <c r="A23" s="9"/>
      <c r="B23" s="19">
        <v>43880</v>
      </c>
      <c r="C23" s="20">
        <f t="shared" si="4"/>
        <v>20</v>
      </c>
      <c r="D23" s="20">
        <v>2</v>
      </c>
      <c r="E23" s="20"/>
      <c r="F23" s="22">
        <v>0</v>
      </c>
      <c r="G23" s="22"/>
      <c r="H23" s="22">
        <f t="shared" si="20"/>
        <v>0</v>
      </c>
      <c r="I23" s="22">
        <f t="shared" ref="I23:K23" si="24">D23-D22</f>
        <v>0</v>
      </c>
      <c r="J23" s="25">
        <f t="shared" si="24"/>
        <v>0</v>
      </c>
      <c r="K23" s="22">
        <f t="shared" si="24"/>
        <v>0</v>
      </c>
      <c r="L23" s="22">
        <v>0</v>
      </c>
      <c r="M23" s="29">
        <f t="shared" si="0"/>
        <v>0</v>
      </c>
      <c r="N23" s="29">
        <f t="shared" si="1"/>
        <v>0</v>
      </c>
      <c r="O23" s="22">
        <f t="shared" si="2"/>
        <v>2</v>
      </c>
    </row>
    <row r="24" spans="1:15">
      <c r="A24" s="9"/>
      <c r="B24" s="17">
        <v>43881</v>
      </c>
      <c r="C24" s="18">
        <f t="shared" si="4"/>
        <v>21</v>
      </c>
      <c r="D24" s="18">
        <v>2</v>
      </c>
      <c r="E24" s="18"/>
      <c r="F24" s="21">
        <v>0</v>
      </c>
      <c r="G24" s="21"/>
      <c r="H24" s="21">
        <f t="shared" si="20"/>
        <v>0</v>
      </c>
      <c r="I24" s="21">
        <f t="shared" ref="I24:K24" si="25">D24-D23</f>
        <v>0</v>
      </c>
      <c r="J24" s="26">
        <f t="shared" si="25"/>
        <v>0</v>
      </c>
      <c r="K24" s="21">
        <f t="shared" si="25"/>
        <v>0</v>
      </c>
      <c r="L24" s="21">
        <v>0</v>
      </c>
      <c r="M24" s="28">
        <f t="shared" si="0"/>
        <v>0</v>
      </c>
      <c r="N24" s="28">
        <f t="shared" si="1"/>
        <v>0</v>
      </c>
      <c r="O24" s="21">
        <f t="shared" si="2"/>
        <v>2</v>
      </c>
    </row>
    <row r="25" spans="1:15">
      <c r="A25" s="9"/>
      <c r="B25" s="19">
        <v>43882</v>
      </c>
      <c r="C25" s="20">
        <f t="shared" si="4"/>
        <v>22</v>
      </c>
      <c r="D25" s="20">
        <v>2</v>
      </c>
      <c r="E25" s="20"/>
      <c r="F25" s="22">
        <v>0</v>
      </c>
      <c r="G25" s="22"/>
      <c r="H25" s="22">
        <f t="shared" si="20"/>
        <v>0</v>
      </c>
      <c r="I25" s="22">
        <f t="shared" ref="I25:K25" si="26">D25-D24</f>
        <v>0</v>
      </c>
      <c r="J25" s="25">
        <f t="shared" si="26"/>
        <v>0</v>
      </c>
      <c r="K25" s="22">
        <f t="shared" si="26"/>
        <v>0</v>
      </c>
      <c r="L25" s="22">
        <v>0</v>
      </c>
      <c r="M25" s="29">
        <f t="shared" si="0"/>
        <v>0</v>
      </c>
      <c r="N25" s="29">
        <f t="shared" si="1"/>
        <v>0</v>
      </c>
      <c r="O25" s="22">
        <f t="shared" si="2"/>
        <v>2</v>
      </c>
    </row>
    <row r="26" spans="1:15">
      <c r="A26" s="9"/>
      <c r="B26" s="17">
        <v>43883</v>
      </c>
      <c r="C26" s="18">
        <f t="shared" si="4"/>
        <v>23</v>
      </c>
      <c r="D26" s="18">
        <v>2</v>
      </c>
      <c r="E26" s="18"/>
      <c r="F26" s="21">
        <v>0</v>
      </c>
      <c r="G26" s="21"/>
      <c r="H26" s="21">
        <f t="shared" si="20"/>
        <v>0</v>
      </c>
      <c r="I26" s="21">
        <f t="shared" ref="I26:K26" si="27">D26-D25</f>
        <v>0</v>
      </c>
      <c r="J26" s="26">
        <f t="shared" si="27"/>
        <v>0</v>
      </c>
      <c r="K26" s="21">
        <f t="shared" si="27"/>
        <v>0</v>
      </c>
      <c r="L26" s="21">
        <v>0</v>
      </c>
      <c r="M26" s="28">
        <f t="shared" si="0"/>
        <v>0</v>
      </c>
      <c r="N26" s="28">
        <f t="shared" si="1"/>
        <v>0</v>
      </c>
      <c r="O26" s="21">
        <f t="shared" si="2"/>
        <v>2</v>
      </c>
    </row>
    <row r="27" spans="1:15">
      <c r="A27" s="9"/>
      <c r="B27" s="19">
        <v>43884</v>
      </c>
      <c r="C27" s="20">
        <f t="shared" si="4"/>
        <v>24</v>
      </c>
      <c r="D27" s="20">
        <v>2</v>
      </c>
      <c r="E27" s="20"/>
      <c r="F27" s="22">
        <v>0</v>
      </c>
      <c r="G27" s="22"/>
      <c r="H27" s="22">
        <f t="shared" si="20"/>
        <v>0</v>
      </c>
      <c r="I27" s="22">
        <f t="shared" ref="I27:K27" si="28">D27-D26</f>
        <v>0</v>
      </c>
      <c r="J27" s="25">
        <f t="shared" si="28"/>
        <v>0</v>
      </c>
      <c r="K27" s="22">
        <f t="shared" si="28"/>
        <v>0</v>
      </c>
      <c r="L27" s="22">
        <v>0</v>
      </c>
      <c r="M27" s="29">
        <f t="shared" si="0"/>
        <v>0</v>
      </c>
      <c r="N27" s="29">
        <f t="shared" si="1"/>
        <v>0</v>
      </c>
      <c r="O27" s="22">
        <f t="shared" si="2"/>
        <v>2</v>
      </c>
    </row>
    <row r="28" spans="1:15">
      <c r="A28" s="9"/>
      <c r="B28" s="17">
        <v>43885</v>
      </c>
      <c r="C28" s="18">
        <f t="shared" si="4"/>
        <v>25</v>
      </c>
      <c r="D28" s="18">
        <v>3</v>
      </c>
      <c r="E28" s="18"/>
      <c r="F28" s="21">
        <v>0</v>
      </c>
      <c r="G28" s="21"/>
      <c r="H28" s="21">
        <f t="shared" si="20"/>
        <v>0</v>
      </c>
      <c r="I28" s="21">
        <f t="shared" ref="I28:K28" si="29">D28-D27</f>
        <v>1</v>
      </c>
      <c r="J28" s="26">
        <f t="shared" si="29"/>
        <v>0</v>
      </c>
      <c r="K28" s="21">
        <f t="shared" si="29"/>
        <v>0</v>
      </c>
      <c r="L28" s="21">
        <v>0</v>
      </c>
      <c r="M28" s="28">
        <f t="shared" si="0"/>
        <v>0</v>
      </c>
      <c r="N28" s="28">
        <f t="shared" si="1"/>
        <v>0</v>
      </c>
      <c r="O28" s="21">
        <f t="shared" si="2"/>
        <v>3</v>
      </c>
    </row>
    <row r="29" spans="2:15">
      <c r="B29" s="19">
        <v>43886</v>
      </c>
      <c r="C29" s="20">
        <f t="shared" si="4"/>
        <v>26</v>
      </c>
      <c r="D29" s="20">
        <v>9</v>
      </c>
      <c r="E29" s="20"/>
      <c r="F29" s="22">
        <v>0</v>
      </c>
      <c r="G29" s="22"/>
      <c r="H29" s="22">
        <f t="shared" si="20"/>
        <v>0</v>
      </c>
      <c r="I29" s="22">
        <f t="shared" ref="I29:K29" si="30">D29-D28</f>
        <v>6</v>
      </c>
      <c r="J29" s="25">
        <f t="shared" si="30"/>
        <v>0</v>
      </c>
      <c r="K29" s="22">
        <f t="shared" si="30"/>
        <v>0</v>
      </c>
      <c r="L29" s="22">
        <v>0</v>
      </c>
      <c r="M29" s="29">
        <f t="shared" si="0"/>
        <v>0</v>
      </c>
      <c r="N29" s="29">
        <f t="shared" si="1"/>
        <v>0</v>
      </c>
      <c r="O29" s="22">
        <f t="shared" si="2"/>
        <v>9</v>
      </c>
    </row>
    <row r="30" spans="2:15">
      <c r="B30" s="17">
        <v>43887</v>
      </c>
      <c r="C30" s="18">
        <f t="shared" si="4"/>
        <v>27</v>
      </c>
      <c r="D30" s="18">
        <v>13</v>
      </c>
      <c r="E30" s="18"/>
      <c r="F30" s="21">
        <v>0</v>
      </c>
      <c r="G30" s="21"/>
      <c r="H30" s="21">
        <f t="shared" si="20"/>
        <v>0</v>
      </c>
      <c r="I30" s="21">
        <f t="shared" ref="I30:K30" si="31">D30-D29</f>
        <v>4</v>
      </c>
      <c r="J30" s="26">
        <f t="shared" si="31"/>
        <v>0</v>
      </c>
      <c r="K30" s="21">
        <f t="shared" si="31"/>
        <v>0</v>
      </c>
      <c r="L30" s="21">
        <v>0</v>
      </c>
      <c r="M30" s="28">
        <f t="shared" si="0"/>
        <v>0</v>
      </c>
      <c r="N30" s="28">
        <f t="shared" si="1"/>
        <v>0</v>
      </c>
      <c r="O30" s="21">
        <f t="shared" si="2"/>
        <v>13</v>
      </c>
    </row>
    <row r="31" spans="2:15">
      <c r="B31" s="19">
        <v>43888</v>
      </c>
      <c r="C31" s="20">
        <f t="shared" si="4"/>
        <v>28</v>
      </c>
      <c r="D31" s="20">
        <v>25</v>
      </c>
      <c r="E31" s="20"/>
      <c r="F31" s="22">
        <v>0</v>
      </c>
      <c r="G31" s="22"/>
      <c r="H31" s="22">
        <f t="shared" si="20"/>
        <v>0</v>
      </c>
      <c r="I31" s="22">
        <f t="shared" ref="I31:K31" si="32">D31-D30</f>
        <v>12</v>
      </c>
      <c r="J31" s="25">
        <f t="shared" si="32"/>
        <v>0</v>
      </c>
      <c r="K31" s="22">
        <f t="shared" si="32"/>
        <v>0</v>
      </c>
      <c r="L31" s="22">
        <v>0</v>
      </c>
      <c r="M31" s="29">
        <f t="shared" si="0"/>
        <v>0</v>
      </c>
      <c r="N31" s="29">
        <f t="shared" si="1"/>
        <v>0</v>
      </c>
      <c r="O31" s="22">
        <f t="shared" si="2"/>
        <v>25</v>
      </c>
    </row>
    <row r="32" spans="2:15">
      <c r="B32" s="17">
        <v>43889</v>
      </c>
      <c r="C32" s="18">
        <f t="shared" si="4"/>
        <v>29</v>
      </c>
      <c r="D32" s="18">
        <v>33</v>
      </c>
      <c r="E32" s="18"/>
      <c r="F32" s="21">
        <v>0</v>
      </c>
      <c r="G32" s="21"/>
      <c r="H32" s="21">
        <f t="shared" si="20"/>
        <v>0</v>
      </c>
      <c r="I32" s="21">
        <f t="shared" ref="I32:K32" si="33">D32-D31</f>
        <v>8</v>
      </c>
      <c r="J32" s="26">
        <f t="shared" si="33"/>
        <v>0</v>
      </c>
      <c r="K32" s="21">
        <f t="shared" si="33"/>
        <v>0</v>
      </c>
      <c r="L32" s="21">
        <v>0</v>
      </c>
      <c r="M32" s="28">
        <f t="shared" si="0"/>
        <v>0</v>
      </c>
      <c r="N32" s="28">
        <f t="shared" si="1"/>
        <v>0</v>
      </c>
      <c r="O32" s="21">
        <f t="shared" si="2"/>
        <v>33</v>
      </c>
    </row>
    <row r="33" spans="2:15">
      <c r="B33" s="19">
        <v>43890</v>
      </c>
      <c r="C33" s="20">
        <f t="shared" si="4"/>
        <v>30</v>
      </c>
      <c r="D33" s="20">
        <v>58</v>
      </c>
      <c r="E33" s="20"/>
      <c r="F33" s="22">
        <v>0</v>
      </c>
      <c r="G33" s="22"/>
      <c r="H33" s="22">
        <f t="shared" si="20"/>
        <v>0</v>
      </c>
      <c r="I33" s="22">
        <f t="shared" ref="I33:K33" si="34">D33-D32</f>
        <v>25</v>
      </c>
      <c r="J33" s="25">
        <f t="shared" si="34"/>
        <v>0</v>
      </c>
      <c r="K33" s="22">
        <f t="shared" si="34"/>
        <v>0</v>
      </c>
      <c r="L33" s="22">
        <v>0</v>
      </c>
      <c r="M33" s="29">
        <f t="shared" si="0"/>
        <v>0</v>
      </c>
      <c r="N33" s="29">
        <f t="shared" si="1"/>
        <v>0</v>
      </c>
      <c r="O33" s="22">
        <f t="shared" si="2"/>
        <v>58</v>
      </c>
    </row>
    <row r="34" spans="2:15">
      <c r="B34" s="17">
        <v>43891</v>
      </c>
      <c r="C34" s="18">
        <f t="shared" si="4"/>
        <v>31</v>
      </c>
      <c r="D34" s="18">
        <v>84</v>
      </c>
      <c r="E34" s="18"/>
      <c r="F34" s="21">
        <v>0</v>
      </c>
      <c r="G34" s="21"/>
      <c r="H34" s="21">
        <f t="shared" si="20"/>
        <v>0</v>
      </c>
      <c r="I34" s="21">
        <f t="shared" ref="I34:K34" si="35">D34-D33</f>
        <v>26</v>
      </c>
      <c r="J34" s="26">
        <f t="shared" si="35"/>
        <v>0</v>
      </c>
      <c r="K34" s="21">
        <f t="shared" si="35"/>
        <v>0</v>
      </c>
      <c r="L34" s="21">
        <v>0</v>
      </c>
      <c r="M34" s="28">
        <f t="shared" si="0"/>
        <v>0</v>
      </c>
      <c r="N34" s="28">
        <f t="shared" si="1"/>
        <v>0</v>
      </c>
      <c r="O34" s="21">
        <f t="shared" si="2"/>
        <v>84</v>
      </c>
    </row>
    <row r="35" spans="2:15">
      <c r="B35" s="19">
        <v>43892</v>
      </c>
      <c r="C35" s="20">
        <f t="shared" si="4"/>
        <v>32</v>
      </c>
      <c r="D35" s="20">
        <v>120</v>
      </c>
      <c r="E35" s="20"/>
      <c r="F35" s="22">
        <v>0</v>
      </c>
      <c r="G35" s="22"/>
      <c r="H35" s="22">
        <f t="shared" si="20"/>
        <v>0</v>
      </c>
      <c r="I35" s="22">
        <f t="shared" ref="I35:K35" si="36">D35-D34</f>
        <v>36</v>
      </c>
      <c r="J35" s="25">
        <f t="shared" si="36"/>
        <v>0</v>
      </c>
      <c r="K35" s="22">
        <f t="shared" si="36"/>
        <v>0</v>
      </c>
      <c r="L35" s="22">
        <v>0</v>
      </c>
      <c r="M35" s="29">
        <f t="shared" si="0"/>
        <v>0</v>
      </c>
      <c r="N35" s="29">
        <f t="shared" si="1"/>
        <v>0</v>
      </c>
      <c r="O35" s="22">
        <f t="shared" si="2"/>
        <v>120</v>
      </c>
    </row>
    <row r="36" spans="2:15">
      <c r="B36" s="17">
        <v>43893</v>
      </c>
      <c r="C36" s="18">
        <f t="shared" si="4"/>
        <v>33</v>
      </c>
      <c r="D36" s="18">
        <v>165</v>
      </c>
      <c r="E36" s="18"/>
      <c r="F36" s="21">
        <v>1</v>
      </c>
      <c r="G36" s="21"/>
      <c r="H36" s="21">
        <f t="shared" si="20"/>
        <v>0</v>
      </c>
      <c r="I36" s="21">
        <f t="shared" ref="I36:K36" si="37">D36-D35</f>
        <v>45</v>
      </c>
      <c r="J36" s="26">
        <f t="shared" si="37"/>
        <v>0</v>
      </c>
      <c r="K36" s="21">
        <f t="shared" si="37"/>
        <v>1</v>
      </c>
      <c r="L36" s="21">
        <v>0</v>
      </c>
      <c r="M36" s="28">
        <f t="shared" si="0"/>
        <v>0.00606060606060606</v>
      </c>
      <c r="N36" s="28">
        <f t="shared" si="1"/>
        <v>0</v>
      </c>
      <c r="O36" s="21">
        <f t="shared" si="2"/>
        <v>164</v>
      </c>
    </row>
    <row r="37" spans="2:15">
      <c r="B37" s="19">
        <v>43894</v>
      </c>
      <c r="C37" s="20">
        <f t="shared" si="4"/>
        <v>34</v>
      </c>
      <c r="D37" s="20">
        <v>228</v>
      </c>
      <c r="E37" s="20"/>
      <c r="F37" s="22">
        <v>2</v>
      </c>
      <c r="G37" s="22"/>
      <c r="H37" s="22">
        <f t="shared" si="20"/>
        <v>0</v>
      </c>
      <c r="I37" s="22">
        <f t="shared" ref="I37:K37" si="38">D37-D36</f>
        <v>63</v>
      </c>
      <c r="J37" s="25">
        <f t="shared" si="38"/>
        <v>0</v>
      </c>
      <c r="K37" s="22">
        <f t="shared" si="38"/>
        <v>1</v>
      </c>
      <c r="L37" s="22">
        <v>0</v>
      </c>
      <c r="M37" s="29">
        <f t="shared" si="0"/>
        <v>0.0087719298245614</v>
      </c>
      <c r="N37" s="29">
        <f t="shared" si="1"/>
        <v>0</v>
      </c>
      <c r="O37" s="22">
        <f t="shared" si="2"/>
        <v>226</v>
      </c>
    </row>
    <row r="38" spans="2:15">
      <c r="B38" s="17">
        <v>43895</v>
      </c>
      <c r="C38" s="18">
        <f t="shared" si="4"/>
        <v>35</v>
      </c>
      <c r="D38" s="18">
        <v>282</v>
      </c>
      <c r="E38" s="18"/>
      <c r="F38" s="21">
        <v>3</v>
      </c>
      <c r="G38" s="21"/>
      <c r="H38" s="21">
        <f t="shared" si="20"/>
        <v>1</v>
      </c>
      <c r="I38" s="21">
        <f t="shared" ref="I38:K38" si="39">D38-D37</f>
        <v>54</v>
      </c>
      <c r="J38" s="26">
        <f t="shared" si="39"/>
        <v>0</v>
      </c>
      <c r="K38" s="21">
        <f t="shared" si="39"/>
        <v>1</v>
      </c>
      <c r="L38" s="21">
        <v>1</v>
      </c>
      <c r="M38" s="28">
        <f t="shared" si="0"/>
        <v>0.0106382978723404</v>
      </c>
      <c r="N38" s="28">
        <f t="shared" si="1"/>
        <v>0.00354609929078014</v>
      </c>
      <c r="O38" s="21">
        <f t="shared" si="2"/>
        <v>278</v>
      </c>
    </row>
    <row r="39" spans="2:15">
      <c r="B39" s="19">
        <v>43896</v>
      </c>
      <c r="C39" s="20">
        <f t="shared" si="4"/>
        <v>36</v>
      </c>
      <c r="D39" s="20">
        <v>401</v>
      </c>
      <c r="E39" s="20"/>
      <c r="F39" s="22">
        <v>8</v>
      </c>
      <c r="G39" s="23"/>
      <c r="H39" s="22">
        <f t="shared" si="20"/>
        <v>4</v>
      </c>
      <c r="I39" s="22">
        <f t="shared" ref="I39:K39" si="40">D39-D38</f>
        <v>119</v>
      </c>
      <c r="J39" s="25">
        <f t="shared" si="40"/>
        <v>0</v>
      </c>
      <c r="K39" s="25">
        <f t="shared" si="40"/>
        <v>5</v>
      </c>
      <c r="L39" s="22">
        <v>3</v>
      </c>
      <c r="M39" s="29">
        <f t="shared" si="0"/>
        <v>0.0199501246882793</v>
      </c>
      <c r="N39" s="29">
        <f t="shared" si="1"/>
        <v>0.00997506234413965</v>
      </c>
      <c r="O39" s="22">
        <f t="shared" si="2"/>
        <v>389</v>
      </c>
    </row>
    <row r="40" spans="2:15">
      <c r="B40" s="17">
        <v>43897</v>
      </c>
      <c r="C40" s="18">
        <f t="shared" si="4"/>
        <v>37</v>
      </c>
      <c r="D40" s="18">
        <v>525</v>
      </c>
      <c r="E40" s="18"/>
      <c r="F40" s="21">
        <v>10</v>
      </c>
      <c r="G40" s="24"/>
      <c r="H40" s="21">
        <f t="shared" si="20"/>
        <v>28</v>
      </c>
      <c r="I40" s="21">
        <f t="shared" ref="I40:K40" si="41">D40-D39</f>
        <v>124</v>
      </c>
      <c r="J40" s="26">
        <f t="shared" si="41"/>
        <v>0</v>
      </c>
      <c r="K40" s="26">
        <f t="shared" si="41"/>
        <v>2</v>
      </c>
      <c r="L40" s="21">
        <v>24</v>
      </c>
      <c r="M40" s="28">
        <f t="shared" si="0"/>
        <v>0.019047619047619</v>
      </c>
      <c r="N40" s="28">
        <f t="shared" si="1"/>
        <v>0.0533333333333333</v>
      </c>
      <c r="O40" s="21">
        <f t="shared" si="2"/>
        <v>487</v>
      </c>
    </row>
    <row r="41" spans="2:15">
      <c r="B41" s="19">
        <v>43898</v>
      </c>
      <c r="C41" s="20">
        <f t="shared" si="4"/>
        <v>38</v>
      </c>
      <c r="D41" s="20">
        <v>674</v>
      </c>
      <c r="E41" s="20"/>
      <c r="F41" s="22">
        <v>17</v>
      </c>
      <c r="G41" s="23"/>
      <c r="H41" s="22">
        <f t="shared" si="20"/>
        <v>30</v>
      </c>
      <c r="I41" s="22">
        <f t="shared" ref="I41:K41" si="42">D41-D40</f>
        <v>149</v>
      </c>
      <c r="J41" s="25">
        <f t="shared" si="42"/>
        <v>0</v>
      </c>
      <c r="K41" s="25">
        <f t="shared" si="42"/>
        <v>7</v>
      </c>
      <c r="L41" s="22">
        <v>2</v>
      </c>
      <c r="M41" s="29">
        <f t="shared" si="0"/>
        <v>0.0252225519287834</v>
      </c>
      <c r="N41" s="29">
        <f t="shared" si="1"/>
        <v>0.0445103857566766</v>
      </c>
      <c r="O41" s="22">
        <f t="shared" si="2"/>
        <v>627</v>
      </c>
    </row>
    <row r="42" spans="2:15">
      <c r="B42" s="17">
        <v>43899</v>
      </c>
      <c r="C42" s="18">
        <f t="shared" si="4"/>
        <v>39</v>
      </c>
      <c r="D42" s="18">
        <v>1231</v>
      </c>
      <c r="E42" s="18"/>
      <c r="F42" s="21">
        <v>30</v>
      </c>
      <c r="G42" s="24"/>
      <c r="H42" s="21">
        <f t="shared" si="20"/>
        <v>30</v>
      </c>
      <c r="I42" s="21">
        <f t="shared" ref="I42:K42" si="43">D42-D41</f>
        <v>557</v>
      </c>
      <c r="J42" s="26">
        <f t="shared" si="43"/>
        <v>0</v>
      </c>
      <c r="K42" s="26">
        <f t="shared" si="43"/>
        <v>13</v>
      </c>
      <c r="L42" s="21">
        <v>0</v>
      </c>
      <c r="M42" s="28">
        <f t="shared" si="0"/>
        <v>0.0243704305442729</v>
      </c>
      <c r="N42" s="28">
        <f t="shared" si="1"/>
        <v>0.0243704305442729</v>
      </c>
      <c r="O42" s="21">
        <f t="shared" si="2"/>
        <v>1171</v>
      </c>
    </row>
    <row r="43" spans="2:15">
      <c r="B43" s="19">
        <v>43900</v>
      </c>
      <c r="C43" s="20">
        <f t="shared" si="4"/>
        <v>40</v>
      </c>
      <c r="D43" s="20">
        <v>1695</v>
      </c>
      <c r="E43" s="20"/>
      <c r="F43" s="22">
        <v>36</v>
      </c>
      <c r="G43" s="23"/>
      <c r="H43" s="22">
        <f t="shared" si="20"/>
        <v>133</v>
      </c>
      <c r="I43" s="22">
        <f t="shared" ref="I43:K43" si="44">D43-D42</f>
        <v>464</v>
      </c>
      <c r="J43" s="25">
        <f t="shared" si="44"/>
        <v>0</v>
      </c>
      <c r="K43" s="25">
        <f t="shared" si="44"/>
        <v>6</v>
      </c>
      <c r="L43" s="22">
        <v>103</v>
      </c>
      <c r="M43" s="29">
        <f t="shared" si="0"/>
        <v>0.0212389380530973</v>
      </c>
      <c r="N43" s="29">
        <f t="shared" si="1"/>
        <v>0.0784660766961652</v>
      </c>
      <c r="O43" s="22">
        <f t="shared" si="2"/>
        <v>1526</v>
      </c>
    </row>
    <row r="44" spans="2:15">
      <c r="B44" s="17">
        <v>43901</v>
      </c>
      <c r="C44" s="18">
        <f t="shared" si="4"/>
        <v>41</v>
      </c>
      <c r="D44" s="18">
        <v>2277</v>
      </c>
      <c r="E44" s="18"/>
      <c r="F44" s="21">
        <v>55</v>
      </c>
      <c r="G44" s="21"/>
      <c r="H44" s="21">
        <f t="shared" si="20"/>
        <v>181</v>
      </c>
      <c r="I44" s="21">
        <f t="shared" ref="I44:K44" si="45">D44-D43</f>
        <v>582</v>
      </c>
      <c r="J44" s="26">
        <f t="shared" si="45"/>
        <v>0</v>
      </c>
      <c r="K44" s="21">
        <f t="shared" si="45"/>
        <v>19</v>
      </c>
      <c r="L44" s="21">
        <v>48</v>
      </c>
      <c r="M44" s="28">
        <f t="shared" si="0"/>
        <v>0.0241545893719807</v>
      </c>
      <c r="N44" s="28">
        <f t="shared" si="1"/>
        <v>0.0794905577514273</v>
      </c>
      <c r="O44" s="21">
        <f t="shared" si="2"/>
        <v>2041</v>
      </c>
    </row>
    <row r="45" spans="2:15">
      <c r="B45" s="19">
        <v>43902</v>
      </c>
      <c r="C45" s="20">
        <f t="shared" si="4"/>
        <v>42</v>
      </c>
      <c r="D45" s="20">
        <v>3146</v>
      </c>
      <c r="E45" s="20"/>
      <c r="F45" s="22">
        <v>86</v>
      </c>
      <c r="G45" s="22"/>
      <c r="H45" s="22">
        <f t="shared" si="20"/>
        <v>187</v>
      </c>
      <c r="I45" s="22">
        <f t="shared" ref="I45:K45" si="46">D45-D44</f>
        <v>869</v>
      </c>
      <c r="J45" s="25">
        <f t="shared" si="46"/>
        <v>0</v>
      </c>
      <c r="K45" s="22">
        <f t="shared" si="46"/>
        <v>31</v>
      </c>
      <c r="L45" s="22">
        <v>6</v>
      </c>
      <c r="M45" s="29">
        <f t="shared" si="0"/>
        <v>0.0273363000635728</v>
      </c>
      <c r="N45" s="29">
        <f t="shared" si="1"/>
        <v>0.0594405594405594</v>
      </c>
      <c r="O45" s="22">
        <f t="shared" si="2"/>
        <v>2873</v>
      </c>
    </row>
    <row r="46" spans="2:15">
      <c r="B46" s="17">
        <v>43903</v>
      </c>
      <c r="C46" s="18">
        <f t="shared" si="4"/>
        <v>43</v>
      </c>
      <c r="D46" s="18">
        <v>5232</v>
      </c>
      <c r="E46" s="18"/>
      <c r="F46" s="21">
        <v>133</v>
      </c>
      <c r="G46" s="21"/>
      <c r="H46" s="21">
        <f t="shared" si="20"/>
        <v>191</v>
      </c>
      <c r="I46" s="21">
        <f t="shared" ref="I46:K46" si="47">D46-D45</f>
        <v>2086</v>
      </c>
      <c r="J46" s="26">
        <f t="shared" si="47"/>
        <v>0</v>
      </c>
      <c r="K46" s="21">
        <f t="shared" si="47"/>
        <v>47</v>
      </c>
      <c r="L46" s="21">
        <v>4</v>
      </c>
      <c r="M46" s="28">
        <f t="shared" si="0"/>
        <v>0.0254204892966361</v>
      </c>
      <c r="N46" s="28">
        <f t="shared" si="1"/>
        <v>0.0365061162079511</v>
      </c>
      <c r="O46" s="21">
        <f t="shared" si="2"/>
        <v>4908</v>
      </c>
    </row>
    <row r="47" spans="2:15">
      <c r="B47" s="19">
        <v>43904</v>
      </c>
      <c r="C47" s="20">
        <f t="shared" si="4"/>
        <v>44</v>
      </c>
      <c r="D47" s="20">
        <v>6391</v>
      </c>
      <c r="E47" s="20"/>
      <c r="F47" s="22">
        <v>196</v>
      </c>
      <c r="G47" s="22"/>
      <c r="H47" s="22">
        <f t="shared" si="20"/>
        <v>515</v>
      </c>
      <c r="I47" s="22">
        <f t="shared" ref="I47:K47" si="48">D47-D46</f>
        <v>1159</v>
      </c>
      <c r="J47" s="25">
        <f t="shared" si="48"/>
        <v>0</v>
      </c>
      <c r="K47" s="22">
        <f t="shared" si="48"/>
        <v>63</v>
      </c>
      <c r="L47" s="22">
        <v>324</v>
      </c>
      <c r="M47" s="29">
        <f t="shared" si="0"/>
        <v>0.0306681270536692</v>
      </c>
      <c r="N47" s="29">
        <f t="shared" si="1"/>
        <v>0.0805820685338758</v>
      </c>
      <c r="O47" s="22">
        <f t="shared" si="2"/>
        <v>5680</v>
      </c>
    </row>
    <row r="48" spans="2:15">
      <c r="B48" s="17">
        <v>43905</v>
      </c>
      <c r="C48" s="18">
        <f t="shared" si="4"/>
        <v>45</v>
      </c>
      <c r="D48" s="18">
        <v>7988</v>
      </c>
      <c r="E48" s="18"/>
      <c r="F48" s="21">
        <v>294</v>
      </c>
      <c r="G48" s="21"/>
      <c r="H48" s="21">
        <f t="shared" si="20"/>
        <v>515</v>
      </c>
      <c r="I48" s="21">
        <f t="shared" ref="I48:K48" si="49">D48-D47</f>
        <v>1597</v>
      </c>
      <c r="J48" s="26">
        <f t="shared" si="49"/>
        <v>0</v>
      </c>
      <c r="K48" s="21">
        <f t="shared" si="49"/>
        <v>98</v>
      </c>
      <c r="L48" s="21">
        <v>0</v>
      </c>
      <c r="M48" s="28">
        <f t="shared" si="0"/>
        <v>0.0368052078117176</v>
      </c>
      <c r="N48" s="28">
        <f t="shared" si="1"/>
        <v>0.064471707561342</v>
      </c>
      <c r="O48" s="21">
        <f t="shared" si="2"/>
        <v>7179</v>
      </c>
    </row>
    <row r="49" spans="2:15">
      <c r="B49" s="19">
        <v>43906</v>
      </c>
      <c r="C49" s="20">
        <f t="shared" si="4"/>
        <v>46</v>
      </c>
      <c r="D49" s="20">
        <v>9942</v>
      </c>
      <c r="E49" s="20"/>
      <c r="F49" s="22">
        <v>342</v>
      </c>
      <c r="G49" s="22"/>
      <c r="H49" s="22">
        <f t="shared" si="20"/>
        <v>528</v>
      </c>
      <c r="I49" s="22">
        <f t="shared" ref="I49:K49" si="50">D49-D48</f>
        <v>1954</v>
      </c>
      <c r="J49" s="25">
        <f t="shared" si="50"/>
        <v>0</v>
      </c>
      <c r="K49" s="22">
        <f t="shared" si="50"/>
        <v>48</v>
      </c>
      <c r="L49" s="22">
        <v>13</v>
      </c>
      <c r="M49" s="29">
        <f t="shared" si="0"/>
        <v>0.0343995171997586</v>
      </c>
      <c r="N49" s="29">
        <f t="shared" si="1"/>
        <v>0.0531080265540133</v>
      </c>
      <c r="O49" s="22">
        <f t="shared" si="2"/>
        <v>9072</v>
      </c>
    </row>
    <row r="50" spans="2:15">
      <c r="B50" s="17">
        <v>43907</v>
      </c>
      <c r="C50" s="18">
        <f t="shared" si="4"/>
        <v>47</v>
      </c>
      <c r="D50" s="18">
        <v>11826</v>
      </c>
      <c r="E50" s="18"/>
      <c r="F50" s="21">
        <v>533</v>
      </c>
      <c r="G50" s="21"/>
      <c r="H50" s="21">
        <f t="shared" si="20"/>
        <v>1026</v>
      </c>
      <c r="I50" s="21">
        <f t="shared" ref="I50:K50" si="51">D50-D49</f>
        <v>1884</v>
      </c>
      <c r="J50" s="26">
        <f t="shared" si="51"/>
        <v>0</v>
      </c>
      <c r="K50" s="21">
        <f t="shared" si="51"/>
        <v>191</v>
      </c>
      <c r="L50" s="21">
        <v>498</v>
      </c>
      <c r="M50" s="28">
        <f t="shared" si="0"/>
        <v>0.0450701843395907</v>
      </c>
      <c r="N50" s="28">
        <f t="shared" si="1"/>
        <v>0.0867579908675799</v>
      </c>
      <c r="O50" s="21">
        <f t="shared" si="2"/>
        <v>10267</v>
      </c>
    </row>
    <row r="51" spans="2:15">
      <c r="B51" s="19">
        <v>43908</v>
      </c>
      <c r="C51" s="20">
        <f t="shared" si="4"/>
        <v>48</v>
      </c>
      <c r="D51" s="20">
        <v>14769</v>
      </c>
      <c r="E51" s="20"/>
      <c r="F51" s="22">
        <v>638</v>
      </c>
      <c r="G51" s="22"/>
      <c r="H51" s="22">
        <f t="shared" si="20"/>
        <v>1079</v>
      </c>
      <c r="I51" s="22">
        <f t="shared" ref="I51:K51" si="52">D51-D50</f>
        <v>2943</v>
      </c>
      <c r="J51" s="22">
        <f t="shared" si="52"/>
        <v>0</v>
      </c>
      <c r="K51" s="22">
        <f t="shared" si="52"/>
        <v>105</v>
      </c>
      <c r="L51" s="22">
        <v>53</v>
      </c>
      <c r="M51" s="29">
        <f t="shared" si="0"/>
        <v>0.0431985916446611</v>
      </c>
      <c r="N51" s="29">
        <f t="shared" si="1"/>
        <v>0.0730584332046855</v>
      </c>
      <c r="O51" s="22">
        <f t="shared" si="2"/>
        <v>13052</v>
      </c>
    </row>
    <row r="52" spans="2:15">
      <c r="B52" s="17">
        <v>43909</v>
      </c>
      <c r="C52" s="18">
        <f t="shared" si="4"/>
        <v>49</v>
      </c>
      <c r="D52" s="18">
        <v>18077</v>
      </c>
      <c r="E52" s="18"/>
      <c r="F52" s="21">
        <v>831</v>
      </c>
      <c r="G52" s="21"/>
      <c r="H52" s="21">
        <f t="shared" si="20"/>
        <v>1105</v>
      </c>
      <c r="I52" s="21">
        <f t="shared" ref="I52:K52" si="53">D52-D51</f>
        <v>3308</v>
      </c>
      <c r="J52" s="21">
        <f t="shared" si="53"/>
        <v>0</v>
      </c>
      <c r="K52" s="21">
        <f t="shared" si="53"/>
        <v>193</v>
      </c>
      <c r="L52" s="21">
        <v>26</v>
      </c>
      <c r="M52" s="28">
        <f t="shared" si="0"/>
        <v>0.0459700171488632</v>
      </c>
      <c r="N52" s="28">
        <f t="shared" si="1"/>
        <v>0.0611273994578746</v>
      </c>
      <c r="O52" s="21">
        <f t="shared" si="2"/>
        <v>16141</v>
      </c>
    </row>
    <row r="53" spans="2:15">
      <c r="B53" s="19">
        <v>43910</v>
      </c>
      <c r="C53" s="20">
        <f t="shared" si="4"/>
        <v>50</v>
      </c>
      <c r="D53" s="20">
        <v>21571</v>
      </c>
      <c r="E53" s="20"/>
      <c r="F53" s="22">
        <v>1093</v>
      </c>
      <c r="G53" s="22"/>
      <c r="H53" s="22">
        <f t="shared" si="20"/>
        <v>1586</v>
      </c>
      <c r="I53" s="22">
        <f t="shared" ref="I53:K53" si="54">D53-D52</f>
        <v>3494</v>
      </c>
      <c r="J53" s="22">
        <f t="shared" si="54"/>
        <v>0</v>
      </c>
      <c r="K53" s="22">
        <f t="shared" si="54"/>
        <v>262</v>
      </c>
      <c r="L53" s="22">
        <v>481</v>
      </c>
      <c r="M53" s="29">
        <f t="shared" si="0"/>
        <v>0.0506698808585601</v>
      </c>
      <c r="N53" s="29">
        <f t="shared" si="1"/>
        <v>0.0735246395623754</v>
      </c>
      <c r="O53" s="22">
        <f t="shared" si="2"/>
        <v>18892</v>
      </c>
    </row>
    <row r="54" spans="2:15">
      <c r="B54" s="17">
        <v>43911</v>
      </c>
      <c r="C54" s="18">
        <f t="shared" si="4"/>
        <v>51</v>
      </c>
      <c r="D54" s="18">
        <v>25496</v>
      </c>
      <c r="E54" s="18"/>
      <c r="F54" s="21">
        <v>1381</v>
      </c>
      <c r="G54" s="21"/>
      <c r="H54" s="21">
        <f t="shared" si="20"/>
        <v>2123</v>
      </c>
      <c r="I54" s="21">
        <f t="shared" ref="I54:K54" si="55">D54-D53</f>
        <v>3925</v>
      </c>
      <c r="J54" s="21">
        <f t="shared" si="55"/>
        <v>0</v>
      </c>
      <c r="K54" s="21">
        <f t="shared" si="55"/>
        <v>288</v>
      </c>
      <c r="L54" s="21">
        <v>537</v>
      </c>
      <c r="M54" s="28">
        <f t="shared" si="0"/>
        <v>0.0541653592720427</v>
      </c>
      <c r="N54" s="28">
        <f t="shared" si="1"/>
        <v>0.0832679636021337</v>
      </c>
      <c r="O54" s="21">
        <f t="shared" si="2"/>
        <v>21992</v>
      </c>
    </row>
    <row r="55" spans="2:15">
      <c r="B55" s="19">
        <v>43912</v>
      </c>
      <c r="C55" s="20">
        <f t="shared" si="4"/>
        <v>52</v>
      </c>
      <c r="D55" s="20"/>
      <c r="E55" s="20"/>
      <c r="F55" s="22"/>
      <c r="G55" s="22"/>
      <c r="H55" s="22">
        <f t="shared" si="20"/>
        <v>2123</v>
      </c>
      <c r="I55" s="22">
        <f t="shared" ref="I55:K55" si="56">D55-D54</f>
        <v>-25496</v>
      </c>
      <c r="J55" s="22">
        <f t="shared" si="56"/>
        <v>0</v>
      </c>
      <c r="K55" s="22">
        <f t="shared" si="56"/>
        <v>-1381</v>
      </c>
      <c r="L55" s="22"/>
      <c r="M55" s="29" t="e">
        <f t="shared" si="0"/>
        <v>#DIV/0!</v>
      </c>
      <c r="N55" s="29" t="e">
        <f t="shared" si="1"/>
        <v>#DIV/0!</v>
      </c>
      <c r="O55" s="22">
        <f t="shared" si="2"/>
        <v>-2123</v>
      </c>
    </row>
    <row r="56" spans="2:15">
      <c r="B56" s="17">
        <v>43913</v>
      </c>
      <c r="C56" s="18">
        <f t="shared" si="4"/>
        <v>53</v>
      </c>
      <c r="D56" s="18"/>
      <c r="E56" s="18"/>
      <c r="F56" s="21"/>
      <c r="G56" s="21"/>
      <c r="H56" s="21">
        <f t="shared" si="20"/>
        <v>2123</v>
      </c>
      <c r="I56" s="21">
        <f t="shared" ref="I56:K56" si="57">D56-D55</f>
        <v>0</v>
      </c>
      <c r="J56" s="21">
        <f t="shared" si="57"/>
        <v>0</v>
      </c>
      <c r="K56" s="21">
        <f t="shared" si="57"/>
        <v>0</v>
      </c>
      <c r="L56" s="21"/>
      <c r="M56" s="21"/>
      <c r="N56" s="21"/>
      <c r="O56" s="21"/>
    </row>
    <row r="57" spans="2:15">
      <c r="B57" s="19">
        <v>43914</v>
      </c>
      <c r="C57" s="20">
        <f t="shared" si="4"/>
        <v>54</v>
      </c>
      <c r="D57" s="20"/>
      <c r="E57" s="20"/>
      <c r="F57" s="22"/>
      <c r="G57" s="22"/>
      <c r="H57" s="22">
        <f t="shared" si="20"/>
        <v>2123</v>
      </c>
      <c r="I57" s="22">
        <f t="shared" ref="I57:K57" si="58">D57-D56</f>
        <v>0</v>
      </c>
      <c r="J57" s="22">
        <f t="shared" si="58"/>
        <v>0</v>
      </c>
      <c r="K57" s="22">
        <f t="shared" si="58"/>
        <v>0</v>
      </c>
      <c r="L57" s="22"/>
      <c r="M57" s="22"/>
      <c r="N57" s="22"/>
      <c r="O57" s="22"/>
    </row>
    <row r="58" spans="2:15">
      <c r="B58" s="17">
        <v>43915</v>
      </c>
      <c r="C58" s="18">
        <f t="shared" si="4"/>
        <v>55</v>
      </c>
      <c r="D58" s="18"/>
      <c r="E58" s="18"/>
      <c r="F58" s="21"/>
      <c r="G58" s="21"/>
      <c r="H58" s="21">
        <f t="shared" si="20"/>
        <v>2123</v>
      </c>
      <c r="I58" s="21">
        <f t="shared" ref="I58:K58" si="59">D58-D57</f>
        <v>0</v>
      </c>
      <c r="J58" s="21">
        <f t="shared" si="59"/>
        <v>0</v>
      </c>
      <c r="K58" s="21">
        <f t="shared" si="59"/>
        <v>0</v>
      </c>
      <c r="L58" s="21"/>
      <c r="M58" s="21"/>
      <c r="N58" s="21"/>
      <c r="O58" s="21"/>
    </row>
    <row r="59" spans="2:15">
      <c r="B59" s="19">
        <v>43916</v>
      </c>
      <c r="C59" s="20">
        <f t="shared" si="4"/>
        <v>56</v>
      </c>
      <c r="D59" s="20"/>
      <c r="E59" s="20"/>
      <c r="F59" s="22"/>
      <c r="G59" s="22"/>
      <c r="H59" s="22">
        <f t="shared" si="20"/>
        <v>2123</v>
      </c>
      <c r="I59" s="22">
        <f t="shared" ref="I59:K59" si="60">D59-D58</f>
        <v>0</v>
      </c>
      <c r="J59" s="22">
        <f t="shared" si="60"/>
        <v>0</v>
      </c>
      <c r="K59" s="22">
        <f t="shared" si="60"/>
        <v>0</v>
      </c>
      <c r="L59" s="22"/>
      <c r="M59" s="22"/>
      <c r="N59" s="22"/>
      <c r="O59" s="22"/>
    </row>
    <row r="60" spans="2:15">
      <c r="B60" s="17">
        <v>43917</v>
      </c>
      <c r="C60" s="18">
        <f t="shared" si="4"/>
        <v>57</v>
      </c>
      <c r="D60" s="18"/>
      <c r="E60" s="18"/>
      <c r="F60" s="21"/>
      <c r="G60" s="21"/>
      <c r="H60" s="21">
        <f t="shared" si="20"/>
        <v>2123</v>
      </c>
      <c r="I60" s="21">
        <f t="shared" ref="I60:K60" si="61">D60-D59</f>
        <v>0</v>
      </c>
      <c r="J60" s="21">
        <f t="shared" si="61"/>
        <v>0</v>
      </c>
      <c r="K60" s="21">
        <f t="shared" si="61"/>
        <v>0</v>
      </c>
      <c r="L60" s="21"/>
      <c r="M60" s="21"/>
      <c r="N60" s="21"/>
      <c r="O60" s="21"/>
    </row>
    <row r="61" spans="2:15">
      <c r="B61" s="19">
        <f>B60+1</f>
        <v>43918</v>
      </c>
      <c r="C61" s="20">
        <f>C60+1</f>
        <v>58</v>
      </c>
      <c r="D61" s="20"/>
      <c r="E61" s="20"/>
      <c r="F61" s="22"/>
      <c r="G61" s="22"/>
      <c r="H61" s="22">
        <f>H60+L61</f>
        <v>2123</v>
      </c>
      <c r="I61" s="22">
        <f t="shared" ref="I61:K61" si="62">D61-D60</f>
        <v>0</v>
      </c>
      <c r="J61" s="25">
        <f t="shared" si="62"/>
        <v>0</v>
      </c>
      <c r="K61" s="25">
        <f t="shared" si="62"/>
        <v>0</v>
      </c>
      <c r="L61" s="22"/>
      <c r="M61" s="22"/>
      <c r="N61" s="22"/>
      <c r="O61" s="22"/>
    </row>
    <row r="62" spans="2:15">
      <c r="B62" s="17">
        <f>B61+1</f>
        <v>43919</v>
      </c>
      <c r="C62" s="18">
        <f>C61+1</f>
        <v>59</v>
      </c>
      <c r="D62" s="18"/>
      <c r="E62" s="18"/>
      <c r="F62" s="21"/>
      <c r="G62" s="21"/>
      <c r="H62" s="21">
        <f>H61+L62</f>
        <v>2123</v>
      </c>
      <c r="I62" s="21">
        <f t="shared" ref="I62:K62" si="63">D62-D61</f>
        <v>0</v>
      </c>
      <c r="J62" s="26">
        <f t="shared" si="63"/>
        <v>0</v>
      </c>
      <c r="K62" s="26">
        <f t="shared" si="63"/>
        <v>0</v>
      </c>
      <c r="L62" s="21"/>
      <c r="M62" s="21"/>
      <c r="N62" s="21"/>
      <c r="O62" s="21"/>
    </row>
    <row r="63" spans="2:15">
      <c r="B63" s="19">
        <f>B62+1</f>
        <v>43920</v>
      </c>
      <c r="C63" s="20">
        <f>C62+1</f>
        <v>60</v>
      </c>
      <c r="D63" s="20"/>
      <c r="E63" s="20"/>
      <c r="F63" s="22"/>
      <c r="G63" s="22"/>
      <c r="H63" s="22">
        <f>H62+L63</f>
        <v>2123</v>
      </c>
      <c r="I63" s="22">
        <f t="shared" ref="I63:K63" si="64">D63-D62</f>
        <v>0</v>
      </c>
      <c r="J63" s="25">
        <f t="shared" si="64"/>
        <v>0</v>
      </c>
      <c r="K63" s="25">
        <f t="shared" si="64"/>
        <v>0</v>
      </c>
      <c r="L63" s="22"/>
      <c r="M63" s="22"/>
      <c r="N63" s="22"/>
      <c r="O63" s="22"/>
    </row>
    <row r="64" spans="2:15">
      <c r="B64" s="17">
        <f>B63+1</f>
        <v>43921</v>
      </c>
      <c r="C64" s="18">
        <f>C63+1</f>
        <v>61</v>
      </c>
      <c r="D64" s="18"/>
      <c r="E64" s="18"/>
      <c r="F64" s="21"/>
      <c r="G64" s="21"/>
      <c r="H64" s="21">
        <f>H63+L64</f>
        <v>2123</v>
      </c>
      <c r="I64" s="21">
        <f t="shared" ref="I64:K64" si="65">D64-D63</f>
        <v>0</v>
      </c>
      <c r="J64" s="26">
        <f t="shared" si="65"/>
        <v>0</v>
      </c>
      <c r="K64" s="26">
        <f t="shared" si="65"/>
        <v>0</v>
      </c>
      <c r="L64" s="21"/>
      <c r="M64" s="21"/>
      <c r="N64" s="21"/>
      <c r="O64" s="21"/>
    </row>
    <row r="65" spans="2:15">
      <c r="B65" s="19">
        <f>B64+1</f>
        <v>43922</v>
      </c>
      <c r="C65" s="20">
        <f>C64+1</f>
        <v>62</v>
      </c>
      <c r="D65" s="20"/>
      <c r="E65" s="20"/>
      <c r="F65" s="22"/>
      <c r="G65" s="22"/>
      <c r="H65" s="22">
        <f>H64+L65</f>
        <v>2123</v>
      </c>
      <c r="I65" s="22">
        <f t="shared" ref="I65:K65" si="66">D65-D64</f>
        <v>0</v>
      </c>
      <c r="J65" s="25">
        <f t="shared" si="66"/>
        <v>0</v>
      </c>
      <c r="K65" s="25">
        <f t="shared" si="66"/>
        <v>0</v>
      </c>
      <c r="L65" s="22"/>
      <c r="M65" s="22"/>
      <c r="N65" s="22"/>
      <c r="O65" s="22"/>
    </row>
    <row r="66" spans="2:15">
      <c r="B66" s="17">
        <f>B65+1</f>
        <v>43923</v>
      </c>
      <c r="C66" s="18">
        <f>C65+1</f>
        <v>63</v>
      </c>
      <c r="D66" s="18"/>
      <c r="E66" s="18"/>
      <c r="F66" s="21"/>
      <c r="G66" s="21"/>
      <c r="H66" s="21">
        <f>H65+L66</f>
        <v>2123</v>
      </c>
      <c r="I66" s="21">
        <f t="shared" ref="I66:K66" si="67">D66-D65</f>
        <v>0</v>
      </c>
      <c r="J66" s="26">
        <f t="shared" si="67"/>
        <v>0</v>
      </c>
      <c r="K66" s="26">
        <f t="shared" si="67"/>
        <v>0</v>
      </c>
      <c r="L66" s="21"/>
      <c r="M66" s="21"/>
      <c r="N66" s="21"/>
      <c r="O66" s="21"/>
    </row>
    <row r="67" spans="2:15">
      <c r="B67" s="19">
        <f>B66+1</f>
        <v>43924</v>
      </c>
      <c r="C67" s="20">
        <f>C66+1</f>
        <v>64</v>
      </c>
      <c r="D67" s="20"/>
      <c r="E67" s="20"/>
      <c r="F67" s="22"/>
      <c r="G67" s="22"/>
      <c r="H67" s="22">
        <f>H66+L67</f>
        <v>2123</v>
      </c>
      <c r="I67" s="22">
        <f t="shared" ref="I67:K67" si="68">D67-D66</f>
        <v>0</v>
      </c>
      <c r="J67" s="25">
        <f t="shared" si="68"/>
        <v>0</v>
      </c>
      <c r="K67" s="25">
        <f t="shared" si="68"/>
        <v>0</v>
      </c>
      <c r="L67" s="22"/>
      <c r="M67" s="22"/>
      <c r="N67" s="22"/>
      <c r="O67" s="22"/>
    </row>
    <row r="68" spans="2:15">
      <c r="B68" s="17">
        <f>B67+1</f>
        <v>43925</v>
      </c>
      <c r="C68" s="18">
        <f>C67+1</f>
        <v>65</v>
      </c>
      <c r="D68" s="18"/>
      <c r="E68" s="18"/>
      <c r="F68" s="21"/>
      <c r="G68" s="21"/>
      <c r="H68" s="21">
        <f>H67+L68</f>
        <v>2123</v>
      </c>
      <c r="I68" s="21">
        <f t="shared" ref="I68:K68" si="69">D68-D67</f>
        <v>0</v>
      </c>
      <c r="J68" s="26">
        <f t="shared" si="69"/>
        <v>0</v>
      </c>
      <c r="K68" s="26">
        <f t="shared" si="69"/>
        <v>0</v>
      </c>
      <c r="L68" s="21"/>
      <c r="M68" s="21"/>
      <c r="N68" s="21"/>
      <c r="O68" s="21"/>
    </row>
    <row r="69" spans="2:15">
      <c r="B69" s="19">
        <f t="shared" ref="B69:B71" si="70">B68+1</f>
        <v>43926</v>
      </c>
      <c r="C69" s="20">
        <f t="shared" ref="C69:C71" si="71">C68+1</f>
        <v>66</v>
      </c>
      <c r="D69" s="20"/>
      <c r="E69" s="20"/>
      <c r="F69" s="22"/>
      <c r="G69" s="22"/>
      <c r="H69" s="22">
        <f t="shared" ref="H69:H71" si="72">H68+L69</f>
        <v>2123</v>
      </c>
      <c r="I69" s="22">
        <f t="shared" ref="I69:K69" si="73">D69-D68</f>
        <v>0</v>
      </c>
      <c r="J69" s="25">
        <f t="shared" si="73"/>
        <v>0</v>
      </c>
      <c r="K69" s="25">
        <f t="shared" si="73"/>
        <v>0</v>
      </c>
      <c r="L69" s="22"/>
      <c r="M69" s="22"/>
      <c r="N69" s="22"/>
      <c r="O69" s="22"/>
    </row>
    <row r="70" spans="2:15">
      <c r="B70" s="17">
        <f t="shared" si="70"/>
        <v>43927</v>
      </c>
      <c r="C70" s="18">
        <f t="shared" si="71"/>
        <v>67</v>
      </c>
      <c r="D70" s="18"/>
      <c r="E70" s="18"/>
      <c r="F70" s="21"/>
      <c r="G70" s="21"/>
      <c r="H70" s="21">
        <f t="shared" si="72"/>
        <v>2123</v>
      </c>
      <c r="I70" s="21">
        <f t="shared" ref="I70:K70" si="74">D70-D69</f>
        <v>0</v>
      </c>
      <c r="J70" s="26">
        <f t="shared" si="74"/>
        <v>0</v>
      </c>
      <c r="K70" s="26">
        <f t="shared" si="74"/>
        <v>0</v>
      </c>
      <c r="L70" s="21"/>
      <c r="M70" s="21"/>
      <c r="N70" s="21"/>
      <c r="O70" s="21"/>
    </row>
    <row r="71" spans="2:15">
      <c r="B71" s="19">
        <f t="shared" si="70"/>
        <v>43928</v>
      </c>
      <c r="C71" s="20">
        <f t="shared" si="71"/>
        <v>68</v>
      </c>
      <c r="D71" s="20"/>
      <c r="E71" s="20"/>
      <c r="F71" s="22"/>
      <c r="G71" s="22"/>
      <c r="H71" s="22">
        <f t="shared" si="72"/>
        <v>2123</v>
      </c>
      <c r="I71" s="22">
        <f t="shared" ref="I71:K71" si="75">D71-D70</f>
        <v>0</v>
      </c>
      <c r="J71" s="25">
        <f t="shared" si="75"/>
        <v>0</v>
      </c>
      <c r="K71" s="25">
        <f t="shared" si="75"/>
        <v>0</v>
      </c>
      <c r="L71" s="22"/>
      <c r="M71" s="22"/>
      <c r="N71" s="22"/>
      <c r="O71" s="22"/>
    </row>
  </sheetData>
  <mergeCells count="5">
    <mergeCell ref="D2:H2"/>
    <mergeCell ref="I2:L2"/>
    <mergeCell ref="M2:O2"/>
    <mergeCell ref="B2:B3"/>
    <mergeCell ref="C2:C3"/>
  </mergeCells>
  <pageMargins left="0.511811024" right="0.511811024" top="0.787401575" bottom="0.787401575" header="0.31496062" footer="0.31496062"/>
  <pageSetup paperSize="9" orientation="portrait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54"/>
  <sheetViews>
    <sheetView topLeftCell="M5" workbookViewId="0">
      <selection activeCell="V22" sqref="V22"/>
    </sheetView>
  </sheetViews>
  <sheetFormatPr defaultColWidth="11" defaultRowHeight="15.05"/>
  <cols>
    <col min="1" max="1" width="13.6194029850746"/>
    <col min="3" max="3" width="10.8283582089552" style="8"/>
    <col min="9" max="9" width="12.1119402985075" customWidth="1"/>
  </cols>
  <sheetData>
    <row r="1" spans="4:4">
      <c r="D1" t="s">
        <v>8</v>
      </c>
    </row>
    <row r="2" spans="3:6">
      <c r="C2" s="8" t="s">
        <v>7</v>
      </c>
      <c r="D2" t="s">
        <v>10</v>
      </c>
      <c r="E2" t="s">
        <v>11</v>
      </c>
      <c r="F2" t="s">
        <v>12</v>
      </c>
    </row>
    <row r="3" spans="1:6">
      <c r="A3" s="9"/>
      <c r="B3" s="10">
        <v>43876</v>
      </c>
      <c r="C3" s="8">
        <v>1</v>
      </c>
      <c r="D3">
        <v>3</v>
      </c>
      <c r="E3" s="11"/>
      <c r="F3">
        <v>0</v>
      </c>
    </row>
    <row r="4" spans="1:9">
      <c r="A4" s="9"/>
      <c r="B4" s="10">
        <v>43877</v>
      </c>
      <c r="C4" s="8">
        <v>2</v>
      </c>
      <c r="D4">
        <v>3</v>
      </c>
      <c r="E4" s="11"/>
      <c r="F4">
        <v>0</v>
      </c>
      <c r="I4" s="12"/>
    </row>
    <row r="5" spans="1:9">
      <c r="A5" s="9"/>
      <c r="B5" s="10">
        <v>43878</v>
      </c>
      <c r="C5" s="8">
        <v>3</v>
      </c>
      <c r="D5">
        <v>3</v>
      </c>
      <c r="E5" s="11"/>
      <c r="F5">
        <v>0</v>
      </c>
      <c r="I5" s="12"/>
    </row>
    <row r="6" spans="1:9">
      <c r="A6" s="9"/>
      <c r="B6" s="10">
        <v>43879</v>
      </c>
      <c r="C6" s="8">
        <v>4</v>
      </c>
      <c r="D6">
        <v>3</v>
      </c>
      <c r="E6" s="11"/>
      <c r="F6">
        <v>0</v>
      </c>
      <c r="I6" s="12"/>
    </row>
    <row r="7" spans="1:9">
      <c r="A7" s="9"/>
      <c r="B7" s="10">
        <v>43880</v>
      </c>
      <c r="C7" s="8">
        <v>5</v>
      </c>
      <c r="D7">
        <v>3</v>
      </c>
      <c r="E7" s="11"/>
      <c r="F7">
        <v>0</v>
      </c>
      <c r="I7" s="12"/>
    </row>
    <row r="8" spans="1:9">
      <c r="A8" s="9"/>
      <c r="B8" s="10">
        <v>43881</v>
      </c>
      <c r="C8" s="8">
        <v>6</v>
      </c>
      <c r="D8">
        <v>4</v>
      </c>
      <c r="E8" s="11"/>
      <c r="F8">
        <v>0</v>
      </c>
      <c r="I8" s="12"/>
    </row>
    <row r="9" spans="1:9">
      <c r="A9" s="9"/>
      <c r="B9" s="10">
        <v>43882</v>
      </c>
      <c r="C9" s="8">
        <v>7</v>
      </c>
      <c r="D9">
        <v>21</v>
      </c>
      <c r="E9" s="11"/>
      <c r="F9">
        <v>1</v>
      </c>
      <c r="I9" s="12"/>
    </row>
    <row r="10" spans="1:9">
      <c r="A10" s="9"/>
      <c r="B10" s="10">
        <v>43883</v>
      </c>
      <c r="C10" s="8">
        <v>8</v>
      </c>
      <c r="D10">
        <v>79</v>
      </c>
      <c r="E10" s="11"/>
      <c r="F10">
        <v>2</v>
      </c>
      <c r="I10" s="12"/>
    </row>
    <row r="11" spans="1:9">
      <c r="A11" s="9"/>
      <c r="B11" s="10">
        <v>43884</v>
      </c>
      <c r="C11" s="8">
        <v>9</v>
      </c>
      <c r="D11">
        <v>157</v>
      </c>
      <c r="E11" s="11"/>
      <c r="F11">
        <v>3</v>
      </c>
      <c r="I11" s="12"/>
    </row>
    <row r="12" spans="1:9">
      <c r="A12" s="9"/>
      <c r="B12" s="10">
        <v>43885</v>
      </c>
      <c r="C12" s="8">
        <v>10</v>
      </c>
      <c r="D12">
        <v>229</v>
      </c>
      <c r="E12" s="11"/>
      <c r="F12">
        <v>7</v>
      </c>
      <c r="I12" s="12"/>
    </row>
    <row r="13" spans="1:9">
      <c r="A13" s="9"/>
      <c r="B13" s="10">
        <v>43886</v>
      </c>
      <c r="C13" s="8">
        <v>11</v>
      </c>
      <c r="D13">
        <v>323</v>
      </c>
      <c r="E13" s="11"/>
      <c r="F13">
        <v>11</v>
      </c>
      <c r="I13" s="12"/>
    </row>
    <row r="14" spans="1:9">
      <c r="A14" s="9"/>
      <c r="B14" s="10">
        <v>43887</v>
      </c>
      <c r="C14" s="8">
        <v>12</v>
      </c>
      <c r="D14">
        <v>470</v>
      </c>
      <c r="E14" s="11"/>
      <c r="F14">
        <v>12</v>
      </c>
      <c r="I14" s="12"/>
    </row>
    <row r="15" spans="1:9">
      <c r="A15" s="9"/>
      <c r="B15" s="10">
        <v>43888</v>
      </c>
      <c r="C15" s="8">
        <v>13</v>
      </c>
      <c r="D15">
        <v>655</v>
      </c>
      <c r="E15" s="11"/>
      <c r="F15">
        <v>17</v>
      </c>
      <c r="I15" s="12"/>
    </row>
    <row r="16" spans="1:9">
      <c r="A16" s="9"/>
      <c r="B16" s="10">
        <v>43889</v>
      </c>
      <c r="C16" s="8">
        <v>14</v>
      </c>
      <c r="D16">
        <v>889</v>
      </c>
      <c r="E16" s="11"/>
      <c r="F16">
        <v>21</v>
      </c>
      <c r="I16" s="12"/>
    </row>
    <row r="17" spans="1:9">
      <c r="A17" s="9"/>
      <c r="B17" s="10">
        <v>43890</v>
      </c>
      <c r="C17" s="8">
        <v>15</v>
      </c>
      <c r="D17">
        <v>1128</v>
      </c>
      <c r="E17" s="11"/>
      <c r="F17">
        <v>29</v>
      </c>
      <c r="I17" s="12"/>
    </row>
    <row r="18" spans="1:9">
      <c r="A18" s="9"/>
      <c r="B18" s="10">
        <v>43891</v>
      </c>
      <c r="C18" s="8">
        <v>16</v>
      </c>
      <c r="D18">
        <v>1701</v>
      </c>
      <c r="E18" s="11"/>
      <c r="F18">
        <v>41</v>
      </c>
      <c r="I18" s="12"/>
    </row>
    <row r="19" spans="1:9">
      <c r="A19" s="9"/>
      <c r="B19" s="10">
        <v>43892</v>
      </c>
      <c r="C19" s="8">
        <v>17</v>
      </c>
      <c r="D19">
        <v>2036</v>
      </c>
      <c r="E19" s="11"/>
      <c r="F19">
        <v>52</v>
      </c>
      <c r="G19"/>
      <c r="H19"/>
      <c r="I19" s="12"/>
    </row>
    <row r="20" spans="1:9">
      <c r="A20" s="9"/>
      <c r="B20" s="10">
        <v>43893</v>
      </c>
      <c r="C20" s="8">
        <v>18</v>
      </c>
      <c r="D20">
        <v>2502</v>
      </c>
      <c r="E20" s="11"/>
      <c r="F20">
        <v>79</v>
      </c>
      <c r="G20"/>
      <c r="H20"/>
      <c r="I20" s="12"/>
    </row>
    <row r="21" spans="1:9">
      <c r="A21" s="9"/>
      <c r="B21" s="10">
        <v>43894</v>
      </c>
      <c r="C21" s="8">
        <v>19</v>
      </c>
      <c r="D21">
        <v>3089</v>
      </c>
      <c r="E21" s="11"/>
      <c r="F21">
        <v>107</v>
      </c>
      <c r="G21"/>
      <c r="H21"/>
      <c r="I21" s="12"/>
    </row>
    <row r="22" spans="1:9">
      <c r="A22" s="9"/>
      <c r="B22" s="10">
        <v>43895</v>
      </c>
      <c r="C22" s="8">
        <v>20</v>
      </c>
      <c r="D22">
        <v>3858</v>
      </c>
      <c r="E22" s="11"/>
      <c r="F22">
        <v>148</v>
      </c>
      <c r="I22" s="12"/>
    </row>
    <row r="23" spans="1:10">
      <c r="A23" s="9"/>
      <c r="B23" s="10">
        <v>43896</v>
      </c>
      <c r="C23" s="8">
        <v>21</v>
      </c>
      <c r="D23">
        <v>4636</v>
      </c>
      <c r="E23" s="11"/>
      <c r="F23">
        <v>197</v>
      </c>
      <c r="I23" s="12"/>
      <c r="J23" s="12"/>
    </row>
    <row r="24" spans="1:10">
      <c r="A24" s="9"/>
      <c r="B24" s="10">
        <v>43897</v>
      </c>
      <c r="C24" s="8">
        <v>22</v>
      </c>
      <c r="D24">
        <v>5883</v>
      </c>
      <c r="E24" s="11"/>
      <c r="F24">
        <v>233</v>
      </c>
      <c r="I24" s="12"/>
      <c r="J24" s="12"/>
    </row>
    <row r="25" spans="1:10">
      <c r="A25" s="9"/>
      <c r="B25" s="10">
        <v>43898</v>
      </c>
      <c r="C25" s="8">
        <v>23</v>
      </c>
      <c r="D25">
        <v>7375</v>
      </c>
      <c r="E25" s="11"/>
      <c r="F25">
        <v>366</v>
      </c>
      <c r="I25" s="12"/>
      <c r="J25" s="12"/>
    </row>
    <row r="26" spans="1:10">
      <c r="A26" s="9"/>
      <c r="B26" s="10">
        <v>43899</v>
      </c>
      <c r="C26" s="8">
        <v>24</v>
      </c>
      <c r="D26">
        <v>9172</v>
      </c>
      <c r="E26" s="11"/>
      <c r="F26">
        <v>463</v>
      </c>
      <c r="I26" s="12"/>
      <c r="J26" s="12"/>
    </row>
    <row r="27" spans="2:10">
      <c r="B27" s="10">
        <v>43900</v>
      </c>
      <c r="C27" s="8">
        <v>25</v>
      </c>
      <c r="D27">
        <v>10149</v>
      </c>
      <c r="E27" s="11"/>
      <c r="F27">
        <v>631</v>
      </c>
      <c r="I27" s="12"/>
      <c r="J27" s="12"/>
    </row>
    <row r="28" spans="2:9">
      <c r="B28" s="10">
        <v>43901</v>
      </c>
      <c r="C28" s="8">
        <v>26</v>
      </c>
      <c r="D28">
        <v>12462</v>
      </c>
      <c r="E28" s="11"/>
      <c r="F28">
        <v>827</v>
      </c>
      <c r="I28" s="12"/>
    </row>
    <row r="29" spans="2:9">
      <c r="B29" s="10">
        <v>43902</v>
      </c>
      <c r="C29" s="8">
        <v>27</v>
      </c>
      <c r="D29">
        <v>15113</v>
      </c>
      <c r="E29" s="11"/>
      <c r="F29">
        <v>1016</v>
      </c>
      <c r="I29" s="12"/>
    </row>
    <row r="30" spans="2:9">
      <c r="B30" s="10">
        <v>43903</v>
      </c>
      <c r="C30" s="8">
        <v>28</v>
      </c>
      <c r="D30">
        <v>17660</v>
      </c>
      <c r="E30" s="11"/>
      <c r="F30">
        <v>1266</v>
      </c>
      <c r="I30" s="12"/>
    </row>
    <row r="31" spans="2:9">
      <c r="B31" s="10">
        <v>43904</v>
      </c>
      <c r="C31" s="8">
        <v>29</v>
      </c>
      <c r="D31">
        <v>21157</v>
      </c>
      <c r="E31" s="11"/>
      <c r="F31">
        <v>1441</v>
      </c>
      <c r="I31" s="12"/>
    </row>
    <row r="32" spans="2:9">
      <c r="B32" s="10">
        <v>43905</v>
      </c>
      <c r="C32" s="8">
        <v>30</v>
      </c>
      <c r="D32">
        <v>24747</v>
      </c>
      <c r="E32" s="11"/>
      <c r="F32">
        <v>1809</v>
      </c>
      <c r="I32" s="12"/>
    </row>
    <row r="33" spans="2:9">
      <c r="B33" s="10">
        <v>43906</v>
      </c>
      <c r="C33" s="8">
        <v>31</v>
      </c>
      <c r="D33">
        <v>27980</v>
      </c>
      <c r="E33" s="11"/>
      <c r="F33">
        <v>2158</v>
      </c>
      <c r="I33" s="12"/>
    </row>
    <row r="34" spans="2:9">
      <c r="B34" s="10">
        <v>43907</v>
      </c>
      <c r="C34" s="8">
        <v>32</v>
      </c>
      <c r="D34">
        <v>31506</v>
      </c>
      <c r="E34" s="11"/>
      <c r="F34">
        <v>2503</v>
      </c>
      <c r="I34" s="12"/>
    </row>
    <row r="35" spans="2:6">
      <c r="B35" s="10">
        <v>43908</v>
      </c>
      <c r="C35" s="8">
        <v>33</v>
      </c>
      <c r="D35">
        <v>35713</v>
      </c>
      <c r="E35" s="11"/>
      <c r="F35">
        <v>2978</v>
      </c>
    </row>
    <row r="36" spans="2:6">
      <c r="B36" s="10">
        <v>43909</v>
      </c>
      <c r="C36" s="8">
        <v>34</v>
      </c>
      <c r="D36">
        <v>41035</v>
      </c>
      <c r="E36" s="11"/>
      <c r="F36">
        <v>3405</v>
      </c>
    </row>
    <row r="37" spans="2:6">
      <c r="B37" s="10">
        <v>43910</v>
      </c>
      <c r="C37" s="8">
        <v>35</v>
      </c>
      <c r="D37">
        <v>47021</v>
      </c>
      <c r="E37" s="11"/>
      <c r="F37">
        <v>4032</v>
      </c>
    </row>
    <row r="38" spans="2:3">
      <c r="B38" s="10">
        <v>43911</v>
      </c>
      <c r="C38" s="8">
        <v>36</v>
      </c>
    </row>
    <row r="39" spans="2:3">
      <c r="B39" s="10">
        <v>43912</v>
      </c>
      <c r="C39" s="8">
        <v>37</v>
      </c>
    </row>
    <row r="40" spans="2:3">
      <c r="B40" s="10">
        <v>43913</v>
      </c>
      <c r="C40" s="8">
        <v>38</v>
      </c>
    </row>
    <row r="41" spans="2:3">
      <c r="B41" s="10">
        <v>43914</v>
      </c>
      <c r="C41" s="8">
        <v>39</v>
      </c>
    </row>
    <row r="42" spans="2:3">
      <c r="B42" s="10">
        <v>43915</v>
      </c>
      <c r="C42" s="8">
        <v>40</v>
      </c>
    </row>
    <row r="43" spans="2:3">
      <c r="B43" s="10">
        <v>43916</v>
      </c>
      <c r="C43" s="8">
        <v>41</v>
      </c>
    </row>
    <row r="44" spans="2:3">
      <c r="B44" s="10">
        <v>43917</v>
      </c>
      <c r="C44" s="8">
        <v>42</v>
      </c>
    </row>
    <row r="45" spans="2:3">
      <c r="B45" s="10">
        <v>43918</v>
      </c>
      <c r="C45" s="8">
        <v>43</v>
      </c>
    </row>
    <row r="46" spans="2:3">
      <c r="B46" s="10">
        <v>43919</v>
      </c>
      <c r="C46" s="8">
        <v>44</v>
      </c>
    </row>
    <row r="47" spans="2:3">
      <c r="B47" s="10">
        <v>43920</v>
      </c>
      <c r="C47" s="8">
        <v>45</v>
      </c>
    </row>
    <row r="48" spans="2:3">
      <c r="B48" s="10">
        <v>43921</v>
      </c>
      <c r="C48" s="8">
        <v>46</v>
      </c>
    </row>
    <row r="49" spans="2:3">
      <c r="B49" s="10">
        <v>43922</v>
      </c>
      <c r="C49" s="8">
        <v>47</v>
      </c>
    </row>
    <row r="50" spans="2:3">
      <c r="B50" s="10">
        <v>43923</v>
      </c>
      <c r="C50" s="8">
        <v>48</v>
      </c>
    </row>
    <row r="51" spans="2:3">
      <c r="B51" s="10">
        <v>43924</v>
      </c>
      <c r="C51" s="8">
        <v>49</v>
      </c>
    </row>
    <row r="52" spans="2:3">
      <c r="B52" s="10">
        <v>43925</v>
      </c>
      <c r="C52" s="8">
        <v>50</v>
      </c>
    </row>
    <row r="53" spans="2:3">
      <c r="B53" s="10">
        <v>43926</v>
      </c>
      <c r="C53" s="8">
        <v>51</v>
      </c>
    </row>
    <row r="54" spans="2:3">
      <c r="B54" s="10">
        <v>43927</v>
      </c>
      <c r="C54" s="8">
        <v>52</v>
      </c>
    </row>
  </sheetData>
  <pageMargins left="0.511811024" right="0.511811024" top="0.787401575" bottom="0.787401575" header="0.31496062" footer="0.31496062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BK30"/>
  <sheetViews>
    <sheetView workbookViewId="0">
      <selection activeCell="B21" sqref="B21"/>
    </sheetView>
  </sheetViews>
  <sheetFormatPr defaultColWidth="8.99253731343284" defaultRowHeight="15.05"/>
  <cols>
    <col min="2" max="70" width="10.365671641791"/>
  </cols>
  <sheetData>
    <row r="2" spans="2:4">
      <c r="B2" t="s">
        <v>20</v>
      </c>
      <c r="C2" t="s">
        <v>21</v>
      </c>
      <c r="D2" t="s">
        <v>18</v>
      </c>
    </row>
    <row r="3" ht="19.25" spans="2:2">
      <c r="B3" s="1"/>
    </row>
    <row r="4" spans="1:37">
      <c r="A4" s="2" t="s">
        <v>4</v>
      </c>
      <c r="B4" s="3">
        <v>43876</v>
      </c>
      <c r="C4" s="3">
        <v>43877</v>
      </c>
      <c r="D4" s="3">
        <v>43878</v>
      </c>
      <c r="E4" s="3">
        <v>43879</v>
      </c>
      <c r="F4" s="3">
        <v>43880</v>
      </c>
      <c r="G4" s="3">
        <v>43881</v>
      </c>
      <c r="H4" s="3">
        <v>43882</v>
      </c>
      <c r="I4" s="3">
        <v>43883</v>
      </c>
      <c r="J4" s="3">
        <v>43884</v>
      </c>
      <c r="K4" s="3">
        <v>43885</v>
      </c>
      <c r="L4" s="3">
        <v>43886</v>
      </c>
      <c r="M4" s="3">
        <v>43887</v>
      </c>
      <c r="N4" s="3">
        <v>43888</v>
      </c>
      <c r="O4" s="3">
        <v>43889</v>
      </c>
      <c r="P4" s="3">
        <v>43890</v>
      </c>
      <c r="Q4" s="3">
        <v>43891</v>
      </c>
      <c r="R4" s="3">
        <v>43892</v>
      </c>
      <c r="S4" s="3">
        <v>43893</v>
      </c>
      <c r="T4" s="3">
        <v>43894</v>
      </c>
      <c r="U4" s="3">
        <v>43895</v>
      </c>
      <c r="V4" s="3">
        <v>43896</v>
      </c>
      <c r="W4" s="3">
        <v>43897</v>
      </c>
      <c r="X4" s="3">
        <v>43898</v>
      </c>
      <c r="Y4" s="3">
        <v>43899</v>
      </c>
      <c r="Z4" s="3">
        <v>43900</v>
      </c>
      <c r="AA4" s="3">
        <v>43901</v>
      </c>
      <c r="AB4" s="3">
        <v>43902</v>
      </c>
      <c r="AC4" s="3">
        <v>43903</v>
      </c>
      <c r="AD4" s="3">
        <v>43904</v>
      </c>
      <c r="AE4" s="3">
        <v>43905</v>
      </c>
      <c r="AF4" s="3">
        <v>43906</v>
      </c>
      <c r="AG4" s="3">
        <v>43907</v>
      </c>
      <c r="AH4" s="3">
        <v>43908</v>
      </c>
      <c r="AI4" s="3">
        <v>43909</v>
      </c>
      <c r="AJ4" s="3">
        <v>43910</v>
      </c>
      <c r="AK4" s="3">
        <v>43911</v>
      </c>
    </row>
    <row r="5" ht="19.25" spans="1:37">
      <c r="A5" t="s">
        <v>22</v>
      </c>
      <c r="B5" s="1">
        <v>0</v>
      </c>
      <c r="C5">
        <v>0</v>
      </c>
      <c r="D5">
        <v>0</v>
      </c>
      <c r="E5">
        <v>0</v>
      </c>
      <c r="F5">
        <v>2</v>
      </c>
      <c r="G5">
        <v>5</v>
      </c>
      <c r="H5">
        <v>18</v>
      </c>
      <c r="I5">
        <v>29</v>
      </c>
      <c r="J5">
        <v>43</v>
      </c>
      <c r="K5">
        <v>61</v>
      </c>
      <c r="L5">
        <v>95</v>
      </c>
      <c r="M5">
        <v>139</v>
      </c>
      <c r="N5">
        <v>245</v>
      </c>
      <c r="O5">
        <v>388</v>
      </c>
      <c r="P5">
        <v>593</v>
      </c>
      <c r="Q5">
        <v>978</v>
      </c>
      <c r="R5">
        <v>1501</v>
      </c>
      <c r="S5">
        <v>2336</v>
      </c>
      <c r="T5">
        <v>2922</v>
      </c>
      <c r="U5">
        <v>3513</v>
      </c>
      <c r="V5">
        <v>4747</v>
      </c>
      <c r="W5">
        <v>5823</v>
      </c>
      <c r="X5">
        <v>6566</v>
      </c>
      <c r="Y5">
        <v>7161</v>
      </c>
      <c r="Z5">
        <v>8042</v>
      </c>
      <c r="AA5">
        <v>9000</v>
      </c>
      <c r="AB5">
        <v>10075</v>
      </c>
      <c r="AC5">
        <v>11364</v>
      </c>
      <c r="AD5">
        <v>12729</v>
      </c>
      <c r="AE5">
        <v>13938</v>
      </c>
      <c r="AF5">
        <v>14991</v>
      </c>
      <c r="AG5">
        <v>16169</v>
      </c>
      <c r="AH5">
        <v>17361</v>
      </c>
      <c r="AI5">
        <v>18407</v>
      </c>
      <c r="AJ5">
        <v>19644</v>
      </c>
      <c r="AK5">
        <v>20610</v>
      </c>
    </row>
    <row r="6" ht="19.25" spans="1:37">
      <c r="A6" t="s">
        <v>23</v>
      </c>
      <c r="B6" s="1">
        <v>0</v>
      </c>
      <c r="C6">
        <v>0</v>
      </c>
      <c r="D6">
        <v>0</v>
      </c>
      <c r="E6">
        <v>0</v>
      </c>
      <c r="F6">
        <v>2</v>
      </c>
      <c r="G6">
        <v>2</v>
      </c>
      <c r="H6">
        <v>4</v>
      </c>
      <c r="I6">
        <v>6</v>
      </c>
      <c r="J6">
        <v>8</v>
      </c>
      <c r="K6">
        <v>12</v>
      </c>
      <c r="L6">
        <v>16</v>
      </c>
      <c r="M6">
        <v>19</v>
      </c>
      <c r="N6">
        <v>26</v>
      </c>
      <c r="O6">
        <v>34</v>
      </c>
      <c r="P6">
        <v>43</v>
      </c>
      <c r="Q6">
        <v>54</v>
      </c>
      <c r="R6">
        <v>66</v>
      </c>
      <c r="S6">
        <v>77</v>
      </c>
      <c r="T6">
        <v>92</v>
      </c>
      <c r="U6">
        <v>108</v>
      </c>
      <c r="V6">
        <v>124</v>
      </c>
      <c r="W6">
        <v>145</v>
      </c>
      <c r="X6">
        <v>194</v>
      </c>
      <c r="Y6">
        <v>237</v>
      </c>
      <c r="Z6">
        <v>291</v>
      </c>
      <c r="AA6">
        <v>354</v>
      </c>
      <c r="AB6">
        <v>429</v>
      </c>
      <c r="AC6">
        <v>514</v>
      </c>
      <c r="AD6">
        <v>611</v>
      </c>
      <c r="AE6">
        <v>724</v>
      </c>
      <c r="AF6">
        <v>853</v>
      </c>
      <c r="AG6">
        <v>988</v>
      </c>
      <c r="AH6">
        <v>1135</v>
      </c>
      <c r="AI6">
        <v>1284</v>
      </c>
      <c r="AJ6">
        <v>1433</v>
      </c>
      <c r="AK6">
        <v>1556</v>
      </c>
    </row>
    <row r="7" ht="19.25" spans="1:37">
      <c r="A7" t="s">
        <v>24</v>
      </c>
      <c r="B7" s="1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1</v>
      </c>
      <c r="K7">
        <v>2</v>
      </c>
      <c r="L7">
        <v>22</v>
      </c>
      <c r="M7">
        <v>0</v>
      </c>
      <c r="N7">
        <v>29</v>
      </c>
      <c r="O7">
        <v>19</v>
      </c>
      <c r="P7">
        <v>50</v>
      </c>
      <c r="Q7">
        <v>52</v>
      </c>
      <c r="R7">
        <v>116</v>
      </c>
      <c r="S7">
        <v>144</v>
      </c>
      <c r="T7">
        <v>117</v>
      </c>
      <c r="U7">
        <v>187</v>
      </c>
      <c r="V7">
        <v>174</v>
      </c>
      <c r="W7">
        <v>756</v>
      </c>
      <c r="X7">
        <v>465</v>
      </c>
      <c r="Y7">
        <v>260</v>
      </c>
      <c r="Z7">
        <v>337</v>
      </c>
      <c r="AA7">
        <v>228</v>
      </c>
      <c r="AB7">
        <v>317</v>
      </c>
      <c r="AC7">
        <v>253</v>
      </c>
      <c r="AD7">
        <v>810</v>
      </c>
      <c r="AE7">
        <v>251</v>
      </c>
      <c r="AF7">
        <v>406</v>
      </c>
      <c r="AG7">
        <v>393</v>
      </c>
      <c r="AH7">
        <v>321</v>
      </c>
      <c r="AI7">
        <v>269</v>
      </c>
      <c r="AJ7">
        <v>766</v>
      </c>
      <c r="AK7">
        <v>890</v>
      </c>
    </row>
    <row r="8" ht="19.25" spans="2:2">
      <c r="B8" s="1"/>
    </row>
    <row r="9" spans="1:62">
      <c r="A9" s="2" t="s">
        <v>5</v>
      </c>
      <c r="B9" s="3">
        <v>43851</v>
      </c>
      <c r="C9" s="3">
        <f t="shared" ref="C9:Z9" si="0">B9+1</f>
        <v>43852</v>
      </c>
      <c r="D9" s="3">
        <f t="shared" si="0"/>
        <v>43853</v>
      </c>
      <c r="E9" s="3">
        <f t="shared" si="0"/>
        <v>43854</v>
      </c>
      <c r="F9" s="3">
        <f t="shared" si="0"/>
        <v>43855</v>
      </c>
      <c r="G9" s="3">
        <f t="shared" si="0"/>
        <v>43856</v>
      </c>
      <c r="H9" s="3">
        <f t="shared" si="0"/>
        <v>43857</v>
      </c>
      <c r="I9" s="3">
        <f t="shared" si="0"/>
        <v>43858</v>
      </c>
      <c r="J9" s="3">
        <f t="shared" si="0"/>
        <v>43859</v>
      </c>
      <c r="K9" s="3">
        <f t="shared" si="0"/>
        <v>43860</v>
      </c>
      <c r="L9" s="3">
        <f t="shared" si="0"/>
        <v>43861</v>
      </c>
      <c r="M9" s="3">
        <f t="shared" si="0"/>
        <v>43862</v>
      </c>
      <c r="N9" s="3">
        <f t="shared" si="0"/>
        <v>43863</v>
      </c>
      <c r="O9" s="3">
        <f t="shared" si="0"/>
        <v>43864</v>
      </c>
      <c r="P9" s="3">
        <f t="shared" si="0"/>
        <v>43865</v>
      </c>
      <c r="Q9" s="3">
        <f t="shared" si="0"/>
        <v>43866</v>
      </c>
      <c r="R9" s="3">
        <f t="shared" si="0"/>
        <v>43867</v>
      </c>
      <c r="S9" s="3">
        <f t="shared" si="0"/>
        <v>43868</v>
      </c>
      <c r="T9" s="3">
        <f t="shared" si="0"/>
        <v>43869</v>
      </c>
      <c r="U9" s="3">
        <f t="shared" si="0"/>
        <v>43870</v>
      </c>
      <c r="V9" s="3">
        <f t="shared" si="0"/>
        <v>43871</v>
      </c>
      <c r="W9" s="3">
        <f t="shared" si="0"/>
        <v>43872</v>
      </c>
      <c r="X9" s="3">
        <f t="shared" si="0"/>
        <v>43873</v>
      </c>
      <c r="Y9" s="3">
        <f t="shared" si="0"/>
        <v>43874</v>
      </c>
      <c r="Z9" s="3">
        <f t="shared" si="0"/>
        <v>43875</v>
      </c>
      <c r="AA9" s="3">
        <v>43876</v>
      </c>
      <c r="AB9" s="3">
        <v>43877</v>
      </c>
      <c r="AC9" s="3">
        <v>43878</v>
      </c>
      <c r="AD9" s="3">
        <v>43879</v>
      </c>
      <c r="AE9" s="3">
        <v>43880</v>
      </c>
      <c r="AF9" s="3">
        <v>43881</v>
      </c>
      <c r="AG9" s="3">
        <v>43882</v>
      </c>
      <c r="AH9" s="3">
        <v>43883</v>
      </c>
      <c r="AI9" s="3">
        <v>43884</v>
      </c>
      <c r="AJ9" s="3">
        <v>43885</v>
      </c>
      <c r="AK9" s="3">
        <v>43886</v>
      </c>
      <c r="AL9" s="3">
        <v>43887</v>
      </c>
      <c r="AM9" s="3">
        <v>43888</v>
      </c>
      <c r="AN9" s="3">
        <v>43889</v>
      </c>
      <c r="AO9" s="3">
        <v>43890</v>
      </c>
      <c r="AP9" s="3">
        <v>43891</v>
      </c>
      <c r="AQ9" s="3">
        <v>43892</v>
      </c>
      <c r="AR9" s="3">
        <v>43893</v>
      </c>
      <c r="AS9" s="3">
        <v>43894</v>
      </c>
      <c r="AT9" s="3">
        <v>43895</v>
      </c>
      <c r="AU9" s="3">
        <v>43896</v>
      </c>
      <c r="AV9" s="3">
        <v>43897</v>
      </c>
      <c r="AW9" s="3">
        <v>43898</v>
      </c>
      <c r="AX9" s="3">
        <v>43899</v>
      </c>
      <c r="AY9" s="3">
        <v>43900</v>
      </c>
      <c r="AZ9" s="3">
        <v>43901</v>
      </c>
      <c r="BA9" s="3">
        <v>43902</v>
      </c>
      <c r="BB9" s="3">
        <v>43903</v>
      </c>
      <c r="BC9" s="3">
        <v>43904</v>
      </c>
      <c r="BD9" s="3">
        <v>43905</v>
      </c>
      <c r="BE9" s="3">
        <v>43906</v>
      </c>
      <c r="BF9" s="3">
        <v>43907</v>
      </c>
      <c r="BG9" s="3">
        <v>43908</v>
      </c>
      <c r="BH9" s="3">
        <v>43909</v>
      </c>
      <c r="BI9" s="3">
        <v>43910</v>
      </c>
      <c r="BJ9" s="3">
        <v>43911</v>
      </c>
    </row>
    <row r="10" ht="19.25" spans="1:62">
      <c r="A10" t="s">
        <v>22</v>
      </c>
      <c r="B10" s="4">
        <v>1</v>
      </c>
      <c r="C10">
        <v>1</v>
      </c>
      <c r="D10">
        <v>1</v>
      </c>
      <c r="E10">
        <v>2</v>
      </c>
      <c r="F10">
        <v>3</v>
      </c>
      <c r="G10">
        <v>5</v>
      </c>
      <c r="H10">
        <v>5</v>
      </c>
      <c r="I10">
        <v>5</v>
      </c>
      <c r="J10">
        <v>5</v>
      </c>
      <c r="K10" s="6">
        <v>6</v>
      </c>
      <c r="L10">
        <v>7</v>
      </c>
      <c r="M10">
        <v>8</v>
      </c>
      <c r="N10">
        <v>11</v>
      </c>
      <c r="O10">
        <v>11</v>
      </c>
      <c r="P10">
        <v>11</v>
      </c>
      <c r="Q10">
        <v>12</v>
      </c>
      <c r="R10">
        <v>12</v>
      </c>
      <c r="S10">
        <v>12</v>
      </c>
      <c r="T10">
        <v>12</v>
      </c>
      <c r="U10">
        <v>12</v>
      </c>
      <c r="V10">
        <v>12</v>
      </c>
      <c r="W10">
        <v>12</v>
      </c>
      <c r="X10">
        <v>12</v>
      </c>
      <c r="Y10">
        <v>12</v>
      </c>
      <c r="Z10">
        <v>12</v>
      </c>
      <c r="AA10" s="7">
        <v>15</v>
      </c>
      <c r="AB10">
        <v>15</v>
      </c>
      <c r="AC10">
        <v>15</v>
      </c>
      <c r="AD10">
        <v>15</v>
      </c>
      <c r="AE10">
        <v>15</v>
      </c>
      <c r="AF10">
        <v>15</v>
      </c>
      <c r="AG10">
        <v>35</v>
      </c>
      <c r="AH10">
        <v>35</v>
      </c>
      <c r="AI10">
        <v>35</v>
      </c>
      <c r="AJ10">
        <v>53</v>
      </c>
      <c r="AK10">
        <v>57</v>
      </c>
      <c r="AL10">
        <v>60</v>
      </c>
      <c r="AM10">
        <v>60</v>
      </c>
      <c r="AN10">
        <v>63</v>
      </c>
      <c r="AO10">
        <v>68</v>
      </c>
      <c r="AP10">
        <v>75</v>
      </c>
      <c r="AQ10">
        <v>100</v>
      </c>
      <c r="AR10">
        <v>124</v>
      </c>
      <c r="AS10">
        <v>158</v>
      </c>
      <c r="AT10">
        <v>221</v>
      </c>
      <c r="AU10">
        <v>319</v>
      </c>
      <c r="AV10">
        <v>435</v>
      </c>
      <c r="AW10">
        <v>541</v>
      </c>
      <c r="AX10">
        <v>704</v>
      </c>
      <c r="AY10">
        <v>994</v>
      </c>
      <c r="AZ10">
        <v>1301</v>
      </c>
      <c r="BA10">
        <v>1697</v>
      </c>
      <c r="BB10">
        <v>2247</v>
      </c>
      <c r="BC10">
        <v>2943</v>
      </c>
      <c r="BD10">
        <v>3680</v>
      </c>
      <c r="BE10">
        <v>4663</v>
      </c>
      <c r="BF10">
        <v>6411</v>
      </c>
      <c r="BG10">
        <v>9259</v>
      </c>
      <c r="BH10">
        <v>13789</v>
      </c>
      <c r="BI10">
        <v>19383</v>
      </c>
      <c r="BJ10">
        <v>24207</v>
      </c>
    </row>
    <row r="11" ht="19.25" spans="1:62">
      <c r="A11" t="s">
        <v>23</v>
      </c>
      <c r="B11" s="1">
        <v>0</v>
      </c>
      <c r="C11">
        <v>0</v>
      </c>
      <c r="D11">
        <v>0</v>
      </c>
      <c r="E11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1</v>
      </c>
      <c r="AP11">
        <v>1</v>
      </c>
      <c r="AQ11">
        <v>6</v>
      </c>
      <c r="AR11">
        <v>9</v>
      </c>
      <c r="AS11">
        <v>11</v>
      </c>
      <c r="AT11">
        <v>12</v>
      </c>
      <c r="AU11">
        <v>15</v>
      </c>
      <c r="AV11">
        <v>19</v>
      </c>
      <c r="AW11">
        <v>22</v>
      </c>
      <c r="AX11">
        <v>26</v>
      </c>
      <c r="AY11">
        <v>30</v>
      </c>
      <c r="AZ11">
        <v>38</v>
      </c>
      <c r="BA11">
        <v>41</v>
      </c>
      <c r="BB11">
        <v>49</v>
      </c>
      <c r="BC11">
        <v>57</v>
      </c>
      <c r="BD11">
        <v>68</v>
      </c>
      <c r="BE11">
        <v>86</v>
      </c>
      <c r="BF11">
        <v>109</v>
      </c>
      <c r="BG11">
        <v>150</v>
      </c>
      <c r="BH11">
        <v>207</v>
      </c>
      <c r="BI11">
        <v>256</v>
      </c>
      <c r="BJ11">
        <v>302</v>
      </c>
    </row>
    <row r="12" ht="19.25" spans="1:62">
      <c r="A12" t="s">
        <v>24</v>
      </c>
      <c r="B12" s="1">
        <v>0</v>
      </c>
      <c r="C12">
        <v>0</v>
      </c>
      <c r="D12">
        <v>0</v>
      </c>
      <c r="E12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1">
        <v>0</v>
      </c>
      <c r="AB12">
        <v>0</v>
      </c>
      <c r="AC12">
        <v>0</v>
      </c>
      <c r="AD12">
        <v>0</v>
      </c>
      <c r="AE12">
        <v>0</v>
      </c>
      <c r="AF12">
        <v>2</v>
      </c>
      <c r="AG12">
        <v>1</v>
      </c>
      <c r="AH12">
        <v>0</v>
      </c>
      <c r="AI12">
        <v>1</v>
      </c>
      <c r="AJ12">
        <v>-2</v>
      </c>
      <c r="AK12">
        <v>1</v>
      </c>
      <c r="AL12">
        <v>0</v>
      </c>
      <c r="AM12">
        <v>0</v>
      </c>
      <c r="AN12">
        <v>0</v>
      </c>
      <c r="AO12">
        <v>1</v>
      </c>
      <c r="AP12">
        <v>2</v>
      </c>
      <c r="AQ12">
        <v>0</v>
      </c>
      <c r="AR12">
        <v>0</v>
      </c>
      <c r="AS12">
        <v>0</v>
      </c>
      <c r="AT12">
        <v>0</v>
      </c>
      <c r="AU12">
        <v>6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16</v>
      </c>
      <c r="BB12">
        <v>10</v>
      </c>
      <c r="BC12">
        <v>15</v>
      </c>
      <c r="BD12">
        <v>3</v>
      </c>
      <c r="BE12">
        <v>15</v>
      </c>
      <c r="BF12">
        <v>32</v>
      </c>
      <c r="BG12">
        <v>0</v>
      </c>
      <c r="BH12">
        <v>2</v>
      </c>
      <c r="BI12">
        <v>39</v>
      </c>
      <c r="BJ12">
        <v>29</v>
      </c>
    </row>
    <row r="15" spans="1:63">
      <c r="A15" s="2" t="s">
        <v>25</v>
      </c>
      <c r="B15" s="3">
        <v>43850</v>
      </c>
      <c r="C15" s="3">
        <f t="shared" ref="C15:AA15" si="1">B15+1</f>
        <v>43851</v>
      </c>
      <c r="D15" s="3">
        <f t="shared" si="1"/>
        <v>43852</v>
      </c>
      <c r="E15" s="3">
        <f t="shared" si="1"/>
        <v>43853</v>
      </c>
      <c r="F15" s="3">
        <f t="shared" si="1"/>
        <v>43854</v>
      </c>
      <c r="G15" s="3">
        <f t="shared" si="1"/>
        <v>43855</v>
      </c>
      <c r="H15" s="3">
        <f t="shared" si="1"/>
        <v>43856</v>
      </c>
      <c r="I15" s="3">
        <f t="shared" si="1"/>
        <v>43857</v>
      </c>
      <c r="J15" s="3">
        <f t="shared" si="1"/>
        <v>43858</v>
      </c>
      <c r="K15" s="3">
        <f t="shared" si="1"/>
        <v>43859</v>
      </c>
      <c r="L15" s="3">
        <f t="shared" si="1"/>
        <v>43860</v>
      </c>
      <c r="M15" s="3">
        <f t="shared" si="1"/>
        <v>43861</v>
      </c>
      <c r="N15" s="3">
        <f t="shared" si="1"/>
        <v>43862</v>
      </c>
      <c r="O15" s="3">
        <f t="shared" si="1"/>
        <v>43863</v>
      </c>
      <c r="P15" s="3">
        <f t="shared" si="1"/>
        <v>43864</v>
      </c>
      <c r="Q15" s="3">
        <f t="shared" si="1"/>
        <v>43865</v>
      </c>
      <c r="R15" s="3">
        <f t="shared" si="1"/>
        <v>43866</v>
      </c>
      <c r="S15" s="3">
        <f t="shared" si="1"/>
        <v>43867</v>
      </c>
      <c r="T15" s="3">
        <f t="shared" si="1"/>
        <v>43868</v>
      </c>
      <c r="U15" s="3">
        <f t="shared" si="1"/>
        <v>43869</v>
      </c>
      <c r="V15" s="3">
        <f t="shared" si="1"/>
        <v>43870</v>
      </c>
      <c r="W15" s="3">
        <f t="shared" si="1"/>
        <v>43871</v>
      </c>
      <c r="X15" s="3">
        <f t="shared" si="1"/>
        <v>43872</v>
      </c>
      <c r="Y15" s="3">
        <f t="shared" si="1"/>
        <v>43873</v>
      </c>
      <c r="Z15" s="3">
        <f t="shared" si="1"/>
        <v>43874</v>
      </c>
      <c r="AA15" s="3">
        <f t="shared" si="1"/>
        <v>43875</v>
      </c>
      <c r="AB15" s="3">
        <v>43876</v>
      </c>
      <c r="AC15" s="3">
        <v>43877</v>
      </c>
      <c r="AD15" s="3">
        <v>43878</v>
      </c>
      <c r="AE15" s="3">
        <v>43879</v>
      </c>
      <c r="AF15" s="3">
        <v>43880</v>
      </c>
      <c r="AG15" s="3">
        <v>43881</v>
      </c>
      <c r="AH15" s="3">
        <v>43882</v>
      </c>
      <c r="AI15" s="3">
        <v>43883</v>
      </c>
      <c r="AJ15" s="3">
        <v>43884</v>
      </c>
      <c r="AK15" s="3">
        <v>43885</v>
      </c>
      <c r="AL15" s="3">
        <v>43886</v>
      </c>
      <c r="AM15" s="3">
        <v>43887</v>
      </c>
      <c r="AN15" s="3">
        <v>43888</v>
      </c>
      <c r="AO15" s="3">
        <v>43889</v>
      </c>
      <c r="AP15" s="3">
        <v>43890</v>
      </c>
      <c r="AQ15" s="3">
        <v>43891</v>
      </c>
      <c r="AR15" s="3">
        <v>43892</v>
      </c>
      <c r="AS15" s="3">
        <v>43893</v>
      </c>
      <c r="AT15" s="3">
        <v>43894</v>
      </c>
      <c r="AU15" s="3">
        <v>43895</v>
      </c>
      <c r="AV15" s="3">
        <v>43896</v>
      </c>
      <c r="AW15" s="3">
        <v>43897</v>
      </c>
      <c r="AX15" s="3">
        <v>43898</v>
      </c>
      <c r="AY15" s="3">
        <v>43899</v>
      </c>
      <c r="AZ15" s="3">
        <v>43900</v>
      </c>
      <c r="BA15" s="3">
        <v>43901</v>
      </c>
      <c r="BB15" s="3">
        <v>43902</v>
      </c>
      <c r="BC15" s="3">
        <v>43903</v>
      </c>
      <c r="BD15" s="3">
        <v>43904</v>
      </c>
      <c r="BE15" s="3">
        <v>43905</v>
      </c>
      <c r="BF15" s="3">
        <v>43906</v>
      </c>
      <c r="BG15" s="3">
        <v>43907</v>
      </c>
      <c r="BH15" s="3">
        <v>43908</v>
      </c>
      <c r="BI15" s="3">
        <v>43909</v>
      </c>
      <c r="BJ15" s="3">
        <v>43910</v>
      </c>
      <c r="BK15" s="3">
        <v>43911</v>
      </c>
    </row>
    <row r="16" ht="19.25" spans="1:63">
      <c r="A16" t="s">
        <v>22</v>
      </c>
      <c r="B16">
        <v>1</v>
      </c>
      <c r="C16">
        <v>1</v>
      </c>
      <c r="D16">
        <v>1</v>
      </c>
      <c r="E16">
        <v>1</v>
      </c>
      <c r="F16">
        <v>2</v>
      </c>
      <c r="G16">
        <v>2</v>
      </c>
      <c r="H16">
        <v>3</v>
      </c>
      <c r="I16">
        <v>3</v>
      </c>
      <c r="J16">
        <v>3</v>
      </c>
      <c r="K16">
        <v>3</v>
      </c>
      <c r="L16">
        <v>6</v>
      </c>
      <c r="M16">
        <v>10</v>
      </c>
      <c r="N16">
        <v>11</v>
      </c>
      <c r="O16">
        <v>14</v>
      </c>
      <c r="P16">
        <v>14</v>
      </c>
      <c r="Q16">
        <v>15</v>
      </c>
      <c r="R16">
        <v>20</v>
      </c>
      <c r="S16">
        <v>23</v>
      </c>
      <c r="T16">
        <v>23</v>
      </c>
      <c r="U16">
        <v>23</v>
      </c>
      <c r="V16">
        <v>26</v>
      </c>
      <c r="W16">
        <v>27</v>
      </c>
      <c r="X16">
        <v>27</v>
      </c>
      <c r="Y16">
        <v>27</v>
      </c>
      <c r="Z16">
        <v>27</v>
      </c>
      <c r="AA16">
        <v>27</v>
      </c>
      <c r="AB16" s="7">
        <v>28</v>
      </c>
      <c r="AC16">
        <v>29</v>
      </c>
      <c r="AD16">
        <v>30</v>
      </c>
      <c r="AE16">
        <v>31</v>
      </c>
      <c r="AF16">
        <v>58</v>
      </c>
      <c r="AG16">
        <v>111</v>
      </c>
      <c r="AH16">
        <v>209</v>
      </c>
      <c r="AI16">
        <v>436</v>
      </c>
      <c r="AJ16">
        <v>602</v>
      </c>
      <c r="AK16">
        <v>833</v>
      </c>
      <c r="AL16">
        <v>977</v>
      </c>
      <c r="AM16">
        <v>1261</v>
      </c>
      <c r="AN16">
        <v>1766</v>
      </c>
      <c r="AO16">
        <v>2337</v>
      </c>
      <c r="AP16">
        <v>3150</v>
      </c>
      <c r="AQ16">
        <v>3736</v>
      </c>
      <c r="AR16">
        <v>4335</v>
      </c>
      <c r="AS16">
        <v>5186</v>
      </c>
      <c r="AT16">
        <v>5621</v>
      </c>
      <c r="AU16">
        <v>6284</v>
      </c>
      <c r="AV16">
        <v>6593</v>
      </c>
      <c r="AW16">
        <v>7041</v>
      </c>
      <c r="AX16">
        <v>7313</v>
      </c>
      <c r="AY16">
        <v>7478</v>
      </c>
      <c r="AZ16">
        <v>7513</v>
      </c>
      <c r="BA16">
        <v>7755</v>
      </c>
      <c r="BB16">
        <v>7869</v>
      </c>
      <c r="BC16">
        <v>7979</v>
      </c>
      <c r="BD16">
        <v>8086</v>
      </c>
      <c r="BE16">
        <v>8162</v>
      </c>
      <c r="BF16">
        <v>8236</v>
      </c>
      <c r="BG16">
        <v>8320</v>
      </c>
      <c r="BH16">
        <v>8413</v>
      </c>
      <c r="BI16">
        <v>8565</v>
      </c>
      <c r="BJ16">
        <v>8652</v>
      </c>
      <c r="BK16">
        <v>8799</v>
      </c>
    </row>
    <row r="17" ht="19.25" spans="1:63">
      <c r="A17" t="s">
        <v>23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>
        <v>0</v>
      </c>
      <c r="AD17">
        <v>0</v>
      </c>
      <c r="AE17">
        <v>0</v>
      </c>
      <c r="AF17">
        <v>0</v>
      </c>
      <c r="AG17">
        <v>1</v>
      </c>
      <c r="AH17">
        <v>2</v>
      </c>
      <c r="AI17">
        <v>2</v>
      </c>
      <c r="AJ17">
        <v>6</v>
      </c>
      <c r="AK17">
        <v>8</v>
      </c>
      <c r="AL17">
        <v>11</v>
      </c>
      <c r="AM17">
        <v>12</v>
      </c>
      <c r="AN17">
        <v>13</v>
      </c>
      <c r="AO17">
        <v>16</v>
      </c>
      <c r="AP17">
        <v>17</v>
      </c>
      <c r="AQ17">
        <v>21</v>
      </c>
      <c r="AR17">
        <v>28</v>
      </c>
      <c r="AS17">
        <v>32</v>
      </c>
      <c r="AT17">
        <v>35</v>
      </c>
      <c r="AU17">
        <v>42</v>
      </c>
      <c r="AV17">
        <v>43</v>
      </c>
      <c r="AW17">
        <v>48</v>
      </c>
      <c r="AX17">
        <v>50</v>
      </c>
      <c r="AY17">
        <v>53</v>
      </c>
      <c r="AZ17">
        <v>60</v>
      </c>
      <c r="BA17">
        <v>60</v>
      </c>
      <c r="BB17">
        <v>66</v>
      </c>
      <c r="BC17">
        <v>67</v>
      </c>
      <c r="BD17">
        <v>72</v>
      </c>
      <c r="BE17">
        <v>75</v>
      </c>
      <c r="BF17">
        <v>75</v>
      </c>
      <c r="BG17">
        <v>81</v>
      </c>
      <c r="BH17">
        <v>84</v>
      </c>
      <c r="BI17">
        <v>91</v>
      </c>
      <c r="BJ17">
        <v>94</v>
      </c>
      <c r="BK17">
        <v>102</v>
      </c>
    </row>
    <row r="18" ht="19.25" spans="1:63">
      <c r="A18" t="s">
        <v>24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>
        <v>0</v>
      </c>
      <c r="AD18">
        <v>1</v>
      </c>
      <c r="AE18">
        <v>2</v>
      </c>
      <c r="AF18">
        <v>4</v>
      </c>
      <c r="AG18">
        <v>0</v>
      </c>
      <c r="AH18">
        <v>1</v>
      </c>
      <c r="AI18">
        <v>1</v>
      </c>
      <c r="AJ18">
        <v>0</v>
      </c>
      <c r="AK18">
        <v>4</v>
      </c>
      <c r="AL18">
        <v>0</v>
      </c>
      <c r="AM18">
        <v>2</v>
      </c>
      <c r="AN18">
        <v>0</v>
      </c>
      <c r="AO18">
        <v>0</v>
      </c>
      <c r="AP18">
        <v>0</v>
      </c>
      <c r="AQ18">
        <v>6</v>
      </c>
      <c r="AR18">
        <v>0</v>
      </c>
      <c r="AS18">
        <v>4</v>
      </c>
      <c r="AT18">
        <v>54</v>
      </c>
      <c r="AU18">
        <v>47</v>
      </c>
      <c r="AV18">
        <v>0</v>
      </c>
      <c r="AW18">
        <v>-17</v>
      </c>
      <c r="AX18">
        <v>48</v>
      </c>
      <c r="AY18">
        <v>81</v>
      </c>
      <c r="AZ18">
        <v>41</v>
      </c>
      <c r="BA18">
        <v>45</v>
      </c>
      <c r="BB18">
        <v>177</v>
      </c>
      <c r="BC18">
        <v>204</v>
      </c>
      <c r="BD18">
        <v>120</v>
      </c>
      <c r="BE18">
        <v>0</v>
      </c>
      <c r="BF18">
        <v>303</v>
      </c>
      <c r="BG18">
        <v>264</v>
      </c>
      <c r="BH18">
        <v>139</v>
      </c>
      <c r="BI18">
        <v>407</v>
      </c>
      <c r="BJ18">
        <v>286</v>
      </c>
      <c r="BK18">
        <v>379</v>
      </c>
    </row>
    <row r="21" spans="1:52">
      <c r="A21" s="2" t="s">
        <v>3</v>
      </c>
      <c r="B21" s="3">
        <v>43861</v>
      </c>
      <c r="C21" s="3">
        <f t="shared" ref="C21:P21" si="2">B21+1</f>
        <v>43862</v>
      </c>
      <c r="D21" s="3">
        <f t="shared" si="2"/>
        <v>43863</v>
      </c>
      <c r="E21" s="3">
        <f t="shared" si="2"/>
        <v>43864</v>
      </c>
      <c r="F21" s="3">
        <f t="shared" si="2"/>
        <v>43865</v>
      </c>
      <c r="G21" s="3">
        <f t="shared" si="2"/>
        <v>43866</v>
      </c>
      <c r="H21" s="3">
        <f t="shared" si="2"/>
        <v>43867</v>
      </c>
      <c r="I21" s="3">
        <f t="shared" si="2"/>
        <v>43868</v>
      </c>
      <c r="J21" s="3">
        <f t="shared" si="2"/>
        <v>43869</v>
      </c>
      <c r="K21" s="3">
        <f t="shared" si="2"/>
        <v>43870</v>
      </c>
      <c r="L21" s="3">
        <f t="shared" si="2"/>
        <v>43871</v>
      </c>
      <c r="M21" s="3">
        <f t="shared" si="2"/>
        <v>43872</v>
      </c>
      <c r="N21" s="3">
        <f t="shared" si="2"/>
        <v>43873</v>
      </c>
      <c r="O21" s="3">
        <f t="shared" si="2"/>
        <v>43874</v>
      </c>
      <c r="P21" s="3">
        <f t="shared" si="2"/>
        <v>43875</v>
      </c>
      <c r="Q21" s="3">
        <v>43876</v>
      </c>
      <c r="R21" s="3">
        <v>43877</v>
      </c>
      <c r="S21" s="3">
        <v>43878</v>
      </c>
      <c r="T21" s="3">
        <v>43879</v>
      </c>
      <c r="U21" s="3">
        <v>43880</v>
      </c>
      <c r="V21" s="3">
        <v>43881</v>
      </c>
      <c r="W21" s="3">
        <v>43882</v>
      </c>
      <c r="X21" s="3">
        <v>43883</v>
      </c>
      <c r="Y21" s="3">
        <v>43884</v>
      </c>
      <c r="Z21" s="3">
        <v>43885</v>
      </c>
      <c r="AA21" s="3">
        <v>43886</v>
      </c>
      <c r="AB21" s="3">
        <v>43887</v>
      </c>
      <c r="AC21" s="3">
        <v>43888</v>
      </c>
      <c r="AD21" s="3">
        <v>43889</v>
      </c>
      <c r="AE21" s="3">
        <v>43890</v>
      </c>
      <c r="AF21" s="3">
        <v>43891</v>
      </c>
      <c r="AG21" s="3">
        <v>43892</v>
      </c>
      <c r="AH21" s="3">
        <v>43893</v>
      </c>
      <c r="AI21" s="3">
        <v>43894</v>
      </c>
      <c r="AJ21" s="3">
        <v>43895</v>
      </c>
      <c r="AK21" s="3">
        <v>43896</v>
      </c>
      <c r="AL21" s="3">
        <v>43897</v>
      </c>
      <c r="AM21" s="3">
        <v>43898</v>
      </c>
      <c r="AN21" s="3">
        <v>43899</v>
      </c>
      <c r="AO21" s="3">
        <v>43900</v>
      </c>
      <c r="AP21" s="3">
        <v>43901</v>
      </c>
      <c r="AQ21" s="3">
        <v>43902</v>
      </c>
      <c r="AR21" s="3">
        <v>43903</v>
      </c>
      <c r="AS21" s="3">
        <v>43904</v>
      </c>
      <c r="AT21" s="3">
        <v>43905</v>
      </c>
      <c r="AU21" s="3">
        <v>43906</v>
      </c>
      <c r="AV21" s="3">
        <v>43907</v>
      </c>
      <c r="AW21" s="3">
        <v>43908</v>
      </c>
      <c r="AX21" s="3">
        <v>43909</v>
      </c>
      <c r="AY21" s="3">
        <v>43910</v>
      </c>
      <c r="AZ21" s="3">
        <v>43911</v>
      </c>
    </row>
    <row r="22" spans="1:52">
      <c r="A22" t="s">
        <v>22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2</v>
      </c>
      <c r="I22">
        <v>2</v>
      </c>
      <c r="J22">
        <v>2</v>
      </c>
      <c r="K22">
        <v>2</v>
      </c>
      <c r="L22">
        <v>2</v>
      </c>
      <c r="M22">
        <v>2</v>
      </c>
      <c r="N22">
        <v>2</v>
      </c>
      <c r="O22">
        <v>2</v>
      </c>
      <c r="P22">
        <v>2</v>
      </c>
      <c r="Q22">
        <v>2</v>
      </c>
      <c r="R22">
        <v>2</v>
      </c>
      <c r="S22">
        <v>2</v>
      </c>
      <c r="T22">
        <v>2</v>
      </c>
      <c r="U22">
        <v>2</v>
      </c>
      <c r="V22">
        <v>2</v>
      </c>
      <c r="W22">
        <v>2</v>
      </c>
      <c r="X22">
        <v>2</v>
      </c>
      <c r="Y22">
        <v>2</v>
      </c>
      <c r="Z22">
        <v>3</v>
      </c>
      <c r="AA22">
        <v>9</v>
      </c>
      <c r="AB22">
        <v>13</v>
      </c>
      <c r="AC22">
        <v>25</v>
      </c>
      <c r="AD22">
        <v>33</v>
      </c>
      <c r="AE22">
        <v>58</v>
      </c>
      <c r="AF22">
        <v>84</v>
      </c>
      <c r="AG22">
        <v>120</v>
      </c>
      <c r="AH22">
        <v>165</v>
      </c>
      <c r="AI22">
        <v>228</v>
      </c>
      <c r="AJ22">
        <v>282</v>
      </c>
      <c r="AK22">
        <v>401</v>
      </c>
      <c r="AL22">
        <v>525</v>
      </c>
      <c r="AM22">
        <v>674</v>
      </c>
      <c r="AN22">
        <v>1231</v>
      </c>
      <c r="AO22">
        <v>1695</v>
      </c>
      <c r="AP22">
        <v>2277</v>
      </c>
      <c r="AQ22">
        <v>3146</v>
      </c>
      <c r="AR22">
        <v>5232</v>
      </c>
      <c r="AS22">
        <v>6391</v>
      </c>
      <c r="AT22">
        <v>7988</v>
      </c>
      <c r="AU22">
        <v>9942</v>
      </c>
      <c r="AV22">
        <v>11826</v>
      </c>
      <c r="AW22">
        <v>14769</v>
      </c>
      <c r="AX22">
        <v>18077</v>
      </c>
      <c r="AY22">
        <v>21571</v>
      </c>
      <c r="AZ22">
        <v>25496</v>
      </c>
    </row>
    <row r="23" ht="19.25" spans="1:52">
      <c r="A23" t="s">
        <v>23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1</v>
      </c>
      <c r="AI23">
        <v>2</v>
      </c>
      <c r="AJ23">
        <v>3</v>
      </c>
      <c r="AK23">
        <v>8</v>
      </c>
      <c r="AL23">
        <v>10</v>
      </c>
      <c r="AM23">
        <v>17</v>
      </c>
      <c r="AN23">
        <v>30</v>
      </c>
      <c r="AO23">
        <v>36</v>
      </c>
      <c r="AP23">
        <v>55</v>
      </c>
      <c r="AQ23">
        <v>86</v>
      </c>
      <c r="AR23">
        <v>133</v>
      </c>
      <c r="AS23">
        <v>196</v>
      </c>
      <c r="AT23">
        <v>294</v>
      </c>
      <c r="AU23">
        <v>342</v>
      </c>
      <c r="AV23">
        <v>533</v>
      </c>
      <c r="AW23">
        <v>638</v>
      </c>
      <c r="AX23">
        <v>831</v>
      </c>
      <c r="AY23">
        <v>1093</v>
      </c>
      <c r="AZ23">
        <v>1381</v>
      </c>
    </row>
    <row r="24" ht="19.25" spans="1:52">
      <c r="A24" t="s">
        <v>24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1</v>
      </c>
      <c r="AK24">
        <v>3</v>
      </c>
      <c r="AL24">
        <v>24</v>
      </c>
      <c r="AM24">
        <v>2</v>
      </c>
      <c r="AN24">
        <v>0</v>
      </c>
      <c r="AO24">
        <v>103</v>
      </c>
      <c r="AP24">
        <v>48</v>
      </c>
      <c r="AQ24">
        <v>6</v>
      </c>
      <c r="AR24">
        <v>4</v>
      </c>
      <c r="AS24">
        <v>324</v>
      </c>
      <c r="AT24">
        <v>0</v>
      </c>
      <c r="AU24">
        <v>13</v>
      </c>
      <c r="AV24">
        <v>498</v>
      </c>
      <c r="AW24">
        <v>53</v>
      </c>
      <c r="AX24">
        <v>26</v>
      </c>
      <c r="AY24">
        <v>481</v>
      </c>
      <c r="AZ24">
        <v>537</v>
      </c>
    </row>
    <row r="27" spans="1:53">
      <c r="A27" s="2" t="s">
        <v>26</v>
      </c>
      <c r="B27" s="3">
        <v>43860</v>
      </c>
      <c r="C27" s="3">
        <f t="shared" ref="C27:Q27" si="3">B27+1</f>
        <v>43861</v>
      </c>
      <c r="D27" s="3">
        <f t="shared" si="3"/>
        <v>43862</v>
      </c>
      <c r="E27" s="3">
        <f t="shared" si="3"/>
        <v>43863</v>
      </c>
      <c r="F27" s="3">
        <f t="shared" si="3"/>
        <v>43864</v>
      </c>
      <c r="G27" s="3">
        <f t="shared" si="3"/>
        <v>43865</v>
      </c>
      <c r="H27" s="3">
        <f t="shared" si="3"/>
        <v>43866</v>
      </c>
      <c r="I27" s="3">
        <f t="shared" si="3"/>
        <v>43867</v>
      </c>
      <c r="J27" s="3">
        <f t="shared" si="3"/>
        <v>43868</v>
      </c>
      <c r="K27" s="3">
        <f t="shared" si="3"/>
        <v>43869</v>
      </c>
      <c r="L27" s="3">
        <f t="shared" si="3"/>
        <v>43870</v>
      </c>
      <c r="M27" s="3">
        <f t="shared" si="3"/>
        <v>43871</v>
      </c>
      <c r="N27" s="3">
        <f t="shared" si="3"/>
        <v>43872</v>
      </c>
      <c r="O27" s="3">
        <f t="shared" si="3"/>
        <v>43873</v>
      </c>
      <c r="P27" s="3">
        <f t="shared" si="3"/>
        <v>43874</v>
      </c>
      <c r="Q27" s="3">
        <f t="shared" si="3"/>
        <v>43875</v>
      </c>
      <c r="R27" s="3">
        <v>43876</v>
      </c>
      <c r="S27" s="3">
        <v>43877</v>
      </c>
      <c r="T27" s="3">
        <v>43878</v>
      </c>
      <c r="U27" s="3">
        <v>43879</v>
      </c>
      <c r="V27" s="3">
        <v>43880</v>
      </c>
      <c r="W27" s="3">
        <v>43881</v>
      </c>
      <c r="X27" s="3">
        <v>43882</v>
      </c>
      <c r="Y27" s="3">
        <v>43883</v>
      </c>
      <c r="Z27" s="3">
        <v>43884</v>
      </c>
      <c r="AA27" s="3">
        <v>43885</v>
      </c>
      <c r="AB27" s="3">
        <v>43886</v>
      </c>
      <c r="AC27" s="3">
        <v>43887</v>
      </c>
      <c r="AD27" s="3">
        <v>43888</v>
      </c>
      <c r="AE27" s="3">
        <v>43889</v>
      </c>
      <c r="AF27" s="3">
        <v>43890</v>
      </c>
      <c r="AG27" s="3">
        <v>43891</v>
      </c>
      <c r="AH27" s="3">
        <v>43892</v>
      </c>
      <c r="AI27" s="3">
        <v>43893</v>
      </c>
      <c r="AJ27" s="3">
        <v>43894</v>
      </c>
      <c r="AK27" s="3">
        <v>43895</v>
      </c>
      <c r="AL27" s="3">
        <v>43896</v>
      </c>
      <c r="AM27" s="3">
        <v>43897</v>
      </c>
      <c r="AN27" s="3">
        <v>43898</v>
      </c>
      <c r="AO27" s="3">
        <v>43899</v>
      </c>
      <c r="AP27" s="3">
        <v>43900</v>
      </c>
      <c r="AQ27" s="3">
        <v>43901</v>
      </c>
      <c r="AR27" s="3">
        <v>43902</v>
      </c>
      <c r="AS27" s="3">
        <v>43903</v>
      </c>
      <c r="AT27" s="3">
        <v>43904</v>
      </c>
      <c r="AU27" s="3">
        <v>43905</v>
      </c>
      <c r="AV27" s="3">
        <v>43906</v>
      </c>
      <c r="AW27" s="3">
        <v>43907</v>
      </c>
      <c r="AX27" s="3">
        <v>43908</v>
      </c>
      <c r="AY27" s="3">
        <v>43909</v>
      </c>
      <c r="AZ27" s="3">
        <v>43910</v>
      </c>
      <c r="BA27" s="3">
        <v>43911</v>
      </c>
    </row>
    <row r="28" spans="1:53">
      <c r="A28" t="s">
        <v>22</v>
      </c>
      <c r="B28">
        <v>2</v>
      </c>
      <c r="C28">
        <v>2</v>
      </c>
      <c r="D28">
        <v>2</v>
      </c>
      <c r="E28">
        <v>2</v>
      </c>
      <c r="F28">
        <v>2</v>
      </c>
      <c r="G28">
        <v>2</v>
      </c>
      <c r="H28">
        <v>2</v>
      </c>
      <c r="I28">
        <v>3</v>
      </c>
      <c r="J28">
        <v>3</v>
      </c>
      <c r="K28">
        <v>3</v>
      </c>
      <c r="L28">
        <v>3</v>
      </c>
      <c r="M28">
        <v>3</v>
      </c>
      <c r="N28">
        <v>3</v>
      </c>
      <c r="O28">
        <v>3</v>
      </c>
      <c r="P28">
        <v>3</v>
      </c>
      <c r="Q28">
        <v>3</v>
      </c>
      <c r="R28">
        <v>3</v>
      </c>
      <c r="S28">
        <v>3</v>
      </c>
      <c r="T28">
        <v>3</v>
      </c>
      <c r="U28">
        <v>3</v>
      </c>
      <c r="V28">
        <v>3</v>
      </c>
      <c r="W28">
        <v>4</v>
      </c>
      <c r="X28">
        <v>21</v>
      </c>
      <c r="Y28">
        <v>79</v>
      </c>
      <c r="Z28">
        <v>157</v>
      </c>
      <c r="AA28">
        <v>229</v>
      </c>
      <c r="AB28">
        <v>323</v>
      </c>
      <c r="AC28">
        <v>470</v>
      </c>
      <c r="AD28">
        <v>655</v>
      </c>
      <c r="AE28">
        <v>889</v>
      </c>
      <c r="AF28">
        <v>1128</v>
      </c>
      <c r="AG28">
        <v>1701</v>
      </c>
      <c r="AH28">
        <v>2036</v>
      </c>
      <c r="AI28">
        <v>2502</v>
      </c>
      <c r="AJ28">
        <v>3089</v>
      </c>
      <c r="AK28">
        <v>3858</v>
      </c>
      <c r="AL28">
        <v>4636</v>
      </c>
      <c r="AM28">
        <v>5883</v>
      </c>
      <c r="AN28">
        <v>7375</v>
      </c>
      <c r="AO28">
        <v>9172</v>
      </c>
      <c r="AP28">
        <v>10149</v>
      </c>
      <c r="AQ28">
        <v>12462</v>
      </c>
      <c r="AR28">
        <v>15113</v>
      </c>
      <c r="AS28">
        <v>17660</v>
      </c>
      <c r="AT28">
        <v>21157</v>
      </c>
      <c r="AU28">
        <v>24747</v>
      </c>
      <c r="AV28">
        <v>27980</v>
      </c>
      <c r="AW28">
        <v>31506</v>
      </c>
      <c r="AX28">
        <v>35713</v>
      </c>
      <c r="AY28">
        <v>41035</v>
      </c>
      <c r="AZ28">
        <v>47021</v>
      </c>
      <c r="BA28">
        <v>53578</v>
      </c>
    </row>
    <row r="29" ht="19.25" spans="1:53">
      <c r="A29" t="s">
        <v>23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1</v>
      </c>
      <c r="Y29">
        <v>2</v>
      </c>
      <c r="Z29">
        <v>3</v>
      </c>
      <c r="AA29">
        <v>7</v>
      </c>
      <c r="AB29">
        <v>11</v>
      </c>
      <c r="AC29">
        <v>12</v>
      </c>
      <c r="AD29">
        <v>17</v>
      </c>
      <c r="AE29">
        <v>21</v>
      </c>
      <c r="AF29">
        <v>29</v>
      </c>
      <c r="AG29">
        <v>41</v>
      </c>
      <c r="AH29">
        <v>52</v>
      </c>
      <c r="AI29">
        <v>79</v>
      </c>
      <c r="AJ29">
        <v>107</v>
      </c>
      <c r="AK29">
        <v>148</v>
      </c>
      <c r="AL29">
        <v>197</v>
      </c>
      <c r="AM29">
        <v>233</v>
      </c>
      <c r="AN29">
        <v>366</v>
      </c>
      <c r="AO29">
        <v>463</v>
      </c>
      <c r="AP29">
        <v>631</v>
      </c>
      <c r="AQ29">
        <v>827</v>
      </c>
      <c r="AR29">
        <v>1016</v>
      </c>
      <c r="AS29">
        <v>1266</v>
      </c>
      <c r="AT29">
        <v>1441</v>
      </c>
      <c r="AU29">
        <v>1809</v>
      </c>
      <c r="AV29">
        <v>2158</v>
      </c>
      <c r="AW29">
        <v>2503</v>
      </c>
      <c r="AX29">
        <v>2978</v>
      </c>
      <c r="AY29">
        <v>3405</v>
      </c>
      <c r="AZ29">
        <v>4032</v>
      </c>
      <c r="BA29">
        <v>4825</v>
      </c>
    </row>
    <row r="30" ht="19.25" spans="1:53">
      <c r="A30" t="s">
        <v>24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1</v>
      </c>
      <c r="Y30">
        <v>1</v>
      </c>
      <c r="Z30">
        <v>0</v>
      </c>
      <c r="AA30">
        <v>-1</v>
      </c>
      <c r="AB30">
        <v>1</v>
      </c>
      <c r="AC30">
        <v>1</v>
      </c>
      <c r="AD30">
        <v>42</v>
      </c>
      <c r="AE30">
        <v>1</v>
      </c>
      <c r="AF30">
        <v>4</v>
      </c>
      <c r="AG30">
        <v>33</v>
      </c>
      <c r="AH30">
        <v>66</v>
      </c>
      <c r="AI30">
        <v>11</v>
      </c>
      <c r="AJ30">
        <v>116</v>
      </c>
      <c r="AK30">
        <v>138</v>
      </c>
      <c r="AL30">
        <v>109</v>
      </c>
      <c r="AM30">
        <v>66</v>
      </c>
      <c r="AN30">
        <v>33</v>
      </c>
      <c r="AO30">
        <v>102</v>
      </c>
      <c r="AP30">
        <v>280</v>
      </c>
      <c r="AQ30">
        <v>41</v>
      </c>
      <c r="AR30">
        <v>213</v>
      </c>
      <c r="AS30">
        <v>181</v>
      </c>
      <c r="AT30">
        <v>527</v>
      </c>
      <c r="AU30">
        <v>369</v>
      </c>
      <c r="AV30">
        <v>414</v>
      </c>
      <c r="AW30">
        <v>192</v>
      </c>
      <c r="AX30">
        <v>1084</v>
      </c>
      <c r="AY30">
        <v>415</v>
      </c>
      <c r="AZ30">
        <v>689</v>
      </c>
      <c r="BA30">
        <v>943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Dados</vt:lpstr>
      <vt:lpstr>Brasil</vt:lpstr>
      <vt:lpstr>Itália</vt:lpstr>
      <vt:lpstr>Espanha</vt:lpstr>
      <vt:lpstr>Itália2</vt:lpstr>
      <vt:lpstr>séries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Adriano R. de Lima</dc:creator>
  <cp:lastModifiedBy>rafael</cp:lastModifiedBy>
  <dcterms:created xsi:type="dcterms:W3CDTF">2020-03-20T12:01:00Z</dcterms:created>
  <dcterms:modified xsi:type="dcterms:W3CDTF">2020-03-22T21:51:54Z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1046-11.1.0.9126</vt:lpwstr>
  </property>
</Properties>
</file>