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09"/>
  <workbookPr defaultThemeVersion="166925"/>
  <mc:AlternateContent xmlns:mc="http://schemas.openxmlformats.org/markup-compatibility/2006">
    <mc:Choice Requires="x15">
      <x15ac:absPath xmlns:x15ac="http://schemas.microsoft.com/office/spreadsheetml/2010/11/ac" url="https://d.docs.live.net/97b3d2ac1bd8ccba/Documents/"/>
    </mc:Choice>
  </mc:AlternateContent>
  <xr:revisionPtr revIDLastSave="915" documentId="8_{91C1A4AF-81F0-42BA-90AE-7EA8597401AB}" xr6:coauthVersionLast="47" xr6:coauthVersionMax="47" xr10:uidLastSave="{2A1BF12B-D703-437D-9737-44C9418BD048}"/>
  <bookViews>
    <workbookView xWindow="38280" yWindow="-120" windowWidth="29040" windowHeight="15840" xr2:uid="{FD10A562-2DBA-43D0-B11B-EB584F9F8776}"/>
  </bookViews>
  <sheets>
    <sheet name="Main" sheetId="1" r:id="rId1"/>
    <sheet name="Financial" sheetId="2" r:id="rId2"/>
    <sheet name="Ensifentrine" sheetId="3" r:id="rId3"/>
    <sheet name="Literature (M)" sheetId="7" r:id="rId4"/>
    <sheet name="Literature (R)" sheetId="5" r:id="rId5"/>
    <sheet name="Competitors" sheetId="6" r:id="rId6"/>
    <sheet name="Probabilities" sheetId="8"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9" i="2" l="1"/>
  <c r="C6" i="2"/>
  <c r="D6" i="2"/>
  <c r="E6" i="2"/>
  <c r="B6" i="2"/>
  <c r="D54" i="2"/>
  <c r="C54" i="2"/>
  <c r="B54" i="2"/>
  <c r="C58" i="2"/>
  <c r="D58" i="2"/>
  <c r="E58" i="2"/>
  <c r="F58" i="2"/>
  <c r="B58" i="2"/>
  <c r="E54" i="2"/>
  <c r="F54" i="2"/>
  <c r="C44" i="2"/>
  <c r="D44" i="2"/>
  <c r="E44" i="2"/>
  <c r="F44" i="2"/>
  <c r="B44" i="2"/>
  <c r="C38" i="2"/>
  <c r="D38" i="2"/>
  <c r="E38" i="2"/>
  <c r="F38" i="2"/>
  <c r="B38" i="2"/>
  <c r="C19" i="2"/>
  <c r="D19" i="2"/>
  <c r="F19" i="2"/>
  <c r="B19" i="2"/>
  <c r="C10" i="2"/>
  <c r="D10" i="2"/>
  <c r="E10" i="2"/>
  <c r="F10" i="2"/>
  <c r="B10" i="2"/>
  <c r="D11" i="2" l="1"/>
  <c r="D21" i="2" s="1"/>
  <c r="D24" i="2" s="1"/>
  <c r="D26" i="2" s="1"/>
  <c r="B11" i="2"/>
  <c r="B21" i="2" s="1"/>
  <c r="B24" i="2" s="1"/>
  <c r="B26" i="2" s="1"/>
  <c r="C11" i="2"/>
  <c r="C21" i="2" s="1"/>
  <c r="C24" i="2" s="1"/>
  <c r="C26" i="2" s="1"/>
  <c r="E11" i="2"/>
  <c r="E21" i="2" s="1"/>
  <c r="E24" i="2" s="1"/>
  <c r="E26" i="2" s="1"/>
  <c r="C59" i="2"/>
  <c r="F59" i="2"/>
  <c r="E59" i="2"/>
  <c r="F11" i="2"/>
  <c r="F21" i="2" s="1"/>
  <c r="F24" i="2" s="1"/>
  <c r="F26" i="2" s="1"/>
  <c r="D59" i="2"/>
  <c r="E45" i="2"/>
  <c r="D45" i="2"/>
  <c r="D64" i="2"/>
  <c r="C64" i="2"/>
  <c r="F45" i="2"/>
  <c r="F64" i="2"/>
  <c r="E64" i="2"/>
  <c r="C45" i="2"/>
  <c r="B59" i="2"/>
  <c r="B64" i="2"/>
  <c r="B45" i="2"/>
  <c r="E62" i="2" l="1"/>
  <c r="E63" i="2" s="1"/>
  <c r="F62" i="2"/>
  <c r="F63" i="2" s="1"/>
  <c r="C62" i="2"/>
  <c r="C63" i="2" s="1"/>
  <c r="D62" i="2"/>
  <c r="D63" i="2" s="1"/>
  <c r="B62" i="2"/>
  <c r="B63" i="2" s="1"/>
</calcChain>
</file>

<file path=xl/sharedStrings.xml><?xml version="1.0" encoding="utf-8"?>
<sst xmlns="http://schemas.openxmlformats.org/spreadsheetml/2006/main" count="358" uniqueCount="266">
  <si>
    <t>Main</t>
  </si>
  <si>
    <t>Date: 09/04/2024</t>
  </si>
  <si>
    <t>Name</t>
  </si>
  <si>
    <t>Indication</t>
  </si>
  <si>
    <t>Phase</t>
  </si>
  <si>
    <t>Economics</t>
  </si>
  <si>
    <t>MOA</t>
  </si>
  <si>
    <t>IP</t>
  </si>
  <si>
    <t>Price</t>
  </si>
  <si>
    <t>Ensifentrine</t>
  </si>
  <si>
    <t>Chronic obstructive pulmonary disease (COPD)</t>
  </si>
  <si>
    <t>PDUFA 06/24/2024</t>
  </si>
  <si>
    <t>Shares</t>
  </si>
  <si>
    <t>MC</t>
  </si>
  <si>
    <t>Cash</t>
  </si>
  <si>
    <t>Debt</t>
  </si>
  <si>
    <t>EV</t>
  </si>
  <si>
    <t>Overall success 60-72%</t>
  </si>
  <si>
    <t>HQ: London, UK: Raleigh, NC: Savannah, GA</t>
  </si>
  <si>
    <t>Ensifentrine - Chronic obstructive pulmonary disease (COPD)</t>
  </si>
  <si>
    <t>06/24/2024</t>
  </si>
  <si>
    <t>Verona Pharma Plc ADR</t>
  </si>
  <si>
    <t>PDUFA</t>
  </si>
  <si>
    <t>(NDA)</t>
  </si>
  <si>
    <t>nebulized (spray) ensifentrine for the maintenance treatment of patients with COPD and assigned a PDUFA target action date of June 26, 2024.</t>
  </si>
  <si>
    <t>Revenue</t>
  </si>
  <si>
    <t>COSG</t>
  </si>
  <si>
    <t>Gross Profit</t>
  </si>
  <si>
    <t>R&amp;D</t>
  </si>
  <si>
    <t>G&amp;A</t>
  </si>
  <si>
    <t>Total OpEx</t>
  </si>
  <si>
    <t>OpInc</t>
  </si>
  <si>
    <t>Benefits from R&amp;D tax credits</t>
  </si>
  <si>
    <t>Loss on extinguishment of debt</t>
  </si>
  <si>
    <t>Interest Income</t>
  </si>
  <si>
    <t>Interest Expense</t>
  </si>
  <si>
    <t>Fair value movement on warrants</t>
  </si>
  <si>
    <t>Foreign exchange gains/loss</t>
  </si>
  <si>
    <t>Total Non-Operating Income</t>
  </si>
  <si>
    <t>PreTax</t>
  </si>
  <si>
    <t>Taxes</t>
  </si>
  <si>
    <t>Net Income</t>
  </si>
  <si>
    <t>EPS</t>
  </si>
  <si>
    <t>Balance Sheet</t>
  </si>
  <si>
    <t>Cash and cash equivalents</t>
  </si>
  <si>
    <t>Short-term investments</t>
  </si>
  <si>
    <t>Prepaid expenses</t>
  </si>
  <si>
    <t>Tax and tax incentives receivables</t>
  </si>
  <si>
    <t>Other current assets</t>
  </si>
  <si>
    <t>Total Current Assets</t>
  </si>
  <si>
    <t>Furniture and equipment</t>
  </si>
  <si>
    <t>Goodwill</t>
  </si>
  <si>
    <t>Equity Interest</t>
  </si>
  <si>
    <t>Right of use assets</t>
  </si>
  <si>
    <t>Total Non-Current Assets</t>
  </si>
  <si>
    <t>Total Assets</t>
  </si>
  <si>
    <t>Account payable</t>
  </si>
  <si>
    <t>Accrued expenses</t>
  </si>
  <si>
    <t>Operating lease liability</t>
  </si>
  <si>
    <t>Warrants</t>
  </si>
  <si>
    <t>Taxes Payable</t>
  </si>
  <si>
    <t>Other current liabilities</t>
  </si>
  <si>
    <t>Total Current Liabilities</t>
  </si>
  <si>
    <t>Term Loan</t>
  </si>
  <si>
    <t>Total Non-Current Liabilities</t>
  </si>
  <si>
    <t>Total Liabilities</t>
  </si>
  <si>
    <t>Shareholder's Equity</t>
  </si>
  <si>
    <t>Shareholder's Equity + Liabilities</t>
  </si>
  <si>
    <t>Working Capital</t>
  </si>
  <si>
    <t>Brand</t>
  </si>
  <si>
    <t>Generic</t>
  </si>
  <si>
    <t>RPL554,</t>
  </si>
  <si>
    <t xml:space="preserve"> Chronic obstructive pulmonary disease (COPD)</t>
  </si>
  <si>
    <t>Already approved countries</t>
  </si>
  <si>
    <t>Risk associated</t>
  </si>
  <si>
    <t>Physiochemistry</t>
  </si>
  <si>
    <t>2-[9,10-dimethoxy-4-oxo-2-(2,4,6-trimethylphenyl)imino-6,7-dihydropyrimido[6,1-a]isoquinolin-3-yl]ethylurea</t>
  </si>
  <si>
    <t>Molecule</t>
  </si>
  <si>
    <t>477.6 g/mol, Xlog 2.7, HBD 2, HBA 5, RB 6</t>
  </si>
  <si>
    <t>Clinical Trials</t>
  </si>
  <si>
    <t xml:space="preserve">ENHANCE - 1 </t>
  </si>
  <si>
    <t>ENHANCE - 2</t>
  </si>
  <si>
    <t>COPD is not a single disease, it covers a group of lung conditions including chronic bronchitis and emphysema, all of these conditions are characterized by chronic inflammation of the airways.</t>
  </si>
  <si>
    <t>Total annual direct and indirect medical costs related to COPD in the United States are approximately $50 billion.</t>
  </si>
  <si>
    <t>Sales of therapeutics used for chronic maintenance therapy of COPD are about $10 billion in the United States.</t>
  </si>
  <si>
    <t>&gt;390M people worlwide suffer from COPD, and it's the third leading cause of death worldwide.</t>
  </si>
  <si>
    <t>&gt;13M people US suffer from COPD.</t>
  </si>
  <si>
    <t>More diagnosed in middle age men and women.</t>
  </si>
  <si>
    <t>Causes of COPD</t>
  </si>
  <si>
    <t>Smoking is the number 1 cause for COPD.</t>
  </si>
  <si>
    <t>Long-term exposure to irritants ( air polution, second-hand somke, dust or workplace fumes,…).</t>
  </si>
  <si>
    <t>There is also a much less common cause that is caused by an uncommon genetic disorder α1 antitrypsin deficiency, that is sometimes associated with COPD.</t>
  </si>
  <si>
    <t>To Learn:</t>
  </si>
  <si>
    <t>phosphodiesterase 3 (PDE3) enzyme</t>
  </si>
  <si>
    <t>phosphodiesterase 4 (PDE4) enzyme</t>
  </si>
  <si>
    <t>bronchodilator</t>
  </si>
  <si>
    <t>non-steroidal anti-inflammatory</t>
  </si>
  <si>
    <t>COPD</t>
  </si>
  <si>
    <t>CFTR</t>
  </si>
  <si>
    <t>cystic fibrosis</t>
  </si>
  <si>
    <t>Discussion:</t>
  </si>
  <si>
    <t>Dry powder inhaler (DPI) and pressurized metered-dose inhaler (pMDI) formulations of ensifentrine have met the primary endpoints in Phase 2 studies demonstrating significant improvements in lung function in COPD patients.</t>
  </si>
  <si>
    <t>Ensifentrine also has potential applications in non-cystic fibrosis bronchiectasis, cystic fibrosis, asthma and other respiratory diseases.</t>
  </si>
  <si>
    <t>Success</t>
  </si>
  <si>
    <t>ENHANCE-1</t>
  </si>
  <si>
    <t>Study 1</t>
  </si>
  <si>
    <t>"A Phase 3 Clinical Trial to Evaluate the Safety and Efficacy of Ensifentrine in Patients With COPD" - Phase 3</t>
  </si>
  <si>
    <t>ENHANCE-1 NCT04535986</t>
  </si>
  <si>
    <t>N</t>
  </si>
  <si>
    <t>PMID: 37364283</t>
  </si>
  <si>
    <t>Start Date</t>
  </si>
  <si>
    <t>Study Design</t>
  </si>
  <si>
    <t>Phase 3 Randomized, Double-Blind, Placebo-Controlled Study to Evaluate the Efficacy and Safety of Ensifentrine Over 24 Weeks (With a 48-week Safety Subset) in Subjects With Moderate to Severe COPD</t>
  </si>
  <si>
    <t>Inclusion Criteria</t>
  </si>
  <si>
    <t>40 to 80 years old</t>
  </si>
  <si>
    <t>Males are eligible to participate if they agree to use contraception.</t>
  </si>
  <si>
    <t>Current or former cigarette smokers with a history of cigarette smoking ≥10 pack years.</t>
  </si>
  <si>
    <t>Patients with an established clinical history of COPD.</t>
  </si>
  <si>
    <t>Sites</t>
  </si>
  <si>
    <t>USA 39, Bulgaria 5, Czechia 12, Germany 15, Greece 4, Hungary 6, South Korea 5, Poland 6, Romania 9, Russia 17, Slovakia 3, UK 1</t>
  </si>
  <si>
    <t>Intervention</t>
  </si>
  <si>
    <t>Ensifentrine Nebulizer Dosage 3mg Frequency: Twice Daily for 24 weeks or 48 weeks</t>
  </si>
  <si>
    <t>Placebo Nebulized Dosage 3mg Frequency: Twice Daily for 24 weeks or 48 weeks</t>
  </si>
  <si>
    <t>Primary Endpoint</t>
  </si>
  <si>
    <t>Least Square (LS) Mean Change From Baseline in Average Forced Expiratory Volume in 1 Second (FEV1) Area Under the Curve Over 12 Hours (AUC0-12h) at Week 12</t>
  </si>
  <si>
    <t>Secondary Endpoint</t>
  </si>
  <si>
    <t>LS Mean Change From Baseline FEV1 to Peak FEV1 at Day 1 and Weeks 6, 12 and 24</t>
  </si>
  <si>
    <t xml:space="preserve">LS Mean Change From Baseline to the Mean Weekly Evaluating-Respiratory Symptoms (E-RS) Total Score at Weeks 6, 12 and 24	</t>
  </si>
  <si>
    <t>Sponsor</t>
  </si>
  <si>
    <t>Verona Pharma plc</t>
  </si>
  <si>
    <t>Cohort</t>
  </si>
  <si>
    <t>1) Ensifentrine</t>
  </si>
  <si>
    <t>2) Placebo</t>
  </si>
  <si>
    <t>Title of Study</t>
  </si>
  <si>
    <t>Results</t>
  </si>
  <si>
    <t>The P-values are strong overall</t>
  </si>
  <si>
    <t>Primary and most secondary endpoints are achieved.</t>
  </si>
  <si>
    <t>Nontheless, week 12 morning trough FEV P-value not strong and not regualr results.</t>
  </si>
  <si>
    <t>35(1,68) is too irregular, so fail.</t>
  </si>
  <si>
    <t>week 24 SGRQ total score P-value not strong and not regualr results.</t>
  </si>
  <si>
    <t>is too irregular, so fail.</t>
  </si>
  <si>
    <t>Overall good P values, satsifaying results for the COPD exacerbation measurement.</t>
  </si>
  <si>
    <t>Ensifentrine was well tolerated overall</t>
  </si>
  <si>
    <t>ENHANCE-2</t>
  </si>
  <si>
    <t>Study 2</t>
  </si>
  <si>
    <t>"A Phase 3 Trial to Evaluate the Safety and Efficacy of Ensifentrine in Patients With COPD" - Phase 3</t>
  </si>
  <si>
    <t>ENHANCE-2 NCT04542057</t>
  </si>
  <si>
    <t>Phase 3 Randomized, Double-Blind, Placebo-Controlled Study to Evaluate the Efficacy and Safety of Ensifentrine Over 24 Weeks in Patients With Moderate to Severe COPD</t>
  </si>
  <si>
    <t>USA 77, Bulagria 18, Canada 5, Denmark 3, Estonia 1, Hungary 6, Poland 8, Slovakia 4, Spain 4</t>
  </si>
  <si>
    <t>Ensifentrine Nebulizer Dosage 3mg Frequency: Twice Daily for 24 weeks</t>
  </si>
  <si>
    <t>Placebo Nebulized Dosage 3mg Frequency: Twice Daily for 24 weeks</t>
  </si>
  <si>
    <t xml:space="preserve">Least Square (LS) Mean Change From Baseline in Average Forced Expiratory Volume in 1 Second (FEV1) Area Under the Curve Over 12 Hours (AUC0-12h) at Week 12	</t>
  </si>
  <si>
    <t xml:space="preserve">LS Mean Change From Baseline FEV1 to Peak FEV1 at Day 1 and Weeks 6, 12 and 24	</t>
  </si>
  <si>
    <t>Nontheless, week 24 E-RS total score P-value not strong and not regualr results.</t>
  </si>
  <si>
    <t>week 24 SGRQ total score P-value not strong P value = 0,669</t>
  </si>
  <si>
    <t>week 24 average daily rescue score P-value not strong P value =0,320</t>
  </si>
  <si>
    <t>Suceess</t>
  </si>
  <si>
    <t>Good P value under 0,05</t>
  </si>
  <si>
    <t>Study 3</t>
  </si>
  <si>
    <t>"A Dose-Ranging Study of the Novel Inhaled Dual PDE 3 and 4 Inhibitor Ensifentrine in Patients with COPD Receiving Maintenance Tiotropium Therapy" - Phase 2b</t>
  </si>
  <si>
    <t>PMID: 33911859</t>
  </si>
  <si>
    <t>NCT03937479</t>
  </si>
  <si>
    <t>This is a Phase 2b, randomized, double-blind, placebo controlled, multiple dose, parallel group study to investigate the effects of 4 weeks of treatment with nebulized RPL554 (at different dose levels),</t>
  </si>
  <si>
    <t>compared to placebo in patients with moderate to severe COPD on a stable background therapy of open-label tiotropium.</t>
  </si>
  <si>
    <t xml:space="preserve"> Patients with a diagnosis of COPD</t>
  </si>
  <si>
    <t>USA 50</t>
  </si>
  <si>
    <t>RPL554= Ensifentrine</t>
  </si>
  <si>
    <t>RPL554 0.375 mg twice daily, in addition to tiotropium</t>
  </si>
  <si>
    <t>RPL554 0.75 mg twice daily, in addition to tiotropium</t>
  </si>
  <si>
    <t>RPL554 1.5 mg twice daily, in addition to tiotropium</t>
  </si>
  <si>
    <t>RPL554 3.0 mg twice daily, in addition to tiotropium</t>
  </si>
  <si>
    <t>Placebo twice daily, in addition to tiotropium</t>
  </si>
  <si>
    <t xml:space="preserve">Least Square (LS) Mean Change From Baseline Forced Expiratory Volume in 1 Second (FEV1) to Peak FEV1 at Week 4	</t>
  </si>
  <si>
    <t xml:space="preserve">LS Mean Change From Baseline FEV1 to Average Area Under the Curve Over 3 Hours (AUC0-3h) FEV1 on Day 1 and at Weeks 1 to 4	</t>
  </si>
  <si>
    <t xml:space="preserve">LS Mean Change From Baseline FEV1 to Average Area Under the Curve Over 12 Hours (AUC0-12h) FEV1 on Day 1 and at Week 4	</t>
  </si>
  <si>
    <t>1) RPL554 0.375 mg twice daily, in addition to tiotropium</t>
  </si>
  <si>
    <t>2) RPL554 0.375 mg twice daily, in addition to tiotropium</t>
  </si>
  <si>
    <t>3) RPL554 0.375 mg twice daily, in addition to tiotropium</t>
  </si>
  <si>
    <t>4) RPL554 0.375 mg twice daily, in addition to tiotropium</t>
  </si>
  <si>
    <t>5) Placebo, in addition to tiotropium</t>
  </si>
  <si>
    <t>Medium success to fail</t>
  </si>
  <si>
    <r>
      <t xml:space="preserve">Outside Week 4 SGRQ-C Total Score the P values are </t>
    </r>
    <r>
      <rPr>
        <b/>
        <sz val="13"/>
        <color theme="1"/>
        <rFont val="Arial"/>
        <family val="2"/>
      </rPr>
      <t>weak</t>
    </r>
    <r>
      <rPr>
        <sz val="13"/>
        <color theme="1"/>
        <rFont val="Arial"/>
        <family val="2"/>
      </rPr>
      <t>.</t>
    </r>
  </si>
  <si>
    <t>Mild success</t>
  </si>
  <si>
    <t>Only 3mg Arm showed strong P values in comparasion to Placebo.</t>
  </si>
  <si>
    <t>Overall success of Ensifentrine added to tiotropium.</t>
  </si>
  <si>
    <t>With strong p values.</t>
  </si>
  <si>
    <t>Safety assured for the drug.</t>
  </si>
  <si>
    <t>Ensifentrine provided a dose-dependent, statistically significant and clinically meaningful bronchodilation (peak FEV1) of 78 mL (0.375 mg), 91 mL (0.75 mg), 107 mL (1.5 mg) and 124 mL (3 mg) when administered BID,</t>
  </si>
  <si>
    <t xml:space="preserve">in addition to tiotropium (all p&lt;0,05 compared to placebo+tiotropium), in COPD patients who remained symptomatic while taking tiotropium. </t>
  </si>
  <si>
    <t>Additionally, this novel, inhaled inhibitor of PDE3 and PDE4, provided significant improvement in QoL and has a safety profile similar to placebo.</t>
  </si>
  <si>
    <t>Study 4</t>
  </si>
  <si>
    <t>"Dose Ranging Study of RPL554 in Chronic Obstructive Pulmonary Disease (COPD) Patients" - Phase 2</t>
  </si>
  <si>
    <t>NCT03443414</t>
  </si>
  <si>
    <t>PMID: 32982212</t>
  </si>
  <si>
    <t>4 weeks of twice daily treatment of four different doses of RPL554 (Ensifentrine)</t>
  </si>
  <si>
    <t>40 to 75 years old</t>
  </si>
  <si>
    <t>COPD diagnosis with symptoms compatible with COPD for at least 1 year</t>
  </si>
  <si>
    <t>Bulgaria 8, Czechia 2, Germany 17, Poland 14, Romania 7, UK 1</t>
  </si>
  <si>
    <t>0.75 mg RPL554</t>
  </si>
  <si>
    <t>1.5 mg RPL554</t>
  </si>
  <si>
    <t>3 mg RPL554</t>
  </si>
  <si>
    <t>6 mg RPL554</t>
  </si>
  <si>
    <t>Placebo</t>
  </si>
  <si>
    <t xml:space="preserve">Mean Change From Baseline in Peak FEV1 (Over 3 Hours) at Week 4	</t>
  </si>
  <si>
    <t xml:space="preserve">Mean Change From Baseline FEV1 to Morning Trough FEV1 at Week 4	</t>
  </si>
  <si>
    <t xml:space="preserve">Mean Change From Baseline FEV1 to Average FEV1 (Over 12 Hours) at Day 1 and Week 4	</t>
  </si>
  <si>
    <t>1) 0.75 mg RPL554</t>
  </si>
  <si>
    <t>2) 1,5 mg RPL554</t>
  </si>
  <si>
    <t>3) 3 mg RPL554</t>
  </si>
  <si>
    <t>4) 6 mg RPL554</t>
  </si>
  <si>
    <t>5) Placebo</t>
  </si>
  <si>
    <t>(A) total score; (B) breathlessness subscale; (C) cough/sputum subscale; (D) chest symptoms subscale</t>
  </si>
  <si>
    <t>Some good P values but still not enough satsifying to call it a success.</t>
  </si>
  <si>
    <t>Ensifentrine demonstrated a notable early and meaningful effect on dyspnea.</t>
  </si>
  <si>
    <t>The SGRQ-C domain analysis also indicated a benefit of ensifentrine on symptoms.</t>
  </si>
  <si>
    <t>The previously published primary and secondary analyses, which focused on lung function, confirmed the bronchodilator effect of ensifentrine.</t>
  </si>
  <si>
    <t>In these analyses ensifentrine demonstrated a notable early and meaningful effect on dyspnea, with this effect observed across two different assessment tools.</t>
  </si>
  <si>
    <t>Search term</t>
  </si>
  <si>
    <t>Printed</t>
  </si>
  <si>
    <t>Read</t>
  </si>
  <si>
    <t>Relevance</t>
  </si>
  <si>
    <t>Source</t>
  </si>
  <si>
    <t>Topic</t>
  </si>
  <si>
    <t>Title</t>
  </si>
  <si>
    <t>Verona's website</t>
  </si>
  <si>
    <t>Pipeline drugs of Verona Pharma</t>
  </si>
  <si>
    <t>no</t>
  </si>
  <si>
    <t>1. Pipeline</t>
  </si>
  <si>
    <t>https://www.veronapharma.com/pipeline</t>
  </si>
  <si>
    <t>COPD's condition</t>
  </si>
  <si>
    <t>2. COPD</t>
  </si>
  <si>
    <t>https://www.veronapharma.com/conditions/copd</t>
  </si>
  <si>
    <t>PubChem</t>
  </si>
  <si>
    <t>Chemical Structure</t>
  </si>
  <si>
    <t>1. Ensifentrine</t>
  </si>
  <si>
    <t>https://pubchem.ncbi.nlm.nih.gov/compound/9934746</t>
  </si>
  <si>
    <t>PubMed</t>
  </si>
  <si>
    <t>yes</t>
  </si>
  <si>
    <t>1. Ensifentrine, a Novel Phosphodiesterase 3 and 4 Inhibitor for the Treatment of Chronic Obstructive Pulmonary Disease: Randomized, Double-Blind, Placebo-controlled, Multicenter Phase III Trials (the ENHANCE Trials)</t>
  </si>
  <si>
    <t>https://pubmed.ncbi.nlm.nih.gov/37364283/</t>
  </si>
  <si>
    <t xml:space="preserve">2. A Dose-Ranging Study of the Novel Inhaled Dual PDE 3 and 4 Inhibitor Ensifentrine in Patients with COPD Receiving Maintenance Tiotropium Therapy </t>
  </si>
  <si>
    <t>https://pubmed.ncbi.nlm.nih.gov/33911859/</t>
  </si>
  <si>
    <t>https://clinicaltrials.gov/study/NCT03937479</t>
  </si>
  <si>
    <t>3. Symptom Improvement Following Treatment with the Inhaled Dual Phosphodiesterase 3 and 4 Inhibitor Ensifentrine in Patients with Moderate to Severe COPD - A Detailed Analysis</t>
  </si>
  <si>
    <t>https://pubmed.ncbi.nlm.nih.gov/32982212/</t>
  </si>
  <si>
    <t>https://clinicaltrials.gov/study/NCT03443414</t>
  </si>
  <si>
    <t>4. A dose-ranging study of the inhaled dual phosphodiesterase 3 and 4 inhibitor ensifentrine in COPD</t>
  </si>
  <si>
    <t>https://pubmed.ncbi.nlm.nih.gov/32041601/</t>
  </si>
  <si>
    <t>5. Efficacy and safety of a first-in-class inhaled PDE3/4 inhibitor (ensifentrine) vs salbutamol in asthma</t>
  </si>
  <si>
    <t>https://pubmed.ncbi.nlm.nih.gov/31202957/</t>
  </si>
  <si>
    <t>6. The short-term bronchodilator effects of the dual phosphodiesterase 3 and 4 inhibitor RPL554 in COPD</t>
  </si>
  <si>
    <t>https://pubmed.ncbi.nlm.nih.gov/30166326/</t>
  </si>
  <si>
    <t>7. Efficacy and safety of RPL554, a dual PDE3 and PDE4 inhibitor, in healthy volunteers and in patients with asthma or chronic obstructive pulmonary disease: findings from four clinical trials</t>
  </si>
  <si>
    <t>https://pubmed.ncbi.nlm.nih.gov/24429275/</t>
  </si>
  <si>
    <t>ENHANCE phase 3 trial verona pharma</t>
  </si>
  <si>
    <t>Verona pharma's website</t>
  </si>
  <si>
    <t>ENHANCE Clinical Trial</t>
  </si>
  <si>
    <t>1. Verona Pharma Announces Publication of Phase 3 ENHANCE Data in the American Journal of Respiratory and Critical Care Medicine</t>
  </si>
  <si>
    <t>https://www.veronapharma.com/media/verona-pharma-announces-publication-phase-3-enhance-data</t>
  </si>
  <si>
    <t xml:space="preserve">1. </t>
  </si>
  <si>
    <t>COPD patients are commonly treated with bronchodilators, to relieve airway constriction and make it easier to breathe, and corticosteroids, to reduce lung inflammation.</t>
  </si>
  <si>
    <t>More severe patients with recurrent exacerbations, sudden severe flare-ups of symptoms, are sometimes treated with an oral formulation of an anti-inflammatory PDE4 inhibitor.</t>
  </si>
  <si>
    <t>Despite the wide availability of these therapies, many COPD patients continue to suffer exacerbations, which are estimated to cause approximately 1.9 million emergency department visits and 740,000 hospitalizations per year in the US.</t>
  </si>
  <si>
    <t>Current therapies have not changed the progressive decline in lung function or reduced the mortality associated with COPD. </t>
  </si>
  <si>
    <t>No cure.</t>
  </si>
  <si>
    <t>Regeneron's Dupixent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</si>
</sst>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3"/>
      <color theme="1"/>
      <name val="Arial"/>
      <family val="2"/>
    </font>
    <font>
      <b/>
      <sz val="13"/>
      <color theme="1"/>
      <name val="Arial"/>
      <family val="2"/>
    </font>
    <font>
      <sz val="13"/>
      <color theme="0"/>
      <name val="Arial"/>
      <family val="2"/>
    </font>
    <font>
      <u/>
      <sz val="13"/>
      <color theme="10"/>
      <name val="Arial"/>
      <family val="2"/>
    </font>
    <font>
      <u/>
      <sz val="13"/>
      <name val="Arial"/>
      <family val="2"/>
    </font>
    <font>
      <sz val="13"/>
      <color rgb="FF006100"/>
      <name val="Arial"/>
      <family val="2"/>
    </font>
    <font>
      <sz val="13"/>
      <color rgb="FF9C0006"/>
      <name val="Arial"/>
      <family val="2"/>
    </font>
    <font>
      <sz val="13"/>
      <color rgb="FF9C5700"/>
      <name val="Arial"/>
      <family val="2"/>
    </font>
    <font>
      <u/>
      <sz val="13"/>
      <color theme="1"/>
      <name val="Arial"/>
      <family val="2"/>
    </font>
    <font>
      <b/>
      <sz val="13"/>
      <color theme="0"/>
      <name val="Arial"/>
      <family val="2"/>
    </font>
  </fonts>
  <fills count="7">
    <fill>
      <patternFill patternType="none"/>
    </fill>
    <fill>
      <patternFill patternType="gray125"/>
    </fill>
    <fill>
      <patternFill patternType="solid">
        <fgColor theme="9"/>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bgColor indexed="64"/>
      </patternFill>
    </fill>
  </fills>
  <borders count="9">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6">
    <xf numFmtId="0" fontId="0" fillId="0" borderId="0"/>
    <xf numFmtId="0" fontId="2" fillId="2" borderId="0" applyNumberFormat="0" applyBorder="0" applyAlignment="0" applyProtection="0"/>
    <xf numFmtId="0" fontId="3" fillId="0" borderId="0" applyNumberFormat="0" applyFill="0" applyBorder="0" applyAlignment="0" applyProtection="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23">
    <xf numFmtId="0" fontId="0" fillId="0" borderId="0" xfId="0"/>
    <xf numFmtId="0" fontId="2" fillId="2" borderId="0" xfId="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4" fillId="0" borderId="0" xfId="2" applyFont="1"/>
    <xf numFmtId="0" fontId="3" fillId="0" borderId="0" xfId="2"/>
    <xf numFmtId="0" fontId="1" fillId="0" borderId="0" xfId="0" applyFont="1"/>
    <xf numFmtId="0" fontId="0" fillId="0" borderId="0" xfId="0" applyAlignment="1">
      <alignment horizontal="center"/>
    </xf>
    <xf numFmtId="14" fontId="0" fillId="0" borderId="0" xfId="0" applyNumberFormat="1" applyAlignment="1">
      <alignment horizontal="center"/>
    </xf>
    <xf numFmtId="0" fontId="8" fillId="0" borderId="0" xfId="0" applyFont="1"/>
    <xf numFmtId="0" fontId="5" fillId="3" borderId="0" xfId="3"/>
    <xf numFmtId="0" fontId="6" fillId="4" borderId="0" xfId="4"/>
    <xf numFmtId="0" fontId="7" fillId="5" borderId="0" xfId="5"/>
    <xf numFmtId="3" fontId="0" fillId="0" borderId="0" xfId="0" applyNumberFormat="1"/>
    <xf numFmtId="3" fontId="1" fillId="0" borderId="0" xfId="0" applyNumberFormat="1" applyFont="1"/>
    <xf numFmtId="4" fontId="1" fillId="0" borderId="0" xfId="0" applyNumberFormat="1" applyFont="1"/>
    <xf numFmtId="3" fontId="9" fillId="6" borderId="0" xfId="0" applyNumberFormat="1" applyFont="1" applyFill="1"/>
  </cellXfs>
  <cellStyles count="6">
    <cellStyle name="Accent6" xfId="1" builtinId="49"/>
    <cellStyle name="Insatisfaisant" xfId="4" builtinId="27"/>
    <cellStyle name="Lien hypertexte" xfId="2" builtinId="8"/>
    <cellStyle name="Neutre" xfId="5" builtinId="28"/>
    <cellStyle name="Normal" xfId="0" builtinId="0"/>
    <cellStyle name="Satisfaisant" xfId="3"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xdr:from>
      <xdr:col>0</xdr:col>
      <xdr:colOff>15240</xdr:colOff>
      <xdr:row>14</xdr:row>
      <xdr:rowOff>19050</xdr:rowOff>
    </xdr:from>
    <xdr:to>
      <xdr:col>20</xdr:col>
      <xdr:colOff>495300</xdr:colOff>
      <xdr:row>14</xdr:row>
      <xdr:rowOff>26670</xdr:rowOff>
    </xdr:to>
    <xdr:cxnSp macro="">
      <xdr:nvCxnSpPr>
        <xdr:cNvPr id="3" name="Straight Connector 2">
          <a:extLst>
            <a:ext uri="{FF2B5EF4-FFF2-40B4-BE49-F238E27FC236}">
              <a16:creationId xmlns:a16="http://schemas.microsoft.com/office/drawing/2014/main" id="{0F7D551B-0474-9EB9-DE55-B08B4CF9405B}"/>
            </a:ext>
          </a:extLst>
        </xdr:cNvPr>
        <xdr:cNvCxnSpPr/>
      </xdr:nvCxnSpPr>
      <xdr:spPr>
        <a:xfrm>
          <a:off x="15240" y="2743200"/>
          <a:ext cx="1629156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28575</xdr:colOff>
      <xdr:row>38</xdr:row>
      <xdr:rowOff>104775</xdr:rowOff>
    </xdr:from>
    <xdr:to>
      <xdr:col>20</xdr:col>
      <xdr:colOff>501015</xdr:colOff>
      <xdr:row>38</xdr:row>
      <xdr:rowOff>116205</xdr:rowOff>
    </xdr:to>
    <xdr:cxnSp macro="">
      <xdr:nvCxnSpPr>
        <xdr:cNvPr id="2" name="Straight Connector 1">
          <a:extLst>
            <a:ext uri="{FF2B5EF4-FFF2-40B4-BE49-F238E27FC236}">
              <a16:creationId xmlns:a16="http://schemas.microsoft.com/office/drawing/2014/main" id="{471F20CB-1D34-4D82-A18E-BB209EF94B08}"/>
            </a:ext>
          </a:extLst>
        </xdr:cNvPr>
        <xdr:cNvCxnSpPr/>
      </xdr:nvCxnSpPr>
      <xdr:spPr>
        <a:xfrm>
          <a:off x="28575" y="6600825"/>
          <a:ext cx="16283940" cy="114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19050</xdr:colOff>
      <xdr:row>58</xdr:row>
      <xdr:rowOff>114300</xdr:rowOff>
    </xdr:from>
    <xdr:to>
      <xdr:col>20</xdr:col>
      <xdr:colOff>491490</xdr:colOff>
      <xdr:row>58</xdr:row>
      <xdr:rowOff>125730</xdr:rowOff>
    </xdr:to>
    <xdr:cxnSp macro="">
      <xdr:nvCxnSpPr>
        <xdr:cNvPr id="4" name="Straight Connector 3">
          <a:extLst>
            <a:ext uri="{FF2B5EF4-FFF2-40B4-BE49-F238E27FC236}">
              <a16:creationId xmlns:a16="http://schemas.microsoft.com/office/drawing/2014/main" id="{080C65A0-7B7F-4426-A59F-7BFA05FF6877}"/>
            </a:ext>
          </a:extLst>
        </xdr:cNvPr>
        <xdr:cNvCxnSpPr/>
      </xdr:nvCxnSpPr>
      <xdr:spPr>
        <a:xfrm>
          <a:off x="19050" y="10801350"/>
          <a:ext cx="16283940" cy="1143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11</xdr:col>
      <xdr:colOff>483871</xdr:colOff>
      <xdr:row>0</xdr:row>
      <xdr:rowOff>47625</xdr:rowOff>
    </xdr:from>
    <xdr:to>
      <xdr:col>15</xdr:col>
      <xdr:colOff>212894</xdr:colOff>
      <xdr:row>13</xdr:row>
      <xdr:rowOff>131445</xdr:rowOff>
    </xdr:to>
    <xdr:pic>
      <xdr:nvPicPr>
        <xdr:cNvPr id="5" name="Picture 4">
          <a:extLst>
            <a:ext uri="{FF2B5EF4-FFF2-40B4-BE49-F238E27FC236}">
              <a16:creationId xmlns:a16="http://schemas.microsoft.com/office/drawing/2014/main" id="{BEAA59F1-8588-1757-5E81-0A05ED356C85}"/>
            </a:ext>
          </a:extLst>
        </xdr:cNvPr>
        <xdr:cNvPicPr>
          <a:picLocks noChangeAspect="1"/>
        </xdr:cNvPicPr>
      </xdr:nvPicPr>
      <xdr:blipFill>
        <a:blip xmlns:r="http://schemas.openxmlformats.org/officeDocument/2006/relationships" r:embed="rId1"/>
        <a:stretch>
          <a:fillRect/>
        </a:stretch>
      </xdr:blipFill>
      <xdr:spPr>
        <a:xfrm>
          <a:off x="9180196" y="47625"/>
          <a:ext cx="2897038" cy="2815590"/>
        </a:xfrm>
        <a:prstGeom prst="rect">
          <a:avLst/>
        </a:prstGeom>
      </xdr:spPr>
    </xdr:pic>
    <xdr:clientData/>
  </xdr:twoCellAnchor>
  <xdr:twoCellAnchor>
    <xdr:from>
      <xdr:col>0</xdr:col>
      <xdr:colOff>19050</xdr:colOff>
      <xdr:row>62</xdr:row>
      <xdr:rowOff>180975</xdr:rowOff>
    </xdr:from>
    <xdr:to>
      <xdr:col>20</xdr:col>
      <xdr:colOff>491490</xdr:colOff>
      <xdr:row>62</xdr:row>
      <xdr:rowOff>200025</xdr:rowOff>
    </xdr:to>
    <xdr:cxnSp macro="">
      <xdr:nvCxnSpPr>
        <xdr:cNvPr id="6" name="Straight Connector 5">
          <a:extLst>
            <a:ext uri="{FF2B5EF4-FFF2-40B4-BE49-F238E27FC236}">
              <a16:creationId xmlns:a16="http://schemas.microsoft.com/office/drawing/2014/main" id="{29EE1814-D49D-4EAD-8CA2-BD1C2CAE8EA6}"/>
            </a:ext>
          </a:extLst>
        </xdr:cNvPr>
        <xdr:cNvCxnSpPr/>
      </xdr:nvCxnSpPr>
      <xdr:spPr>
        <a:xfrm>
          <a:off x="19050" y="13173075"/>
          <a:ext cx="16283940" cy="19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182880</xdr:colOff>
      <xdr:row>86</xdr:row>
      <xdr:rowOff>5948</xdr:rowOff>
    </xdr:from>
    <xdr:to>
      <xdr:col>6</xdr:col>
      <xdr:colOff>739140</xdr:colOff>
      <xdr:row>122</xdr:row>
      <xdr:rowOff>174343</xdr:rowOff>
    </xdr:to>
    <xdr:pic>
      <xdr:nvPicPr>
        <xdr:cNvPr id="7" name="Picture 6">
          <a:extLst>
            <a:ext uri="{FF2B5EF4-FFF2-40B4-BE49-F238E27FC236}">
              <a16:creationId xmlns:a16="http://schemas.microsoft.com/office/drawing/2014/main" id="{83D8F229-6A4F-C79C-941D-325F268EBF61}"/>
            </a:ext>
          </a:extLst>
        </xdr:cNvPr>
        <xdr:cNvPicPr>
          <a:picLocks noChangeAspect="1"/>
        </xdr:cNvPicPr>
      </xdr:nvPicPr>
      <xdr:blipFill>
        <a:blip xmlns:r="http://schemas.openxmlformats.org/officeDocument/2006/relationships" r:embed="rId2"/>
        <a:stretch>
          <a:fillRect/>
        </a:stretch>
      </xdr:blipFill>
      <xdr:spPr>
        <a:xfrm>
          <a:off x="182880" y="18027248"/>
          <a:ext cx="5438775" cy="7716005"/>
        </a:xfrm>
        <a:prstGeom prst="rect">
          <a:avLst/>
        </a:prstGeom>
      </xdr:spPr>
    </xdr:pic>
    <xdr:clientData/>
  </xdr:twoCellAnchor>
  <xdr:twoCellAnchor editAs="oneCell">
    <xdr:from>
      <xdr:col>7</xdr:col>
      <xdr:colOff>472440</xdr:colOff>
      <xdr:row>99</xdr:row>
      <xdr:rowOff>9525</xdr:rowOff>
    </xdr:from>
    <xdr:to>
      <xdr:col>8</xdr:col>
      <xdr:colOff>741195</xdr:colOff>
      <xdr:row>100</xdr:row>
      <xdr:rowOff>25</xdr:rowOff>
    </xdr:to>
    <xdr:pic>
      <xdr:nvPicPr>
        <xdr:cNvPr id="8" name="Picture 7">
          <a:extLst>
            <a:ext uri="{FF2B5EF4-FFF2-40B4-BE49-F238E27FC236}">
              <a16:creationId xmlns:a16="http://schemas.microsoft.com/office/drawing/2014/main" id="{05781963-2B2E-4674-4E39-535F543C9C05}"/>
            </a:ext>
          </a:extLst>
        </xdr:cNvPr>
        <xdr:cNvPicPr>
          <a:picLocks noChangeAspect="1"/>
        </xdr:cNvPicPr>
      </xdr:nvPicPr>
      <xdr:blipFill>
        <a:blip xmlns:r="http://schemas.openxmlformats.org/officeDocument/2006/relationships" r:embed="rId3"/>
        <a:stretch>
          <a:fillRect/>
        </a:stretch>
      </xdr:blipFill>
      <xdr:spPr>
        <a:xfrm>
          <a:off x="6149340" y="20754975"/>
          <a:ext cx="1059330" cy="192430"/>
        </a:xfrm>
        <a:prstGeom prst="rect">
          <a:avLst/>
        </a:prstGeom>
      </xdr:spPr>
    </xdr:pic>
    <xdr:clientData/>
  </xdr:twoCellAnchor>
  <xdr:twoCellAnchor editAs="oneCell">
    <xdr:from>
      <xdr:col>3</xdr:col>
      <xdr:colOff>243840</xdr:colOff>
      <xdr:row>197</xdr:row>
      <xdr:rowOff>375</xdr:rowOff>
    </xdr:from>
    <xdr:to>
      <xdr:col>6</xdr:col>
      <xdr:colOff>724287</xdr:colOff>
      <xdr:row>231</xdr:row>
      <xdr:rowOff>115284</xdr:rowOff>
    </xdr:to>
    <xdr:pic>
      <xdr:nvPicPr>
        <xdr:cNvPr id="9" name="Picture 8">
          <a:extLst>
            <a:ext uri="{FF2B5EF4-FFF2-40B4-BE49-F238E27FC236}">
              <a16:creationId xmlns:a16="http://schemas.microsoft.com/office/drawing/2014/main" id="{BA724FED-4E5D-37A9-0CF2-536408A06C88}"/>
            </a:ext>
          </a:extLst>
        </xdr:cNvPr>
        <xdr:cNvPicPr>
          <a:picLocks noChangeAspect="1"/>
        </xdr:cNvPicPr>
      </xdr:nvPicPr>
      <xdr:blipFill>
        <a:blip xmlns:r="http://schemas.openxmlformats.org/officeDocument/2006/relationships" r:embed="rId4"/>
        <a:stretch>
          <a:fillRect/>
        </a:stretch>
      </xdr:blipFill>
      <xdr:spPr>
        <a:xfrm>
          <a:off x="2758440" y="39814875"/>
          <a:ext cx="2852172" cy="7239609"/>
        </a:xfrm>
        <a:prstGeom prst="rect">
          <a:avLst/>
        </a:prstGeom>
      </xdr:spPr>
    </xdr:pic>
    <xdr:clientData/>
  </xdr:twoCellAnchor>
  <xdr:twoCellAnchor editAs="oneCell">
    <xdr:from>
      <xdr:col>0</xdr:col>
      <xdr:colOff>283845</xdr:colOff>
      <xdr:row>197</xdr:row>
      <xdr:rowOff>6865</xdr:rowOff>
    </xdr:from>
    <xdr:to>
      <xdr:col>3</xdr:col>
      <xdr:colOff>247650</xdr:colOff>
      <xdr:row>231</xdr:row>
      <xdr:rowOff>172424</xdr:rowOff>
    </xdr:to>
    <xdr:pic>
      <xdr:nvPicPr>
        <xdr:cNvPr id="10" name="Picture 9">
          <a:extLst>
            <a:ext uri="{FF2B5EF4-FFF2-40B4-BE49-F238E27FC236}">
              <a16:creationId xmlns:a16="http://schemas.microsoft.com/office/drawing/2014/main" id="{E08DC85F-5662-0823-79D0-ADF1A0542708}"/>
            </a:ext>
          </a:extLst>
        </xdr:cNvPr>
        <xdr:cNvPicPr>
          <a:picLocks noChangeAspect="1"/>
        </xdr:cNvPicPr>
      </xdr:nvPicPr>
      <xdr:blipFill>
        <a:blip xmlns:r="http://schemas.openxmlformats.org/officeDocument/2006/relationships" r:embed="rId5"/>
        <a:stretch>
          <a:fillRect/>
        </a:stretch>
      </xdr:blipFill>
      <xdr:spPr>
        <a:xfrm>
          <a:off x="283845" y="39821365"/>
          <a:ext cx="2474595" cy="7280734"/>
        </a:xfrm>
        <a:prstGeom prst="rect">
          <a:avLst/>
        </a:prstGeom>
      </xdr:spPr>
    </xdr:pic>
    <xdr:clientData/>
  </xdr:twoCellAnchor>
  <xdr:twoCellAnchor editAs="oneCell">
    <xdr:from>
      <xdr:col>7</xdr:col>
      <xdr:colOff>281940</xdr:colOff>
      <xdr:row>206</xdr:row>
      <xdr:rowOff>55245</xdr:rowOff>
    </xdr:from>
    <xdr:to>
      <xdr:col>8</xdr:col>
      <xdr:colOff>705745</xdr:colOff>
      <xdr:row>207</xdr:row>
      <xdr:rowOff>16</xdr:rowOff>
    </xdr:to>
    <xdr:pic>
      <xdr:nvPicPr>
        <xdr:cNvPr id="11" name="Picture 10">
          <a:extLst>
            <a:ext uri="{FF2B5EF4-FFF2-40B4-BE49-F238E27FC236}">
              <a16:creationId xmlns:a16="http://schemas.microsoft.com/office/drawing/2014/main" id="{DE85408F-FCB9-D53E-810B-5295E33C30A0}"/>
            </a:ext>
          </a:extLst>
        </xdr:cNvPr>
        <xdr:cNvPicPr>
          <a:picLocks noChangeAspect="1"/>
        </xdr:cNvPicPr>
      </xdr:nvPicPr>
      <xdr:blipFill>
        <a:blip xmlns:r="http://schemas.openxmlformats.org/officeDocument/2006/relationships" r:embed="rId6"/>
        <a:stretch>
          <a:fillRect/>
        </a:stretch>
      </xdr:blipFill>
      <xdr:spPr>
        <a:xfrm>
          <a:off x="5958840" y="41755695"/>
          <a:ext cx="1210570" cy="146701"/>
        </a:xfrm>
        <a:prstGeom prst="rect">
          <a:avLst/>
        </a:prstGeom>
      </xdr:spPr>
    </xdr:pic>
    <xdr:clientData/>
  </xdr:twoCellAnchor>
  <xdr:twoCellAnchor editAs="oneCell">
    <xdr:from>
      <xdr:col>0</xdr:col>
      <xdr:colOff>0</xdr:colOff>
      <xdr:row>124</xdr:row>
      <xdr:rowOff>125857</xdr:rowOff>
    </xdr:from>
    <xdr:to>
      <xdr:col>7</xdr:col>
      <xdr:colOff>0</xdr:colOff>
      <xdr:row>143</xdr:row>
      <xdr:rowOff>57642</xdr:rowOff>
    </xdr:to>
    <xdr:pic>
      <xdr:nvPicPr>
        <xdr:cNvPr id="12" name="Picture 11">
          <a:extLst>
            <a:ext uri="{FF2B5EF4-FFF2-40B4-BE49-F238E27FC236}">
              <a16:creationId xmlns:a16="http://schemas.microsoft.com/office/drawing/2014/main" id="{EDB2B508-000E-918F-446F-76E069A2661A}"/>
            </a:ext>
          </a:extLst>
        </xdr:cNvPr>
        <xdr:cNvPicPr>
          <a:picLocks noChangeAspect="1"/>
        </xdr:cNvPicPr>
      </xdr:nvPicPr>
      <xdr:blipFill>
        <a:blip xmlns:r="http://schemas.openxmlformats.org/officeDocument/2006/relationships" r:embed="rId7"/>
        <a:stretch>
          <a:fillRect/>
        </a:stretch>
      </xdr:blipFill>
      <xdr:spPr>
        <a:xfrm>
          <a:off x="0" y="26110057"/>
          <a:ext cx="5648325" cy="3909425"/>
        </a:xfrm>
        <a:prstGeom prst="rect">
          <a:avLst/>
        </a:prstGeom>
      </xdr:spPr>
    </xdr:pic>
    <xdr:clientData/>
  </xdr:twoCellAnchor>
  <xdr:twoCellAnchor editAs="oneCell">
    <xdr:from>
      <xdr:col>0</xdr:col>
      <xdr:colOff>293370</xdr:colOff>
      <xdr:row>234</xdr:row>
      <xdr:rowOff>22749</xdr:rowOff>
    </xdr:from>
    <xdr:to>
      <xdr:col>3</xdr:col>
      <xdr:colOff>320040</xdr:colOff>
      <xdr:row>251</xdr:row>
      <xdr:rowOff>59540</xdr:rowOff>
    </xdr:to>
    <xdr:pic>
      <xdr:nvPicPr>
        <xdr:cNvPr id="13" name="Picture 12">
          <a:extLst>
            <a:ext uri="{FF2B5EF4-FFF2-40B4-BE49-F238E27FC236}">
              <a16:creationId xmlns:a16="http://schemas.microsoft.com/office/drawing/2014/main" id="{73CFB220-0278-D70B-8A1F-47064A062025}"/>
            </a:ext>
          </a:extLst>
        </xdr:cNvPr>
        <xdr:cNvPicPr>
          <a:picLocks noChangeAspect="1"/>
        </xdr:cNvPicPr>
      </xdr:nvPicPr>
      <xdr:blipFill>
        <a:blip xmlns:r="http://schemas.openxmlformats.org/officeDocument/2006/relationships" r:embed="rId8"/>
        <a:stretch>
          <a:fillRect/>
        </a:stretch>
      </xdr:blipFill>
      <xdr:spPr>
        <a:xfrm>
          <a:off x="293370" y="47590599"/>
          <a:ext cx="2545080" cy="3595331"/>
        </a:xfrm>
        <a:prstGeom prst="rect">
          <a:avLst/>
        </a:prstGeom>
      </xdr:spPr>
    </xdr:pic>
    <xdr:clientData/>
  </xdr:twoCellAnchor>
  <xdr:twoCellAnchor editAs="oneCell">
    <xdr:from>
      <xdr:col>3</xdr:col>
      <xdr:colOff>306705</xdr:colOff>
      <xdr:row>233</xdr:row>
      <xdr:rowOff>200025</xdr:rowOff>
    </xdr:from>
    <xdr:to>
      <xdr:col>6</xdr:col>
      <xdr:colOff>664826</xdr:colOff>
      <xdr:row>252</xdr:row>
      <xdr:rowOff>0</xdr:rowOff>
    </xdr:to>
    <xdr:pic>
      <xdr:nvPicPr>
        <xdr:cNvPr id="14" name="Picture 13">
          <a:extLst>
            <a:ext uri="{FF2B5EF4-FFF2-40B4-BE49-F238E27FC236}">
              <a16:creationId xmlns:a16="http://schemas.microsoft.com/office/drawing/2014/main" id="{9C59246E-A4A5-3092-958B-C45E076634F5}"/>
            </a:ext>
          </a:extLst>
        </xdr:cNvPr>
        <xdr:cNvPicPr>
          <a:picLocks noChangeAspect="1"/>
        </xdr:cNvPicPr>
      </xdr:nvPicPr>
      <xdr:blipFill>
        <a:blip xmlns:r="http://schemas.openxmlformats.org/officeDocument/2006/relationships" r:embed="rId9"/>
        <a:stretch>
          <a:fillRect/>
        </a:stretch>
      </xdr:blipFill>
      <xdr:spPr>
        <a:xfrm>
          <a:off x="2821305" y="47558325"/>
          <a:ext cx="2733656" cy="3768090"/>
        </a:xfrm>
        <a:prstGeom prst="rect">
          <a:avLst/>
        </a:prstGeom>
      </xdr:spPr>
    </xdr:pic>
    <xdr:clientData/>
  </xdr:twoCellAnchor>
  <xdr:twoCellAnchor editAs="oneCell">
    <xdr:from>
      <xdr:col>0</xdr:col>
      <xdr:colOff>0</xdr:colOff>
      <xdr:row>144</xdr:row>
      <xdr:rowOff>0</xdr:rowOff>
    </xdr:from>
    <xdr:to>
      <xdr:col>6</xdr:col>
      <xdr:colOff>743734</xdr:colOff>
      <xdr:row>171</xdr:row>
      <xdr:rowOff>54138</xdr:rowOff>
    </xdr:to>
    <xdr:pic>
      <xdr:nvPicPr>
        <xdr:cNvPr id="15" name="Picture 14">
          <a:extLst>
            <a:ext uri="{FF2B5EF4-FFF2-40B4-BE49-F238E27FC236}">
              <a16:creationId xmlns:a16="http://schemas.microsoft.com/office/drawing/2014/main" id="{EC31003E-732F-C786-74C4-D7663F6B23B3}"/>
            </a:ext>
          </a:extLst>
        </xdr:cNvPr>
        <xdr:cNvPicPr>
          <a:picLocks noChangeAspect="1"/>
        </xdr:cNvPicPr>
      </xdr:nvPicPr>
      <xdr:blipFill>
        <a:blip xmlns:r="http://schemas.openxmlformats.org/officeDocument/2006/relationships" r:embed="rId10"/>
        <a:stretch>
          <a:fillRect/>
        </a:stretch>
      </xdr:blipFill>
      <xdr:spPr>
        <a:xfrm>
          <a:off x="0" y="30175200"/>
          <a:ext cx="5620534" cy="5715798"/>
        </a:xfrm>
        <a:prstGeom prst="rect">
          <a:avLst/>
        </a:prstGeom>
      </xdr:spPr>
    </xdr:pic>
    <xdr:clientData/>
  </xdr:twoCellAnchor>
  <xdr:twoCellAnchor editAs="oneCell">
    <xdr:from>
      <xdr:col>0</xdr:col>
      <xdr:colOff>300990</xdr:colOff>
      <xdr:row>253</xdr:row>
      <xdr:rowOff>1905</xdr:rowOff>
    </xdr:from>
    <xdr:to>
      <xdr:col>4</xdr:col>
      <xdr:colOff>265251</xdr:colOff>
      <xdr:row>280</xdr:row>
      <xdr:rowOff>54136</xdr:rowOff>
    </xdr:to>
    <xdr:pic>
      <xdr:nvPicPr>
        <xdr:cNvPr id="16" name="Picture 15">
          <a:extLst>
            <a:ext uri="{FF2B5EF4-FFF2-40B4-BE49-F238E27FC236}">
              <a16:creationId xmlns:a16="http://schemas.microsoft.com/office/drawing/2014/main" id="{ACE6BF7F-EBC0-E16D-2ACA-0313B905FA41}"/>
            </a:ext>
          </a:extLst>
        </xdr:cNvPr>
        <xdr:cNvPicPr>
          <a:picLocks noChangeAspect="1"/>
        </xdr:cNvPicPr>
      </xdr:nvPicPr>
      <xdr:blipFill>
        <a:blip xmlns:r="http://schemas.openxmlformats.org/officeDocument/2006/relationships" r:embed="rId11"/>
        <a:stretch>
          <a:fillRect/>
        </a:stretch>
      </xdr:blipFill>
      <xdr:spPr>
        <a:xfrm>
          <a:off x="300990" y="53018055"/>
          <a:ext cx="3269436" cy="5706271"/>
        </a:xfrm>
        <a:prstGeom prst="rect">
          <a:avLst/>
        </a:prstGeom>
      </xdr:spPr>
    </xdr:pic>
    <xdr:clientData/>
  </xdr:twoCellAnchor>
  <xdr:twoCellAnchor editAs="oneCell">
    <xdr:from>
      <xdr:col>4</xdr:col>
      <xdr:colOff>238125</xdr:colOff>
      <xdr:row>253</xdr:row>
      <xdr:rowOff>0</xdr:rowOff>
    </xdr:from>
    <xdr:to>
      <xdr:col>6</xdr:col>
      <xdr:colOff>668937</xdr:colOff>
      <xdr:row>280</xdr:row>
      <xdr:rowOff>16032</xdr:rowOff>
    </xdr:to>
    <xdr:pic>
      <xdr:nvPicPr>
        <xdr:cNvPr id="17" name="Picture 16">
          <a:extLst>
            <a:ext uri="{FF2B5EF4-FFF2-40B4-BE49-F238E27FC236}">
              <a16:creationId xmlns:a16="http://schemas.microsoft.com/office/drawing/2014/main" id="{05571EEF-90B8-5601-B2DA-E28EDDB8BD59}"/>
            </a:ext>
          </a:extLst>
        </xdr:cNvPr>
        <xdr:cNvPicPr>
          <a:picLocks noChangeAspect="1"/>
        </xdr:cNvPicPr>
      </xdr:nvPicPr>
      <xdr:blipFill>
        <a:blip xmlns:r="http://schemas.openxmlformats.org/officeDocument/2006/relationships" r:embed="rId12"/>
        <a:stretch>
          <a:fillRect/>
        </a:stretch>
      </xdr:blipFill>
      <xdr:spPr>
        <a:xfrm>
          <a:off x="3543300" y="53016150"/>
          <a:ext cx="2019582" cy="5677692"/>
        </a:xfrm>
        <a:prstGeom prst="rect">
          <a:avLst/>
        </a:prstGeom>
      </xdr:spPr>
    </xdr:pic>
    <xdr:clientData/>
  </xdr:twoCellAnchor>
  <xdr:twoCellAnchor editAs="oneCell">
    <xdr:from>
      <xdr:col>0</xdr:col>
      <xdr:colOff>38100</xdr:colOff>
      <xdr:row>335</xdr:row>
      <xdr:rowOff>0</xdr:rowOff>
    </xdr:from>
    <xdr:to>
      <xdr:col>14</xdr:col>
      <xdr:colOff>740803</xdr:colOff>
      <xdr:row>368</xdr:row>
      <xdr:rowOff>39070</xdr:rowOff>
    </xdr:to>
    <xdr:pic>
      <xdr:nvPicPr>
        <xdr:cNvPr id="19" name="Picture 18">
          <a:extLst>
            <a:ext uri="{FF2B5EF4-FFF2-40B4-BE49-F238E27FC236}">
              <a16:creationId xmlns:a16="http://schemas.microsoft.com/office/drawing/2014/main" id="{815E6F26-0793-3301-0752-EA9122E8A666}"/>
            </a:ext>
          </a:extLst>
        </xdr:cNvPr>
        <xdr:cNvPicPr>
          <a:picLocks noChangeAspect="1"/>
        </xdr:cNvPicPr>
      </xdr:nvPicPr>
      <xdr:blipFill>
        <a:blip xmlns:r="http://schemas.openxmlformats.org/officeDocument/2006/relationships" r:embed="rId13"/>
        <a:stretch>
          <a:fillRect/>
        </a:stretch>
      </xdr:blipFill>
      <xdr:spPr>
        <a:xfrm>
          <a:off x="38100" y="70199250"/>
          <a:ext cx="11913628" cy="6954220"/>
        </a:xfrm>
        <a:prstGeom prst="rect">
          <a:avLst/>
        </a:prstGeom>
      </xdr:spPr>
    </xdr:pic>
    <xdr:clientData/>
  </xdr:twoCellAnchor>
  <xdr:twoCellAnchor editAs="oneCell">
    <xdr:from>
      <xdr:col>0</xdr:col>
      <xdr:colOff>436245</xdr:colOff>
      <xdr:row>370</xdr:row>
      <xdr:rowOff>57150</xdr:rowOff>
    </xdr:from>
    <xdr:to>
      <xdr:col>11</xdr:col>
      <xdr:colOff>742321</xdr:colOff>
      <xdr:row>398</xdr:row>
      <xdr:rowOff>187528</xdr:rowOff>
    </xdr:to>
    <xdr:pic>
      <xdr:nvPicPr>
        <xdr:cNvPr id="20" name="Picture 19">
          <a:extLst>
            <a:ext uri="{FF2B5EF4-FFF2-40B4-BE49-F238E27FC236}">
              <a16:creationId xmlns:a16="http://schemas.microsoft.com/office/drawing/2014/main" id="{C85D7ED3-AAC0-1206-485D-971962D1D568}"/>
            </a:ext>
          </a:extLst>
        </xdr:cNvPr>
        <xdr:cNvPicPr>
          <a:picLocks noChangeAspect="1"/>
        </xdr:cNvPicPr>
      </xdr:nvPicPr>
      <xdr:blipFill>
        <a:blip xmlns:r="http://schemas.openxmlformats.org/officeDocument/2006/relationships" r:embed="rId14"/>
        <a:stretch>
          <a:fillRect/>
        </a:stretch>
      </xdr:blipFill>
      <xdr:spPr>
        <a:xfrm>
          <a:off x="436245" y="77590650"/>
          <a:ext cx="9145276" cy="5997778"/>
        </a:xfrm>
        <a:prstGeom prst="rect">
          <a:avLst/>
        </a:prstGeom>
      </xdr:spPr>
    </xdr:pic>
    <xdr:clientData/>
  </xdr:twoCellAnchor>
  <xdr:twoCellAnchor editAs="oneCell">
    <xdr:from>
      <xdr:col>0</xdr:col>
      <xdr:colOff>140970</xdr:colOff>
      <xdr:row>306</xdr:row>
      <xdr:rowOff>123825</xdr:rowOff>
    </xdr:from>
    <xdr:to>
      <xdr:col>12</xdr:col>
      <xdr:colOff>746500</xdr:colOff>
      <xdr:row>334</xdr:row>
      <xdr:rowOff>55804</xdr:rowOff>
    </xdr:to>
    <xdr:pic>
      <xdr:nvPicPr>
        <xdr:cNvPr id="21" name="Picture 20">
          <a:extLst>
            <a:ext uri="{FF2B5EF4-FFF2-40B4-BE49-F238E27FC236}">
              <a16:creationId xmlns:a16="http://schemas.microsoft.com/office/drawing/2014/main" id="{43DED731-0347-1F3D-2D24-DE5B19C3337E}"/>
            </a:ext>
          </a:extLst>
        </xdr:cNvPr>
        <xdr:cNvPicPr>
          <a:picLocks noChangeAspect="1"/>
        </xdr:cNvPicPr>
      </xdr:nvPicPr>
      <xdr:blipFill>
        <a:blip xmlns:r="http://schemas.openxmlformats.org/officeDocument/2006/relationships" r:embed="rId15"/>
        <a:stretch>
          <a:fillRect/>
        </a:stretch>
      </xdr:blipFill>
      <xdr:spPr>
        <a:xfrm>
          <a:off x="140970" y="64246125"/>
          <a:ext cx="10227685" cy="5799379"/>
        </a:xfrm>
        <a:prstGeom prst="rect">
          <a:avLst/>
        </a:prstGeom>
      </xdr:spPr>
    </xdr:pic>
    <xdr:clientData/>
  </xdr:twoCellAnchor>
  <xdr:twoCellAnchor editAs="oneCell">
    <xdr:from>
      <xdr:col>0</xdr:col>
      <xdr:colOff>733425</xdr:colOff>
      <xdr:row>399</xdr:row>
      <xdr:rowOff>104775</xdr:rowOff>
    </xdr:from>
    <xdr:to>
      <xdr:col>11</xdr:col>
      <xdr:colOff>629869</xdr:colOff>
      <xdr:row>436</xdr:row>
      <xdr:rowOff>1066</xdr:rowOff>
    </xdr:to>
    <xdr:pic>
      <xdr:nvPicPr>
        <xdr:cNvPr id="22" name="Picture 21">
          <a:extLst>
            <a:ext uri="{FF2B5EF4-FFF2-40B4-BE49-F238E27FC236}">
              <a16:creationId xmlns:a16="http://schemas.microsoft.com/office/drawing/2014/main" id="{9C7A5E9E-B969-252C-D8C5-ABF35030BBFA}"/>
            </a:ext>
          </a:extLst>
        </xdr:cNvPr>
        <xdr:cNvPicPr>
          <a:picLocks noChangeAspect="1"/>
        </xdr:cNvPicPr>
      </xdr:nvPicPr>
      <xdr:blipFill>
        <a:blip xmlns:r="http://schemas.openxmlformats.org/officeDocument/2006/relationships" r:embed="rId16"/>
        <a:stretch>
          <a:fillRect/>
        </a:stretch>
      </xdr:blipFill>
      <xdr:spPr>
        <a:xfrm>
          <a:off x="733425" y="83715225"/>
          <a:ext cx="8735644" cy="7636306"/>
        </a:xfrm>
        <a:prstGeom prst="rect">
          <a:avLst/>
        </a:prstGeom>
      </xdr:spPr>
    </xdr:pic>
    <xdr:clientData/>
  </xdr:twoCellAnchor>
  <xdr:twoCellAnchor editAs="oneCell">
    <xdr:from>
      <xdr:col>0</xdr:col>
      <xdr:colOff>102870</xdr:colOff>
      <xdr:row>468</xdr:row>
      <xdr:rowOff>66675</xdr:rowOff>
    </xdr:from>
    <xdr:to>
      <xdr:col>13</xdr:col>
      <xdr:colOff>1437</xdr:colOff>
      <xdr:row>502</xdr:row>
      <xdr:rowOff>94345</xdr:rowOff>
    </xdr:to>
    <xdr:pic>
      <xdr:nvPicPr>
        <xdr:cNvPr id="23" name="Picture 22">
          <a:extLst>
            <a:ext uri="{FF2B5EF4-FFF2-40B4-BE49-F238E27FC236}">
              <a16:creationId xmlns:a16="http://schemas.microsoft.com/office/drawing/2014/main" id="{A7D7109F-2F0F-6982-50B8-4D52A82F484F}"/>
            </a:ext>
          </a:extLst>
        </xdr:cNvPr>
        <xdr:cNvPicPr>
          <a:picLocks noChangeAspect="1"/>
        </xdr:cNvPicPr>
      </xdr:nvPicPr>
      <xdr:blipFill>
        <a:blip xmlns:r="http://schemas.openxmlformats.org/officeDocument/2006/relationships" r:embed="rId17"/>
        <a:stretch>
          <a:fillRect/>
        </a:stretch>
      </xdr:blipFill>
      <xdr:spPr>
        <a:xfrm>
          <a:off x="102870" y="98136075"/>
          <a:ext cx="10297962" cy="7163800"/>
        </a:xfrm>
        <a:prstGeom prst="rect">
          <a:avLst/>
        </a:prstGeom>
      </xdr:spPr>
    </xdr:pic>
    <xdr:clientData/>
  </xdr:twoCellAnchor>
  <xdr:twoCellAnchor editAs="oneCell">
    <xdr:from>
      <xdr:col>13</xdr:col>
      <xdr:colOff>0</xdr:colOff>
      <xdr:row>471</xdr:row>
      <xdr:rowOff>0</xdr:rowOff>
    </xdr:from>
    <xdr:to>
      <xdr:col>17</xdr:col>
      <xdr:colOff>440</xdr:colOff>
      <xdr:row>472</xdr:row>
      <xdr:rowOff>76240</xdr:rowOff>
    </xdr:to>
    <xdr:pic>
      <xdr:nvPicPr>
        <xdr:cNvPr id="24" name="Picture 23">
          <a:extLst>
            <a:ext uri="{FF2B5EF4-FFF2-40B4-BE49-F238E27FC236}">
              <a16:creationId xmlns:a16="http://schemas.microsoft.com/office/drawing/2014/main" id="{530A5C1E-5FC7-28C9-A2BC-0C712E5E3A0D}"/>
            </a:ext>
          </a:extLst>
        </xdr:cNvPr>
        <xdr:cNvPicPr>
          <a:picLocks noChangeAspect="1"/>
        </xdr:cNvPicPr>
      </xdr:nvPicPr>
      <xdr:blipFill>
        <a:blip xmlns:r="http://schemas.openxmlformats.org/officeDocument/2006/relationships" r:embed="rId18"/>
        <a:stretch>
          <a:fillRect/>
        </a:stretch>
      </xdr:blipFill>
      <xdr:spPr>
        <a:xfrm>
          <a:off x="10420350" y="98698050"/>
          <a:ext cx="3153215" cy="2857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xdr:colOff>
      <xdr:row>8</xdr:row>
      <xdr:rowOff>120015</xdr:rowOff>
    </xdr:from>
    <xdr:to>
      <xdr:col>19</xdr:col>
      <xdr:colOff>691515</xdr:colOff>
      <xdr:row>8</xdr:row>
      <xdr:rowOff>133350</xdr:rowOff>
    </xdr:to>
    <xdr:cxnSp macro="">
      <xdr:nvCxnSpPr>
        <xdr:cNvPr id="3" name="Straight Connector 2">
          <a:extLst>
            <a:ext uri="{FF2B5EF4-FFF2-40B4-BE49-F238E27FC236}">
              <a16:creationId xmlns:a16="http://schemas.microsoft.com/office/drawing/2014/main" id="{19A47860-732A-73EA-313E-19A0504BEC6B}"/>
            </a:ext>
          </a:extLst>
        </xdr:cNvPr>
        <xdr:cNvCxnSpPr/>
      </xdr:nvCxnSpPr>
      <xdr:spPr>
        <a:xfrm>
          <a:off x="34290" y="1796415"/>
          <a:ext cx="15678150" cy="1333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12</xdr:row>
      <xdr:rowOff>85725</xdr:rowOff>
    </xdr:from>
    <xdr:to>
      <xdr:col>19</xdr:col>
      <xdr:colOff>662940</xdr:colOff>
      <xdr:row>12</xdr:row>
      <xdr:rowOff>95250</xdr:rowOff>
    </xdr:to>
    <xdr:cxnSp macro="">
      <xdr:nvCxnSpPr>
        <xdr:cNvPr id="2" name="Straight Connector 1">
          <a:extLst>
            <a:ext uri="{FF2B5EF4-FFF2-40B4-BE49-F238E27FC236}">
              <a16:creationId xmlns:a16="http://schemas.microsoft.com/office/drawing/2014/main" id="{A1F11049-AE18-4FAA-A769-FA2ADB9464B0}"/>
            </a:ext>
          </a:extLst>
        </xdr:cNvPr>
        <xdr:cNvCxnSpPr/>
      </xdr:nvCxnSpPr>
      <xdr:spPr>
        <a:xfrm>
          <a:off x="0" y="2600325"/>
          <a:ext cx="15788640"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9525</xdr:colOff>
      <xdr:row>36</xdr:row>
      <xdr:rowOff>95250</xdr:rowOff>
    </xdr:from>
    <xdr:to>
      <xdr:col>19</xdr:col>
      <xdr:colOff>672465</xdr:colOff>
      <xdr:row>36</xdr:row>
      <xdr:rowOff>100965</xdr:rowOff>
    </xdr:to>
    <xdr:cxnSp macro="">
      <xdr:nvCxnSpPr>
        <xdr:cNvPr id="4" name="Straight Connector 3">
          <a:extLst>
            <a:ext uri="{FF2B5EF4-FFF2-40B4-BE49-F238E27FC236}">
              <a16:creationId xmlns:a16="http://schemas.microsoft.com/office/drawing/2014/main" id="{37E45D5F-8BE1-4984-933C-A0EDFD81EF71}"/>
            </a:ext>
          </a:extLst>
        </xdr:cNvPr>
        <xdr:cNvCxnSpPr/>
      </xdr:nvCxnSpPr>
      <xdr:spPr>
        <a:xfrm>
          <a:off x="9525" y="7219950"/>
          <a:ext cx="15788640" cy="571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10</xdr:row>
      <xdr:rowOff>0</xdr:rowOff>
    </xdr:from>
    <xdr:to>
      <xdr:col>19</xdr:col>
      <xdr:colOff>1984</xdr:colOff>
      <xdr:row>31</xdr:row>
      <xdr:rowOff>114930</xdr:rowOff>
    </xdr:to>
    <xdr:pic>
      <xdr:nvPicPr>
        <xdr:cNvPr id="2" name="Picture 1">
          <a:extLst>
            <a:ext uri="{FF2B5EF4-FFF2-40B4-BE49-F238E27FC236}">
              <a16:creationId xmlns:a16="http://schemas.microsoft.com/office/drawing/2014/main" id="{13D7268B-CB4C-0FE2-2179-CF257961E4A1}"/>
            </a:ext>
          </a:extLst>
        </xdr:cNvPr>
        <xdr:cNvPicPr>
          <a:picLocks noChangeAspect="1"/>
        </xdr:cNvPicPr>
      </xdr:nvPicPr>
      <xdr:blipFill>
        <a:blip xmlns:r="http://schemas.openxmlformats.org/officeDocument/2006/relationships" r:embed="rId1"/>
        <a:stretch>
          <a:fillRect/>
        </a:stretch>
      </xdr:blipFill>
      <xdr:spPr>
        <a:xfrm>
          <a:off x="790575" y="2095500"/>
          <a:ext cx="14213284" cy="45154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8" Type="http://schemas.openxmlformats.org/officeDocument/2006/relationships/hyperlink" Target="https://pubmed.ncbi.nlm.nih.gov/31202957/" TargetMode="External"/><Relationship Id="rId13" Type="http://schemas.openxmlformats.org/officeDocument/2006/relationships/hyperlink" Target="https://clinicaltrials.gov/study/NCT03443414" TargetMode="External"/><Relationship Id="rId3" Type="http://schemas.openxmlformats.org/officeDocument/2006/relationships/hyperlink" Target="https://pubchem.ncbi.nlm.nih.gov/compound/9934746" TargetMode="External"/><Relationship Id="rId7" Type="http://schemas.openxmlformats.org/officeDocument/2006/relationships/hyperlink" Target="https://pubmed.ncbi.nlm.nih.gov/32041601/" TargetMode="External"/><Relationship Id="rId12" Type="http://schemas.openxmlformats.org/officeDocument/2006/relationships/hyperlink" Target="https://clinicaltrials.gov/study/NCT03937479" TargetMode="External"/><Relationship Id="rId2" Type="http://schemas.openxmlformats.org/officeDocument/2006/relationships/hyperlink" Target="https://www.veronapharma.com/conditions/copd" TargetMode="External"/><Relationship Id="rId1" Type="http://schemas.openxmlformats.org/officeDocument/2006/relationships/hyperlink" Target="https://www.veronapharma.com/pipeline" TargetMode="External"/><Relationship Id="rId6" Type="http://schemas.openxmlformats.org/officeDocument/2006/relationships/hyperlink" Target="https://pubmed.ncbi.nlm.nih.gov/32982212/" TargetMode="External"/><Relationship Id="rId11" Type="http://schemas.openxmlformats.org/officeDocument/2006/relationships/hyperlink" Target="https://www.veronapharma.com/media/verona-pharma-announces-publication-phase-3-enhance-data" TargetMode="External"/><Relationship Id="rId5" Type="http://schemas.openxmlformats.org/officeDocument/2006/relationships/hyperlink" Target="https://pubmed.ncbi.nlm.nih.gov/33911859/" TargetMode="External"/><Relationship Id="rId10" Type="http://schemas.openxmlformats.org/officeDocument/2006/relationships/hyperlink" Target="https://pubmed.ncbi.nlm.nih.gov/24429275/" TargetMode="External"/><Relationship Id="rId4" Type="http://schemas.openxmlformats.org/officeDocument/2006/relationships/hyperlink" Target="https://pubmed.ncbi.nlm.nih.gov/37364283/" TargetMode="External"/><Relationship Id="rId9" Type="http://schemas.openxmlformats.org/officeDocument/2006/relationships/hyperlink" Target="https://pubmed.ncbi.nlm.nih.gov/30166326/" TargetMode="External"/><Relationship Id="rId1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A0DFE-8B2A-40A3-ADBA-5B90508D1795}">
  <dimension ref="A1:O24"/>
  <sheetViews>
    <sheetView tabSelected="1" workbookViewId="0">
      <selection activeCell="G15" sqref="G15"/>
    </sheetView>
  </sheetViews>
  <sheetFormatPr defaultRowHeight="16.899999999999999"/>
  <sheetData>
    <row r="1" spans="1:12">
      <c r="A1" t="s">
        <v>0</v>
      </c>
    </row>
    <row r="2" spans="1:12">
      <c r="A2" t="s">
        <v>1</v>
      </c>
      <c r="C2" s="7" t="s">
        <v>2</v>
      </c>
      <c r="D2" s="8" t="s">
        <v>3</v>
      </c>
      <c r="E2" s="8" t="s">
        <v>4</v>
      </c>
      <c r="F2" s="8" t="s">
        <v>5</v>
      </c>
      <c r="G2" s="8" t="s">
        <v>6</v>
      </c>
      <c r="H2" s="9" t="s">
        <v>7</v>
      </c>
      <c r="L2" t="s">
        <v>8</v>
      </c>
    </row>
    <row r="3" spans="1:12">
      <c r="C3" s="2" t="s">
        <v>9</v>
      </c>
      <c r="D3" t="s">
        <v>10</v>
      </c>
      <c r="E3" t="s">
        <v>11</v>
      </c>
      <c r="H3" s="3"/>
      <c r="L3" t="s">
        <v>12</v>
      </c>
    </row>
    <row r="4" spans="1:12">
      <c r="C4" s="2"/>
      <c r="H4" s="3"/>
      <c r="L4" t="s">
        <v>13</v>
      </c>
    </row>
    <row r="5" spans="1:12">
      <c r="C5" s="2"/>
      <c r="H5" s="3"/>
      <c r="L5" t="s">
        <v>14</v>
      </c>
    </row>
    <row r="6" spans="1:12">
      <c r="C6" s="2"/>
      <c r="H6" s="3"/>
      <c r="L6" t="s">
        <v>15</v>
      </c>
    </row>
    <row r="7" spans="1:12">
      <c r="C7" s="2"/>
      <c r="H7" s="3"/>
      <c r="L7" t="s">
        <v>16</v>
      </c>
    </row>
    <row r="8" spans="1:12">
      <c r="C8" s="2"/>
      <c r="H8" s="3"/>
    </row>
    <row r="9" spans="1:12">
      <c r="C9" s="2"/>
      <c r="H9" s="3"/>
    </row>
    <row r="10" spans="1:12">
      <c r="C10" s="4"/>
      <c r="D10" s="5"/>
      <c r="E10" s="5"/>
      <c r="F10" s="5"/>
      <c r="G10" s="5"/>
      <c r="H10" s="6"/>
    </row>
    <row r="15" spans="1:12">
      <c r="C15" s="16" t="s">
        <v>17</v>
      </c>
    </row>
    <row r="17" spans="3:15">
      <c r="C17" t="s">
        <v>18</v>
      </c>
    </row>
    <row r="20" spans="3:15">
      <c r="C20" s="1" t="s">
        <v>19</v>
      </c>
      <c r="D20" s="1"/>
      <c r="E20" s="1"/>
      <c r="F20" s="1"/>
      <c r="G20" s="1"/>
      <c r="H20" s="1"/>
      <c r="I20" s="1"/>
      <c r="J20" s="1"/>
      <c r="K20" s="1"/>
      <c r="L20" s="1"/>
      <c r="M20" s="1"/>
      <c r="N20" s="1" t="s">
        <v>20</v>
      </c>
      <c r="O20" s="12"/>
    </row>
    <row r="21" spans="3:15">
      <c r="C21" s="1" t="s">
        <v>21</v>
      </c>
      <c r="D21" s="1"/>
      <c r="E21" s="1"/>
      <c r="F21" s="1"/>
      <c r="G21" s="1"/>
      <c r="H21" s="1"/>
      <c r="I21" s="1"/>
      <c r="J21" s="1"/>
      <c r="K21" s="1"/>
      <c r="L21" s="1"/>
      <c r="M21" s="1"/>
      <c r="N21" s="1" t="s">
        <v>22</v>
      </c>
      <c r="O21" s="12" t="s">
        <v>23</v>
      </c>
    </row>
    <row r="24" spans="3:15">
      <c r="C2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E6FA3-57A0-48D2-B3D7-9A6667B3C169}">
  <dimension ref="A2:F161"/>
  <sheetViews>
    <sheetView workbookViewId="0">
      <pane xSplit="1" ySplit="2" topLeftCell="B3" activePane="bottomRight" state="frozen"/>
      <selection pane="bottomRight" activeCell="A2" sqref="A2"/>
      <selection pane="bottomLeft" activeCell="A2" sqref="A2"/>
      <selection pane="topRight" activeCell="B1" sqref="B1"/>
    </sheetView>
  </sheetViews>
  <sheetFormatPr defaultRowHeight="16.899999999999999"/>
  <cols>
    <col min="1" max="1" width="22.5546875" customWidth="1"/>
    <col min="3" max="3" width="8.88671875" customWidth="1"/>
  </cols>
  <sheetData>
    <row r="2" spans="1:6">
      <c r="B2">
        <v>2019</v>
      </c>
      <c r="C2">
        <v>2020</v>
      </c>
      <c r="D2">
        <v>2021</v>
      </c>
      <c r="E2">
        <v>2022</v>
      </c>
      <c r="F2">
        <v>2023</v>
      </c>
    </row>
    <row r="3" spans="1:6" s="19" customFormat="1"/>
    <row r="4" spans="1:6" s="19" customFormat="1">
      <c r="A4" s="19" t="s">
        <v>25</v>
      </c>
      <c r="D4" s="19">
        <v>40000</v>
      </c>
      <c r="E4" s="19">
        <v>458</v>
      </c>
    </row>
    <row r="5" spans="1:6" s="19" customFormat="1">
      <c r="A5" s="19" t="s">
        <v>26</v>
      </c>
      <c r="E5" s="19">
        <v>346</v>
      </c>
    </row>
    <row r="6" spans="1:6" s="19" customFormat="1">
      <c r="A6" s="19" t="s">
        <v>27</v>
      </c>
      <c r="B6" s="19">
        <f>B4-B5</f>
        <v>0</v>
      </c>
      <c r="C6" s="19">
        <f>C4-C5</f>
        <v>0</v>
      </c>
      <c r="D6" s="19">
        <f>D4-D5</f>
        <v>40000</v>
      </c>
      <c r="E6" s="19">
        <f>E4-E5</f>
        <v>112</v>
      </c>
    </row>
    <row r="7" spans="1:6" s="19" customFormat="1"/>
    <row r="8" spans="1:6" s="19" customFormat="1">
      <c r="A8" s="19" t="s">
        <v>28</v>
      </c>
      <c r="B8" s="19">
        <v>42417</v>
      </c>
      <c r="C8" s="19">
        <v>44505</v>
      </c>
      <c r="D8" s="19">
        <v>79406</v>
      </c>
      <c r="E8" s="19">
        <v>49283</v>
      </c>
      <c r="F8" s="19">
        <v>17216</v>
      </c>
    </row>
    <row r="9" spans="1:6" s="19" customFormat="1">
      <c r="A9" s="19" t="s">
        <v>29</v>
      </c>
      <c r="B9" s="19">
        <v>9986</v>
      </c>
      <c r="C9" s="19">
        <v>29772</v>
      </c>
      <c r="D9" s="19">
        <v>33907</v>
      </c>
      <c r="E9" s="19">
        <v>26579</v>
      </c>
      <c r="F9" s="19">
        <v>50353</v>
      </c>
    </row>
    <row r="10" spans="1:6" s="20" customFormat="1">
      <c r="A10" s="20" t="s">
        <v>30</v>
      </c>
      <c r="B10" s="20">
        <f>B8+B9</f>
        <v>52403</v>
      </c>
      <c r="C10" s="20">
        <f>C8+C9</f>
        <v>74277</v>
      </c>
      <c r="D10" s="20">
        <f>D8+D9</f>
        <v>113313</v>
      </c>
      <c r="E10" s="20">
        <f>E8+E9</f>
        <v>75862</v>
      </c>
      <c r="F10" s="20">
        <f>F8+F9</f>
        <v>67569</v>
      </c>
    </row>
    <row r="11" spans="1:6" s="19" customFormat="1">
      <c r="A11" s="19" t="s">
        <v>31</v>
      </c>
      <c r="B11" s="19">
        <f>B6-B10</f>
        <v>-52403</v>
      </c>
      <c r="C11" s="19">
        <f>C6-C10</f>
        <v>-74277</v>
      </c>
      <c r="D11" s="19">
        <f>D6-D10</f>
        <v>-73313</v>
      </c>
      <c r="E11" s="19">
        <f>E6-E10</f>
        <v>-75750</v>
      </c>
      <c r="F11" s="19">
        <f>F6-F10</f>
        <v>-67569</v>
      </c>
    </row>
    <row r="12" spans="1:6" s="19" customFormat="1"/>
    <row r="13" spans="1:6" s="19" customFormat="1">
      <c r="A13" s="19" t="s">
        <v>32</v>
      </c>
      <c r="B13" s="19">
        <v>9283</v>
      </c>
      <c r="C13" s="19">
        <v>8267</v>
      </c>
      <c r="D13" s="19">
        <v>15630</v>
      </c>
      <c r="E13" s="19">
        <v>9634</v>
      </c>
      <c r="F13" s="19">
        <v>1104</v>
      </c>
    </row>
    <row r="14" spans="1:6" s="19" customFormat="1">
      <c r="A14" s="19" t="s">
        <v>33</v>
      </c>
      <c r="E14" s="19">
        <v>-815</v>
      </c>
    </row>
    <row r="15" spans="1:6" s="19" customFormat="1">
      <c r="A15" s="19" t="s">
        <v>34</v>
      </c>
      <c r="B15" s="19">
        <v>964</v>
      </c>
      <c r="C15" s="19">
        <v>121</v>
      </c>
      <c r="D15" s="19">
        <v>14</v>
      </c>
      <c r="E15" s="19">
        <v>2821</v>
      </c>
      <c r="F15" s="19">
        <v>12761</v>
      </c>
    </row>
    <row r="16" spans="1:6" s="19" customFormat="1">
      <c r="A16" s="19" t="s">
        <v>35</v>
      </c>
      <c r="C16" s="19">
        <v>-35</v>
      </c>
      <c r="D16" s="19">
        <v>-340</v>
      </c>
      <c r="E16" s="19">
        <v>-521</v>
      </c>
      <c r="F16" s="19">
        <v>-2057</v>
      </c>
    </row>
    <row r="17" spans="1:6" s="19" customFormat="1">
      <c r="A17" s="19" t="s">
        <v>36</v>
      </c>
      <c r="B17" s="19">
        <v>2066</v>
      </c>
      <c r="C17" s="19">
        <v>-1136</v>
      </c>
      <c r="D17" s="19">
        <v>2246</v>
      </c>
    </row>
    <row r="18" spans="1:6" s="19" customFormat="1">
      <c r="A18" s="19" t="s">
        <v>37</v>
      </c>
      <c r="B18" s="19">
        <v>-399</v>
      </c>
      <c r="C18" s="19">
        <v>2060</v>
      </c>
      <c r="D18" s="19">
        <v>176</v>
      </c>
      <c r="E18" s="19">
        <v>-3817</v>
      </c>
      <c r="F18" s="19">
        <v>1866</v>
      </c>
    </row>
    <row r="19" spans="1:6" s="20" customFormat="1">
      <c r="A19" s="20" t="s">
        <v>38</v>
      </c>
      <c r="B19" s="20">
        <f>B13+B15+B17+B18+B16</f>
        <v>11914</v>
      </c>
      <c r="C19" s="20">
        <f>C13+C15+C17+C18+C16</f>
        <v>9277</v>
      </c>
      <c r="D19" s="20">
        <f>D13+D15+D17+D18+D16</f>
        <v>17726</v>
      </c>
      <c r="E19" s="20">
        <f>E13+E15+E17+E18+E16+E14</f>
        <v>7302</v>
      </c>
      <c r="F19" s="20">
        <f>F13+F15+F17+F18+F16</f>
        <v>13674</v>
      </c>
    </row>
    <row r="20" spans="1:6" s="19" customFormat="1"/>
    <row r="21" spans="1:6" s="19" customFormat="1">
      <c r="A21" s="19" t="s">
        <v>39</v>
      </c>
      <c r="B21" s="19">
        <f>B11+B19</f>
        <v>-40489</v>
      </c>
      <c r="C21" s="19">
        <f>C11+C19</f>
        <v>-65000</v>
      </c>
      <c r="D21" s="19">
        <f>D11+D19</f>
        <v>-55587</v>
      </c>
      <c r="E21" s="19">
        <f>E11+E19</f>
        <v>-68448</v>
      </c>
      <c r="F21" s="19">
        <f>F11+F19</f>
        <v>-53895</v>
      </c>
    </row>
    <row r="22" spans="1:6" s="19" customFormat="1">
      <c r="A22" s="19" t="s">
        <v>40</v>
      </c>
      <c r="B22" s="19">
        <v>-72</v>
      </c>
      <c r="C22" s="19">
        <v>-146</v>
      </c>
      <c r="D22" s="19">
        <v>18</v>
      </c>
      <c r="E22" s="19">
        <v>-253</v>
      </c>
      <c r="F22" s="19">
        <v>-474</v>
      </c>
    </row>
    <row r="23" spans="1:6" s="19" customFormat="1"/>
    <row r="24" spans="1:6" s="19" customFormat="1">
      <c r="A24" s="19" t="s">
        <v>41</v>
      </c>
      <c r="B24" s="19">
        <f>B21+B22</f>
        <v>-40561</v>
      </c>
      <c r="C24" s="19">
        <f>C21+C22</f>
        <v>-65146</v>
      </c>
      <c r="D24" s="19">
        <f>D21+D22</f>
        <v>-55569</v>
      </c>
      <c r="E24" s="19">
        <f>E21+E22</f>
        <v>-68701</v>
      </c>
      <c r="F24" s="19">
        <f>F21+F22</f>
        <v>-54369</v>
      </c>
    </row>
    <row r="25" spans="1:6" s="19" customFormat="1"/>
    <row r="26" spans="1:6" s="21" customFormat="1">
      <c r="A26" s="21" t="s">
        <v>42</v>
      </c>
      <c r="B26" s="21" t="e">
        <f>B24/B27</f>
        <v>#DIV/0!</v>
      </c>
      <c r="C26" s="21">
        <f>C24/C27</f>
        <v>-0.140558990933766</v>
      </c>
      <c r="D26" s="21">
        <f>D24/D27</f>
        <v>-0.11506303008216273</v>
      </c>
      <c r="E26" s="21">
        <f>E24/E27</f>
        <v>-0.12985189161399582</v>
      </c>
      <c r="F26" s="21">
        <f>F24/F27</f>
        <v>-8.5736182532961808E-2</v>
      </c>
    </row>
    <row r="27" spans="1:6" s="19" customFormat="1">
      <c r="A27" s="19" t="s">
        <v>12</v>
      </c>
      <c r="C27" s="19">
        <v>463478</v>
      </c>
      <c r="D27" s="19">
        <v>482944</v>
      </c>
      <c r="E27" s="19">
        <v>529072</v>
      </c>
      <c r="F27" s="19">
        <v>634143</v>
      </c>
    </row>
    <row r="28" spans="1:6" s="19" customFormat="1"/>
    <row r="29" spans="1:6" s="19" customFormat="1"/>
    <row r="30" spans="1:6" s="19" customFormat="1"/>
    <row r="31" spans="1:6" s="22" customFormat="1">
      <c r="A31" s="22" t="s">
        <v>43</v>
      </c>
    </row>
    <row r="32" spans="1:6" s="19" customFormat="1"/>
    <row r="33" spans="1:6" s="19" customFormat="1">
      <c r="A33" s="19" t="s">
        <v>44</v>
      </c>
      <c r="B33" s="19">
        <v>30428</v>
      </c>
      <c r="C33" s="19">
        <v>187986</v>
      </c>
      <c r="D33" s="19">
        <v>148380</v>
      </c>
      <c r="E33" s="19">
        <v>227827</v>
      </c>
      <c r="F33" s="19">
        <v>271772</v>
      </c>
    </row>
    <row r="34" spans="1:6" s="19" customFormat="1">
      <c r="A34" s="19" t="s">
        <v>45</v>
      </c>
      <c r="B34" s="19">
        <v>10380</v>
      </c>
    </row>
    <row r="35" spans="1:6" s="19" customFormat="1">
      <c r="A35" s="19" t="s">
        <v>46</v>
      </c>
      <c r="B35" s="19">
        <v>1655</v>
      </c>
      <c r="C35" s="19">
        <v>4538</v>
      </c>
      <c r="D35" s="19">
        <v>4037</v>
      </c>
      <c r="E35" s="19">
        <v>2499</v>
      </c>
      <c r="F35" s="19">
        <v>3617</v>
      </c>
    </row>
    <row r="36" spans="1:6" s="19" customFormat="1">
      <c r="A36" s="19" t="s">
        <v>47</v>
      </c>
      <c r="B36" s="19">
        <v>9814</v>
      </c>
      <c r="C36" s="19">
        <v>8260</v>
      </c>
      <c r="D36" s="19">
        <v>15583</v>
      </c>
      <c r="E36" s="19">
        <v>9282</v>
      </c>
      <c r="F36" s="19">
        <v>10954</v>
      </c>
    </row>
    <row r="37" spans="1:6" s="19" customFormat="1">
      <c r="A37" s="19" t="s">
        <v>48</v>
      </c>
      <c r="B37" s="19">
        <v>2021</v>
      </c>
      <c r="C37" s="19">
        <v>1720</v>
      </c>
      <c r="D37" s="19">
        <v>2063</v>
      </c>
      <c r="E37" s="19">
        <v>3388</v>
      </c>
      <c r="F37" s="19">
        <v>3365</v>
      </c>
    </row>
    <row r="38" spans="1:6" s="20" customFormat="1">
      <c r="A38" s="20" t="s">
        <v>49</v>
      </c>
      <c r="B38" s="20">
        <f>SUM(B33:B37)</f>
        <v>54298</v>
      </c>
      <c r="C38" s="20">
        <f>SUM(C33:C37)</f>
        <v>202504</v>
      </c>
      <c r="D38" s="20">
        <f>SUM(D33:D37)</f>
        <v>170063</v>
      </c>
      <c r="E38" s="20">
        <f>SUM(E33:E37)</f>
        <v>242996</v>
      </c>
      <c r="F38" s="20">
        <f>SUM(F33:F37)</f>
        <v>289708</v>
      </c>
    </row>
    <row r="39" spans="1:6" s="19" customFormat="1"/>
    <row r="40" spans="1:6" s="19" customFormat="1">
      <c r="A40" s="19" t="s">
        <v>50</v>
      </c>
      <c r="B40" s="19">
        <v>63</v>
      </c>
      <c r="C40" s="19">
        <v>107</v>
      </c>
      <c r="D40" s="19">
        <v>80</v>
      </c>
      <c r="E40" s="19">
        <v>73</v>
      </c>
      <c r="F40" s="19">
        <v>24</v>
      </c>
    </row>
    <row r="41" spans="1:6" s="19" customFormat="1">
      <c r="A41" s="19" t="s">
        <v>51</v>
      </c>
      <c r="B41" s="19">
        <v>585</v>
      </c>
      <c r="C41" s="19">
        <v>545</v>
      </c>
      <c r="D41" s="19">
        <v>545</v>
      </c>
      <c r="E41" s="19">
        <v>545</v>
      </c>
      <c r="F41" s="19">
        <v>545</v>
      </c>
    </row>
    <row r="42" spans="1:6" s="19" customFormat="1">
      <c r="A42" s="19" t="s">
        <v>52</v>
      </c>
      <c r="D42" s="19">
        <v>15000</v>
      </c>
      <c r="E42" s="19">
        <v>15000</v>
      </c>
      <c r="F42" s="19">
        <v>15000</v>
      </c>
    </row>
    <row r="43" spans="1:6" s="19" customFormat="1">
      <c r="A43" s="19" t="s">
        <v>53</v>
      </c>
      <c r="B43" s="19">
        <v>1288</v>
      </c>
      <c r="C43" s="19">
        <v>1050</v>
      </c>
      <c r="D43" s="19">
        <v>899</v>
      </c>
      <c r="E43" s="19">
        <v>854</v>
      </c>
      <c r="F43" s="19">
        <v>2847</v>
      </c>
    </row>
    <row r="44" spans="1:6" s="20" customFormat="1">
      <c r="A44" s="20" t="s">
        <v>54</v>
      </c>
      <c r="B44" s="20">
        <f>SUM(B40:B43)</f>
        <v>1936</v>
      </c>
      <c r="C44" s="20">
        <f>SUM(C40:C43)</f>
        <v>1702</v>
      </c>
      <c r="D44" s="20">
        <f>SUM(D40:D43)</f>
        <v>16524</v>
      </c>
      <c r="E44" s="20">
        <f>SUM(E40:E43)</f>
        <v>16472</v>
      </c>
      <c r="F44" s="20">
        <f>SUM(F40:F43)</f>
        <v>18416</v>
      </c>
    </row>
    <row r="45" spans="1:6" s="20" customFormat="1">
      <c r="A45" s="20" t="s">
        <v>55</v>
      </c>
      <c r="B45" s="20">
        <f>B38+B44</f>
        <v>56234</v>
      </c>
      <c r="C45" s="20">
        <f>C38+C44</f>
        <v>204206</v>
      </c>
      <c r="D45" s="20">
        <f>D38+D44</f>
        <v>186587</v>
      </c>
      <c r="E45" s="20">
        <f>E38+E44</f>
        <v>259468</v>
      </c>
      <c r="F45" s="20">
        <f>F38+F44</f>
        <v>308124</v>
      </c>
    </row>
    <row r="46" spans="1:6" s="19" customFormat="1"/>
    <row r="47" spans="1:6" s="19" customFormat="1"/>
    <row r="48" spans="1:6" s="19" customFormat="1">
      <c r="A48" s="19" t="s">
        <v>56</v>
      </c>
      <c r="B48" s="19">
        <v>1931</v>
      </c>
      <c r="C48" s="19">
        <v>178</v>
      </c>
      <c r="D48" s="19">
        <v>10044</v>
      </c>
      <c r="E48" s="19">
        <v>2910</v>
      </c>
      <c r="F48" s="19">
        <v>3492</v>
      </c>
    </row>
    <row r="49" spans="1:6" s="19" customFormat="1">
      <c r="A49" s="19" t="s">
        <v>57</v>
      </c>
      <c r="B49" s="19">
        <v>8971</v>
      </c>
      <c r="C49" s="19">
        <v>10863</v>
      </c>
      <c r="D49" s="19">
        <v>22256</v>
      </c>
      <c r="E49" s="19">
        <v>13752</v>
      </c>
      <c r="F49" s="19">
        <v>3585</v>
      </c>
    </row>
    <row r="50" spans="1:6" s="19" customFormat="1">
      <c r="A50" s="19" t="s">
        <v>58</v>
      </c>
      <c r="B50" s="19">
        <v>611</v>
      </c>
      <c r="C50" s="19">
        <v>798</v>
      </c>
      <c r="D50" s="19">
        <v>648</v>
      </c>
      <c r="E50" s="19">
        <v>675</v>
      </c>
      <c r="F50" s="19">
        <v>1180</v>
      </c>
    </row>
    <row r="51" spans="1:6" s="19" customFormat="1">
      <c r="A51" s="19" t="s">
        <v>59</v>
      </c>
      <c r="B51" s="19">
        <v>1188</v>
      </c>
      <c r="C51" s="19">
        <v>2246</v>
      </c>
    </row>
    <row r="52" spans="1:6" s="19" customFormat="1">
      <c r="A52" s="19" t="s">
        <v>60</v>
      </c>
      <c r="D52" s="19">
        <v>147</v>
      </c>
      <c r="E52" s="19">
        <v>283</v>
      </c>
    </row>
    <row r="53" spans="1:6" s="19" customFormat="1">
      <c r="A53" s="19" t="s">
        <v>61</v>
      </c>
      <c r="B53" s="19">
        <v>140</v>
      </c>
      <c r="C53" s="19">
        <v>118</v>
      </c>
      <c r="D53" s="19">
        <v>327</v>
      </c>
      <c r="E53" s="19">
        <v>1409</v>
      </c>
      <c r="F53" s="19">
        <v>435</v>
      </c>
    </row>
    <row r="54" spans="1:6" s="20" customFormat="1">
      <c r="A54" s="20" t="s">
        <v>62</v>
      </c>
      <c r="B54" s="20">
        <f>SUM(B48:B53)</f>
        <v>12841</v>
      </c>
      <c r="C54" s="20">
        <f>SUM(C48:C53)</f>
        <v>14203</v>
      </c>
      <c r="D54" s="20">
        <f>SUM(D48:D53)</f>
        <v>33422</v>
      </c>
      <c r="E54" s="20">
        <f>SUM(E48:E53)</f>
        <v>19029</v>
      </c>
      <c r="F54" s="20">
        <f>SUM(F48:F53)</f>
        <v>8692</v>
      </c>
    </row>
    <row r="55" spans="1:6" s="19" customFormat="1"/>
    <row r="56" spans="1:6" s="19" customFormat="1">
      <c r="A56" s="19" t="s">
        <v>63</v>
      </c>
      <c r="C56" s="19">
        <v>4635</v>
      </c>
      <c r="D56" s="19">
        <v>4874</v>
      </c>
      <c r="E56" s="19">
        <v>9768</v>
      </c>
      <c r="F56" s="19">
        <v>48374</v>
      </c>
    </row>
    <row r="57" spans="1:6" s="19" customFormat="1">
      <c r="A57" s="19" t="s">
        <v>58</v>
      </c>
      <c r="B57" s="19">
        <v>652</v>
      </c>
      <c r="C57" s="19">
        <v>514</v>
      </c>
      <c r="D57" s="19">
        <v>286</v>
      </c>
      <c r="E57" s="19">
        <v>205</v>
      </c>
      <c r="F57" s="19">
        <v>1775</v>
      </c>
    </row>
    <row r="58" spans="1:6" s="20" customFormat="1">
      <c r="A58" s="20" t="s">
        <v>64</v>
      </c>
      <c r="B58" s="20">
        <f>B56+B57</f>
        <v>652</v>
      </c>
      <c r="C58" s="20">
        <f>C56+C57</f>
        <v>5149</v>
      </c>
      <c r="D58" s="20">
        <f>D56+D57</f>
        <v>5160</v>
      </c>
      <c r="E58" s="20">
        <f>E56+E57</f>
        <v>0</v>
      </c>
      <c r="F58" s="20">
        <f>F56+F57</f>
        <v>0</v>
      </c>
    </row>
    <row r="59" spans="1:6" s="20" customFormat="1">
      <c r="A59" s="20" t="s">
        <v>65</v>
      </c>
      <c r="B59" s="20">
        <f>B54+B58</f>
        <v>13493</v>
      </c>
      <c r="C59" s="20">
        <f>C54+C58</f>
        <v>19352</v>
      </c>
      <c r="D59" s="20">
        <f>D54+D58</f>
        <v>38582</v>
      </c>
      <c r="E59" s="20">
        <f>E54+E58</f>
        <v>19029</v>
      </c>
      <c r="F59" s="20">
        <f>F54+F58</f>
        <v>8692</v>
      </c>
    </row>
    <row r="60" spans="1:6" s="20" customFormat="1"/>
    <row r="61" spans="1:6" s="19" customFormat="1"/>
    <row r="62" spans="1:6" s="19" customFormat="1">
      <c r="A62" s="19" t="s">
        <v>66</v>
      </c>
      <c r="B62" s="19">
        <f>B45-B59</f>
        <v>42741</v>
      </c>
      <c r="C62" s="19">
        <f>C45-C59</f>
        <v>184854</v>
      </c>
      <c r="D62" s="19">
        <f>D45-D59</f>
        <v>148005</v>
      </c>
      <c r="E62" s="19">
        <f>E45-E59</f>
        <v>240439</v>
      </c>
      <c r="F62" s="19">
        <f>F45-F59</f>
        <v>299432</v>
      </c>
    </row>
    <row r="63" spans="1:6" s="19" customFormat="1">
      <c r="A63" s="19" t="s">
        <v>67</v>
      </c>
      <c r="B63" s="19">
        <f>B62+B59</f>
        <v>56234</v>
      </c>
      <c r="C63" s="19">
        <f>C62+C59</f>
        <v>204206</v>
      </c>
      <c r="D63" s="19">
        <f>D62+D59</f>
        <v>186587</v>
      </c>
      <c r="E63" s="19">
        <f>E62+E59</f>
        <v>259468</v>
      </c>
      <c r="F63" s="19">
        <f>F62+F59</f>
        <v>308124</v>
      </c>
    </row>
    <row r="64" spans="1:6" s="19" customFormat="1">
      <c r="A64" s="19" t="s">
        <v>68</v>
      </c>
      <c r="B64" s="19">
        <f>B38-B54</f>
        <v>41457</v>
      </c>
      <c r="C64" s="19">
        <f>C38-C54</f>
        <v>188301</v>
      </c>
      <c r="D64" s="19">
        <f>D38-D54</f>
        <v>136641</v>
      </c>
      <c r="E64" s="19">
        <f>E38-E54</f>
        <v>223967</v>
      </c>
      <c r="F64" s="19">
        <f>F38-F54</f>
        <v>281016</v>
      </c>
    </row>
    <row r="65" s="19" customFormat="1"/>
    <row r="66" s="19" customFormat="1"/>
    <row r="67" s="19" customFormat="1"/>
    <row r="68" s="19" customFormat="1"/>
    <row r="69" s="19" customFormat="1"/>
    <row r="70" s="19" customFormat="1"/>
    <row r="71" s="19" customFormat="1"/>
    <row r="72" s="19" customFormat="1"/>
    <row r="73" s="19" customFormat="1"/>
    <row r="74" s="19" customFormat="1"/>
    <row r="75" s="19" customFormat="1"/>
    <row r="76" s="19" customFormat="1"/>
    <row r="77" s="19" customFormat="1"/>
    <row r="78" s="19" customFormat="1"/>
    <row r="79" s="19" customFormat="1"/>
    <row r="80" s="19" customFormat="1"/>
    <row r="81" s="19" customFormat="1"/>
    <row r="82" s="19" customFormat="1"/>
    <row r="83" s="19" customFormat="1"/>
    <row r="84" s="19" customFormat="1"/>
    <row r="85" s="19" customFormat="1"/>
    <row r="86" s="19" customFormat="1"/>
    <row r="87" s="19" customFormat="1"/>
    <row r="88" s="19" customFormat="1"/>
    <row r="89" s="19" customFormat="1"/>
    <row r="90" s="19" customFormat="1"/>
    <row r="91" s="19" customFormat="1"/>
    <row r="92" s="19" customFormat="1"/>
    <row r="93" s="19" customFormat="1"/>
    <row r="94" s="19" customFormat="1"/>
    <row r="95" s="19" customFormat="1"/>
    <row r="96" s="19" customFormat="1"/>
    <row r="97" s="19" customFormat="1"/>
    <row r="98" s="19" customFormat="1"/>
    <row r="99" s="19" customFormat="1"/>
    <row r="100" s="19" customFormat="1"/>
    <row r="101" s="19" customFormat="1"/>
    <row r="102" s="19" customFormat="1"/>
    <row r="103" s="19" customFormat="1"/>
    <row r="104" s="19" customFormat="1"/>
    <row r="105" s="19" customFormat="1"/>
    <row r="106" s="19" customFormat="1"/>
    <row r="107" s="19" customFormat="1"/>
    <row r="108" s="19" customFormat="1"/>
    <row r="109" s="19" customFormat="1"/>
    <row r="110" s="19" customFormat="1"/>
    <row r="111" s="19" customFormat="1"/>
    <row r="112" s="19" customFormat="1"/>
    <row r="113" s="19" customFormat="1"/>
    <row r="114" s="19" customFormat="1"/>
    <row r="115" s="19" customFormat="1"/>
    <row r="116" s="19" customFormat="1"/>
    <row r="117" s="19" customFormat="1"/>
    <row r="118" s="19" customFormat="1"/>
    <row r="119" s="19" customFormat="1"/>
    <row r="120" s="19" customFormat="1"/>
    <row r="121" s="19" customFormat="1"/>
    <row r="122" s="19" customFormat="1"/>
    <row r="123" s="19" customFormat="1"/>
    <row r="124" s="19" customFormat="1"/>
    <row r="125" s="19" customFormat="1"/>
    <row r="126" s="19" customFormat="1"/>
    <row r="127" s="19" customFormat="1"/>
    <row r="128" s="19" customFormat="1"/>
    <row r="129" s="19" customFormat="1"/>
    <row r="130" s="19" customFormat="1"/>
    <row r="131" s="19" customFormat="1"/>
    <row r="132" s="19" customFormat="1"/>
    <row r="133" s="19" customFormat="1"/>
    <row r="134" s="19" customFormat="1"/>
    <row r="135" s="19" customFormat="1"/>
    <row r="136" s="19" customFormat="1"/>
    <row r="137" s="19" customFormat="1"/>
    <row r="138" s="19" customFormat="1"/>
    <row r="139" s="19" customFormat="1"/>
    <row r="140" s="19" customFormat="1"/>
    <row r="141" s="19" customFormat="1"/>
    <row r="142" s="19" customFormat="1"/>
    <row r="143" s="19" customFormat="1"/>
    <row r="144" s="19" customFormat="1"/>
    <row r="145" s="19" customFormat="1"/>
    <row r="146" s="19" customFormat="1"/>
    <row r="147" s="19" customFormat="1"/>
    <row r="148" s="19" customFormat="1"/>
    <row r="149" s="19" customFormat="1"/>
    <row r="150" s="19" customFormat="1"/>
    <row r="151" s="19" customFormat="1"/>
    <row r="152" s="19" customFormat="1"/>
    <row r="153" s="19" customFormat="1"/>
    <row r="154" s="19" customFormat="1"/>
    <row r="155" s="19" customFormat="1"/>
    <row r="156" s="19" customFormat="1"/>
    <row r="157" s="19" customFormat="1"/>
    <row r="158" s="19" customFormat="1"/>
    <row r="159" s="19" customFormat="1"/>
    <row r="160" s="19" customFormat="1"/>
    <row r="161" s="19" customForma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475DB-03D6-41CD-8C65-998CF663335C}">
  <dimension ref="A1:S512"/>
  <sheetViews>
    <sheetView topLeftCell="A439" workbookViewId="0">
      <selection activeCell="N451" sqref="N451"/>
    </sheetView>
  </sheetViews>
  <sheetFormatPr defaultRowHeight="16.899999999999999"/>
  <cols>
    <col min="1" max="1" width="10.21875" customWidth="1"/>
  </cols>
  <sheetData>
    <row r="1" spans="1:3">
      <c r="A1" s="11" t="s">
        <v>0</v>
      </c>
    </row>
    <row r="2" spans="1:3">
      <c r="B2" t="s">
        <v>69</v>
      </c>
      <c r="C2" t="s">
        <v>9</v>
      </c>
    </row>
    <row r="3" spans="1:3">
      <c r="B3" t="s">
        <v>70</v>
      </c>
      <c r="C3" t="s">
        <v>71</v>
      </c>
    </row>
    <row r="4" spans="1:3">
      <c r="B4" t="s">
        <v>4</v>
      </c>
      <c r="C4" t="s">
        <v>11</v>
      </c>
    </row>
    <row r="5" spans="1:3">
      <c r="B5" t="s">
        <v>3</v>
      </c>
      <c r="C5" t="s">
        <v>72</v>
      </c>
    </row>
    <row r="6" spans="1:3">
      <c r="B6" t="s">
        <v>6</v>
      </c>
    </row>
    <row r="7" spans="1:3">
      <c r="B7" t="s">
        <v>73</v>
      </c>
    </row>
    <row r="8" spans="1:3">
      <c r="B8" t="s">
        <v>74</v>
      </c>
    </row>
    <row r="9" spans="1:3">
      <c r="B9" t="s">
        <v>5</v>
      </c>
    </row>
    <row r="10" spans="1:3">
      <c r="B10" t="s">
        <v>75</v>
      </c>
      <c r="C10" t="s">
        <v>76</v>
      </c>
    </row>
    <row r="11" spans="1:3">
      <c r="B11" t="s">
        <v>77</v>
      </c>
      <c r="C11" t="s">
        <v>78</v>
      </c>
    </row>
    <row r="12" spans="1:3">
      <c r="B12" s="10" t="s">
        <v>79</v>
      </c>
    </row>
    <row r="13" spans="1:3">
      <c r="C13" t="s">
        <v>80</v>
      </c>
    </row>
    <row r="14" spans="1:3">
      <c r="C14" t="s">
        <v>81</v>
      </c>
    </row>
    <row r="16" spans="1:3">
      <c r="B16" s="12" t="s">
        <v>72</v>
      </c>
    </row>
    <row r="17" spans="2:2">
      <c r="B17" t="s">
        <v>82</v>
      </c>
    </row>
    <row r="18" spans="2:2">
      <c r="B18" t="s">
        <v>83</v>
      </c>
    </row>
    <row r="19" spans="2:2">
      <c r="B19" t="s">
        <v>84</v>
      </c>
    </row>
    <row r="20" spans="2:2">
      <c r="B20" t="s">
        <v>85</v>
      </c>
    </row>
    <row r="21" spans="2:2">
      <c r="B21" t="s">
        <v>86</v>
      </c>
    </row>
    <row r="22" spans="2:2">
      <c r="B22" t="s">
        <v>87</v>
      </c>
    </row>
    <row r="24" spans="2:2">
      <c r="B24" s="12" t="s">
        <v>88</v>
      </c>
    </row>
    <row r="25" spans="2:2">
      <c r="B25" t="s">
        <v>89</v>
      </c>
    </row>
    <row r="26" spans="2:2">
      <c r="B26" t="s">
        <v>90</v>
      </c>
    </row>
    <row r="27" spans="2:2">
      <c r="B27" t="s">
        <v>91</v>
      </c>
    </row>
    <row r="28" spans="2:2">
      <c r="B28" t="s">
        <v>89</v>
      </c>
    </row>
    <row r="40" spans="2:3">
      <c r="B40" s="12" t="s">
        <v>92</v>
      </c>
    </row>
    <row r="41" spans="2:3">
      <c r="C41" t="s">
        <v>93</v>
      </c>
    </row>
    <row r="42" spans="2:3">
      <c r="C42" t="s">
        <v>94</v>
      </c>
    </row>
    <row r="43" spans="2:3">
      <c r="C43" t="s">
        <v>95</v>
      </c>
    </row>
    <row r="44" spans="2:3">
      <c r="C44" t="s">
        <v>96</v>
      </c>
    </row>
    <row r="45" spans="2:3">
      <c r="C45" t="s">
        <v>97</v>
      </c>
    </row>
    <row r="46" spans="2:3">
      <c r="C46" t="s">
        <v>98</v>
      </c>
    </row>
    <row r="47" spans="2:3">
      <c r="C47" t="s">
        <v>99</v>
      </c>
    </row>
    <row r="60" spans="2:2">
      <c r="B60" s="12" t="s">
        <v>100</v>
      </c>
    </row>
    <row r="61" spans="2:2">
      <c r="B61" t="s">
        <v>101</v>
      </c>
    </row>
    <row r="62" spans="2:2">
      <c r="B62" t="s">
        <v>102</v>
      </c>
    </row>
    <row r="65" spans="1:15">
      <c r="B65" s="15" t="s">
        <v>79</v>
      </c>
    </row>
    <row r="66" spans="1:15">
      <c r="B66" s="15"/>
      <c r="O66" s="16" t="s">
        <v>103</v>
      </c>
    </row>
    <row r="67" spans="1:15">
      <c r="A67" s="12" t="s">
        <v>104</v>
      </c>
      <c r="B67" s="12" t="s">
        <v>105</v>
      </c>
      <c r="C67" s="12" t="s">
        <v>106</v>
      </c>
      <c r="O67" t="s">
        <v>107</v>
      </c>
    </row>
    <row r="68" spans="1:15">
      <c r="B68" t="s">
        <v>108</v>
      </c>
      <c r="C68">
        <v>763</v>
      </c>
      <c r="O68" t="s">
        <v>109</v>
      </c>
    </row>
    <row r="69" spans="1:15">
      <c r="B69" t="s">
        <v>110</v>
      </c>
      <c r="C69">
        <v>2020</v>
      </c>
    </row>
    <row r="70" spans="1:15">
      <c r="B70" t="s">
        <v>111</v>
      </c>
      <c r="C70" t="s">
        <v>112</v>
      </c>
    </row>
    <row r="71" spans="1:15">
      <c r="B71" t="s">
        <v>113</v>
      </c>
      <c r="C71" t="s">
        <v>114</v>
      </c>
    </row>
    <row r="72" spans="1:15">
      <c r="C72" t="s">
        <v>115</v>
      </c>
    </row>
    <row r="73" spans="1:15">
      <c r="C73" t="s">
        <v>116</v>
      </c>
    </row>
    <row r="74" spans="1:15">
      <c r="C74" t="s">
        <v>117</v>
      </c>
    </row>
    <row r="75" spans="1:15">
      <c r="B75" t="s">
        <v>118</v>
      </c>
      <c r="C75" t="s">
        <v>119</v>
      </c>
    </row>
    <row r="76" spans="1:15">
      <c r="B76" t="s">
        <v>120</v>
      </c>
      <c r="C76" t="s">
        <v>121</v>
      </c>
    </row>
    <row r="77" spans="1:15">
      <c r="C77" t="s">
        <v>122</v>
      </c>
    </row>
    <row r="78" spans="1:15">
      <c r="B78" t="s">
        <v>123</v>
      </c>
      <c r="C78" t="s">
        <v>124</v>
      </c>
    </row>
    <row r="79" spans="1:15">
      <c r="B79" t="s">
        <v>125</v>
      </c>
      <c r="C79" t="s">
        <v>126</v>
      </c>
    </row>
    <row r="80" spans="1:15">
      <c r="C80" t="s">
        <v>127</v>
      </c>
    </row>
    <row r="81" spans="2:10">
      <c r="B81" t="s">
        <v>128</v>
      </c>
      <c r="C81" t="s">
        <v>129</v>
      </c>
    </row>
    <row r="82" spans="2:10">
      <c r="B82" t="s">
        <v>130</v>
      </c>
      <c r="C82" t="s">
        <v>131</v>
      </c>
    </row>
    <row r="83" spans="2:10">
      <c r="C83" t="s">
        <v>132</v>
      </c>
    </row>
    <row r="84" spans="2:10">
      <c r="B84" t="s">
        <v>133</v>
      </c>
      <c r="C84" t="s">
        <v>104</v>
      </c>
    </row>
    <row r="85" spans="2:10">
      <c r="B85" t="s">
        <v>134</v>
      </c>
    </row>
    <row r="89" spans="2:10">
      <c r="H89" s="16" t="s">
        <v>103</v>
      </c>
    </row>
    <row r="91" spans="2:10">
      <c r="H91" t="s">
        <v>135</v>
      </c>
    </row>
    <row r="93" spans="2:10">
      <c r="H93" t="s">
        <v>136</v>
      </c>
    </row>
    <row r="95" spans="2:10">
      <c r="H95" t="s">
        <v>137</v>
      </c>
    </row>
    <row r="96" spans="2:10">
      <c r="H96" t="s">
        <v>138</v>
      </c>
      <c r="J96" s="17"/>
    </row>
    <row r="99" spans="8:11">
      <c r="H99" t="s">
        <v>139</v>
      </c>
    </row>
    <row r="100" spans="8:11">
      <c r="J100" t="s">
        <v>140</v>
      </c>
      <c r="K100" s="17"/>
    </row>
    <row r="127" spans="8:8">
      <c r="H127" s="16" t="s">
        <v>103</v>
      </c>
    </row>
    <row r="129" spans="8:8">
      <c r="H129" t="s">
        <v>141</v>
      </c>
    </row>
    <row r="147" spans="8:8">
      <c r="H147" s="16" t="s">
        <v>103</v>
      </c>
    </row>
    <row r="149" spans="8:8">
      <c r="H149" t="s">
        <v>142</v>
      </c>
    </row>
    <row r="179" spans="1:15">
      <c r="A179" s="12" t="s">
        <v>143</v>
      </c>
      <c r="B179" s="12" t="s">
        <v>144</v>
      </c>
      <c r="C179" s="12" t="s">
        <v>145</v>
      </c>
      <c r="O179" s="16" t="s">
        <v>103</v>
      </c>
    </row>
    <row r="180" spans="1:15">
      <c r="B180" t="s">
        <v>108</v>
      </c>
      <c r="C180">
        <v>790</v>
      </c>
      <c r="O180" t="s">
        <v>146</v>
      </c>
    </row>
    <row r="181" spans="1:15">
      <c r="B181" t="s">
        <v>110</v>
      </c>
      <c r="C181">
        <v>2020</v>
      </c>
      <c r="O181" t="s">
        <v>109</v>
      </c>
    </row>
    <row r="182" spans="1:15">
      <c r="B182" t="s">
        <v>111</v>
      </c>
      <c r="C182" t="s">
        <v>147</v>
      </c>
    </row>
    <row r="183" spans="1:15">
      <c r="B183" t="s">
        <v>113</v>
      </c>
      <c r="C183" t="s">
        <v>114</v>
      </c>
    </row>
    <row r="184" spans="1:15">
      <c r="C184" t="s">
        <v>115</v>
      </c>
    </row>
    <row r="185" spans="1:15">
      <c r="C185" t="s">
        <v>116</v>
      </c>
    </row>
    <row r="186" spans="1:15">
      <c r="C186" t="s">
        <v>117</v>
      </c>
    </row>
    <row r="187" spans="1:15">
      <c r="B187" t="s">
        <v>118</v>
      </c>
      <c r="C187" t="s">
        <v>148</v>
      </c>
    </row>
    <row r="188" spans="1:15">
      <c r="B188" t="s">
        <v>120</v>
      </c>
      <c r="C188" t="s">
        <v>149</v>
      </c>
    </row>
    <row r="189" spans="1:15">
      <c r="C189" t="s">
        <v>150</v>
      </c>
    </row>
    <row r="190" spans="1:15">
      <c r="B190" t="s">
        <v>123</v>
      </c>
      <c r="C190" t="s">
        <v>151</v>
      </c>
    </row>
    <row r="191" spans="1:15">
      <c r="B191" t="s">
        <v>125</v>
      </c>
      <c r="C191" t="s">
        <v>152</v>
      </c>
    </row>
    <row r="192" spans="1:15">
      <c r="C192" t="s">
        <v>127</v>
      </c>
    </row>
    <row r="193" spans="2:11">
      <c r="B193" t="s">
        <v>128</v>
      </c>
      <c r="C193" t="s">
        <v>129</v>
      </c>
    </row>
    <row r="194" spans="2:11">
      <c r="B194" t="s">
        <v>130</v>
      </c>
      <c r="C194" t="s">
        <v>131</v>
      </c>
    </row>
    <row r="195" spans="2:11">
      <c r="C195" t="s">
        <v>132</v>
      </c>
    </row>
    <row r="196" spans="2:11">
      <c r="B196" t="s">
        <v>133</v>
      </c>
      <c r="C196" t="s">
        <v>143</v>
      </c>
    </row>
    <row r="197" spans="2:11">
      <c r="B197" t="s">
        <v>134</v>
      </c>
    </row>
    <row r="200" spans="2:11">
      <c r="H200" s="16" t="s">
        <v>103</v>
      </c>
    </row>
    <row r="202" spans="2:11">
      <c r="H202" t="s">
        <v>135</v>
      </c>
    </row>
    <row r="204" spans="2:11">
      <c r="H204" t="s">
        <v>136</v>
      </c>
    </row>
    <row r="206" spans="2:11">
      <c r="H206" t="s">
        <v>153</v>
      </c>
    </row>
    <row r="207" spans="2:11">
      <c r="J207" t="s">
        <v>140</v>
      </c>
      <c r="K207" s="17"/>
    </row>
    <row r="210" spans="8:14">
      <c r="H210" t="s">
        <v>154</v>
      </c>
      <c r="L210" s="17"/>
      <c r="M210" s="17"/>
    </row>
    <row r="212" spans="8:14">
      <c r="H212" t="s">
        <v>155</v>
      </c>
      <c r="M212" s="17"/>
      <c r="N212" s="17"/>
    </row>
    <row r="235" spans="8:8">
      <c r="H235" s="16" t="s">
        <v>156</v>
      </c>
    </row>
    <row r="237" spans="8:8">
      <c r="H237" t="s">
        <v>157</v>
      </c>
    </row>
    <row r="256" spans="8:8">
      <c r="H256" s="16" t="s">
        <v>103</v>
      </c>
    </row>
    <row r="258" spans="8:8">
      <c r="H258" t="s">
        <v>142</v>
      </c>
    </row>
    <row r="284" spans="2:19">
      <c r="B284" s="12" t="s">
        <v>158</v>
      </c>
      <c r="C284" s="12" t="s">
        <v>159</v>
      </c>
      <c r="S284" s="16" t="s">
        <v>103</v>
      </c>
    </row>
    <row r="285" spans="2:19">
      <c r="B285" t="s">
        <v>108</v>
      </c>
      <c r="C285">
        <v>416</v>
      </c>
      <c r="S285" t="s">
        <v>160</v>
      </c>
    </row>
    <row r="286" spans="2:19">
      <c r="B286" t="s">
        <v>110</v>
      </c>
      <c r="C286">
        <v>2019</v>
      </c>
      <c r="S286" t="s">
        <v>161</v>
      </c>
    </row>
    <row r="287" spans="2:19">
      <c r="B287" t="s">
        <v>111</v>
      </c>
      <c r="C287" t="s">
        <v>162</v>
      </c>
    </row>
    <row r="288" spans="2:19">
      <c r="C288" t="s">
        <v>163</v>
      </c>
    </row>
    <row r="289" spans="1:3">
      <c r="B289" t="s">
        <v>113</v>
      </c>
      <c r="C289" t="s">
        <v>114</v>
      </c>
    </row>
    <row r="290" spans="1:3">
      <c r="C290" t="s">
        <v>164</v>
      </c>
    </row>
    <row r="291" spans="1:3">
      <c r="B291" t="s">
        <v>118</v>
      </c>
      <c r="C291" t="s">
        <v>165</v>
      </c>
    </row>
    <row r="292" spans="1:3">
      <c r="A292" t="s">
        <v>166</v>
      </c>
      <c r="B292" t="s">
        <v>120</v>
      </c>
      <c r="C292" t="s">
        <v>167</v>
      </c>
    </row>
    <row r="293" spans="1:3">
      <c r="C293" t="s">
        <v>168</v>
      </c>
    </row>
    <row r="294" spans="1:3">
      <c r="C294" t="s">
        <v>169</v>
      </c>
    </row>
    <row r="295" spans="1:3">
      <c r="C295" t="s">
        <v>170</v>
      </c>
    </row>
    <row r="296" spans="1:3">
      <c r="C296" t="s">
        <v>171</v>
      </c>
    </row>
    <row r="297" spans="1:3">
      <c r="B297" t="s">
        <v>123</v>
      </c>
      <c r="C297" t="s">
        <v>172</v>
      </c>
    </row>
    <row r="298" spans="1:3">
      <c r="B298" t="s">
        <v>125</v>
      </c>
      <c r="C298" t="s">
        <v>173</v>
      </c>
    </row>
    <row r="299" spans="1:3">
      <c r="C299" t="s">
        <v>174</v>
      </c>
    </row>
    <row r="300" spans="1:3">
      <c r="B300" t="s">
        <v>128</v>
      </c>
      <c r="C300" t="s">
        <v>129</v>
      </c>
    </row>
    <row r="301" spans="1:3">
      <c r="B301" t="s">
        <v>130</v>
      </c>
      <c r="C301" t="s">
        <v>175</v>
      </c>
    </row>
    <row r="302" spans="1:3">
      <c r="C302" t="s">
        <v>176</v>
      </c>
    </row>
    <row r="303" spans="1:3">
      <c r="C303" t="s">
        <v>177</v>
      </c>
    </row>
    <row r="304" spans="1:3">
      <c r="C304" t="s">
        <v>178</v>
      </c>
    </row>
    <row r="305" spans="2:15">
      <c r="C305" t="s">
        <v>179</v>
      </c>
    </row>
    <row r="306" spans="2:15">
      <c r="B306" t="s">
        <v>134</v>
      </c>
    </row>
    <row r="310" spans="2:15">
      <c r="N310" s="18" t="s">
        <v>180</v>
      </c>
      <c r="O310" s="17"/>
    </row>
    <row r="313" spans="2:15">
      <c r="N313" t="s">
        <v>181</v>
      </c>
    </row>
    <row r="343" spans="16:16">
      <c r="P343" s="18" t="s">
        <v>182</v>
      </c>
    </row>
    <row r="345" spans="16:16">
      <c r="P345" t="s">
        <v>183</v>
      </c>
    </row>
    <row r="375" spans="13:13">
      <c r="M375" s="16" t="s">
        <v>184</v>
      </c>
    </row>
    <row r="377" spans="13:13">
      <c r="M377" t="s">
        <v>185</v>
      </c>
    </row>
    <row r="403" spans="13:13">
      <c r="M403" s="16" t="s">
        <v>103</v>
      </c>
    </row>
    <row r="407" spans="13:13">
      <c r="M407" t="s">
        <v>186</v>
      </c>
    </row>
    <row r="439" spans="2:14">
      <c r="B439" t="s">
        <v>187</v>
      </c>
    </row>
    <row r="440" spans="2:14">
      <c r="B440" t="s">
        <v>188</v>
      </c>
    </row>
    <row r="442" spans="2:14">
      <c r="B442" t="s">
        <v>189</v>
      </c>
    </row>
    <row r="447" spans="2:14">
      <c r="B447" s="12" t="s">
        <v>190</v>
      </c>
      <c r="C447" s="12" t="s">
        <v>191</v>
      </c>
      <c r="N447" s="16" t="s">
        <v>103</v>
      </c>
    </row>
    <row r="448" spans="2:14">
      <c r="B448" t="s">
        <v>108</v>
      </c>
      <c r="C448">
        <v>405</v>
      </c>
      <c r="N448" t="s">
        <v>192</v>
      </c>
    </row>
    <row r="449" spans="2:14">
      <c r="B449" t="s">
        <v>110</v>
      </c>
      <c r="C449">
        <v>2017</v>
      </c>
      <c r="N449" t="s">
        <v>193</v>
      </c>
    </row>
    <row r="450" spans="2:14">
      <c r="B450" t="s">
        <v>111</v>
      </c>
      <c r="C450" t="s">
        <v>194</v>
      </c>
    </row>
    <row r="451" spans="2:14">
      <c r="B451" t="s">
        <v>113</v>
      </c>
      <c r="C451" t="s">
        <v>195</v>
      </c>
    </row>
    <row r="452" spans="2:14">
      <c r="C452" t="s">
        <v>196</v>
      </c>
    </row>
    <row r="453" spans="2:14">
      <c r="B453" t="s">
        <v>118</v>
      </c>
      <c r="C453" t="s">
        <v>197</v>
      </c>
    </row>
    <row r="454" spans="2:14">
      <c r="B454" t="s">
        <v>120</v>
      </c>
      <c r="C454" t="s">
        <v>198</v>
      </c>
    </row>
    <row r="455" spans="2:14">
      <c r="C455" t="s">
        <v>199</v>
      </c>
    </row>
    <row r="456" spans="2:14">
      <c r="C456" t="s">
        <v>200</v>
      </c>
    </row>
    <row r="457" spans="2:14">
      <c r="C457" t="s">
        <v>201</v>
      </c>
    </row>
    <row r="458" spans="2:14">
      <c r="C458" t="s">
        <v>202</v>
      </c>
    </row>
    <row r="459" spans="2:14">
      <c r="B459" t="s">
        <v>123</v>
      </c>
      <c r="C459" t="s">
        <v>203</v>
      </c>
    </row>
    <row r="460" spans="2:14">
      <c r="B460" t="s">
        <v>125</v>
      </c>
      <c r="C460" t="s">
        <v>204</v>
      </c>
    </row>
    <row r="461" spans="2:14">
      <c r="C461" t="s">
        <v>205</v>
      </c>
    </row>
    <row r="462" spans="2:14">
      <c r="B462" t="s">
        <v>128</v>
      </c>
      <c r="C462" t="s">
        <v>129</v>
      </c>
    </row>
    <row r="463" spans="2:14">
      <c r="B463" t="s">
        <v>130</v>
      </c>
      <c r="C463" t="s">
        <v>206</v>
      </c>
    </row>
    <row r="464" spans="2:14">
      <c r="C464" t="s">
        <v>207</v>
      </c>
    </row>
    <row r="465" spans="2:14">
      <c r="C465" t="s">
        <v>208</v>
      </c>
    </row>
    <row r="466" spans="2:14">
      <c r="C466" t="s">
        <v>209</v>
      </c>
    </row>
    <row r="467" spans="2:14">
      <c r="C467" t="s">
        <v>210</v>
      </c>
    </row>
    <row r="468" spans="2:14">
      <c r="B468" t="s">
        <v>134</v>
      </c>
    </row>
    <row r="470" spans="2:14">
      <c r="N470" t="s">
        <v>211</v>
      </c>
    </row>
    <row r="476" spans="2:14">
      <c r="N476" s="18" t="s">
        <v>182</v>
      </c>
    </row>
    <row r="479" spans="2:14">
      <c r="N479" t="s">
        <v>212</v>
      </c>
    </row>
    <row r="506" spans="2:2">
      <c r="B506" t="s">
        <v>213</v>
      </c>
    </row>
    <row r="508" spans="2:2">
      <c r="B508" t="s">
        <v>214</v>
      </c>
    </row>
    <row r="510" spans="2:2">
      <c r="B510" t="s">
        <v>215</v>
      </c>
    </row>
    <row r="512" spans="2:2">
      <c r="B512" t="s">
        <v>216</v>
      </c>
    </row>
  </sheetData>
  <hyperlinks>
    <hyperlink ref="B12" location="Anktiva!B302" display="Clinical Trials" xr:uid="{C20620EC-D794-428B-9422-B2CEDDC658DC}"/>
    <hyperlink ref="A1" location="Main!A1" display="Main" xr:uid="{3B860DD0-54A0-4AE0-8FF4-23923A4685E9}"/>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B1CBA-A57F-4411-A136-331DBD2A8BDA}">
  <dimension ref="A1:G40"/>
  <sheetViews>
    <sheetView workbookViewId="0">
      <pane ySplit="2" topLeftCell="A6" activePane="bottomLeft" state="frozen"/>
      <selection pane="bottomLeft" activeCell="D23" sqref="D23"/>
    </sheetView>
  </sheetViews>
  <sheetFormatPr defaultRowHeight="16.899999999999999"/>
  <cols>
    <col min="3" max="3" width="9.77734375" bestFit="1" customWidth="1"/>
  </cols>
  <sheetData>
    <row r="1" spans="1:7">
      <c r="A1" s="11" t="s">
        <v>0</v>
      </c>
    </row>
    <row r="2" spans="1:7">
      <c r="A2" t="s">
        <v>217</v>
      </c>
      <c r="B2" t="s">
        <v>218</v>
      </c>
      <c r="C2" t="s">
        <v>219</v>
      </c>
      <c r="D2" t="s">
        <v>220</v>
      </c>
      <c r="E2" t="s">
        <v>221</v>
      </c>
      <c r="F2" t="s">
        <v>222</v>
      </c>
      <c r="G2" t="s">
        <v>223</v>
      </c>
    </row>
    <row r="3" spans="1:7">
      <c r="E3" t="s">
        <v>224</v>
      </c>
      <c r="F3" t="s">
        <v>225</v>
      </c>
    </row>
    <row r="4" spans="1:7">
      <c r="B4" s="13" t="s">
        <v>226</v>
      </c>
      <c r="C4" s="14">
        <v>45392</v>
      </c>
      <c r="D4" s="13">
        <v>2</v>
      </c>
      <c r="G4" t="s">
        <v>227</v>
      </c>
    </row>
    <row r="5" spans="1:7">
      <c r="B5" s="13"/>
      <c r="C5" s="13"/>
      <c r="D5" s="13"/>
      <c r="G5" s="11" t="s">
        <v>228</v>
      </c>
    </row>
    <row r="6" spans="1:7">
      <c r="B6" s="13"/>
      <c r="C6" s="13"/>
      <c r="D6" s="13"/>
      <c r="F6" t="s">
        <v>229</v>
      </c>
    </row>
    <row r="7" spans="1:7">
      <c r="B7" s="13" t="s">
        <v>226</v>
      </c>
      <c r="C7" s="14">
        <v>45392</v>
      </c>
      <c r="D7" s="13">
        <v>2</v>
      </c>
      <c r="G7" t="s">
        <v>230</v>
      </c>
    </row>
    <row r="8" spans="1:7">
      <c r="B8" s="13"/>
      <c r="C8" s="13"/>
      <c r="D8" s="13"/>
      <c r="G8" s="11" t="s">
        <v>231</v>
      </c>
    </row>
    <row r="10" spans="1:7">
      <c r="A10" t="s">
        <v>9</v>
      </c>
      <c r="E10" t="s">
        <v>232</v>
      </c>
      <c r="F10" t="s">
        <v>233</v>
      </c>
    </row>
    <row r="11" spans="1:7">
      <c r="B11" s="13" t="s">
        <v>226</v>
      </c>
      <c r="C11" s="14">
        <v>45393</v>
      </c>
      <c r="D11" s="13">
        <v>4</v>
      </c>
      <c r="G11" t="s">
        <v>234</v>
      </c>
    </row>
    <row r="12" spans="1:7">
      <c r="G12" s="11" t="s">
        <v>235</v>
      </c>
    </row>
    <row r="14" spans="1:7">
      <c r="A14" t="s">
        <v>9</v>
      </c>
      <c r="E14" t="s">
        <v>236</v>
      </c>
      <c r="F14" t="s">
        <v>9</v>
      </c>
    </row>
    <row r="15" spans="1:7">
      <c r="B15" s="13" t="s">
        <v>237</v>
      </c>
      <c r="C15" s="14">
        <v>45393</v>
      </c>
      <c r="D15" s="13">
        <v>4</v>
      </c>
      <c r="G15" t="s">
        <v>238</v>
      </c>
    </row>
    <row r="16" spans="1:7">
      <c r="B16" s="13"/>
      <c r="C16" s="13"/>
      <c r="D16" s="13"/>
      <c r="G16" s="11" t="s">
        <v>239</v>
      </c>
    </row>
    <row r="17" spans="2:7">
      <c r="B17" s="13"/>
      <c r="C17" s="13"/>
      <c r="D17" s="13"/>
    </row>
    <row r="18" spans="2:7">
      <c r="B18" s="13" t="s">
        <v>226</v>
      </c>
      <c r="C18" s="14">
        <v>45394</v>
      </c>
      <c r="D18" s="13">
        <v>2.8</v>
      </c>
      <c r="G18" t="s">
        <v>240</v>
      </c>
    </row>
    <row r="19" spans="2:7">
      <c r="B19" s="13"/>
      <c r="C19" s="13"/>
      <c r="D19" s="13"/>
      <c r="G19" s="11" t="s">
        <v>241</v>
      </c>
    </row>
    <row r="20" spans="2:7">
      <c r="B20" s="13"/>
      <c r="C20" s="13"/>
      <c r="D20" s="13"/>
      <c r="G20" s="11" t="s">
        <v>242</v>
      </c>
    </row>
    <row r="21" spans="2:7">
      <c r="B21" s="13"/>
      <c r="C21" s="13"/>
      <c r="D21" s="13"/>
      <c r="G21" s="11"/>
    </row>
    <row r="22" spans="2:7">
      <c r="B22" s="13" t="s">
        <v>226</v>
      </c>
      <c r="C22" s="14">
        <v>45394</v>
      </c>
      <c r="D22" s="13">
        <v>2</v>
      </c>
      <c r="F22" s="16"/>
      <c r="G22" t="s">
        <v>243</v>
      </c>
    </row>
    <row r="23" spans="2:7">
      <c r="B23" s="13"/>
      <c r="G23" s="11" t="s">
        <v>244</v>
      </c>
    </row>
    <row r="24" spans="2:7">
      <c r="B24" s="13"/>
      <c r="G24" s="11" t="s">
        <v>245</v>
      </c>
    </row>
    <row r="25" spans="2:7">
      <c r="B25" s="13"/>
      <c r="G25" s="11"/>
    </row>
    <row r="26" spans="2:7">
      <c r="B26" s="13"/>
      <c r="C26" s="13"/>
      <c r="D26" s="13"/>
      <c r="G26" t="s">
        <v>246</v>
      </c>
    </row>
    <row r="27" spans="2:7">
      <c r="B27" s="13"/>
      <c r="C27" s="13"/>
      <c r="D27" s="13"/>
      <c r="G27" s="11" t="s">
        <v>247</v>
      </c>
    </row>
    <row r="28" spans="2:7">
      <c r="B28" s="13"/>
      <c r="C28" s="13"/>
      <c r="D28" s="13"/>
    </row>
    <row r="29" spans="2:7">
      <c r="B29" s="13"/>
      <c r="C29" s="13"/>
      <c r="D29" s="13"/>
      <c r="G29" t="s">
        <v>248</v>
      </c>
    </row>
    <row r="30" spans="2:7">
      <c r="B30" s="13"/>
      <c r="C30" s="13"/>
      <c r="D30" s="13"/>
      <c r="G30" s="11" t="s">
        <v>249</v>
      </c>
    </row>
    <row r="31" spans="2:7">
      <c r="B31" s="13"/>
      <c r="C31" s="13"/>
      <c r="D31" s="13"/>
    </row>
    <row r="32" spans="2:7">
      <c r="B32" s="13"/>
      <c r="C32" s="13"/>
      <c r="D32" s="13"/>
      <c r="G32" t="s">
        <v>250</v>
      </c>
    </row>
    <row r="33" spans="1:7">
      <c r="B33" s="13"/>
      <c r="C33" s="13"/>
      <c r="D33" s="13"/>
      <c r="G33" s="11" t="s">
        <v>251</v>
      </c>
    </row>
    <row r="34" spans="1:7">
      <c r="B34" s="13"/>
      <c r="C34" s="13"/>
      <c r="D34" s="13"/>
    </row>
    <row r="35" spans="1:7">
      <c r="B35" s="13"/>
      <c r="C35" s="13"/>
      <c r="D35" s="13"/>
      <c r="G35" t="s">
        <v>252</v>
      </c>
    </row>
    <row r="36" spans="1:7">
      <c r="B36" s="13"/>
      <c r="C36" s="13"/>
      <c r="D36" s="13"/>
      <c r="G36" s="11" t="s">
        <v>253</v>
      </c>
    </row>
    <row r="38" spans="1:7">
      <c r="A38" t="s">
        <v>254</v>
      </c>
      <c r="E38" t="s">
        <v>255</v>
      </c>
      <c r="F38" t="s">
        <v>256</v>
      </c>
    </row>
    <row r="39" spans="1:7">
      <c r="B39" s="13" t="s">
        <v>226</v>
      </c>
      <c r="C39" s="14">
        <v>45393</v>
      </c>
      <c r="D39" s="13">
        <v>4</v>
      </c>
      <c r="G39" t="s">
        <v>257</v>
      </c>
    </row>
    <row r="40" spans="1:7">
      <c r="G40" s="11" t="s">
        <v>258</v>
      </c>
    </row>
  </sheetData>
  <hyperlinks>
    <hyperlink ref="A1" location="Main!A1" display="Main" xr:uid="{927C6815-E23B-4482-AA1A-A0E15A2BB3C0}"/>
    <hyperlink ref="G5" r:id="rId1" xr:uid="{A345D2E7-9942-465E-9DC1-158A1B89534C}"/>
    <hyperlink ref="G8" r:id="rId2" xr:uid="{9400471B-2D35-4EA5-BF23-C2D42D98020C}"/>
    <hyperlink ref="G12" r:id="rId3" xr:uid="{7E9AE1C4-520F-4FFE-9F0E-76528F66D781}"/>
    <hyperlink ref="G16" r:id="rId4" xr:uid="{580A7B9D-E6A9-41A2-999D-474D63840054}"/>
    <hyperlink ref="G19" r:id="rId5" xr:uid="{1FBBA6CC-62C2-46AE-9B5E-9A33E65B841B}"/>
    <hyperlink ref="G23" r:id="rId6" xr:uid="{47FED488-8EF0-48C2-A7B1-AFB69F9CADF4}"/>
    <hyperlink ref="G27" r:id="rId7" xr:uid="{6D89BCC1-B484-4ADA-8132-FFE593D53073}"/>
    <hyperlink ref="G30" r:id="rId8" xr:uid="{0505B7CC-4111-4999-A5C0-A13138423A93}"/>
    <hyperlink ref="G33" r:id="rId9" xr:uid="{F7456892-CA85-41CC-B9E6-68B09CB1D158}"/>
    <hyperlink ref="G36" r:id="rId10" xr:uid="{2A9B235B-028B-42AB-9073-99E35E854752}"/>
    <hyperlink ref="G40" r:id="rId11" xr:uid="{078BB8BA-88BE-44B8-BBEC-F89EA8303530}"/>
    <hyperlink ref="G20" r:id="rId12" xr:uid="{2CCAAF80-FE66-4CA3-8CB8-C91B6696F4B6}"/>
    <hyperlink ref="G24" r:id="rId13" xr:uid="{EBA813A4-A6DD-487A-B509-9C8E5BDB6B52}"/>
  </hyperlinks>
  <pageMargins left="0.7" right="0.7" top="0.75" bottom="0.75" header="0.3" footer="0.3"/>
  <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B8E-F808-480B-95E6-97E7B27D09A2}">
  <dimension ref="A2:G4"/>
  <sheetViews>
    <sheetView workbookViewId="0">
      <pane ySplit="2" topLeftCell="A3" activePane="bottomLeft" state="frozen"/>
      <selection pane="bottomLeft" activeCell="G24" sqref="G24"/>
    </sheetView>
  </sheetViews>
  <sheetFormatPr defaultRowHeight="16.899999999999999"/>
  <sheetData>
    <row r="2" spans="1:7">
      <c r="A2" t="s">
        <v>217</v>
      </c>
      <c r="B2" t="s">
        <v>218</v>
      </c>
      <c r="C2" t="s">
        <v>219</v>
      </c>
      <c r="D2" t="s">
        <v>220</v>
      </c>
      <c r="E2" t="s">
        <v>221</v>
      </c>
      <c r="F2" t="s">
        <v>222</v>
      </c>
      <c r="G2" t="s">
        <v>223</v>
      </c>
    </row>
    <row r="4" spans="1:7">
      <c r="G4" t="s">
        <v>259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EB4942-2F7D-4338-A242-DB7DFA332CA9}">
  <dimension ref="A1:B10"/>
  <sheetViews>
    <sheetView workbookViewId="0">
      <selection activeCell="B11" sqref="B11"/>
    </sheetView>
  </sheetViews>
  <sheetFormatPr defaultRowHeight="16.899999999999999"/>
  <sheetData>
    <row r="1" spans="1:2">
      <c r="A1" s="11" t="s">
        <v>0</v>
      </c>
    </row>
    <row r="3" spans="1:2">
      <c r="B3" t="s">
        <v>260</v>
      </c>
    </row>
    <row r="4" spans="1:2">
      <c r="B4" t="s">
        <v>261</v>
      </c>
    </row>
    <row r="5" spans="1:2">
      <c r="B5" t="s">
        <v>262</v>
      </c>
    </row>
    <row r="6" spans="1:2">
      <c r="B6" t="s">
        <v>263</v>
      </c>
    </row>
    <row r="8" spans="1:2">
      <c r="B8" t="s">
        <v>264</v>
      </c>
    </row>
    <row r="10" spans="1:2">
      <c r="B10" t="s">
        <v>265</v>
      </c>
    </row>
  </sheetData>
  <hyperlinks>
    <hyperlink ref="A1" location="Main!A1" display="Main" xr:uid="{FCD66F0E-35BF-41E3-B10E-3DACEA2FFCB5}"/>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81839-C444-4337-8394-685DEA816D9B}">
  <dimension ref="A1"/>
  <sheetViews>
    <sheetView workbookViewId="0"/>
  </sheetViews>
  <sheetFormatPr defaultRowHeight="16.899999999999999"/>
  <sheetData>
    <row r="1" spans="1:1">
      <c r="A1" s="11" t="s">
        <v>0</v>
      </c>
    </row>
  </sheetData>
  <hyperlinks>
    <hyperlink ref="A1" location="Main!A1" display="Main" xr:uid="{36D95C88-77CE-43ED-B6CE-DEC0B0A2573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Matteo Doye</dc:creator>
  <cp:keywords/>
  <dc:description/>
  <cp:lastModifiedBy>Utilisateur invité</cp:lastModifiedBy>
  <cp:revision/>
  <dcterms:created xsi:type="dcterms:W3CDTF">2024-04-09T09:10:20Z</dcterms:created>
  <dcterms:modified xsi:type="dcterms:W3CDTF">2024-04-12T23:40:49Z</dcterms:modified>
  <cp:category/>
  <cp:contentStatus/>
</cp:coreProperties>
</file>