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Local\REMix\projects\remix_nz\input\"/>
    </mc:Choice>
  </mc:AlternateContent>
  <xr:revisionPtr revIDLastSave="0" documentId="13_ncr:1_{7CD962CB-53BE-4B72-8481-5D076AC4FE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p" sheetId="3" r:id="rId1"/>
    <sheet name="Revisit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3" l="1"/>
  <c r="J19" i="3"/>
  <c r="J20" i="3"/>
  <c r="J21" i="3"/>
  <c r="J22" i="3"/>
  <c r="J23" i="3"/>
  <c r="J24" i="3"/>
  <c r="J25" i="3"/>
  <c r="J26" i="3"/>
  <c r="J27" i="3"/>
  <c r="J28" i="3"/>
  <c r="J29" i="3"/>
  <c r="C18" i="3" l="1"/>
  <c r="C26" i="3"/>
  <c r="C27" i="3"/>
  <c r="C28" i="3"/>
  <c r="C29" i="3"/>
  <c r="C19" i="3"/>
  <c r="C20" i="3"/>
  <c r="C21" i="3"/>
  <c r="C22" i="3"/>
  <c r="C23" i="3"/>
  <c r="C24" i="3"/>
  <c r="C25" i="3"/>
</calcChain>
</file>

<file path=xl/sharedStrings.xml><?xml version="1.0" encoding="utf-8"?>
<sst xmlns="http://schemas.openxmlformats.org/spreadsheetml/2006/main" count="146" uniqueCount="101">
  <si>
    <t>Island</t>
  </si>
  <si>
    <t>Region</t>
  </si>
  <si>
    <t>NI</t>
  </si>
  <si>
    <t>SI</t>
  </si>
  <si>
    <t>NIS</t>
  </si>
  <si>
    <t>AKL</t>
  </si>
  <si>
    <t>WTO</t>
  </si>
  <si>
    <t>TRN</t>
  </si>
  <si>
    <t>BOP</t>
  </si>
  <si>
    <t>HBY</t>
  </si>
  <si>
    <t>CEN</t>
  </si>
  <si>
    <t>WEL</t>
  </si>
  <si>
    <t>CAN</t>
  </si>
  <si>
    <t>OTG</t>
  </si>
  <si>
    <t>NEL</t>
  </si>
  <si>
    <t>Total (MW)</t>
  </si>
  <si>
    <t>Energy in New Zealand 2022 (mbie.govt.nz)</t>
  </si>
  <si>
    <t>Line</t>
  </si>
  <si>
    <t>Region Pairs</t>
  </si>
  <si>
    <t>NI-SI</t>
  </si>
  <si>
    <t>Northern Isthmus Region</t>
  </si>
  <si>
    <t>Auckland Region</t>
  </si>
  <si>
    <t>Waikato Region</t>
  </si>
  <si>
    <t>Taranaki Region</t>
  </si>
  <si>
    <t>Central Region</t>
  </si>
  <si>
    <t>Hawkes Bay Region</t>
  </si>
  <si>
    <t>Bay of Plenty Region</t>
  </si>
  <si>
    <t>Wellington Region</t>
  </si>
  <si>
    <t>Nelson Region</t>
  </si>
  <si>
    <t>Canterbury Region</t>
  </si>
  <si>
    <t>Otago region</t>
  </si>
  <si>
    <t>Representative Line Groups</t>
  </si>
  <si>
    <t>CML_TWZ.1, CML_TWZ.2, NSY_LIV.1</t>
  </si>
  <si>
    <t>ISL_KIK.1, ISL_KIK.2, ISL_KIK.3, KUM_GYM.1</t>
  </si>
  <si>
    <t>HAY_BEN1.1, HAY_BEN2.1, BEN_HAY1.1, BEN_HAY2.1</t>
  </si>
  <si>
    <t>HAY_BPE.1, HAY_BPE.2, HAY_LTN.1, HAY_LTN.2, WDV_LTN.1, WDV_LTN.2</t>
  </si>
  <si>
    <t>BRK_SFD.1, BRK_SFD.2, BRK_SFD.3, MTN_SFD.1 (same as BPE_MTN.1), MTN_SFD.2 (same as BPE_MTN.2)</t>
  </si>
  <si>
    <t>WDV_DVK.1, WDV_DVK.2</t>
  </si>
  <si>
    <t>BPE_TKU.1, BPE_TKU.2, BPE_TNG.1, BPE_MTR.1</t>
  </si>
  <si>
    <t>RDF_WHI.1</t>
  </si>
  <si>
    <t>OWH_EDG.2, WKM_ATI.1, OHK_KAW.1</t>
  </si>
  <si>
    <t>BHL_PAK.1, BHL_PAK.2, WKM_OTA.1, WKM_OTA.2, WKM_OHW.1, HAM_OHW.1, BOB_WIR.1 (or BOB_WRT.1), BOB_WIR.2 (or BOB_WRT.2)</t>
  </si>
  <si>
    <t>SFD_HLY.1, SFD_TMN.1</t>
  </si>
  <si>
    <t>HPI_BRB.1, HPI_MDN.1, HEN_WEL.1, HEN_WEL.2</t>
  </si>
  <si>
    <t>Bottleneck Max Capacity (MW)</t>
  </si>
  <si>
    <t>385 - 385 - 202</t>
  </si>
  <si>
    <t>239 - 311 - 311 - 29</t>
  </si>
  <si>
    <t>355 - 355 - 694 - 694 - 57 - 57</t>
  </si>
  <si>
    <t>232 - 232 - 232 - 66 - 66</t>
  </si>
  <si>
    <t>50 - 50</t>
  </si>
  <si>
    <t>308 - 308 - 239 - 57</t>
  </si>
  <si>
    <t>57 - 333 - 239</t>
  </si>
  <si>
    <t>768 - 768 - 293 - 293 - 615 - 615 - 62 - 62</t>
  </si>
  <si>
    <t>354 - 469</t>
  </si>
  <si>
    <t>333 - 610 - 56 - 56</t>
  </si>
  <si>
    <t>11*</t>
  </si>
  <si>
    <t>12*</t>
  </si>
  <si>
    <t>Main Electric Substation</t>
  </si>
  <si>
    <t>Roxburgh</t>
  </si>
  <si>
    <t>Twizel &amp; Islington</t>
  </si>
  <si>
    <t>Kikiwa</t>
  </si>
  <si>
    <t>Haywards</t>
  </si>
  <si>
    <t>Bunnythorpe</t>
  </si>
  <si>
    <t>Stratford</t>
  </si>
  <si>
    <t>Redclyffe</t>
  </si>
  <si>
    <t>Whakamaru &amp; Wairakei &amp; Arapuni</t>
  </si>
  <si>
    <t>Edgecumbe</t>
  </si>
  <si>
    <t>Otahuhu</t>
  </si>
  <si>
    <t>Marsden</t>
  </si>
  <si>
    <t>Name</t>
  </si>
  <si>
    <t>TRANSMISION LINES (9+3=12)</t>
  </si>
  <si>
    <t>Nodes (DiMoNZ Model Dashboard Map)</t>
  </si>
  <si>
    <t>Latitude</t>
  </si>
  <si>
    <t>Longitude</t>
  </si>
  <si>
    <t xml:space="preserve"> 45°28'52.40"S</t>
  </si>
  <si>
    <t>169°19'10.27"E</t>
  </si>
  <si>
    <t xml:space="preserve"> 43°51'43.14"S</t>
  </si>
  <si>
    <t>171°20'33.97"E</t>
  </si>
  <si>
    <t xml:space="preserve"> 41°40'24.86"S</t>
  </si>
  <si>
    <t>172°52'25.65"E</t>
  </si>
  <si>
    <t xml:space="preserve"> 41° 9'0.98"S</t>
  </si>
  <si>
    <t>174°58'52.14"E</t>
  </si>
  <si>
    <t xml:space="preserve"> 40°16'52.68"S</t>
  </si>
  <si>
    <t>175°38'25.71"E</t>
  </si>
  <si>
    <t xml:space="preserve"> 39°20'3.20"S</t>
  </si>
  <si>
    <t>174°19'13.56"E</t>
  </si>
  <si>
    <t xml:space="preserve"> 39°33'5.93"S</t>
  </si>
  <si>
    <t>176°49'14.94"E</t>
  </si>
  <si>
    <t xml:space="preserve"> 38°25'9.24"S</t>
  </si>
  <si>
    <t>175°48'0.04"E</t>
  </si>
  <si>
    <t xml:space="preserve"> 37°59'12.43"S</t>
  </si>
  <si>
    <t>176°49'45.86"E</t>
  </si>
  <si>
    <t xml:space="preserve"> 36°57'17.04"S</t>
  </si>
  <si>
    <t>174°51'45.09"E</t>
  </si>
  <si>
    <t xml:space="preserve"> 35°52'33.10"S</t>
  </si>
  <si>
    <t>174°28'1.01"E</t>
  </si>
  <si>
    <t>Length (km)</t>
  </si>
  <si>
    <t>*numbers by claudio</t>
  </si>
  <si>
    <t>Length +20% (km)</t>
  </si>
  <si>
    <t>Column2</t>
  </si>
  <si>
    <t>*exra lines added by Claudio, based on DiMoNZ + bottlenecks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</si>
</sst>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0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5C2D8"/>
        <bgColor indexed="64"/>
      </patternFill>
    </fill>
    <fill>
      <patternFill patternType="solid">
        <fgColor rgb="FFC9D1DD"/>
        <bgColor indexed="64"/>
      </patternFill>
    </fill>
    <fill>
      <patternFill patternType="solid">
        <fgColor rgb="FFE2EBF2"/>
        <bgColor indexed="64"/>
      </patternFill>
    </fill>
    <fill>
      <patternFill patternType="solid">
        <fgColor rgb="FFC7E7C9"/>
        <bgColor indexed="64"/>
      </patternFill>
    </fill>
    <fill>
      <patternFill patternType="solid">
        <fgColor rgb="FFCDEDFB"/>
        <bgColor indexed="64"/>
      </patternFill>
    </fill>
    <fill>
      <patternFill patternType="solid">
        <fgColor rgb="FFE2F3BB"/>
        <bgColor indexed="64"/>
      </patternFill>
    </fill>
    <fill>
      <patternFill patternType="solid">
        <fgColor rgb="FFF9F5BD"/>
        <bgColor indexed="64"/>
      </patternFill>
    </fill>
    <fill>
      <patternFill patternType="solid">
        <fgColor rgb="FFB8FBB3"/>
        <bgColor indexed="64"/>
      </patternFill>
    </fill>
    <fill>
      <patternFill patternType="solid">
        <fgColor rgb="FFFEE1C2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F1BD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5C2D8"/>
        <bgColor rgb="FF000000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18" fillId="0" borderId="0" xfId="42"/>
    <xf numFmtId="164" fontId="0" fillId="0" borderId="0" xfId="0" applyNumberFormat="1"/>
    <xf numFmtId="0" fontId="0" fillId="43" borderId="15" xfId="0" applyFill="1" applyBorder="1"/>
    <xf numFmtId="0" fontId="19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40" borderId="0" xfId="0" applyFill="1"/>
    <xf numFmtId="0" fontId="0" fillId="38" borderId="0" xfId="0" applyFill="1"/>
    <xf numFmtId="0" fontId="0" fillId="39" borderId="0" xfId="0" applyFill="1"/>
    <xf numFmtId="0" fontId="0" fillId="42" borderId="0" xfId="0" applyFill="1"/>
    <xf numFmtId="0" fontId="0" fillId="41" borderId="0" xfId="0" applyFill="1"/>
    <xf numFmtId="0" fontId="20" fillId="0" borderId="0" xfId="0" applyFont="1"/>
    <xf numFmtId="0" fontId="0" fillId="0" borderId="0" xfId="0" applyAlignment="1">
      <alignment wrapText="1"/>
    </xf>
    <xf numFmtId="0" fontId="20" fillId="0" borderId="0" xfId="0" applyFont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4" borderId="1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8" borderId="13" xfId="0" applyFill="1" applyBorder="1" applyAlignment="1">
      <alignment horizontal="center" vertical="center"/>
    </xf>
    <xf numFmtId="0" fontId="0" fillId="40" borderId="13" xfId="0" applyFill="1" applyBorder="1" applyAlignment="1">
      <alignment horizontal="center" vertical="center"/>
    </xf>
    <xf numFmtId="0" fontId="0" fillId="39" borderId="13" xfId="0" applyFill="1" applyBorder="1" applyAlignment="1">
      <alignment horizontal="center" vertical="center"/>
    </xf>
    <xf numFmtId="0" fontId="0" fillId="46" borderId="12" xfId="0" applyFill="1" applyBorder="1" applyAlignment="1">
      <alignment horizontal="center" vertical="center"/>
    </xf>
    <xf numFmtId="0" fontId="0" fillId="41" borderId="13" xfId="0" applyFill="1" applyBorder="1" applyAlignment="1">
      <alignment horizontal="center" vertical="center"/>
    </xf>
    <xf numFmtId="0" fontId="0" fillId="45" borderId="12" xfId="0" applyFill="1" applyBorder="1" applyAlignment="1">
      <alignment horizontal="center" vertical="center"/>
    </xf>
    <xf numFmtId="0" fontId="0" fillId="43" borderId="13" xfId="0" applyFill="1" applyBorder="1" applyAlignment="1">
      <alignment horizontal="center" vertical="center"/>
    </xf>
    <xf numFmtId="0" fontId="20" fillId="44" borderId="12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17" fillId="47" borderId="0" xfId="0" applyFont="1" applyFill="1"/>
    <xf numFmtId="0" fontId="17" fillId="47" borderId="0" xfId="0" applyFont="1" applyFill="1" applyAlignment="1">
      <alignment wrapText="1"/>
    </xf>
    <xf numFmtId="10" fontId="17" fillId="47" borderId="0" xfId="0" applyNumberFormat="1" applyFont="1" applyFill="1"/>
    <xf numFmtId="0" fontId="13" fillId="47" borderId="0" xfId="0" applyFont="1" applyFill="1"/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vertical="center" wrapText="1"/>
    </xf>
    <xf numFmtId="0" fontId="0" fillId="33" borderId="20" xfId="0" applyFill="1" applyBorder="1"/>
    <xf numFmtId="0" fontId="0" fillId="44" borderId="1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7" borderId="0" xfId="0" applyFill="1" applyAlignment="1">
      <alignment horizontal="center"/>
    </xf>
    <xf numFmtId="0" fontId="0" fillId="40" borderId="12" xfId="0" applyFill="1" applyBorder="1" applyAlignment="1">
      <alignment horizontal="center"/>
    </xf>
    <xf numFmtId="0" fontId="0" fillId="40" borderId="0" xfId="0" applyFill="1" applyAlignment="1">
      <alignment horizontal="center"/>
    </xf>
    <xf numFmtId="0" fontId="0" fillId="38" borderId="12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9" borderId="12" xfId="0" applyFill="1" applyBorder="1" applyAlignment="1">
      <alignment horizontal="center"/>
    </xf>
    <xf numFmtId="0" fontId="0" fillId="39" borderId="0" xfId="0" applyFill="1" applyAlignment="1">
      <alignment horizontal="center"/>
    </xf>
    <xf numFmtId="0" fontId="0" fillId="42" borderId="12" xfId="0" applyFill="1" applyBorder="1" applyAlignment="1">
      <alignment horizontal="center"/>
    </xf>
    <xf numFmtId="0" fontId="0" fillId="42" borderId="0" xfId="0" applyFill="1" applyAlignment="1">
      <alignment horizontal="center"/>
    </xf>
    <xf numFmtId="0" fontId="0" fillId="41" borderId="12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0" fillId="43" borderId="14" xfId="0" applyFill="1" applyBorder="1" applyAlignment="1">
      <alignment horizontal="center"/>
    </xf>
    <xf numFmtId="0" fontId="0" fillId="43" borderId="15" xfId="0" applyFill="1" applyBorder="1" applyAlignment="1">
      <alignment horizontal="center"/>
    </xf>
    <xf numFmtId="0" fontId="0" fillId="0" borderId="17" xfId="0" applyBorder="1" applyAlignment="1">
      <alignment horizontal="left" vertical="center" wrapText="1"/>
    </xf>
    <xf numFmtId="0" fontId="0" fillId="33" borderId="10" xfId="0" applyFill="1" applyBorder="1" applyAlignment="1">
      <alignment horizontal="left"/>
    </xf>
    <xf numFmtId="0" fontId="0" fillId="34" borderId="12" xfId="0" applyFill="1" applyBorder="1" applyAlignment="1">
      <alignment horizontal="left"/>
    </xf>
    <xf numFmtId="10" fontId="0" fillId="34" borderId="0" xfId="43" applyNumberFormat="1" applyFont="1" applyFill="1" applyBorder="1" applyAlignment="1">
      <alignment horizontal="left"/>
    </xf>
    <xf numFmtId="0" fontId="0" fillId="35" borderId="12" xfId="0" applyFill="1" applyBorder="1" applyAlignment="1">
      <alignment horizontal="left"/>
    </xf>
    <xf numFmtId="10" fontId="0" fillId="35" borderId="0" xfId="43" applyNumberFormat="1" applyFont="1" applyFill="1" applyBorder="1" applyAlignment="1">
      <alignment horizontal="left"/>
    </xf>
    <xf numFmtId="0" fontId="0" fillId="36" borderId="12" xfId="0" applyFill="1" applyBorder="1" applyAlignment="1">
      <alignment horizontal="left"/>
    </xf>
    <xf numFmtId="10" fontId="0" fillId="36" borderId="0" xfId="43" applyNumberFormat="1" applyFont="1" applyFill="1" applyBorder="1" applyAlignment="1">
      <alignment horizontal="left"/>
    </xf>
    <xf numFmtId="0" fontId="0" fillId="37" borderId="12" xfId="0" applyFill="1" applyBorder="1" applyAlignment="1">
      <alignment horizontal="left"/>
    </xf>
    <xf numFmtId="10" fontId="0" fillId="37" borderId="0" xfId="43" applyNumberFormat="1" applyFont="1" applyFill="1" applyBorder="1" applyAlignment="1">
      <alignment horizontal="left"/>
    </xf>
    <xf numFmtId="0" fontId="0" fillId="40" borderId="12" xfId="0" applyFill="1" applyBorder="1" applyAlignment="1">
      <alignment horizontal="left"/>
    </xf>
    <xf numFmtId="10" fontId="0" fillId="40" borderId="0" xfId="43" applyNumberFormat="1" applyFont="1" applyFill="1" applyBorder="1" applyAlignment="1">
      <alignment horizontal="left"/>
    </xf>
    <xf numFmtId="0" fontId="0" fillId="38" borderId="12" xfId="0" applyFill="1" applyBorder="1" applyAlignment="1">
      <alignment horizontal="left"/>
    </xf>
    <xf numFmtId="10" fontId="0" fillId="38" borderId="0" xfId="43" applyNumberFormat="1" applyFont="1" applyFill="1" applyBorder="1" applyAlignment="1">
      <alignment horizontal="left"/>
    </xf>
    <xf numFmtId="0" fontId="0" fillId="39" borderId="12" xfId="0" applyFill="1" applyBorder="1" applyAlignment="1">
      <alignment horizontal="left"/>
    </xf>
    <xf numFmtId="10" fontId="0" fillId="39" borderId="0" xfId="43" applyNumberFormat="1" applyFont="1" applyFill="1" applyBorder="1" applyAlignment="1">
      <alignment horizontal="left"/>
    </xf>
    <xf numFmtId="0" fontId="0" fillId="42" borderId="12" xfId="0" applyFill="1" applyBorder="1" applyAlignment="1">
      <alignment horizontal="left"/>
    </xf>
    <xf numFmtId="10" fontId="0" fillId="42" borderId="0" xfId="43" applyNumberFormat="1" applyFont="1" applyFill="1" applyBorder="1" applyAlignment="1">
      <alignment horizontal="left"/>
    </xf>
    <xf numFmtId="0" fontId="0" fillId="41" borderId="12" xfId="0" applyFill="1" applyBorder="1" applyAlignment="1">
      <alignment horizontal="left"/>
    </xf>
    <xf numFmtId="10" fontId="0" fillId="41" borderId="0" xfId="43" applyNumberFormat="1" applyFont="1" applyFill="1" applyBorder="1" applyAlignment="1">
      <alignment horizontal="left"/>
    </xf>
    <xf numFmtId="0" fontId="0" fillId="43" borderId="14" xfId="0" applyFill="1" applyBorder="1" applyAlignment="1">
      <alignment horizontal="left"/>
    </xf>
    <xf numFmtId="0" fontId="0" fillId="43" borderId="15" xfId="0" applyFill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21" fillId="48" borderId="0" xfId="0" applyNumberFormat="1" applyFont="1" applyFill="1" applyBorder="1" applyAlignment="1">
      <alignment horizontal="left"/>
    </xf>
    <xf numFmtId="0" fontId="0" fillId="34" borderId="0" xfId="0" applyFill="1" applyBorder="1" applyAlignment="1">
      <alignment horizontal="left"/>
    </xf>
    <xf numFmtId="0" fontId="0" fillId="35" borderId="0" xfId="0" applyFill="1" applyBorder="1" applyAlignment="1">
      <alignment horizontal="left"/>
    </xf>
    <xf numFmtId="0" fontId="0" fillId="36" borderId="0" xfId="0" applyFill="1" applyBorder="1" applyAlignment="1">
      <alignment horizontal="left"/>
    </xf>
    <xf numFmtId="0" fontId="0" fillId="37" borderId="0" xfId="0" applyFill="1" applyBorder="1" applyAlignment="1">
      <alignment horizontal="left"/>
    </xf>
    <xf numFmtId="0" fontId="0" fillId="40" borderId="0" xfId="0" applyFill="1" applyBorder="1" applyAlignment="1">
      <alignment horizontal="left"/>
    </xf>
    <xf numFmtId="0" fontId="0" fillId="38" borderId="0" xfId="0" applyFill="1" applyBorder="1" applyAlignment="1">
      <alignment horizontal="left"/>
    </xf>
    <xf numFmtId="0" fontId="0" fillId="39" borderId="0" xfId="0" applyFill="1" applyBorder="1" applyAlignment="1">
      <alignment horizontal="left"/>
    </xf>
    <xf numFmtId="0" fontId="0" fillId="42" borderId="0" xfId="0" applyFill="1" applyBorder="1" applyAlignment="1">
      <alignment horizontal="left"/>
    </xf>
    <xf numFmtId="0" fontId="0" fillId="41" borderId="0" xfId="0" applyFill="1" applyBorder="1" applyAlignment="1">
      <alignment horizontal="left"/>
    </xf>
    <xf numFmtId="10" fontId="0" fillId="43" borderId="15" xfId="43" applyNumberFormat="1" applyFont="1" applyFill="1" applyBorder="1" applyAlignment="1">
      <alignment horizontal="left"/>
    </xf>
    <xf numFmtId="0" fontId="20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0" fillId="35" borderId="0" xfId="0" applyFont="1" applyFill="1" applyBorder="1" applyAlignment="1">
      <alignment horizontal="center" vertical="center"/>
    </xf>
    <xf numFmtId="0" fontId="20" fillId="40" borderId="13" xfId="0" applyFont="1" applyFill="1" applyBorder="1" applyAlignment="1">
      <alignment horizontal="center" vertical="center"/>
    </xf>
    <xf numFmtId="170" fontId="0" fillId="0" borderId="11" xfId="0" applyNumberFormat="1" applyBorder="1" applyAlignment="1">
      <alignment horizontal="center" vertical="center"/>
    </xf>
    <xf numFmtId="170" fontId="0" fillId="0" borderId="13" xfId="0" applyNumberFormat="1" applyBorder="1" applyAlignment="1">
      <alignment horizontal="center" vertical="center"/>
    </xf>
    <xf numFmtId="170" fontId="20" fillId="0" borderId="13" xfId="0" applyNumberFormat="1" applyFont="1" applyBorder="1" applyAlignment="1">
      <alignment horizontal="center" vertical="center"/>
    </xf>
    <xf numFmtId="170" fontId="20" fillId="0" borderId="16" xfId="0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" fontId="20" fillId="0" borderId="0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numFmt numFmtId="170" formatCode="0.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border outline="0">
        <right style="thin">
          <color indexed="64"/>
        </right>
      </border>
    </dxf>
  </dxfs>
  <tableStyles count="0" defaultTableStyle="TableStyleMedium2" defaultPivotStyle="PivotStyleLight16"/>
  <colors>
    <mruColors>
      <color rgb="FFF1BDFF"/>
      <color rgb="FFFFC1C1"/>
      <color rgb="FFFEE1C2"/>
      <color rgb="FFB8FBB3"/>
      <color rgb="FFF9F5BD"/>
      <color rgb="FFE2F3BB"/>
      <color rgb="FFCDEDFB"/>
      <color rgb="FFC1EFFF"/>
      <color rgb="FFC7E7C9"/>
      <color rgb="FFE2EB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9483</xdr:colOff>
      <xdr:row>0</xdr:row>
      <xdr:rowOff>49211</xdr:rowOff>
    </xdr:from>
    <xdr:to>
      <xdr:col>23</xdr:col>
      <xdr:colOff>94072</xdr:colOff>
      <xdr:row>30</xdr:row>
      <xdr:rowOff>47624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A8A790-8A35-F351-9A61-5130BDC63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4546" y="49211"/>
          <a:ext cx="6355214" cy="6610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366712</xdr:colOff>
      <xdr:row>42</xdr:row>
      <xdr:rowOff>41275</xdr:rowOff>
    </xdr:from>
    <xdr:to>
      <xdr:col>22</xdr:col>
      <xdr:colOff>245355</xdr:colOff>
      <xdr:row>60</xdr:row>
      <xdr:rowOff>175122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00C057-F18D-F48A-10CC-7F150FAC5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8935244"/>
          <a:ext cx="6296111" cy="3562847"/>
        </a:xfrm>
        <a:prstGeom prst="rect">
          <a:avLst/>
        </a:prstGeom>
      </xdr:spPr>
    </xdr:pic>
    <xdr:clientData/>
  </xdr:twoCellAnchor>
  <xdr:twoCellAnchor editAs="oneCell">
    <xdr:from>
      <xdr:col>21</xdr:col>
      <xdr:colOff>447675</xdr:colOff>
      <xdr:row>0</xdr:row>
      <xdr:rowOff>180975</xdr:rowOff>
    </xdr:from>
    <xdr:to>
      <xdr:col>28</xdr:col>
      <xdr:colOff>400049</xdr:colOff>
      <xdr:row>30</xdr:row>
      <xdr:rowOff>169862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6AA8A8E-80B7-6DB1-9BFA-35FC721A6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0" y="180975"/>
          <a:ext cx="4219575" cy="6600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230979</xdr:colOff>
      <xdr:row>30</xdr:row>
      <xdr:rowOff>142876</xdr:rowOff>
    </xdr:from>
    <xdr:to>
      <xdr:col>17</xdr:col>
      <xdr:colOff>559591</xdr:colOff>
      <xdr:row>40</xdr:row>
      <xdr:rowOff>101600</xdr:rowOff>
    </xdr:to>
    <xdr:grpSp>
      <xdr:nvGrpSpPr>
        <xdr:cNvPr id="13" name="Grupo 17">
          <a:extLst>
            <a:ext uri="{FF2B5EF4-FFF2-40B4-BE49-F238E27FC236}">
              <a16:creationId xmlns:a16="http://schemas.microsoft.com/office/drawing/2014/main" id="{A2C58C59-ADBA-41E5-ABF6-ADC7127C5FB4}"/>
            </a:ext>
          </a:extLst>
        </xdr:cNvPr>
        <xdr:cNvGrpSpPr/>
      </xdr:nvGrpSpPr>
      <xdr:grpSpPr>
        <a:xfrm>
          <a:off x="8017667" y="6750845"/>
          <a:ext cx="3709987" cy="1863724"/>
          <a:chOff x="213360" y="0"/>
          <a:chExt cx="4198620" cy="3682036"/>
        </a:xfrm>
      </xdr:grpSpPr>
      <xdr:pic>
        <xdr:nvPicPr>
          <xdr:cNvPr id="14" name="Imagen 1">
            <a:extLst>
              <a:ext uri="{FF2B5EF4-FFF2-40B4-BE49-F238E27FC236}">
                <a16:creationId xmlns:a16="http://schemas.microsoft.com/office/drawing/2014/main" id="{2219AE99-51A1-2F3B-297B-766463250F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37022" t="28772" r="24651" b="11475"/>
          <a:stretch/>
        </xdr:blipFill>
        <xdr:spPr>
          <a:xfrm>
            <a:off x="213360" y="0"/>
            <a:ext cx="4198620" cy="3682036"/>
          </a:xfrm>
          <a:prstGeom prst="rect">
            <a:avLst/>
          </a:prstGeom>
        </xdr:spPr>
      </xdr:pic>
      <xdr:cxnSp macro="">
        <xdr:nvCxnSpPr>
          <xdr:cNvPr id="15" name="Conector recto 3">
            <a:extLst>
              <a:ext uri="{FF2B5EF4-FFF2-40B4-BE49-F238E27FC236}">
                <a16:creationId xmlns:a16="http://schemas.microsoft.com/office/drawing/2014/main" id="{C819AC21-9A7B-9FFD-EBBA-880E7E75F222}"/>
              </a:ext>
            </a:extLst>
          </xdr:cNvPr>
          <xdr:cNvCxnSpPr/>
        </xdr:nvCxnSpPr>
        <xdr:spPr>
          <a:xfrm>
            <a:off x="3482340" y="1234439"/>
            <a:ext cx="167640" cy="251459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ector recto 5">
            <a:extLst>
              <a:ext uri="{FF2B5EF4-FFF2-40B4-BE49-F238E27FC236}">
                <a16:creationId xmlns:a16="http://schemas.microsoft.com/office/drawing/2014/main" id="{548C15BC-91FB-221D-741C-607E3E563C7D}"/>
              </a:ext>
            </a:extLst>
          </xdr:cNvPr>
          <xdr:cNvCxnSpPr/>
        </xdr:nvCxnSpPr>
        <xdr:spPr>
          <a:xfrm flipH="1">
            <a:off x="3185160" y="1201208"/>
            <a:ext cx="21998" cy="178012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Conector recto 11">
            <a:extLst>
              <a:ext uri="{FF2B5EF4-FFF2-40B4-BE49-F238E27FC236}">
                <a16:creationId xmlns:a16="http://schemas.microsoft.com/office/drawing/2014/main" id="{48FD82E4-85AC-9CFC-3D5D-2E2847CC3B2E}"/>
              </a:ext>
            </a:extLst>
          </xdr:cNvPr>
          <xdr:cNvCxnSpPr/>
        </xdr:nvCxnSpPr>
        <xdr:spPr>
          <a:xfrm flipH="1">
            <a:off x="3219329" y="867182"/>
            <a:ext cx="30425" cy="244096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16</xdr:col>
      <xdr:colOff>603250</xdr:colOff>
      <xdr:row>27</xdr:row>
      <xdr:rowOff>165258</xdr:rowOff>
    </xdr:from>
    <xdr:to>
      <xdr:col>22</xdr:col>
      <xdr:colOff>484942</xdr:colOff>
      <xdr:row>43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1FDFA13-2024-4064-86CB-06786F7ED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64094" y="6201727"/>
          <a:ext cx="3525004" cy="28827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13</xdr:col>
      <xdr:colOff>370438</xdr:colOff>
      <xdr:row>42</xdr:row>
      <xdr:rowOff>56214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5F981A-261D-D126-75B2-31B06735A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8295238" cy="74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C249F3-A0B1-44B0-B20A-D4A5092912DF}" name="Table3" displayName="Table3" ref="A2:G13" tableBorderDxfId="13">
  <autoFilter ref="A2:G13" xr:uid="{00C249F3-A0B1-44B0-B20A-D4A5092912DF}"/>
  <tableColumns count="7">
    <tableColumn id="1" xr3:uid="{1C725995-AC81-4B8C-BE0A-5076C49D38D7}" name="*numbers by claudio" totalsRowLabel="Total" dataDxfId="12" totalsRowDxfId="0"/>
    <tableColumn id="2" xr3:uid="{1632A522-DC19-47FB-9D60-8F7D2B57258B}" name="Region"/>
    <tableColumn id="3" xr3:uid="{45676B12-B3AE-4051-94E2-07584AC29B26}" name="Island"/>
    <tableColumn id="4" xr3:uid="{7FD1E83C-EE41-48F6-A4C5-E32469746BE5}" name="Name"/>
    <tableColumn id="9" xr3:uid="{D31C55E0-CB00-47BE-BEBA-FEDD5012A2CF}" name="Main Electric Substation"/>
    <tableColumn id="10" xr3:uid="{C13C6E4D-1549-45DE-96F3-C6F1CAA52D89}" name="Latitude"/>
    <tableColumn id="11" xr3:uid="{5AB48E53-351C-4999-9118-56424315D31A}" name="Longitude" totalsRowFunction="cou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191DE4-41CD-41AE-8451-23B23108B005}" name="Table4" displayName="Table4" ref="A17:J29" totalsRowShown="0" headerRowDxfId="4" dataDxfId="5" headerRowBorderDxfId="10" tableBorderDxfId="11">
  <autoFilter ref="A17:J29" xr:uid="{06191DE4-41CD-41AE-8451-23B23108B005}"/>
  <tableColumns count="10">
    <tableColumn id="1" xr3:uid="{9BB0AD95-5C9C-4FD8-BB61-4C23D26829C1}" name="*exra lines added by Claudio, based on DiMoNZ + bottlenecks identified" dataDxfId="9"/>
    <tableColumn id="2" xr3:uid="{33D92227-8545-45E4-9918-A9D9A455A40D}" name="Island"/>
    <tableColumn id="3" xr3:uid="{B3163D5C-542D-465F-9F4C-044CCDA87B4C}" name="Line" dataDxfId="8">
      <calculatedColumnFormula>+_xlfn.CONCAT(D18,"__",E18)</calculatedColumnFormula>
    </tableColumn>
    <tableColumn id="4" xr3:uid="{B6D7B762-F2FF-4A1B-A67A-13F749254D03}" name="Region Pairs"/>
    <tableColumn id="5" xr3:uid="{C6A6A405-F01C-4BFC-8B0D-78D917A56867}" name="Column2"/>
    <tableColumn id="6" xr3:uid="{A9A3012B-826D-4F52-9521-4B6402B8712F}" name="Representative Line Groups" dataDxfId="7"/>
    <tableColumn id="7" xr3:uid="{AF5AF9A0-FB12-4923-9E07-BB0734152B9E}" name="Bottleneck Max Capacity (MW)" dataDxfId="6"/>
    <tableColumn id="8" xr3:uid="{3B4BE98F-ADBA-4CFC-BD74-CD67B6E2DAD0}" name="Total (MW)" dataDxfId="3"/>
    <tableColumn id="9" xr3:uid="{8A053DFF-1C05-44AA-AC51-148FDF7569B4}" name="Length (km)" dataDxfId="2"/>
    <tableColumn id="10" xr3:uid="{F18055DA-5217-4C47-B2B4-862FE757689A}" name="Length +20% (km)" dataDxfId="1">
      <calculatedColumnFormula>+Table4[[#This Row],[Length (km)]]*1.2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mbie.govt.nz/dmsdocument/23550-energy-in-new-zealand-2022-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3916-35A6-4E75-A753-89A4D21D70C5}">
  <dimension ref="A1:AJ32"/>
  <sheetViews>
    <sheetView tabSelected="1" zoomScale="80" zoomScaleNormal="80" workbookViewId="0">
      <selection activeCell="I4" sqref="I4"/>
    </sheetView>
  </sheetViews>
  <sheetFormatPr defaultRowHeight="15" x14ac:dyDescent="0.25"/>
  <cols>
    <col min="1" max="1" width="10.7109375" customWidth="1"/>
    <col min="2" max="2" width="8.85546875" customWidth="1"/>
    <col min="3" max="3" width="10.28515625" customWidth="1"/>
    <col min="4" max="5" width="12.5703125" customWidth="1"/>
    <col min="6" max="6" width="12.42578125" customWidth="1"/>
    <col min="7" max="7" width="12.42578125" style="15" customWidth="1"/>
    <col min="8" max="8" width="12.5703125" style="15" customWidth="1"/>
    <col min="9" max="9" width="12.5703125" customWidth="1"/>
    <col min="10" max="11" width="11.85546875" customWidth="1"/>
    <col min="12" max="12" width="3.5703125" customWidth="1"/>
    <col min="13" max="13" width="8.28515625" customWidth="1"/>
    <col min="14" max="15" width="4.42578125" customWidth="1"/>
    <col min="30" max="30" width="10.5703125" customWidth="1"/>
    <col min="34" max="34" width="103.5703125" customWidth="1"/>
    <col min="35" max="35" width="22.85546875" customWidth="1"/>
  </cols>
  <sheetData>
    <row r="1" spans="1:36" x14ac:dyDescent="0.25">
      <c r="A1" s="45" t="s">
        <v>71</v>
      </c>
      <c r="B1" s="42"/>
      <c r="C1" s="42"/>
      <c r="D1" s="42"/>
      <c r="E1" s="42"/>
      <c r="F1" s="42"/>
      <c r="G1" s="43"/>
      <c r="H1" s="43"/>
      <c r="I1" s="44"/>
      <c r="J1" s="44"/>
      <c r="K1" s="44"/>
    </row>
    <row r="2" spans="1:36" ht="30" x14ac:dyDescent="0.25">
      <c r="A2" s="14" t="s">
        <v>97</v>
      </c>
      <c r="B2" s="27" t="s">
        <v>1</v>
      </c>
      <c r="C2" s="28" t="s">
        <v>0</v>
      </c>
      <c r="D2" s="47" t="s">
        <v>69</v>
      </c>
      <c r="E2" s="75" t="s">
        <v>57</v>
      </c>
      <c r="F2" s="46" t="s">
        <v>72</v>
      </c>
      <c r="G2" s="46" t="s">
        <v>73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36" x14ac:dyDescent="0.25">
      <c r="A3" s="14">
        <v>11</v>
      </c>
      <c r="B3" s="53" t="s">
        <v>4</v>
      </c>
      <c r="C3" s="54" t="s">
        <v>2</v>
      </c>
      <c r="D3" s="48" t="s">
        <v>20</v>
      </c>
      <c r="E3" s="76" t="s">
        <v>68</v>
      </c>
      <c r="F3" s="103" t="s">
        <v>94</v>
      </c>
      <c r="G3" s="103" t="s">
        <v>95</v>
      </c>
      <c r="H3" s="2"/>
      <c r="I3" s="15"/>
      <c r="J3" s="15"/>
      <c r="K3" s="15"/>
    </row>
    <row r="4" spans="1:36" x14ac:dyDescent="0.25">
      <c r="A4" s="14">
        <v>10</v>
      </c>
      <c r="B4" s="55" t="s">
        <v>5</v>
      </c>
      <c r="C4" s="56" t="s">
        <v>2</v>
      </c>
      <c r="D4" s="5" t="s">
        <v>21</v>
      </c>
      <c r="E4" s="77" t="s">
        <v>67</v>
      </c>
      <c r="F4" s="104" t="s">
        <v>92</v>
      </c>
      <c r="G4" s="78" t="s">
        <v>93</v>
      </c>
      <c r="H4" s="2"/>
      <c r="I4" s="15"/>
      <c r="J4" s="15"/>
      <c r="K4" s="15"/>
      <c r="L4" s="15"/>
    </row>
    <row r="5" spans="1:36" x14ac:dyDescent="0.25">
      <c r="A5" s="14">
        <v>8</v>
      </c>
      <c r="B5" s="57" t="s">
        <v>6</v>
      </c>
      <c r="C5" s="58" t="s">
        <v>2</v>
      </c>
      <c r="D5" s="6" t="s">
        <v>22</v>
      </c>
      <c r="E5" s="79" t="s">
        <v>65</v>
      </c>
      <c r="F5" s="105" t="s">
        <v>88</v>
      </c>
      <c r="G5" s="80" t="s">
        <v>89</v>
      </c>
      <c r="H5" s="2"/>
    </row>
    <row r="6" spans="1:36" x14ac:dyDescent="0.25">
      <c r="A6" s="14">
        <v>6</v>
      </c>
      <c r="B6" s="59" t="s">
        <v>7</v>
      </c>
      <c r="C6" s="60" t="s">
        <v>2</v>
      </c>
      <c r="D6" s="7" t="s">
        <v>23</v>
      </c>
      <c r="E6" s="81" t="s">
        <v>63</v>
      </c>
      <c r="F6" s="106" t="s">
        <v>84</v>
      </c>
      <c r="G6" s="82" t="s">
        <v>85</v>
      </c>
      <c r="H6" s="2"/>
    </row>
    <row r="7" spans="1:36" x14ac:dyDescent="0.25">
      <c r="A7" s="14">
        <v>9</v>
      </c>
      <c r="B7" s="61" t="s">
        <v>8</v>
      </c>
      <c r="C7" s="62" t="s">
        <v>2</v>
      </c>
      <c r="D7" s="8" t="s">
        <v>26</v>
      </c>
      <c r="E7" s="83" t="s">
        <v>66</v>
      </c>
      <c r="F7" s="107" t="s">
        <v>90</v>
      </c>
      <c r="G7" s="84" t="s">
        <v>91</v>
      </c>
      <c r="H7" s="2"/>
    </row>
    <row r="8" spans="1:36" x14ac:dyDescent="0.25">
      <c r="A8" s="14">
        <v>7</v>
      </c>
      <c r="B8" s="63" t="s">
        <v>9</v>
      </c>
      <c r="C8" s="64" t="s">
        <v>2</v>
      </c>
      <c r="D8" s="9" t="s">
        <v>25</v>
      </c>
      <c r="E8" s="85" t="s">
        <v>64</v>
      </c>
      <c r="F8" s="108" t="s">
        <v>86</v>
      </c>
      <c r="G8" s="86" t="s">
        <v>87</v>
      </c>
      <c r="H8" s="2"/>
    </row>
    <row r="9" spans="1:36" x14ac:dyDescent="0.25">
      <c r="A9" s="14">
        <v>5</v>
      </c>
      <c r="B9" s="65" t="s">
        <v>10</v>
      </c>
      <c r="C9" s="66" t="s">
        <v>2</v>
      </c>
      <c r="D9" s="10" t="s">
        <v>24</v>
      </c>
      <c r="E9" s="87" t="s">
        <v>62</v>
      </c>
      <c r="F9" s="109" t="s">
        <v>82</v>
      </c>
      <c r="G9" s="88" t="s">
        <v>83</v>
      </c>
      <c r="H9" s="2"/>
    </row>
    <row r="10" spans="1:36" x14ac:dyDescent="0.25">
      <c r="A10" s="14">
        <v>4</v>
      </c>
      <c r="B10" s="67" t="s">
        <v>11</v>
      </c>
      <c r="C10" s="68" t="s">
        <v>2</v>
      </c>
      <c r="D10" s="11" t="s">
        <v>27</v>
      </c>
      <c r="E10" s="89" t="s">
        <v>61</v>
      </c>
      <c r="F10" s="110" t="s">
        <v>80</v>
      </c>
      <c r="G10" s="90" t="s">
        <v>81</v>
      </c>
      <c r="H10" s="2"/>
    </row>
    <row r="11" spans="1:36" x14ac:dyDescent="0.25">
      <c r="A11" s="14">
        <v>3</v>
      </c>
      <c r="B11" s="69" t="s">
        <v>14</v>
      </c>
      <c r="C11" s="70" t="s">
        <v>3</v>
      </c>
      <c r="D11" s="12" t="s">
        <v>28</v>
      </c>
      <c r="E11" s="91" t="s">
        <v>60</v>
      </c>
      <c r="F11" s="111" t="s">
        <v>78</v>
      </c>
      <c r="G11" s="92" t="s">
        <v>79</v>
      </c>
      <c r="H11" s="2"/>
    </row>
    <row r="12" spans="1:36" x14ac:dyDescent="0.25">
      <c r="A12" s="14">
        <v>2</v>
      </c>
      <c r="B12" s="71" t="s">
        <v>12</v>
      </c>
      <c r="C12" s="72" t="s">
        <v>3</v>
      </c>
      <c r="D12" s="13" t="s">
        <v>29</v>
      </c>
      <c r="E12" s="93" t="s">
        <v>59</v>
      </c>
      <c r="F12" s="112" t="s">
        <v>76</v>
      </c>
      <c r="G12" s="94" t="s">
        <v>77</v>
      </c>
      <c r="H12" s="2"/>
    </row>
    <row r="13" spans="1:36" x14ac:dyDescent="0.25">
      <c r="A13" s="14">
        <v>1</v>
      </c>
      <c r="B13" s="73" t="s">
        <v>13</v>
      </c>
      <c r="C13" s="74" t="s">
        <v>3</v>
      </c>
      <c r="D13" s="3" t="s">
        <v>30</v>
      </c>
      <c r="E13" s="95" t="s">
        <v>58</v>
      </c>
      <c r="F13" s="96" t="s">
        <v>74</v>
      </c>
      <c r="G13" s="113" t="s">
        <v>75</v>
      </c>
      <c r="H13" s="2"/>
    </row>
    <row r="14" spans="1:36" x14ac:dyDescent="0.25">
      <c r="G14"/>
      <c r="H14" s="2"/>
    </row>
    <row r="15" spans="1:36" x14ac:dyDescent="0.25">
      <c r="G15"/>
      <c r="H15" s="97"/>
      <c r="I15" s="97"/>
      <c r="J15" s="98"/>
      <c r="K15" s="97"/>
      <c r="L15" s="2"/>
      <c r="AC15" s="14"/>
      <c r="AE15" s="16"/>
      <c r="AF15" s="16"/>
      <c r="AG15" s="16"/>
      <c r="AH15" s="16"/>
      <c r="AI15" s="16"/>
      <c r="AJ15" s="16"/>
    </row>
    <row r="16" spans="1:36" ht="18.75" x14ac:dyDescent="0.3">
      <c r="A16" s="45" t="s">
        <v>70</v>
      </c>
      <c r="B16" s="42"/>
      <c r="C16" s="42"/>
      <c r="D16" s="42"/>
      <c r="E16" s="42"/>
      <c r="F16" s="43"/>
      <c r="G16" s="43"/>
      <c r="H16" s="44"/>
      <c r="I16" s="44"/>
      <c r="J16" s="97"/>
      <c r="K16" s="97"/>
      <c r="L16" s="2"/>
      <c r="AA16" s="4"/>
    </row>
    <row r="17" spans="1:12" ht="60" x14ac:dyDescent="0.25">
      <c r="A17" s="129" t="s">
        <v>100</v>
      </c>
      <c r="B17" s="116" t="s">
        <v>0</v>
      </c>
      <c r="C17" s="117" t="s">
        <v>17</v>
      </c>
      <c r="D17" s="115" t="s">
        <v>18</v>
      </c>
      <c r="E17" s="118" t="s">
        <v>99</v>
      </c>
      <c r="F17" s="115" t="s">
        <v>31</v>
      </c>
      <c r="G17" s="115" t="s">
        <v>44</v>
      </c>
      <c r="H17" s="115" t="s">
        <v>15</v>
      </c>
      <c r="I17" s="115" t="s">
        <v>96</v>
      </c>
      <c r="J17" s="29" t="s">
        <v>98</v>
      </c>
      <c r="K17" s="97"/>
      <c r="L17" s="2"/>
    </row>
    <row r="18" spans="1:12" ht="21.75" customHeight="1" x14ac:dyDescent="0.25">
      <c r="A18" s="99">
        <v>1</v>
      </c>
      <c r="B18" s="49" t="s">
        <v>2</v>
      </c>
      <c r="C18" s="50" t="str">
        <f>+_xlfn.CONCAT(D18,"__",E18)</f>
        <v>NIS__AKL</v>
      </c>
      <c r="D18" s="51" t="s">
        <v>4</v>
      </c>
      <c r="E18" s="52" t="s">
        <v>5</v>
      </c>
      <c r="F18" s="99" t="s">
        <v>43</v>
      </c>
      <c r="G18" s="99" t="s">
        <v>54</v>
      </c>
      <c r="H18" s="99">
        <v>1055</v>
      </c>
      <c r="I18" s="125">
        <v>124.87</v>
      </c>
      <c r="J18" s="121">
        <f>+Table4[[#This Row],[Length (km)]]*1.2</f>
        <v>149.84399999999999</v>
      </c>
    </row>
    <row r="19" spans="1:12" x14ac:dyDescent="0.25">
      <c r="A19" s="102">
        <v>2</v>
      </c>
      <c r="B19" s="30" t="s">
        <v>2</v>
      </c>
      <c r="C19" s="25" t="str">
        <f t="shared" ref="C19:C29" si="0">+_xlfn.CONCAT(D19,"__",E19)</f>
        <v>AKL__WTO</v>
      </c>
      <c r="D19" s="17" t="s">
        <v>5</v>
      </c>
      <c r="E19" s="31" t="s">
        <v>6</v>
      </c>
      <c r="F19" s="100" t="s">
        <v>41</v>
      </c>
      <c r="G19" s="100" t="s">
        <v>52</v>
      </c>
      <c r="H19" s="100">
        <v>3476</v>
      </c>
      <c r="I19" s="126">
        <v>113.32</v>
      </c>
      <c r="J19" s="122">
        <f>+Table4[[#This Row],[Length (km)]]*1.2</f>
        <v>135.98399999999998</v>
      </c>
    </row>
    <row r="20" spans="1:12" x14ac:dyDescent="0.25">
      <c r="A20" s="102">
        <v>3</v>
      </c>
      <c r="B20" s="30" t="s">
        <v>2</v>
      </c>
      <c r="C20" s="25" t="str">
        <f t="shared" si="0"/>
        <v>WTO__BOP</v>
      </c>
      <c r="D20" s="18" t="s">
        <v>6</v>
      </c>
      <c r="E20" s="32" t="s">
        <v>8</v>
      </c>
      <c r="F20" s="100" t="s">
        <v>40</v>
      </c>
      <c r="G20" s="100" t="s">
        <v>51</v>
      </c>
      <c r="H20" s="100">
        <v>629</v>
      </c>
      <c r="I20" s="126">
        <v>63.48</v>
      </c>
      <c r="J20" s="122">
        <f>+Table4[[#This Row],[Length (km)]]*1.2</f>
        <v>76.175999999999988</v>
      </c>
    </row>
    <row r="21" spans="1:12" x14ac:dyDescent="0.25">
      <c r="A21" s="102">
        <v>4</v>
      </c>
      <c r="B21" s="30" t="s">
        <v>2</v>
      </c>
      <c r="C21" s="25" t="str">
        <f t="shared" si="0"/>
        <v>WTO__CEN</v>
      </c>
      <c r="D21" s="18" t="s">
        <v>6</v>
      </c>
      <c r="E21" s="33" t="s">
        <v>10</v>
      </c>
      <c r="F21" s="100" t="s">
        <v>38</v>
      </c>
      <c r="G21" s="100" t="s">
        <v>50</v>
      </c>
      <c r="H21" s="100">
        <v>912</v>
      </c>
      <c r="I21" s="126">
        <v>128.74</v>
      </c>
      <c r="J21" s="122">
        <f>+Table4[[#This Row],[Length (km)]]*1.2</f>
        <v>154.488</v>
      </c>
    </row>
    <row r="22" spans="1:12" x14ac:dyDescent="0.25">
      <c r="A22" s="102">
        <v>5</v>
      </c>
      <c r="B22" s="30" t="s">
        <v>2</v>
      </c>
      <c r="C22" s="25" t="str">
        <f t="shared" si="0"/>
        <v>CEN__HBY</v>
      </c>
      <c r="D22" s="19" t="s">
        <v>10</v>
      </c>
      <c r="E22" s="34" t="s">
        <v>9</v>
      </c>
      <c r="F22" s="100" t="s">
        <v>37</v>
      </c>
      <c r="G22" s="100" t="s">
        <v>49</v>
      </c>
      <c r="H22" s="100">
        <v>100</v>
      </c>
      <c r="I22" s="126">
        <v>80.400000000000006</v>
      </c>
      <c r="J22" s="122">
        <f>+Table4[[#This Row],[Length (km)]]*1.2</f>
        <v>96.48</v>
      </c>
    </row>
    <row r="23" spans="1:12" x14ac:dyDescent="0.25">
      <c r="A23" s="102">
        <v>6</v>
      </c>
      <c r="B23" s="30" t="s">
        <v>2</v>
      </c>
      <c r="C23" s="25" t="str">
        <f t="shared" si="0"/>
        <v>TRN__CEN</v>
      </c>
      <c r="D23" s="20" t="s">
        <v>7</v>
      </c>
      <c r="E23" s="33" t="s">
        <v>10</v>
      </c>
      <c r="F23" s="100" t="s">
        <v>36</v>
      </c>
      <c r="G23" s="100" t="s">
        <v>48</v>
      </c>
      <c r="H23" s="100">
        <v>828</v>
      </c>
      <c r="I23" s="126">
        <v>95.92</v>
      </c>
      <c r="J23" s="122">
        <f>+Table4[[#This Row],[Length (km)]]*1.2</f>
        <v>115.104</v>
      </c>
    </row>
    <row r="24" spans="1:12" x14ac:dyDescent="0.25">
      <c r="A24" s="102">
        <v>7</v>
      </c>
      <c r="B24" s="30" t="s">
        <v>2</v>
      </c>
      <c r="C24" s="25" t="str">
        <f t="shared" si="0"/>
        <v>CEN__WEL</v>
      </c>
      <c r="D24" s="19" t="s">
        <v>10</v>
      </c>
      <c r="E24" s="35" t="s">
        <v>11</v>
      </c>
      <c r="F24" s="100" t="s">
        <v>35</v>
      </c>
      <c r="G24" s="100" t="s">
        <v>47</v>
      </c>
      <c r="H24" s="100">
        <v>2212</v>
      </c>
      <c r="I24" s="126">
        <v>69.260000000000005</v>
      </c>
      <c r="J24" s="122">
        <f>+Table4[[#This Row],[Length (km)]]*1.2</f>
        <v>83.112000000000009</v>
      </c>
    </row>
    <row r="25" spans="1:12" x14ac:dyDescent="0.25">
      <c r="A25" s="102">
        <v>8</v>
      </c>
      <c r="B25" s="36" t="s">
        <v>19</v>
      </c>
      <c r="C25" s="25" t="str">
        <f t="shared" si="0"/>
        <v>WEL__CAN</v>
      </c>
      <c r="D25" s="21" t="s">
        <v>11</v>
      </c>
      <c r="E25" s="37" t="s">
        <v>12</v>
      </c>
      <c r="F25" s="100" t="s">
        <v>34</v>
      </c>
      <c r="G25" s="100">
        <v>1200</v>
      </c>
      <c r="H25" s="100">
        <v>1200</v>
      </c>
      <c r="I25" s="126">
        <v>263.69</v>
      </c>
      <c r="J25" s="122">
        <f>+Table4[[#This Row],[Length (km)]]*1.2</f>
        <v>316.428</v>
      </c>
    </row>
    <row r="26" spans="1:12" x14ac:dyDescent="0.25">
      <c r="A26" s="102">
        <v>9</v>
      </c>
      <c r="B26" s="38" t="s">
        <v>3</v>
      </c>
      <c r="C26" s="25" t="str">
        <f>+_xlfn.CONCAT(D26,"__",E26)</f>
        <v>NEL__CAN</v>
      </c>
      <c r="D26" s="23" t="s">
        <v>14</v>
      </c>
      <c r="E26" s="37" t="s">
        <v>12</v>
      </c>
      <c r="F26" s="100" t="s">
        <v>33</v>
      </c>
      <c r="G26" s="100" t="s">
        <v>46</v>
      </c>
      <c r="H26" s="100">
        <v>890</v>
      </c>
      <c r="I26" s="126">
        <v>169.94</v>
      </c>
      <c r="J26" s="122">
        <f>+Table4[[#This Row],[Length (km)]]*1.2</f>
        <v>203.928</v>
      </c>
    </row>
    <row r="27" spans="1:12" x14ac:dyDescent="0.25">
      <c r="A27" s="102">
        <v>10</v>
      </c>
      <c r="B27" s="38" t="s">
        <v>3</v>
      </c>
      <c r="C27" s="25" t="str">
        <f t="shared" si="0"/>
        <v>CAN__OTG</v>
      </c>
      <c r="D27" s="22" t="s">
        <v>12</v>
      </c>
      <c r="E27" s="39" t="s">
        <v>13</v>
      </c>
      <c r="F27" s="100" t="s">
        <v>32</v>
      </c>
      <c r="G27" s="100" t="s">
        <v>45</v>
      </c>
      <c r="H27" s="100">
        <v>972</v>
      </c>
      <c r="I27" s="126">
        <v>149.58000000000001</v>
      </c>
      <c r="J27" s="122">
        <f>+Table4[[#This Row],[Length (km)]]*1.2</f>
        <v>179.49600000000001</v>
      </c>
    </row>
    <row r="28" spans="1:12" x14ac:dyDescent="0.25">
      <c r="A28" s="114" t="s">
        <v>55</v>
      </c>
      <c r="B28" s="40" t="s">
        <v>2</v>
      </c>
      <c r="C28" s="26" t="str">
        <f t="shared" si="0"/>
        <v>AKL__TRN</v>
      </c>
      <c r="D28" s="24" t="s">
        <v>5</v>
      </c>
      <c r="E28" s="41" t="s">
        <v>7</v>
      </c>
      <c r="F28" s="101" t="s">
        <v>42</v>
      </c>
      <c r="G28" s="101" t="s">
        <v>53</v>
      </c>
      <c r="H28" s="101">
        <v>823</v>
      </c>
      <c r="I28" s="127">
        <v>166.75</v>
      </c>
      <c r="J28" s="123">
        <f>+Table4[[#This Row],[Length (km)]]*1.2</f>
        <v>200.1</v>
      </c>
    </row>
    <row r="29" spans="1:12" x14ac:dyDescent="0.25">
      <c r="A29" s="114" t="s">
        <v>56</v>
      </c>
      <c r="B29" s="40" t="s">
        <v>2</v>
      </c>
      <c r="C29" s="26" t="str">
        <f t="shared" si="0"/>
        <v>WTO__HBY</v>
      </c>
      <c r="D29" s="119" t="s">
        <v>6</v>
      </c>
      <c r="E29" s="120" t="s">
        <v>9</v>
      </c>
      <c r="F29" s="114" t="s">
        <v>39</v>
      </c>
      <c r="G29" s="114">
        <v>478</v>
      </c>
      <c r="H29" s="114">
        <v>478</v>
      </c>
      <c r="I29" s="128">
        <v>95.51</v>
      </c>
      <c r="J29" s="124">
        <f>+Table4[[#This Row],[Length (km)]]*1.2</f>
        <v>114.61200000000001</v>
      </c>
    </row>
    <row r="30" spans="1:12" x14ac:dyDescent="0.25">
      <c r="A30" s="16"/>
      <c r="F30" s="15"/>
      <c r="H30"/>
      <c r="J30" s="97"/>
    </row>
    <row r="31" spans="1:12" x14ac:dyDescent="0.25">
      <c r="F31" s="15"/>
      <c r="H31"/>
    </row>
    <row r="32" spans="1:12" x14ac:dyDescent="0.25">
      <c r="F32" s="15"/>
      <c r="H32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B7BC-1C67-4FC0-A0C9-0078332A9557}">
  <dimension ref="A1"/>
  <sheetViews>
    <sheetView workbookViewId="0">
      <selection activeCell="A5" sqref="A5:A14"/>
    </sheetView>
  </sheetViews>
  <sheetFormatPr defaultRowHeight="15" x14ac:dyDescent="0.25"/>
  <sheetData>
    <row r="1" spans="1:1" x14ac:dyDescent="0.25">
      <c r="A1" s="1" t="s">
        <v>16</v>
      </c>
    </row>
  </sheetData>
  <hyperlinks>
    <hyperlink ref="A1" r:id="rId1" location=":~:text=National%20energy%20consumption%20increased%20by,was%20in%20the%20transport%20sector.&amp;text=Residential%20consumption%20in%202021%20increased,3%20per%20cent%20since%202019." display="https://www.mbie.govt.nz/dmsdocument/23550-energy-in-new-zealand-2022-pdf - :~:text=National%20energy%20consumption%20increased%20by,was%20in%20the%20transport%20sector.&amp;text=Residential%20consumption%20in%202021%20increased,3%20per%20cent%20since%202019." xr:uid="{97AD7432-6236-4BCA-91BB-C3D2AFC415A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</vt:lpstr>
      <vt:lpstr>Revisit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Rafaella Canessa</dc:creator>
  <cp:lastModifiedBy>Rafaella Canessa Figueroa</cp:lastModifiedBy>
  <dcterms:created xsi:type="dcterms:W3CDTF">2023-06-14T22:59:35Z</dcterms:created>
  <dcterms:modified xsi:type="dcterms:W3CDTF">2023-06-22T05:16:03Z</dcterms:modified>
</cp:coreProperties>
</file>