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REMix\remix_nz\input\brownfield\hydro\"/>
    </mc:Choice>
  </mc:AlternateContent>
  <xr:revisionPtr revIDLastSave="0" documentId="13_ncr:1_{ACFEA263-96BF-4DE9-B8D4-DB5F761FA571}" xr6:coauthVersionLast="47" xr6:coauthVersionMax="47" xr10:uidLastSave="{00000000-0000-0000-0000-000000000000}"/>
  <bookViews>
    <workbookView xWindow="9720" yWindow="1785" windowWidth="18870" windowHeight="11385" xr2:uid="{00000000-000D-0000-FFFF-FFFF00000000}"/>
  </bookViews>
  <sheets>
    <sheet name="hydro_groups" sheetId="4" r:id="rId1"/>
    <sheet name="power-plant-nz-database" sheetId="3" r:id="rId2"/>
    <sheet name="hydro_stations" sheetId="1" r:id="rId3"/>
    <sheet name="resevoir_storage" sheetId="2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F8" i="4"/>
  <c r="B16" i="2"/>
  <c r="B14" i="2"/>
  <c r="I3" i="2"/>
  <c r="I4" i="2"/>
  <c r="I5" i="2"/>
  <c r="I6" i="2"/>
  <c r="I7" i="2"/>
  <c r="I8" i="2"/>
  <c r="I9" i="2"/>
  <c r="H3" i="2"/>
  <c r="B15" i="2" s="1"/>
  <c r="H4" i="2"/>
  <c r="B13" i="2" s="1"/>
  <c r="B17" i="2" s="1"/>
  <c r="H5" i="2"/>
  <c r="H6" i="2"/>
  <c r="H7" i="2"/>
  <c r="H8" i="2"/>
  <c r="H9" i="2"/>
  <c r="K7" i="1"/>
  <c r="K6" i="1"/>
  <c r="K5" i="1"/>
  <c r="K3" i="1"/>
  <c r="K4" i="1" s="1"/>
  <c r="K2" i="1"/>
  <c r="H10" i="2" l="1"/>
  <c r="I10" i="2"/>
</calcChain>
</file>

<file path=xl/sharedStrings.xml><?xml version="1.0" encoding="utf-8"?>
<sst xmlns="http://schemas.openxmlformats.org/spreadsheetml/2006/main" count="3605" uniqueCount="874">
  <si>
    <t>GENERATOR</t>
  </si>
  <si>
    <t>HEAD_WATER_FROM</t>
  </si>
  <si>
    <t>TAIL_WATER_TO</t>
  </si>
  <si>
    <t>POWER_SYSTEM_NODE</t>
  </si>
  <si>
    <t>CAPACITY</t>
  </si>
  <si>
    <t>SPECIFIC_POWER</t>
  </si>
  <si>
    <t>SPILLWAY_MAX_FLOW</t>
  </si>
  <si>
    <t>Mangahao</t>
  </si>
  <si>
    <t>Mangahao_head</t>
  </si>
  <si>
    <t>SEA</t>
  </si>
  <si>
    <t>NI</t>
  </si>
  <si>
    <t>na</t>
  </si>
  <si>
    <t>Waikaremoana</t>
  </si>
  <si>
    <t>Lake_Waikaremoana_head</t>
  </si>
  <si>
    <t>Cobb</t>
  </si>
  <si>
    <t>Lake_Cobb</t>
  </si>
  <si>
    <t>SI</t>
  </si>
  <si>
    <t>Whakamaru</t>
  </si>
  <si>
    <t>Lake_Whakamaru</t>
  </si>
  <si>
    <t>Lake_Maraetai</t>
  </si>
  <si>
    <t>Ohakuri</t>
  </si>
  <si>
    <t>Lake_Ohakuri</t>
  </si>
  <si>
    <t>Lake_Atiamuri</t>
  </si>
  <si>
    <t>Manapouri</t>
  </si>
  <si>
    <t>Lakes_Manapouri_Te_Anau_head</t>
  </si>
  <si>
    <t>Aratiatia</t>
  </si>
  <si>
    <t>Lake_Aratiatia</t>
  </si>
  <si>
    <t>Arapuni</t>
  </si>
  <si>
    <t>Lake_Arapuni</t>
  </si>
  <si>
    <t>Lake_Karapiro</t>
  </si>
  <si>
    <t>Roxburgh</t>
  </si>
  <si>
    <t>Lake_Roxburgh</t>
  </si>
  <si>
    <t>Roxburgh_tail</t>
  </si>
  <si>
    <t>Tekapo_B</t>
  </si>
  <si>
    <t>Tekapo_canal_tail</t>
  </si>
  <si>
    <t>Lake_Pukaki</t>
  </si>
  <si>
    <t>Clyde_220kV</t>
  </si>
  <si>
    <t>Lake_Dunstan</t>
  </si>
  <si>
    <t>Clyde_tail</t>
  </si>
  <si>
    <t>Maraetai</t>
  </si>
  <si>
    <t>Lake_Waipapa</t>
  </si>
  <si>
    <t>Ohau_C</t>
  </si>
  <si>
    <t>Ohau_BC_canal</t>
  </si>
  <si>
    <t>Lake_Benmore</t>
  </si>
  <si>
    <t>Coleridge</t>
  </si>
  <si>
    <t>Lake_Coleridge</t>
  </si>
  <si>
    <t>Waitaki</t>
  </si>
  <si>
    <t>Lake_Waitaki</t>
  </si>
  <si>
    <t>Waitaki_tail</t>
  </si>
  <si>
    <t>Matahina</t>
  </si>
  <si>
    <t>Lake_Matahina</t>
  </si>
  <si>
    <t>Tokaanu</t>
  </si>
  <si>
    <t>Lake_Rotoaira</t>
  </si>
  <si>
    <t>Tekapo_A</t>
  </si>
  <si>
    <t>Lake_Tekapo</t>
  </si>
  <si>
    <t>Tekapo_canal_head</t>
  </si>
  <si>
    <t>Waipapa</t>
  </si>
  <si>
    <t>Atiamuri</t>
  </si>
  <si>
    <t>Rangipo</t>
  </si>
  <si>
    <t>Lake_Moawhango</t>
  </si>
  <si>
    <t>Ohau_B</t>
  </si>
  <si>
    <t>Lake_Ruataniwha</t>
  </si>
  <si>
    <t>Aviemore</t>
  </si>
  <si>
    <t>Lake_Aviemore</t>
  </si>
  <si>
    <t>Karapiro</t>
  </si>
  <si>
    <t>Karapiro_tail</t>
  </si>
  <si>
    <t>Ohau_A</t>
  </si>
  <si>
    <t>Pukaki_Ohau_canal_junction</t>
  </si>
  <si>
    <t>Benmore</t>
  </si>
  <si>
    <t>Column1</t>
  </si>
  <si>
    <t>Reservoir</t>
  </si>
  <si>
    <t>Specific Power</t>
  </si>
  <si>
    <t>Taupo</t>
  </si>
  <si>
    <t>Tekapo</t>
  </si>
  <si>
    <t>Pukaki &amp; Ohau</t>
  </si>
  <si>
    <t>Note</t>
  </si>
  <si>
    <t>Waikato</t>
  </si>
  <si>
    <t>Clutha</t>
  </si>
  <si>
    <t>Hawea</t>
  </si>
  <si>
    <t>Manapouri Te Anau</t>
  </si>
  <si>
    <t>Table source: hydro_stations.csv JADE</t>
  </si>
  <si>
    <t>Sum of greens and purple</t>
  </si>
  <si>
    <t>Results of this sheet: equivalent specific power per reservoir. Used in Storage capacity calculations.</t>
  </si>
  <si>
    <t>Data from JADE (resevoir limits)</t>
  </si>
  <si>
    <t>Max level (Mm3)</t>
  </si>
  <si>
    <t>Min level (Mm3)</t>
  </si>
  <si>
    <t>Min Penalty ($?)</t>
  </si>
  <si>
    <t>inicial state (Mm3)</t>
  </si>
  <si>
    <t>Model Region</t>
  </si>
  <si>
    <t>SP = Specific power (rate of cumecs to MW = MWs/m3)</t>
  </si>
  <si>
    <t>Max storage GWh</t>
  </si>
  <si>
    <t>Contingent Storage GWh</t>
  </si>
  <si>
    <t>Lake_Hawea</t>
  </si>
  <si>
    <t>OTG</t>
  </si>
  <si>
    <t>Lake_Ohau</t>
  </si>
  <si>
    <t>CAN</t>
  </si>
  <si>
    <t>Lake_Taupo</t>
  </si>
  <si>
    <t>WTO</t>
  </si>
  <si>
    <t>Start of Waikato Hydro Scheme. Sum off all hydro_stations SP</t>
  </si>
  <si>
    <t>Lake_Waikaremoana</t>
  </si>
  <si>
    <t>HBY</t>
  </si>
  <si>
    <t>Lakes_Manapouri_Te_Anau</t>
  </si>
  <si>
    <t>*reservoir that represents both lakes</t>
  </si>
  <si>
    <t>Total</t>
  </si>
  <si>
    <t>Source</t>
  </si>
  <si>
    <t>reservoir_limits</t>
  </si>
  <si>
    <t>reservoirs</t>
  </si>
  <si>
    <t>power-plant-nz-database</t>
  </si>
  <si>
    <t>Comment</t>
  </si>
  <si>
    <t>GWh</t>
  </si>
  <si>
    <t>Storage</t>
  </si>
  <si>
    <t>Table source: stated in row 1</t>
  </si>
  <si>
    <t>Results of this sheet: storage per reservoir.</t>
  </si>
  <si>
    <t>hydro_stations tab</t>
  </si>
  <si>
    <t>Name</t>
  </si>
  <si>
    <t>Type</t>
  </si>
  <si>
    <t>Primary_fuel</t>
  </si>
  <si>
    <t>Secondary_fuel</t>
  </si>
  <si>
    <t>Prime_mover_1</t>
  </si>
  <si>
    <t>Prime_mover_2</t>
  </si>
  <si>
    <t>Cogeneration</t>
  </si>
  <si>
    <t>Capacity_MW</t>
  </si>
  <si>
    <t>Largest_unit_MW</t>
  </si>
  <si>
    <t>Primary_efficiency</t>
  </si>
  <si>
    <t>Generating_units_number</t>
  </si>
  <si>
    <t>Generating_units_notes</t>
  </si>
  <si>
    <t>Year_built</t>
  </si>
  <si>
    <t>Status</t>
  </si>
  <si>
    <t>Cooling_type</t>
  </si>
  <si>
    <t>Cooling_source</t>
  </si>
  <si>
    <t>Group_name</t>
  </si>
  <si>
    <t>Group_order</t>
  </si>
  <si>
    <t>Owner_1</t>
  </si>
  <si>
    <t>Owner_2</t>
  </si>
  <si>
    <t>Operator</t>
  </si>
  <si>
    <t>Connection_type</t>
  </si>
  <si>
    <t>Avg_Ann_Gen_GWh</t>
  </si>
  <si>
    <t>Hydro_max_storage_m3</t>
  </si>
  <si>
    <t>Basin</t>
  </si>
  <si>
    <t>Regional_auth</t>
  </si>
  <si>
    <t>Region_name</t>
  </si>
  <si>
    <t>Island_name</t>
  </si>
  <si>
    <t>Node_name</t>
  </si>
  <si>
    <t>GIP substation</t>
  </si>
  <si>
    <t>Lifetime</t>
  </si>
  <si>
    <t>Lifetime_notes</t>
  </si>
  <si>
    <t>lat</t>
  </si>
  <si>
    <t>long</t>
  </si>
  <si>
    <t>Node</t>
  </si>
  <si>
    <t>Techs</t>
  </si>
  <si>
    <t>Redvale Landfill</t>
  </si>
  <si>
    <t>Thermal</t>
  </si>
  <si>
    <t>Biogas</t>
  </si>
  <si>
    <t>N</t>
  </si>
  <si>
    <t>7 x 1 MW</t>
  </si>
  <si>
    <t>Waste Management</t>
  </si>
  <si>
    <t>Trustpower</t>
  </si>
  <si>
    <t>Embedded</t>
  </si>
  <si>
    <t>NIS - North Isthmus</t>
  </si>
  <si>
    <t xml:space="preserve">NI </t>
  </si>
  <si>
    <t>SVL0331</t>
  </si>
  <si>
    <t>SVL</t>
  </si>
  <si>
    <t>NIS</t>
  </si>
  <si>
    <t>BIO</t>
  </si>
  <si>
    <t>Watercare Mangere</t>
  </si>
  <si>
    <t>Y</t>
  </si>
  <si>
    <t>Watercare Services</t>
  </si>
  <si>
    <t>Mighty River Power</t>
  </si>
  <si>
    <t>AKL - Auckland</t>
  </si>
  <si>
    <t>MNG0331</t>
  </si>
  <si>
    <t>MNG</t>
  </si>
  <si>
    <t>AKL</t>
  </si>
  <si>
    <t>Greenmount Landfill</t>
  </si>
  <si>
    <t>6 x 0.92 MW</t>
  </si>
  <si>
    <t>EnviroWaste</t>
  </si>
  <si>
    <t>Mercury</t>
  </si>
  <si>
    <t>OTA0221</t>
  </si>
  <si>
    <t>OTA</t>
  </si>
  <si>
    <t>Hampton Downs Landfill</t>
  </si>
  <si>
    <t>4 x 1 MW</t>
  </si>
  <si>
    <t>WTO - Waikato</t>
  </si>
  <si>
    <t>MER0331</t>
  </si>
  <si>
    <t>MER</t>
  </si>
  <si>
    <t>Christchurch City Wastewater</t>
  </si>
  <si>
    <t>Orion</t>
  </si>
  <si>
    <t>Meridian Energy</t>
  </si>
  <si>
    <t>CAN - Canterbury</t>
  </si>
  <si>
    <t xml:space="preserve">SI </t>
  </si>
  <si>
    <t>BRY0111</t>
  </si>
  <si>
    <t>BRY</t>
  </si>
  <si>
    <t>Whitford Landfill</t>
  </si>
  <si>
    <t>3 x 1 MW</t>
  </si>
  <si>
    <t>TAK0331</t>
  </si>
  <si>
    <t>TAK</t>
  </si>
  <si>
    <t>Rosedale Landfill</t>
  </si>
  <si>
    <t>3 x 0.92 MW</t>
  </si>
  <si>
    <t>ALB0331</t>
  </si>
  <si>
    <t>ALB</t>
  </si>
  <si>
    <t>Silverstream Landfill</t>
  </si>
  <si>
    <t>3 x 0.9 MW</t>
  </si>
  <si>
    <t>WEL - Wellington</t>
  </si>
  <si>
    <t>HAY0331</t>
  </si>
  <si>
    <t>HAY</t>
  </si>
  <si>
    <t>WEL</t>
  </si>
  <si>
    <t>Southern Landfill</t>
  </si>
  <si>
    <t>Todd Energy</t>
  </si>
  <si>
    <t>CPK0331</t>
  </si>
  <si>
    <t>CPK</t>
  </si>
  <si>
    <t>Tirohia Landfill</t>
  </si>
  <si>
    <t>1 x 1</t>
  </si>
  <si>
    <t>H.G. Leach &amp; Co.</t>
  </si>
  <si>
    <t>WKO0331</t>
  </si>
  <si>
    <t>WKO</t>
  </si>
  <si>
    <t>Horotiu Landfill</t>
  </si>
  <si>
    <t>Green Energy</t>
  </si>
  <si>
    <t>WEL Networks</t>
  </si>
  <si>
    <t>TWH0331</t>
  </si>
  <si>
    <t>TWH</t>
  </si>
  <si>
    <t>Burwood Hospital</t>
  </si>
  <si>
    <t>Biomass</t>
  </si>
  <si>
    <t>Diesel</t>
  </si>
  <si>
    <t>Christchurch District Health</t>
  </si>
  <si>
    <t>BRY0661</t>
  </si>
  <si>
    <t>Glenbrook</t>
  </si>
  <si>
    <t>Coal</t>
  </si>
  <si>
    <t>Natural gas waste heat</t>
  </si>
  <si>
    <t>steam turbine</t>
  </si>
  <si>
    <t>Operational</t>
  </si>
  <si>
    <t>Bluescope</t>
  </si>
  <si>
    <t>Grid</t>
  </si>
  <si>
    <t>GLN0332</t>
  </si>
  <si>
    <t>GLN</t>
  </si>
  <si>
    <t>COAL</t>
  </si>
  <si>
    <t>Whirinaki</t>
  </si>
  <si>
    <t>open cycle gas turbine (OCGT)</t>
  </si>
  <si>
    <t>Contact</t>
  </si>
  <si>
    <t>HBY - Hawkes Bay</t>
  </si>
  <si>
    <t>WHI2201</t>
  </si>
  <si>
    <t>WHI</t>
  </si>
  <si>
    <t>DIE</t>
  </si>
  <si>
    <t>Marsden Diesel</t>
  </si>
  <si>
    <t>5 x 1.8 MW</t>
  </si>
  <si>
    <t>BRB0331</t>
  </si>
  <si>
    <t>BRB</t>
  </si>
  <si>
    <t>Bream Bay Peaker</t>
  </si>
  <si>
    <t>reciprocating engine</t>
  </si>
  <si>
    <t>Manawa Energy</t>
  </si>
  <si>
    <t>Hokitika Diesel</t>
  </si>
  <si>
    <t>WEC - West Coast</t>
  </si>
  <si>
    <t>KUM0661</t>
  </si>
  <si>
    <t>KUM</t>
  </si>
  <si>
    <t>Addington</t>
  </si>
  <si>
    <t>ADD0111</t>
  </si>
  <si>
    <t>ADD</t>
  </si>
  <si>
    <t>Christchurch Hospital Campus</t>
  </si>
  <si>
    <t>BU</t>
  </si>
  <si>
    <t>ADD0661</t>
  </si>
  <si>
    <t>Orion Diesel</t>
  </si>
  <si>
    <t>Jackson Estate</t>
  </si>
  <si>
    <t>NEL - Nelson/Marlbourough</t>
  </si>
  <si>
    <t>BLN0331</t>
  </si>
  <si>
    <t>BLN</t>
  </si>
  <si>
    <t>NEL</t>
  </si>
  <si>
    <t>Mud House</t>
  </si>
  <si>
    <t>Kiwi Wine Company</t>
  </si>
  <si>
    <t>Orion Diesel II</t>
  </si>
  <si>
    <t>South Pacific Cellars</t>
  </si>
  <si>
    <t>Christchurch Airport (Harewood)</t>
  </si>
  <si>
    <t>Christchurch Airport Authority</t>
  </si>
  <si>
    <t>ISL0661</t>
  </si>
  <si>
    <t>ISL</t>
  </si>
  <si>
    <t>Darfield</t>
  </si>
  <si>
    <t>WD Boyes &amp; Sons</t>
  </si>
  <si>
    <t>HOR0331</t>
  </si>
  <si>
    <t>HOR</t>
  </si>
  <si>
    <t>Cloudy Bay</t>
  </si>
  <si>
    <t>Indevin</t>
  </si>
  <si>
    <t>Government Communications Satellite</t>
  </si>
  <si>
    <t>PukePine</t>
  </si>
  <si>
    <t>PukePine Sawmills</t>
  </si>
  <si>
    <t>BOP - Bay Of Plenty</t>
  </si>
  <si>
    <t>TMI0331</t>
  </si>
  <si>
    <t>TMI</t>
  </si>
  <si>
    <t>BOP</t>
  </si>
  <si>
    <t>Kawerau Binary</t>
  </si>
  <si>
    <t>Geothermal</t>
  </si>
  <si>
    <t>Geoothermal binary</t>
  </si>
  <si>
    <t>binary</t>
  </si>
  <si>
    <t>Air</t>
  </si>
  <si>
    <t xml:space="preserve">Nova Energy </t>
  </si>
  <si>
    <t>Ngati Tuwharetoa Geothermal Assets Limited</t>
  </si>
  <si>
    <t>Kawerau</t>
  </si>
  <si>
    <t>BOP - Bay of Plenty</t>
  </si>
  <si>
    <t>KAW0111</t>
  </si>
  <si>
    <t>KAW</t>
  </si>
  <si>
    <t>yr built+50</t>
  </si>
  <si>
    <t>geoth</t>
  </si>
  <si>
    <t>Ngatamariki</t>
  </si>
  <si>
    <t>Geothermal binary</t>
  </si>
  <si>
    <t>NAP2202</t>
  </si>
  <si>
    <t>NAP</t>
  </si>
  <si>
    <t>Te Ahi O Maui</t>
  </si>
  <si>
    <t>Eastland Group</t>
  </si>
  <si>
    <t>Kawerau A8D Ahuwhenua Trust</t>
  </si>
  <si>
    <t>KAW1101</t>
  </si>
  <si>
    <t>Ngawha</t>
  </si>
  <si>
    <t>Top Energy</t>
  </si>
  <si>
    <t>KOE0331</t>
  </si>
  <si>
    <t>KOE</t>
  </si>
  <si>
    <t>Te Huka</t>
  </si>
  <si>
    <t>Contact Energy</t>
  </si>
  <si>
    <t>Wairakei-Tauhara</t>
  </si>
  <si>
    <t>WRK0331</t>
  </si>
  <si>
    <t>WRK</t>
  </si>
  <si>
    <t>Wairakei Binary</t>
  </si>
  <si>
    <t>Geothermal Binary</t>
  </si>
  <si>
    <t>WRK2201</t>
  </si>
  <si>
    <t>Kawerau-GDL (KA24)</t>
  </si>
  <si>
    <t>Te Mihi</t>
  </si>
  <si>
    <t>Geothermal double flash</t>
  </si>
  <si>
    <t>condensed steam turbine (CST)</t>
  </si>
  <si>
    <t>Mechanical draft cooling tower</t>
  </si>
  <si>
    <t>THI2201</t>
  </si>
  <si>
    <t>THI</t>
  </si>
  <si>
    <t>Kawerau (KGL)</t>
  </si>
  <si>
    <t>Ohaaki</t>
  </si>
  <si>
    <t>back pressure turbine (BPT)</t>
  </si>
  <si>
    <t>Natural draft cooling tower</t>
  </si>
  <si>
    <t>OKI2201</t>
  </si>
  <si>
    <t>OKI</t>
  </si>
  <si>
    <t>TOPP1</t>
  </si>
  <si>
    <t>Norske Skog Tasman</t>
  </si>
  <si>
    <t>KAW0112</t>
  </si>
  <si>
    <t>Poihipi</t>
  </si>
  <si>
    <t>Geothermal dry steam</t>
  </si>
  <si>
    <t>PPI2201</t>
  </si>
  <si>
    <t>PPI</t>
  </si>
  <si>
    <t>Mokai</t>
  </si>
  <si>
    <t>Geothermal single flash</t>
  </si>
  <si>
    <t>combined cycle</t>
  </si>
  <si>
    <t>Tuaropaki Power Company</t>
  </si>
  <si>
    <t>WKM2201</t>
  </si>
  <si>
    <t>WKM</t>
  </si>
  <si>
    <t>Rotokawa</t>
  </si>
  <si>
    <t>Kawerau BP</t>
  </si>
  <si>
    <t>Steam repurposed</t>
  </si>
  <si>
    <t>Partially embedded</t>
  </si>
  <si>
    <t>Wairakei (A&amp;B)</t>
  </si>
  <si>
    <t>Geothermal triple flash</t>
  </si>
  <si>
    <t>River</t>
  </si>
  <si>
    <t>Waikato river</t>
  </si>
  <si>
    <t>Nga Awa Purua</t>
  </si>
  <si>
    <t>Mechanical evaporative water</t>
  </si>
  <si>
    <t>Tauhara North No. 2 Trust</t>
  </si>
  <si>
    <t>NAP2201</t>
  </si>
  <si>
    <t>Huntly Unit 1-2-4</t>
  </si>
  <si>
    <t>Natural gas</t>
  </si>
  <si>
    <t>3 x 250 MW</t>
  </si>
  <si>
    <t>Genesis</t>
  </si>
  <si>
    <t>HLY2202</t>
  </si>
  <si>
    <t>HLY</t>
  </si>
  <si>
    <t>GT</t>
  </si>
  <si>
    <t>Huntly Unit 5</t>
  </si>
  <si>
    <t>combined cycle gas turbine (CCGT)</t>
  </si>
  <si>
    <t>HLY2201</t>
  </si>
  <si>
    <t>CCGT</t>
  </si>
  <si>
    <t>Taranaki Combined Cycle</t>
  </si>
  <si>
    <t>Patea river</t>
  </si>
  <si>
    <t>TRN - Taranaki</t>
  </si>
  <si>
    <t>SFD2201</t>
  </si>
  <si>
    <t>SFD</t>
  </si>
  <si>
    <t>TRN</t>
  </si>
  <si>
    <t>Stratford</t>
  </si>
  <si>
    <t>OCGT</t>
  </si>
  <si>
    <t>Junction Road</t>
  </si>
  <si>
    <t>2 x 10.3 MW, 1 x 3.2 MW, 1 x 1.5 MW</t>
  </si>
  <si>
    <t>Todd Generation Taranaki</t>
  </si>
  <si>
    <t>JRD1101</t>
  </si>
  <si>
    <t>JRD</t>
  </si>
  <si>
    <t>McKee</t>
  </si>
  <si>
    <t>2 x 50 MW, 2 x 2 MW</t>
  </si>
  <si>
    <t>MKE1101</t>
  </si>
  <si>
    <t>MKE</t>
  </si>
  <si>
    <t>Hawera (Whareroa)</t>
  </si>
  <si>
    <t>Distillate</t>
  </si>
  <si>
    <t>4 x 10.9 MW, 1 x 26 MW</t>
  </si>
  <si>
    <t>Fonterra</t>
  </si>
  <si>
    <t>HWA1102</t>
  </si>
  <si>
    <t>HWA</t>
  </si>
  <si>
    <t>Huntly Unit 6</t>
  </si>
  <si>
    <t>Te Rapa</t>
  </si>
  <si>
    <t>TRC0331</t>
  </si>
  <si>
    <t>TRC</t>
  </si>
  <si>
    <t>Kawerau - TPP</t>
  </si>
  <si>
    <t>1 x 10 MW, 1 x 8 MW, 1 x 18.7 MW</t>
  </si>
  <si>
    <t>Kapuni</t>
  </si>
  <si>
    <t>Nova Energy</t>
  </si>
  <si>
    <t>KPA1101</t>
  </si>
  <si>
    <t>KPA</t>
  </si>
  <si>
    <t>Edgecumbe</t>
  </si>
  <si>
    <t>2 x  5 MW</t>
  </si>
  <si>
    <t>EDG0331</t>
  </si>
  <si>
    <t>EDG</t>
  </si>
  <si>
    <t>Wellington Hospital</t>
  </si>
  <si>
    <t>Fuel oil</t>
  </si>
  <si>
    <t>Vector</t>
  </si>
  <si>
    <t>Mangahewa</t>
  </si>
  <si>
    <t>HUI0331</t>
  </si>
  <si>
    <t>Auckland District Hospital</t>
  </si>
  <si>
    <t>2 x 1.8MW</t>
  </si>
  <si>
    <t>Auckland District Hospital Board</t>
  </si>
  <si>
    <t>PEN0331</t>
  </si>
  <si>
    <t>PEN</t>
  </si>
  <si>
    <t>Forest Research</t>
  </si>
  <si>
    <t>ROT0111</t>
  </si>
  <si>
    <t>ROT</t>
  </si>
  <si>
    <t>Ravensdown</t>
  </si>
  <si>
    <t>Unknown</t>
  </si>
  <si>
    <t>RDF0331</t>
  </si>
  <si>
    <t>RDF</t>
  </si>
  <si>
    <t>Gisborne</t>
  </si>
  <si>
    <t>Eastland Networks</t>
  </si>
  <si>
    <t>GIS0501</t>
  </si>
  <si>
    <t>GIS</t>
  </si>
  <si>
    <t>Anchor Products</t>
  </si>
  <si>
    <t>TMU0111</t>
  </si>
  <si>
    <t>TMU</t>
  </si>
  <si>
    <t>Bombay</t>
  </si>
  <si>
    <t>Greymouth Power Company</t>
  </si>
  <si>
    <t>BOB1101</t>
  </si>
  <si>
    <t>BOB</t>
  </si>
  <si>
    <t>Totara Road</t>
  </si>
  <si>
    <t>Palmerston North City Council</t>
  </si>
  <si>
    <t>CEN - Central</t>
  </si>
  <si>
    <t>LTN0331</t>
  </si>
  <si>
    <t>LTN</t>
  </si>
  <si>
    <t>CEN</t>
  </si>
  <si>
    <t>Wairoa</t>
  </si>
  <si>
    <t>WRA0111</t>
  </si>
  <si>
    <t>WRA</t>
  </si>
  <si>
    <t>Hornby, Christchurch</t>
  </si>
  <si>
    <t>Ravensdown Fertiliser Co-op</t>
  </si>
  <si>
    <t>ISL0331</t>
  </si>
  <si>
    <t>Simeon Quay</t>
  </si>
  <si>
    <t>Maungatapere</t>
  </si>
  <si>
    <t>MPE0331</t>
  </si>
  <si>
    <t>MPE</t>
  </si>
  <si>
    <t>Ravensbourne</t>
  </si>
  <si>
    <t>OTG - Otago/Southland</t>
  </si>
  <si>
    <t>HWB0332</t>
  </si>
  <si>
    <t>HWB</t>
  </si>
  <si>
    <t>Iwitahi</t>
  </si>
  <si>
    <t>Radio New Zealand</t>
  </si>
  <si>
    <t>Aluminium Diecasting Ltd</t>
  </si>
  <si>
    <t>Aluminium Diecasting</t>
  </si>
  <si>
    <t>Middleton</t>
  </si>
  <si>
    <t>CWF Hamilton &amp; Co</t>
  </si>
  <si>
    <t>Mokoia Road, Hawera</t>
  </si>
  <si>
    <t>Swift Energy</t>
  </si>
  <si>
    <t>Genesis Energy</t>
  </si>
  <si>
    <t>HWA0331</t>
  </si>
  <si>
    <t>Pacific Steel</t>
  </si>
  <si>
    <t>St Albans, Christchurch</t>
  </si>
  <si>
    <t>Christchurch City Council</t>
  </si>
  <si>
    <t>PAP0661</t>
  </si>
  <si>
    <t>PAP</t>
  </si>
  <si>
    <t>Ascot Ave</t>
  </si>
  <si>
    <t>Manson Developments</t>
  </si>
  <si>
    <t>Templeton</t>
  </si>
  <si>
    <t>Department of Corrections</t>
  </si>
  <si>
    <t>Belfast</t>
  </si>
  <si>
    <t>PAP0111</t>
  </si>
  <si>
    <t>Enfield</t>
  </si>
  <si>
    <t>Network Waitaki</t>
  </si>
  <si>
    <t>OAM0331</t>
  </si>
  <si>
    <t>OAM</t>
  </si>
  <si>
    <t>FoodStuffs Hickory Place</t>
  </si>
  <si>
    <t>Foodstuffs (South Island)</t>
  </si>
  <si>
    <t>Kew Hospital</t>
  </si>
  <si>
    <t>INV0331</t>
  </si>
  <si>
    <t>INV</t>
  </si>
  <si>
    <t>Kongahu</t>
  </si>
  <si>
    <t>Buller Electricity</t>
  </si>
  <si>
    <t>Simply Energy</t>
  </si>
  <si>
    <t>ORO1101</t>
  </si>
  <si>
    <t>ORO</t>
  </si>
  <si>
    <t>Mansons Developments</t>
  </si>
  <si>
    <t>PEN1101</t>
  </si>
  <si>
    <t>Milburn</t>
  </si>
  <si>
    <t>BAL0331</t>
  </si>
  <si>
    <t>BAL</t>
  </si>
  <si>
    <t>Omarama</t>
  </si>
  <si>
    <t>Waitaki Power</t>
  </si>
  <si>
    <t>WTK0331</t>
  </si>
  <si>
    <t>WTK</t>
  </si>
  <si>
    <t>Otematata</t>
  </si>
  <si>
    <t>OTT0011</t>
  </si>
  <si>
    <t>OTT</t>
  </si>
  <si>
    <t>Plimmerton</t>
  </si>
  <si>
    <t>Right House</t>
  </si>
  <si>
    <t>PNI0331</t>
  </si>
  <si>
    <t>PNI</t>
  </si>
  <si>
    <t>Port Chalmers</t>
  </si>
  <si>
    <t>Port Otago</t>
  </si>
  <si>
    <t>HWB0331</t>
  </si>
  <si>
    <t>Watercare Clevedon</t>
  </si>
  <si>
    <t>Whangarei</t>
  </si>
  <si>
    <t>Northland District Health Board</t>
  </si>
  <si>
    <t>Whisper Tech</t>
  </si>
  <si>
    <t>SBK0331</t>
  </si>
  <si>
    <t>SBK</t>
  </si>
  <si>
    <t>Ballance Agri</t>
  </si>
  <si>
    <t>Waste heat</t>
  </si>
  <si>
    <t>MTM0111</t>
  </si>
  <si>
    <t>MTM</t>
  </si>
  <si>
    <t>Hydroelectric</t>
  </si>
  <si>
    <t>Water</t>
  </si>
  <si>
    <t>hydrokinetic turbine</t>
  </si>
  <si>
    <t>Environment Southland</t>
  </si>
  <si>
    <t>MAN2201</t>
  </si>
  <si>
    <t>MAN</t>
  </si>
  <si>
    <t>consent expiry</t>
  </si>
  <si>
    <t>6 x 90 MW</t>
  </si>
  <si>
    <t>Waitaki Hydro Scheme</t>
  </si>
  <si>
    <t>ECan</t>
  </si>
  <si>
    <t>SCN - South Canterbury</t>
  </si>
  <si>
    <t>BEN2202</t>
  </si>
  <si>
    <t>BEN</t>
  </si>
  <si>
    <t>Clyde</t>
  </si>
  <si>
    <t>4 x 108 MW</t>
  </si>
  <si>
    <t>Clutha Hydro Scheme</t>
  </si>
  <si>
    <t>Otago</t>
  </si>
  <si>
    <t>CYD2201</t>
  </si>
  <si>
    <t>CYD</t>
  </si>
  <si>
    <t>8 x 40 MW</t>
  </si>
  <si>
    <t>ROX1101</t>
  </si>
  <si>
    <t>ROX</t>
  </si>
  <si>
    <t>Ohau A</t>
  </si>
  <si>
    <t>4 x 66 MW</t>
  </si>
  <si>
    <t>OHA2201</t>
  </si>
  <si>
    <t>OHA</t>
  </si>
  <si>
    <t>4 x 60 MW</t>
  </si>
  <si>
    <t>Tongariro Power Development</t>
  </si>
  <si>
    <t>Tongariro</t>
  </si>
  <si>
    <t>TKU0331</t>
  </si>
  <si>
    <t>TKU</t>
  </si>
  <si>
    <t>4 x 55 MW</t>
  </si>
  <si>
    <t>AVI2201</t>
  </si>
  <si>
    <t>AVI</t>
  </si>
  <si>
    <t>Ohau B</t>
  </si>
  <si>
    <t>4 x 53 MW</t>
  </si>
  <si>
    <t>OHB2201</t>
  </si>
  <si>
    <t>OHB</t>
  </si>
  <si>
    <t>Ohau C</t>
  </si>
  <si>
    <t>OHC2201</t>
  </si>
  <si>
    <t>OHC</t>
  </si>
  <si>
    <t>4 x 26.7 MW; 4x 24.7 MW</t>
  </si>
  <si>
    <t>Waikato Hydro Scheme</t>
  </si>
  <si>
    <t>ARI1101</t>
  </si>
  <si>
    <t>ARI</t>
  </si>
  <si>
    <t>Maraetai I</t>
  </si>
  <si>
    <t>5 x 36 MW</t>
  </si>
  <si>
    <t>MTI2201</t>
  </si>
  <si>
    <t>Maraetai II</t>
  </si>
  <si>
    <t>Tekapo B</t>
  </si>
  <si>
    <t>2 x 80 MW</t>
  </si>
  <si>
    <t>TKB2201</t>
  </si>
  <si>
    <t>TKB</t>
  </si>
  <si>
    <t>2 x 60 MW</t>
  </si>
  <si>
    <t>RPO2201</t>
  </si>
  <si>
    <t>RPO</t>
  </si>
  <si>
    <t>OHK2201</t>
  </si>
  <si>
    <t>7 x 15 MW</t>
  </si>
  <si>
    <t>WTK0111</t>
  </si>
  <si>
    <t>3 x 32 MW</t>
  </si>
  <si>
    <t>KPO1101</t>
  </si>
  <si>
    <t>KPO</t>
  </si>
  <si>
    <t>Rangataiki</t>
  </si>
  <si>
    <t>Bay of Plenty</t>
  </si>
  <si>
    <t>MAT1101</t>
  </si>
  <si>
    <t>MAT</t>
  </si>
  <si>
    <t>ARA2201</t>
  </si>
  <si>
    <t>ATI2201</t>
  </si>
  <si>
    <t>Tuai</t>
  </si>
  <si>
    <t>3 x 20 MW</t>
  </si>
  <si>
    <t>Waikaremoana Hydro Scheme</t>
  </si>
  <si>
    <t>Hawkes Bay</t>
  </si>
  <si>
    <t>TUI1101</t>
  </si>
  <si>
    <t>TUI</t>
  </si>
  <si>
    <t>Waipori 2A</t>
  </si>
  <si>
    <t>Waipori Hydro Scheme</t>
  </si>
  <si>
    <t>Combination grid/embedded</t>
  </si>
  <si>
    <t>Waipori</t>
  </si>
  <si>
    <t>BWK1101, HWB0331</t>
  </si>
  <si>
    <t>BWK/HWB</t>
  </si>
  <si>
    <t>3 x 17 MW</t>
  </si>
  <si>
    <t>WPA2201</t>
  </si>
  <si>
    <t>Rakaia</t>
  </si>
  <si>
    <t>COL0661</t>
  </si>
  <si>
    <t>COL</t>
  </si>
  <si>
    <t>Piripaua</t>
  </si>
  <si>
    <t>2 x 21 MW</t>
  </si>
  <si>
    <t>Mangahao (inc mini)</t>
  </si>
  <si>
    <t>King Country Energy</t>
  </si>
  <si>
    <t>Horizons</t>
  </si>
  <si>
    <t>MHO0331</t>
  </si>
  <si>
    <t>MHO</t>
  </si>
  <si>
    <t>Kaitawa</t>
  </si>
  <si>
    <t>2 x 22 x 18 MW</t>
  </si>
  <si>
    <t>4 x 3.35 MW; 2 x 10.45 MW</t>
  </si>
  <si>
    <t>Tasman</t>
  </si>
  <si>
    <t>NEL - Nelson/Malbourough</t>
  </si>
  <si>
    <t>COB0661</t>
  </si>
  <si>
    <t>STK</t>
  </si>
  <si>
    <t>Patea</t>
  </si>
  <si>
    <t>Taranaki</t>
  </si>
  <si>
    <t>HWA1101</t>
  </si>
  <si>
    <t>Tekapo A</t>
  </si>
  <si>
    <t>1 x 30 MW</t>
  </si>
  <si>
    <t>TKA0111</t>
  </si>
  <si>
    <t>TKA</t>
  </si>
  <si>
    <t>Aniwhenua</t>
  </si>
  <si>
    <t>Southern Generation</t>
  </si>
  <si>
    <t>Highbank</t>
  </si>
  <si>
    <t>Rangitata Diversion Race</t>
  </si>
  <si>
    <t>ASB0661</t>
  </si>
  <si>
    <t>ASB</t>
  </si>
  <si>
    <t>Wheao</t>
  </si>
  <si>
    <t>Ruahihi (Kaimai)</t>
  </si>
  <si>
    <t>Kaimai Hydro Power Scheme</t>
  </si>
  <si>
    <t>Wairoa river</t>
  </si>
  <si>
    <t>TGA0331</t>
  </si>
  <si>
    <t>TGA</t>
  </si>
  <si>
    <t>Lloyd Mandeno (Kaimai)</t>
  </si>
  <si>
    <t>Teviot</t>
  </si>
  <si>
    <t>1 x 6.8 MW; 1 x 1.125 MW; 1 x 1.6 MW; 1 x 1 MW</t>
  </si>
  <si>
    <t>Teviot Hydro Scheme</t>
  </si>
  <si>
    <t>Pioneer Generation</t>
  </si>
  <si>
    <t>CYD0331</t>
  </si>
  <si>
    <t>Waipori 1A</t>
  </si>
  <si>
    <t>BWK1101</t>
  </si>
  <si>
    <t>BWK</t>
  </si>
  <si>
    <t>Paerau</t>
  </si>
  <si>
    <t>Paerau Gorge Power Scheme</t>
  </si>
  <si>
    <t>Taieri</t>
  </si>
  <si>
    <t>NSY0331</t>
  </si>
  <si>
    <t>NSY</t>
  </si>
  <si>
    <t>Waipori 4</t>
  </si>
  <si>
    <t>Waipori 3</t>
  </si>
  <si>
    <t>Opuha</t>
  </si>
  <si>
    <t>Alpine Energy</t>
  </si>
  <si>
    <t>ABY0111</t>
  </si>
  <si>
    <t>ABY</t>
  </si>
  <si>
    <t>Wairau</t>
  </si>
  <si>
    <t>1 x 7.2 MW</t>
  </si>
  <si>
    <t>Branch River Power Scheme</t>
  </si>
  <si>
    <t>Branch River</t>
  </si>
  <si>
    <t>ARG1101</t>
  </si>
  <si>
    <t>ARG</t>
  </si>
  <si>
    <t>Monowai</t>
  </si>
  <si>
    <t>NMA0331</t>
  </si>
  <si>
    <t>NMA</t>
  </si>
  <si>
    <t>Kumara</t>
  </si>
  <si>
    <t>Dillmans Hydro Power Scheme</t>
  </si>
  <si>
    <t>Amethyst</t>
  </si>
  <si>
    <t>Westpower</t>
  </si>
  <si>
    <t>ARA</t>
  </si>
  <si>
    <t>Kuratau</t>
  </si>
  <si>
    <t>ONG0331</t>
  </si>
  <si>
    <t>ONG</t>
  </si>
  <si>
    <t>Lower Mangapapa (Kaimai)</t>
  </si>
  <si>
    <t>Deep Stream</t>
  </si>
  <si>
    <t>Wairua Falls</t>
  </si>
  <si>
    <t>Northpower</t>
  </si>
  <si>
    <t>Wairere Falls</t>
  </si>
  <si>
    <t>Motukawa</t>
  </si>
  <si>
    <t>HUI</t>
  </si>
  <si>
    <t>Waihi Station</t>
  </si>
  <si>
    <t>Mangorei</t>
  </si>
  <si>
    <t>CST0331</t>
  </si>
  <si>
    <t>CST</t>
  </si>
  <si>
    <t>Horseshoe Bend</t>
  </si>
  <si>
    <t>Roaring Meg</t>
  </si>
  <si>
    <t>CML0331</t>
  </si>
  <si>
    <t>CML</t>
  </si>
  <si>
    <t xml:space="preserve">Rochfort </t>
  </si>
  <si>
    <t>Kawatiri Energy</t>
  </si>
  <si>
    <t>Argyle</t>
  </si>
  <si>
    <t>1 x 3.8 MW</t>
  </si>
  <si>
    <t>Dillmans</t>
  </si>
  <si>
    <t>Arnold</t>
  </si>
  <si>
    <t>DOB0331</t>
  </si>
  <si>
    <t>DOB</t>
  </si>
  <si>
    <t>Wahapo (Okarito Forks)</t>
  </si>
  <si>
    <t>HKK0661</t>
  </si>
  <si>
    <t>HKK</t>
  </si>
  <si>
    <t>Hinemaiaia C</t>
  </si>
  <si>
    <t>Hinemaiaia Hydro Scheme</t>
  </si>
  <si>
    <t>Hinemaiaia river</t>
  </si>
  <si>
    <t>Toronui</t>
  </si>
  <si>
    <t>Esk Hydro Scheme</t>
  </si>
  <si>
    <t>Fraser</t>
  </si>
  <si>
    <t>Waihopai</t>
  </si>
  <si>
    <t>Hinemaiaia A</t>
  </si>
  <si>
    <t>Patearoa</t>
  </si>
  <si>
    <t>Talla Burn</t>
  </si>
  <si>
    <t>Talla Burn Generation</t>
  </si>
  <si>
    <t>Flaxy</t>
  </si>
  <si>
    <t>Matawai</t>
  </si>
  <si>
    <t>Clearwater Hydro</t>
  </si>
  <si>
    <t>The Lines Company</t>
  </si>
  <si>
    <t>Kowhai</t>
  </si>
  <si>
    <t>Mokauiti</t>
  </si>
  <si>
    <t>Piriaka</t>
  </si>
  <si>
    <t>HTI0331</t>
  </si>
  <si>
    <t>HTI</t>
  </si>
  <si>
    <t>Montalto</t>
  </si>
  <si>
    <t>ASB0331</t>
  </si>
  <si>
    <t>Mangapehi</t>
  </si>
  <si>
    <t>Rimu</t>
  </si>
  <si>
    <t>Hinemaiaia B</t>
  </si>
  <si>
    <t>Wye Creek</t>
  </si>
  <si>
    <t>HEN0331</t>
  </si>
  <si>
    <t>HEN</t>
  </si>
  <si>
    <t>Falls Dam</t>
  </si>
  <si>
    <t>McKays Creek</t>
  </si>
  <si>
    <t>Kaniere River</t>
  </si>
  <si>
    <t>Kaniere river</t>
  </si>
  <si>
    <t>Onekaka</t>
  </si>
  <si>
    <t>Onekaha Energy</t>
  </si>
  <si>
    <t>MPI0661</t>
  </si>
  <si>
    <t>MPI</t>
  </si>
  <si>
    <t>Kourarau</t>
  </si>
  <si>
    <t>MST0331</t>
  </si>
  <si>
    <t>MST</t>
  </si>
  <si>
    <t>Cleardale</t>
  </si>
  <si>
    <t>MainPower</t>
  </si>
  <si>
    <t>Mataura</t>
  </si>
  <si>
    <t>Niblick Trust</t>
  </si>
  <si>
    <t>GOR0331</t>
  </si>
  <si>
    <t>GOR</t>
  </si>
  <si>
    <t>Mangatangi Dam</t>
  </si>
  <si>
    <t>BOB0331</t>
  </si>
  <si>
    <t>Duffers</t>
  </si>
  <si>
    <t>KUM0662</t>
  </si>
  <si>
    <t>Kaniere Forks</t>
  </si>
  <si>
    <t>Oxburn/Glenorchy</t>
  </si>
  <si>
    <t>FKN0331</t>
  </si>
  <si>
    <t>FKN</t>
  </si>
  <si>
    <t>Kaimai 5</t>
  </si>
  <si>
    <t>Opunake</t>
  </si>
  <si>
    <t>OPK0331</t>
  </si>
  <si>
    <t>OPK</t>
  </si>
  <si>
    <t>Pupu Hydro</t>
  </si>
  <si>
    <t>Pupu Hydro Society</t>
  </si>
  <si>
    <t>Raetihi</t>
  </si>
  <si>
    <t>OKN0111</t>
  </si>
  <si>
    <t>OKN</t>
  </si>
  <si>
    <t>Brooklyn Power Station</t>
  </si>
  <si>
    <t>Lloyd Wensley</t>
  </si>
  <si>
    <t>MOT0111</t>
  </si>
  <si>
    <t>MOT</t>
  </si>
  <si>
    <t>Fox</t>
  </si>
  <si>
    <t>Mangatawhiri</t>
  </si>
  <si>
    <t>Counties Power</t>
  </si>
  <si>
    <t>Drysdale</t>
  </si>
  <si>
    <t>Drysdale Hydro Company</t>
  </si>
  <si>
    <t>MTN0331</t>
  </si>
  <si>
    <t>MTN</t>
  </si>
  <si>
    <t>Maraetai Embedded</t>
  </si>
  <si>
    <t>Marokopa Power Station</t>
  </si>
  <si>
    <t>Marakopa Generation</t>
  </si>
  <si>
    <t>Ngahere</t>
  </si>
  <si>
    <t>Birchfield Minerals</t>
  </si>
  <si>
    <t>Turitea Hydro</t>
  </si>
  <si>
    <t>Palmerston Nth Mini Hydro</t>
  </si>
  <si>
    <t>BPE0331</t>
  </si>
  <si>
    <t>BPE</t>
  </si>
  <si>
    <t>Watercare Cossey's Dam</t>
  </si>
  <si>
    <t>Watercare Wairoa Dam</t>
  </si>
  <si>
    <t>Watercare Waitakere</t>
  </si>
  <si>
    <t xml:space="preserve">United Networks </t>
  </si>
  <si>
    <t>Turitea Wind Farm</t>
  </si>
  <si>
    <t>Wind</t>
  </si>
  <si>
    <t>60 x 3.69 MW</t>
  </si>
  <si>
    <t>LTN2201</t>
  </si>
  <si>
    <t>Yr built + 50</t>
  </si>
  <si>
    <t>West Wind</t>
  </si>
  <si>
    <t>62 x 2.3 MW</t>
  </si>
  <si>
    <t>WWD1102, WWD1103</t>
  </si>
  <si>
    <t>Waipipi Wind Farm</t>
  </si>
  <si>
    <t>31 x 4.3 MW</t>
  </si>
  <si>
    <t>WVY1101</t>
  </si>
  <si>
    <t>WVY</t>
  </si>
  <si>
    <t>Tararua Stage 3</t>
  </si>
  <si>
    <t>31 x 3 MW</t>
  </si>
  <si>
    <t>TWC2201</t>
  </si>
  <si>
    <t>TWC</t>
  </si>
  <si>
    <t>Te Apiti</t>
  </si>
  <si>
    <t>55 x 1.65 MW</t>
  </si>
  <si>
    <t>WDV1101</t>
  </si>
  <si>
    <t>WDV</t>
  </si>
  <si>
    <t>Mill Creek</t>
  </si>
  <si>
    <t>26 x 2.3 MW</t>
  </si>
  <si>
    <t xml:space="preserve"> </t>
  </si>
  <si>
    <t>WIL0331</t>
  </si>
  <si>
    <t>WIL</t>
  </si>
  <si>
    <t>Te Uku</t>
  </si>
  <si>
    <t>28 x 2.3 MW</t>
  </si>
  <si>
    <t>White Hill</t>
  </si>
  <si>
    <t>29 x 2 MW</t>
  </si>
  <si>
    <t>Te Rere Hau</t>
  </si>
  <si>
    <t>97 x 0.5 MW</t>
  </si>
  <si>
    <t>New Zealand Wind Farms</t>
  </si>
  <si>
    <t>Partially Embedded</t>
  </si>
  <si>
    <t>Tararua Stage 2</t>
  </si>
  <si>
    <t>55 x 0.66 MW</t>
  </si>
  <si>
    <t>Mahinerangi</t>
  </si>
  <si>
    <t>12 x 3 MW</t>
  </si>
  <si>
    <t>Tararua Stage 1</t>
  </si>
  <si>
    <t>48 x 0.66 MW</t>
  </si>
  <si>
    <t>Hau Nui</t>
  </si>
  <si>
    <t>15 x 0.6 MW</t>
  </si>
  <si>
    <t>GYT0331</t>
  </si>
  <si>
    <t>GYT</t>
  </si>
  <si>
    <t>Mount Stuart</t>
  </si>
  <si>
    <t>Flat Hill</t>
  </si>
  <si>
    <t>8 x 0.85 MW</t>
  </si>
  <si>
    <t>Horseshoe Bend Wind</t>
  </si>
  <si>
    <t>3 x 0.75 MW</t>
  </si>
  <si>
    <t>Lulworth Wind</t>
  </si>
  <si>
    <t>4 x 0.25 MW</t>
  </si>
  <si>
    <t>Energy3</t>
  </si>
  <si>
    <t>Weld Cone Wind</t>
  </si>
  <si>
    <t>3 x 0.25 MW</t>
  </si>
  <si>
    <t>Lake Grassmere</t>
  </si>
  <si>
    <t>1 x 0.66 MW</t>
  </si>
  <si>
    <t>Christchurch Wind Turbine</t>
  </si>
  <si>
    <t>SPN0331</t>
  </si>
  <si>
    <t>SPN</t>
  </si>
  <si>
    <t>Chathams Wind</t>
  </si>
  <si>
    <t>2 x 0.225 MW</t>
  </si>
  <si>
    <t>CBD Energy</t>
  </si>
  <si>
    <t>CBDEnergy</t>
  </si>
  <si>
    <t>OTH - Other</t>
  </si>
  <si>
    <t xml:space="preserve">OT </t>
  </si>
  <si>
    <t>OFFGRID</t>
  </si>
  <si>
    <t>Wellington Wind Turbine</t>
  </si>
  <si>
    <t>Southbridge Wind</t>
  </si>
  <si>
    <t>1 x 0.1 MW</t>
  </si>
  <si>
    <t>Kinleith</t>
  </si>
  <si>
    <t>Wood</t>
  </si>
  <si>
    <t>Oji Fibre Solutions</t>
  </si>
  <si>
    <t>Carter Holt Energy</t>
  </si>
  <si>
    <t>KIN0112</t>
  </si>
  <si>
    <t>KIN</t>
  </si>
  <si>
    <t>Kawerau - CHH</t>
  </si>
  <si>
    <t>Wood waste</t>
  </si>
  <si>
    <t>Carter Holt Harvey</t>
  </si>
  <si>
    <t>Pan Pac</t>
  </si>
  <si>
    <t>Pan Pac Forest Products</t>
  </si>
  <si>
    <t>WHI0111</t>
  </si>
  <si>
    <t>Fletcher Forests</t>
  </si>
  <si>
    <t>Blue Mountain Lumber</t>
  </si>
  <si>
    <t>Row Labels</t>
  </si>
  <si>
    <t>Grand Total</t>
  </si>
  <si>
    <t>(All)</t>
  </si>
  <si>
    <t>(blank)</t>
  </si>
  <si>
    <t>Sum of Capacity_MW</t>
  </si>
  <si>
    <t>Sum of Avg_Ann_Gen_GWh</t>
  </si>
  <si>
    <t>bop</t>
  </si>
  <si>
    <t>mw</t>
  </si>
  <si>
    <t>wto</t>
  </si>
  <si>
    <t>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</si>
</sst>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E2F6"/>
        <bgColor indexed="64"/>
      </patternFill>
    </fill>
    <fill>
      <patternFill patternType="solid">
        <fgColor rgb="FFFBE5C5"/>
        <bgColor indexed="64"/>
      </patternFill>
    </fill>
    <fill>
      <patternFill patternType="solid">
        <fgColor rgb="FFE3F1EC"/>
        <bgColor indexed="64"/>
      </patternFill>
    </fill>
    <fill>
      <patternFill patternType="solid">
        <fgColor rgb="FFFBE9F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/>
    <xf numFmtId="0" fontId="0" fillId="36" borderId="0" xfId="0" applyFill="1" applyAlignment="1">
      <alignment horizontal="left"/>
    </xf>
    <xf numFmtId="0" fontId="0" fillId="37" borderId="0" xfId="0" applyFill="1"/>
    <xf numFmtId="0" fontId="0" fillId="38" borderId="0" xfId="0" applyFill="1" applyAlignment="1">
      <alignment horizontal="left"/>
    </xf>
    <xf numFmtId="0" fontId="0" fillId="38" borderId="0" xfId="0" applyFill="1"/>
    <xf numFmtId="0" fontId="0" fillId="37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39" borderId="10" xfId="0" applyFill="1" applyBorder="1" applyAlignment="1">
      <alignment horizontal="left" wrapText="1"/>
    </xf>
    <xf numFmtId="164" fontId="0" fillId="0" borderId="0" xfId="0" applyNumberFormat="1" applyAlignment="1">
      <alignment horizontal="left"/>
    </xf>
    <xf numFmtId="164" fontId="0" fillId="0" borderId="11" xfId="0" applyNumberFormat="1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3" xfId="0" applyBorder="1" applyAlignment="1">
      <alignment horizontal="left"/>
    </xf>
    <xf numFmtId="164" fontId="0" fillId="0" borderId="13" xfId="0" applyNumberFormat="1" applyBorder="1" applyAlignment="1">
      <alignment horizontal="left"/>
    </xf>
    <xf numFmtId="164" fontId="0" fillId="0" borderId="14" xfId="0" applyNumberFormat="1" applyBorder="1" applyAlignment="1">
      <alignment horizontal="left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6" fillId="0" borderId="18" xfId="0" applyNumberFormat="1" applyFont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alignment horizontal="left" vertical="bottom" textRotation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numFmt numFmtId="164" formatCode="0.0000"/>
      <alignment horizontal="left" vertical="bottom" textRotation="0" indent="0" justifyLastLine="0" shrinkToFit="0" readingOrder="0"/>
    </dxf>
    <dxf>
      <numFmt numFmtId="164" formatCode="0.0000"/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rgb="FFF0E2F6"/>
        </patternFill>
      </fill>
    </dxf>
  </dxfs>
  <tableStyles count="0" defaultTableStyle="TableStyleMedium2" defaultPivotStyle="PivotStyleLight16"/>
  <colors>
    <mruColors>
      <color rgb="FFFBE9F3"/>
      <color rgb="FFE3F1EC"/>
      <color rgb="FFFBE5C5"/>
      <color rgb="FFF0E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400050</xdr:colOff>
      <xdr:row>9</xdr:row>
      <xdr:rowOff>45299</xdr:rowOff>
    </xdr:from>
    <xdr:to>
      <xdr:col>20</xdr:col>
      <xdr:colOff>11060</xdr:colOff>
      <xdr:row>42</xdr:row>
      <xdr:rowOff>182218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515CD1-CC55-30CD-F3E5-24F1C0DC1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1759799"/>
          <a:ext cx="7926335" cy="64234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la Canessa" refreshedDate="45359.860879282409" createdVersion="8" refreshedVersion="8" minRefreshableVersion="3" recordCount="228" xr:uid="{3A28CBDF-D725-4033-B15E-51CB8F09B892}">
  <cacheSource type="worksheet">
    <worksheetSource name="Table3"/>
  </cacheSource>
  <cacheFields count="36">
    <cacheField name="Name" numFmtId="0">
      <sharedItems/>
    </cacheField>
    <cacheField name="Type" numFmtId="0">
      <sharedItems count="4">
        <s v="Thermal"/>
        <s v="Geothermal"/>
        <s v="Hydroelectric"/>
        <s v="Wind"/>
      </sharedItems>
    </cacheField>
    <cacheField name="Primary_fuel" numFmtId="0">
      <sharedItems/>
    </cacheField>
    <cacheField name="Secondary_fuel" numFmtId="0">
      <sharedItems containsBlank="1"/>
    </cacheField>
    <cacheField name="Prime_mover_1" numFmtId="0">
      <sharedItems containsBlank="1"/>
    </cacheField>
    <cacheField name="Prime_mover_2" numFmtId="0">
      <sharedItems containsBlank="1"/>
    </cacheField>
    <cacheField name="Cogeneration" numFmtId="0">
      <sharedItems containsBlank="1"/>
    </cacheField>
    <cacheField name="Capacity_MW" numFmtId="0">
      <sharedItems containsSemiMixedTypes="0" containsString="0" containsNumber="1" minValue="0" maxValue="800"/>
    </cacheField>
    <cacheField name="Largest_unit_MW" numFmtId="0">
      <sharedItems containsString="0" containsBlank="1" containsNumber="1" minValue="0" maxValue="250"/>
    </cacheField>
    <cacheField name="Primary_efficiency" numFmtId="0">
      <sharedItems containsString="0" containsBlank="1" containsNumber="1" minValue="0" maxValue="12600"/>
    </cacheField>
    <cacheField name="Generating_units_number" numFmtId="0">
      <sharedItems containsString="0" containsBlank="1" containsNumber="1" containsInteger="1" minValue="1" maxValue="97"/>
    </cacheField>
    <cacheField name="Generating_units_notes" numFmtId="0">
      <sharedItems containsBlank="1"/>
    </cacheField>
    <cacheField name="Year_built" numFmtId="0">
      <sharedItems containsString="0" containsBlank="1" containsNumber="1" containsInteger="1" minValue="1906" maxValue="2020"/>
    </cacheField>
    <cacheField name="Status" numFmtId="0">
      <sharedItems containsBlank="1"/>
    </cacheField>
    <cacheField name="Cooling_type" numFmtId="0">
      <sharedItems containsBlank="1"/>
    </cacheField>
    <cacheField name="Cooling_source" numFmtId="0">
      <sharedItems containsBlank="1"/>
    </cacheField>
    <cacheField name="Group_name" numFmtId="0">
      <sharedItems containsBlank="1" count="16">
        <m/>
        <s v="Waitaki Hydro Scheme"/>
        <s v="Clutha Hydro Scheme"/>
        <s v="Tongariro Power Development"/>
        <s v="Waikato Hydro Scheme"/>
        <s v="Waikaremoana Hydro Scheme"/>
        <s v="Waipori Hydro Scheme"/>
        <s v="Rangitata Diversion Race"/>
        <s v="Kaimai Hydro Power Scheme"/>
        <s v="Teviot Hydro Scheme"/>
        <s v="Paerau Gorge Power Scheme"/>
        <s v="Branch River Power Scheme"/>
        <s v="Dillmans Hydro Power Scheme"/>
        <s v="Hinemaiaia Hydro Scheme"/>
        <s v="Esk Hydro Scheme"/>
        <s v="Kaniere River"/>
      </sharedItems>
    </cacheField>
    <cacheField name="Group_order" numFmtId="0">
      <sharedItems containsString="0" containsBlank="1" containsNumber="1" containsInteger="1" minValue="1" maxValue="8"/>
    </cacheField>
    <cacheField name="Owner_1" numFmtId="0">
      <sharedItems/>
    </cacheField>
    <cacheField name="Owner_2" numFmtId="0">
      <sharedItems containsBlank="1"/>
    </cacheField>
    <cacheField name="Operator" numFmtId="0">
      <sharedItems containsBlank="1"/>
    </cacheField>
    <cacheField name="Connection_type" numFmtId="0">
      <sharedItems containsBlank="1" count="5">
        <s v="Embedded"/>
        <s v="Grid"/>
        <m/>
        <s v="Partially embedded"/>
        <s v="Combination grid/embedded"/>
      </sharedItems>
    </cacheField>
    <cacheField name="Avg_Ann_Gen_GWh" numFmtId="0">
      <sharedItems containsString="0" containsBlank="1" containsNumber="1" minValue="0" maxValue="5100"/>
    </cacheField>
    <cacheField name="Hydro_max_storage_m3" numFmtId="0">
      <sharedItems containsString="0" containsBlank="1" containsNumber="1" containsInteger="1" minValue="0" maxValue="382"/>
    </cacheField>
    <cacheField name="Basin" numFmtId="0">
      <sharedItems containsBlank="1" count="30">
        <m/>
        <s v="Kawerau"/>
        <s v="Ngatamariki"/>
        <s v="Ngawha"/>
        <s v="Wairakei-Tauhara"/>
        <s v="Ohaaki"/>
        <s v="Mokai"/>
        <s v="Rotokawa"/>
        <s v="Manapouri"/>
        <s v="Waitaki"/>
        <s v="Clutha"/>
        <s v="Tongariro"/>
        <s v="Waikato"/>
        <s v="Rangataiki"/>
        <s v="Waikaremoana"/>
        <s v="Waipori"/>
        <s v="Rakaia"/>
        <s v="Mangahao"/>
        <s v="Cobb"/>
        <s v="Patea"/>
        <s v="Wheao"/>
        <s v="Wairoa river"/>
        <s v="Teviot"/>
        <s v="Taieri"/>
        <s v="Branch River"/>
        <s v="Deep Stream"/>
        <s v="Hinemaiaia river"/>
        <s v="Flaxy"/>
        <s v="Kaniere river"/>
        <s v=" "/>
      </sharedItems>
    </cacheField>
    <cacheField name="Regional_auth" numFmtId="0">
      <sharedItems containsBlank="1"/>
    </cacheField>
    <cacheField name="Region_name" numFmtId="0">
      <sharedItems/>
    </cacheField>
    <cacheField name="Island_name" numFmtId="0">
      <sharedItems containsBlank="1"/>
    </cacheField>
    <cacheField name="Node_name" numFmtId="0">
      <sharedItems containsBlank="1"/>
    </cacheField>
    <cacheField name="GIP substation" numFmtId="0">
      <sharedItems containsBlank="1"/>
    </cacheField>
    <cacheField name="Lifetime" numFmtId="0">
      <sharedItems containsString="0" containsBlank="1" containsNumber="1" containsInteger="1" minValue="2008" maxValue="2070"/>
    </cacheField>
    <cacheField name="Lifetime_notes" numFmtId="0">
      <sharedItems containsBlank="1"/>
    </cacheField>
    <cacheField name="lat" numFmtId="0">
      <sharedItems containsSemiMixedTypes="0" containsString="0" containsNumber="1" minValue="-46.6068" maxValue="-35.417900000000003"/>
    </cacheField>
    <cacheField name="long" numFmtId="0">
      <sharedItems containsSemiMixedTypes="0" containsString="0" containsNumber="1" minValue="-176.39490000000001" maxValue="178.0241"/>
    </cacheField>
    <cacheField name="Node" numFmtId="0">
      <sharedItems count="11">
        <s v="NIS"/>
        <s v="AKL"/>
        <s v="WTO"/>
        <s v="CAN"/>
        <s v="WEL"/>
        <s v="HBY"/>
        <s v="NEL"/>
        <s v="BOP"/>
        <s v="TRN"/>
        <s v="CEN"/>
        <s v="OTG"/>
      </sharedItems>
    </cacheField>
    <cacheField name="Tech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s v="Redvale Landfill"/>
    <x v="0"/>
    <s v="Biogas"/>
    <m/>
    <m/>
    <m/>
    <s v="N"/>
    <n v="7"/>
    <n v="1"/>
    <n v="0"/>
    <m/>
    <s v="7 x 1 MW"/>
    <m/>
    <m/>
    <m/>
    <m/>
    <x v="0"/>
    <m/>
    <s v="Waste Management"/>
    <m/>
    <s v="Trustpower"/>
    <x v="0"/>
    <n v="50"/>
    <m/>
    <x v="0"/>
    <m/>
    <s v="NIS - North Isthmus"/>
    <s v="NI "/>
    <s v="SVL0331"/>
    <s v="SVL"/>
    <m/>
    <m/>
    <n v="-36.658000000000001"/>
    <n v="174.6259"/>
    <x v="0"/>
    <s v="BIO"/>
  </r>
  <r>
    <s v="Watercare Mangere"/>
    <x v="0"/>
    <s v="Biogas"/>
    <m/>
    <m/>
    <m/>
    <s v="Y"/>
    <n v="7"/>
    <n v="7"/>
    <n v="0"/>
    <m/>
    <m/>
    <n v="2003"/>
    <m/>
    <m/>
    <m/>
    <x v="0"/>
    <m/>
    <s v="Watercare Services"/>
    <m/>
    <s v="Mighty River Power"/>
    <x v="0"/>
    <n v="0.1"/>
    <m/>
    <x v="0"/>
    <m/>
    <s v="AKL - Auckland"/>
    <s v="NI "/>
    <s v="MNG0331"/>
    <s v="MNG"/>
    <m/>
    <m/>
    <n v="-36.964799999999997"/>
    <n v="174.77629999999999"/>
    <x v="1"/>
    <s v="BIO"/>
  </r>
  <r>
    <s v="Greenmount Landfill"/>
    <x v="0"/>
    <s v="Biogas"/>
    <m/>
    <m/>
    <m/>
    <s v="N"/>
    <n v="5.5"/>
    <n v="0.92"/>
    <n v="0"/>
    <m/>
    <s v="6 x 0.92 MW"/>
    <n v="1992"/>
    <m/>
    <m/>
    <m/>
    <x v="0"/>
    <m/>
    <s v="EnviroWaste"/>
    <m/>
    <s v="Mercury"/>
    <x v="0"/>
    <n v="38"/>
    <m/>
    <x v="0"/>
    <m/>
    <s v="AKL - Auckland"/>
    <s v="NI "/>
    <s v="OTA0221"/>
    <s v="OTA"/>
    <m/>
    <m/>
    <n v="-36.934800000000003"/>
    <n v="174.8904"/>
    <x v="1"/>
    <s v="BIO"/>
  </r>
  <r>
    <s v="Hampton Downs Landfill"/>
    <x v="0"/>
    <s v="Biogas"/>
    <m/>
    <m/>
    <m/>
    <s v="N"/>
    <n v="4"/>
    <n v="1"/>
    <n v="0"/>
    <m/>
    <s v="4 x 1 MW"/>
    <n v="2009"/>
    <m/>
    <m/>
    <m/>
    <x v="0"/>
    <m/>
    <s v="EnviroWaste"/>
    <m/>
    <s v="Mercury"/>
    <x v="0"/>
    <n v="28"/>
    <m/>
    <x v="0"/>
    <m/>
    <s v="WTO - Waikato"/>
    <s v="NI "/>
    <s v="MER0331"/>
    <s v="MER"/>
    <m/>
    <m/>
    <n v="-37.3581"/>
    <n v="175.07230000000001"/>
    <x v="2"/>
    <s v="BIO"/>
  </r>
  <r>
    <s v="Christchurch City Wastewater"/>
    <x v="0"/>
    <s v="Biogas"/>
    <m/>
    <m/>
    <m/>
    <s v="N"/>
    <n v="3.2"/>
    <n v="3.2"/>
    <n v="0"/>
    <m/>
    <m/>
    <n v="1996"/>
    <m/>
    <m/>
    <m/>
    <x v="0"/>
    <m/>
    <s v="Orion"/>
    <m/>
    <s v="Meridian Energy"/>
    <x v="0"/>
    <n v="2"/>
    <m/>
    <x v="0"/>
    <m/>
    <s v="CAN - Canterbury"/>
    <s v="SI "/>
    <s v="BRY0111"/>
    <s v="BRY"/>
    <m/>
    <m/>
    <n v="-43.524799999999999"/>
    <n v="172.7013"/>
    <x v="3"/>
    <s v="BIO"/>
  </r>
  <r>
    <s v="Whitford Landfill"/>
    <x v="0"/>
    <s v="Biogas"/>
    <m/>
    <m/>
    <m/>
    <s v="N"/>
    <n v="3"/>
    <n v="1"/>
    <n v="0"/>
    <m/>
    <s v="3 x 1 MW"/>
    <m/>
    <m/>
    <m/>
    <m/>
    <x v="0"/>
    <m/>
    <s v="Waste Management"/>
    <m/>
    <s v="Trustpower"/>
    <x v="0"/>
    <n v="20"/>
    <m/>
    <x v="0"/>
    <m/>
    <s v="AKL - Auckland"/>
    <s v="NI "/>
    <s v="TAK0331"/>
    <s v="TAK"/>
    <m/>
    <m/>
    <n v="-36.9358"/>
    <n v="174.99250000000001"/>
    <x v="1"/>
    <s v="BIO"/>
  </r>
  <r>
    <s v="Rosedale Landfill"/>
    <x v="0"/>
    <s v="Biogas"/>
    <m/>
    <m/>
    <m/>
    <s v="N"/>
    <n v="2.8"/>
    <n v="0.92"/>
    <n v="0"/>
    <m/>
    <s v="3 x 0.92 MW"/>
    <n v="1992"/>
    <m/>
    <m/>
    <m/>
    <x v="0"/>
    <m/>
    <s v="EnviroWaste"/>
    <m/>
    <s v="Mercury"/>
    <x v="0"/>
    <n v="22"/>
    <m/>
    <x v="0"/>
    <m/>
    <s v="NIS - North Isthmus"/>
    <s v="NI "/>
    <s v="ALB0331"/>
    <s v="ALB"/>
    <m/>
    <m/>
    <n v="-36.734099999999998"/>
    <n v="174.72110000000001"/>
    <x v="0"/>
    <s v="BIO"/>
  </r>
  <r>
    <s v="Silverstream Landfill"/>
    <x v="0"/>
    <s v="Biogas"/>
    <m/>
    <m/>
    <m/>
    <s v="N"/>
    <n v="2.7"/>
    <n v="0.9"/>
    <n v="0"/>
    <m/>
    <s v="3 x 0.9 MW"/>
    <n v="1994"/>
    <m/>
    <m/>
    <m/>
    <x v="0"/>
    <m/>
    <s v="Mighty River Power"/>
    <m/>
    <s v="Mercury"/>
    <x v="0"/>
    <n v="13"/>
    <m/>
    <x v="0"/>
    <m/>
    <s v="WEL - Wellington"/>
    <s v="NI "/>
    <s v="HAY0331"/>
    <s v="HAY"/>
    <m/>
    <m/>
    <n v="-41.280500000000004"/>
    <n v="174.7671"/>
    <x v="4"/>
    <s v="BIO"/>
  </r>
  <r>
    <s v="Southern Landfill"/>
    <x v="0"/>
    <s v="Biogas"/>
    <m/>
    <m/>
    <m/>
    <s v="N"/>
    <n v="1.1000000000000001"/>
    <n v="1.1000000000000001"/>
    <n v="0"/>
    <m/>
    <m/>
    <m/>
    <m/>
    <m/>
    <m/>
    <x v="0"/>
    <m/>
    <s v="Todd Energy"/>
    <m/>
    <s v="Todd Energy"/>
    <x v="0"/>
    <n v="6"/>
    <m/>
    <x v="0"/>
    <m/>
    <s v="WEL - Wellington"/>
    <s v="NI "/>
    <s v="CPK0331"/>
    <s v="CPK"/>
    <m/>
    <m/>
    <n v="-41.323700000000002"/>
    <n v="174.74549999999999"/>
    <x v="4"/>
    <s v="BIO"/>
  </r>
  <r>
    <s v="Tirohia Landfill"/>
    <x v="0"/>
    <s v="Biogas"/>
    <m/>
    <m/>
    <m/>
    <s v="N"/>
    <n v="1"/>
    <n v="1"/>
    <n v="0"/>
    <m/>
    <s v="1 x 1"/>
    <n v="2008"/>
    <m/>
    <m/>
    <m/>
    <x v="0"/>
    <m/>
    <s v="H.G. Leach &amp; Co."/>
    <m/>
    <s v="Mighty River Power"/>
    <x v="0"/>
    <n v="7.5"/>
    <m/>
    <x v="0"/>
    <m/>
    <s v="WTO - Waikato"/>
    <s v="NI "/>
    <s v="WKO0331"/>
    <s v="WKO"/>
    <m/>
    <m/>
    <n v="-37.378900000000002"/>
    <n v="175.67339999999999"/>
    <x v="2"/>
    <s v="BIO"/>
  </r>
  <r>
    <s v="Horotiu Landfill"/>
    <x v="0"/>
    <s v="Biogas"/>
    <m/>
    <m/>
    <m/>
    <s v="N"/>
    <n v="0.9"/>
    <n v="0.9"/>
    <n v="0"/>
    <m/>
    <m/>
    <n v="2004"/>
    <m/>
    <m/>
    <m/>
    <x v="0"/>
    <m/>
    <s v="Green Energy"/>
    <m/>
    <s v="WEL Networks"/>
    <x v="0"/>
    <n v="7"/>
    <m/>
    <x v="0"/>
    <m/>
    <s v="WTO - Waikato"/>
    <s v="NI "/>
    <s v="TWH0331"/>
    <s v="TWH"/>
    <m/>
    <m/>
    <n v="-36.884099999999997"/>
    <n v="174.7704"/>
    <x v="2"/>
    <s v="BIO"/>
  </r>
  <r>
    <s v="Burwood Hospital"/>
    <x v="0"/>
    <s v="Biomass"/>
    <s v="Diesel"/>
    <m/>
    <m/>
    <s v="N"/>
    <n v="0.2"/>
    <n v="0.2"/>
    <n v="0"/>
    <m/>
    <m/>
    <m/>
    <m/>
    <m/>
    <m/>
    <x v="0"/>
    <m/>
    <s v="Christchurch District Health"/>
    <m/>
    <s v="Meridian Energy"/>
    <x v="0"/>
    <n v="0"/>
    <m/>
    <x v="0"/>
    <m/>
    <s v="CAN - Canterbury"/>
    <s v="SI "/>
    <s v="BRY0661"/>
    <s v="BRY"/>
    <m/>
    <m/>
    <n v="-43.480200000000004"/>
    <n v="172.6841"/>
    <x v="3"/>
    <s v="BIO"/>
  </r>
  <r>
    <s v="Glenbrook"/>
    <x v="0"/>
    <s v="Coal"/>
    <s v="Natural gas waste heat"/>
    <s v="steam turbine"/>
    <m/>
    <s v="Y"/>
    <n v="112"/>
    <n v="74"/>
    <n v="0"/>
    <m/>
    <m/>
    <n v="1997"/>
    <s v="Operational"/>
    <m/>
    <m/>
    <x v="0"/>
    <m/>
    <s v="Bluescope"/>
    <m/>
    <s v="Bluescope"/>
    <x v="1"/>
    <n v="550"/>
    <m/>
    <x v="0"/>
    <m/>
    <s v="AKL - Auckland"/>
    <s v="NI "/>
    <s v="GLN0332"/>
    <s v="GLN"/>
    <n v="2047"/>
    <m/>
    <n v="-37.204900000000002"/>
    <n v="174.7234"/>
    <x v="1"/>
    <s v="COAL"/>
  </r>
  <r>
    <s v="Whirinaki"/>
    <x v="0"/>
    <s v="Diesel"/>
    <m/>
    <s v="open cycle gas turbine (OCGT)"/>
    <m/>
    <s v="N"/>
    <n v="155"/>
    <n v="52"/>
    <n v="11000"/>
    <m/>
    <m/>
    <n v="2004"/>
    <s v="Operational"/>
    <m/>
    <m/>
    <x v="0"/>
    <m/>
    <s v="Contact"/>
    <m/>
    <s v="Contact"/>
    <x v="1"/>
    <n v="9"/>
    <m/>
    <x v="0"/>
    <m/>
    <s v="HBY - Hawkes Bay"/>
    <s v="NI "/>
    <s v="WHI2201"/>
    <s v="WHI"/>
    <n v="2029"/>
    <m/>
    <n v="-39.378300000000003"/>
    <n v="176.892"/>
    <x v="5"/>
    <s v="DIE"/>
  </r>
  <r>
    <s v="Marsden Diesel"/>
    <x v="0"/>
    <s v="Diesel"/>
    <m/>
    <m/>
    <m/>
    <s v="N"/>
    <n v="9"/>
    <n v="1.8"/>
    <n v="0"/>
    <m/>
    <s v="5 x 1.8 MW"/>
    <n v="2011"/>
    <m/>
    <m/>
    <m/>
    <x v="0"/>
    <m/>
    <s v="Trustpower"/>
    <m/>
    <s v="Trustpower"/>
    <x v="0"/>
    <n v="0"/>
    <m/>
    <x v="0"/>
    <m/>
    <s v="NIS - North Isthmus"/>
    <s v="NI "/>
    <s v="BRB0331"/>
    <s v="BRB"/>
    <m/>
    <m/>
    <n v="-35.835999999999999"/>
    <n v="174.489"/>
    <x v="0"/>
    <s v="DIE"/>
  </r>
  <r>
    <s v="Bream Bay Peaker"/>
    <x v="0"/>
    <s v="Diesel"/>
    <m/>
    <s v="reciprocating engine"/>
    <m/>
    <s v="N"/>
    <n v="9"/>
    <m/>
    <m/>
    <m/>
    <m/>
    <n v="2011"/>
    <s v="Operational"/>
    <m/>
    <m/>
    <x v="0"/>
    <m/>
    <s v="Manawa Energy"/>
    <m/>
    <s v="Trustpower"/>
    <x v="2"/>
    <m/>
    <m/>
    <x v="0"/>
    <m/>
    <s v="NIS - North Isthmus"/>
    <s v="NI "/>
    <m/>
    <s v="BRB"/>
    <n v="2036"/>
    <m/>
    <n v="-35.725099999999998"/>
    <n v="174.3237"/>
    <x v="0"/>
    <s v="DIE"/>
  </r>
  <r>
    <s v="Hokitika Diesel"/>
    <x v="0"/>
    <s v="Diesel"/>
    <m/>
    <m/>
    <m/>
    <s v="N"/>
    <n v="3.3"/>
    <n v="3.3"/>
    <n v="0"/>
    <m/>
    <m/>
    <m/>
    <m/>
    <m/>
    <m/>
    <x v="0"/>
    <m/>
    <s v="Trustpower"/>
    <m/>
    <s v="Trustpower"/>
    <x v="0"/>
    <n v="0.3"/>
    <m/>
    <x v="0"/>
    <m/>
    <s v="WEC - West Coast"/>
    <s v="SI "/>
    <s v="KUM0661"/>
    <s v="KUM"/>
    <m/>
    <m/>
    <n v="-42.717399999999998"/>
    <n v="170.9665"/>
    <x v="3"/>
    <s v="DIE"/>
  </r>
  <r>
    <s v="Addington"/>
    <x v="0"/>
    <s v="Diesel"/>
    <m/>
    <m/>
    <m/>
    <s v="N"/>
    <n v="0.4"/>
    <n v="0.4"/>
    <n v="0"/>
    <m/>
    <m/>
    <m/>
    <m/>
    <m/>
    <m/>
    <x v="0"/>
    <m/>
    <s v="Orion"/>
    <m/>
    <s v="Meridian Energy"/>
    <x v="0"/>
    <n v="0"/>
    <m/>
    <x v="0"/>
    <m/>
    <s v="CAN - Canterbury"/>
    <s v="SI "/>
    <s v="ADD0111"/>
    <s v="ADD"/>
    <m/>
    <m/>
    <n v="-43.491100000000003"/>
    <n v="172.708"/>
    <x v="3"/>
    <s v="DIE"/>
  </r>
  <r>
    <s v="Christchurch Hospital Campus"/>
    <x v="0"/>
    <s v="Diesel"/>
    <m/>
    <m/>
    <m/>
    <s v="BU"/>
    <n v="0.3"/>
    <n v="0.3"/>
    <n v="0"/>
    <m/>
    <m/>
    <m/>
    <m/>
    <m/>
    <m/>
    <x v="0"/>
    <m/>
    <s v="Christchurch District Health"/>
    <m/>
    <s v="Meridian Energy"/>
    <x v="0"/>
    <n v="0"/>
    <m/>
    <x v="0"/>
    <m/>
    <s v="CAN - Canterbury"/>
    <s v="SI "/>
    <s v="ADD0661"/>
    <s v="ADD"/>
    <m/>
    <m/>
    <n v="-43.534300000000002"/>
    <n v="172.62549999999999"/>
    <x v="3"/>
    <s v="DIE"/>
  </r>
  <r>
    <s v="Orion Diesel"/>
    <x v="0"/>
    <s v="Diesel"/>
    <m/>
    <m/>
    <m/>
    <s v="N"/>
    <n v="0.3"/>
    <n v="0.3"/>
    <n v="0"/>
    <m/>
    <m/>
    <m/>
    <m/>
    <m/>
    <m/>
    <x v="0"/>
    <m/>
    <s v="Orion"/>
    <m/>
    <s v="Orion"/>
    <x v="0"/>
    <n v="0.1"/>
    <m/>
    <x v="0"/>
    <m/>
    <s v="CAN - Canterbury"/>
    <s v="SI "/>
    <s v="ADD0661"/>
    <s v="ADD"/>
    <m/>
    <m/>
    <n v="-43.488999999999997"/>
    <n v="172.5633"/>
    <x v="3"/>
    <s v="DIE"/>
  </r>
  <r>
    <s v="Jackson Estate"/>
    <x v="0"/>
    <s v="Diesel"/>
    <m/>
    <m/>
    <m/>
    <s v="BU"/>
    <n v="0.2"/>
    <n v="0.2"/>
    <n v="0"/>
    <m/>
    <m/>
    <m/>
    <m/>
    <m/>
    <m/>
    <x v="0"/>
    <m/>
    <s v="Jackson Estate"/>
    <m/>
    <s v="Trustpower"/>
    <x v="0"/>
    <n v="0"/>
    <m/>
    <x v="0"/>
    <m/>
    <s v="NEL - Nelson/Marlbourough"/>
    <s v="SI "/>
    <s v="BLN0331"/>
    <s v="BLN"/>
    <m/>
    <m/>
    <n v="-41.506300000000003"/>
    <n v="173.87739999999999"/>
    <x v="6"/>
    <s v="DIE"/>
  </r>
  <r>
    <s v="Mud House"/>
    <x v="0"/>
    <s v="Diesel"/>
    <m/>
    <m/>
    <m/>
    <s v="BU"/>
    <n v="0.2"/>
    <n v="0.2"/>
    <n v="0"/>
    <m/>
    <m/>
    <m/>
    <m/>
    <m/>
    <m/>
    <x v="0"/>
    <m/>
    <s v="Kiwi Wine Company"/>
    <m/>
    <s v="Trustpower"/>
    <x v="0"/>
    <n v="0"/>
    <m/>
    <x v="0"/>
    <m/>
    <s v="NEL - Nelson/Marlbourough"/>
    <s v="SI "/>
    <s v="BLN0331"/>
    <s v="BLN"/>
    <m/>
    <m/>
    <n v="-44.903799999999997"/>
    <n v="169.33940000000001"/>
    <x v="6"/>
    <s v="DIE"/>
  </r>
  <r>
    <s v="Orion Diesel II"/>
    <x v="0"/>
    <s v="Diesel"/>
    <m/>
    <m/>
    <m/>
    <s v="N"/>
    <n v="0.2"/>
    <n v="0.2"/>
    <n v="0"/>
    <m/>
    <m/>
    <m/>
    <m/>
    <m/>
    <m/>
    <x v="0"/>
    <m/>
    <s v="Orion"/>
    <m/>
    <s v="Orion"/>
    <x v="0"/>
    <n v="0"/>
    <m/>
    <x v="0"/>
    <m/>
    <s v="CAN - Canterbury"/>
    <s v="SI "/>
    <s v="ADD0661"/>
    <s v="ADD"/>
    <m/>
    <m/>
    <n v="-43.488999999999997"/>
    <n v="172.5633"/>
    <x v="3"/>
    <s v="DIE"/>
  </r>
  <r>
    <s v="South Pacific Cellars"/>
    <x v="0"/>
    <s v="Diesel"/>
    <m/>
    <m/>
    <m/>
    <s v="BU"/>
    <n v="0.2"/>
    <n v="0.2"/>
    <n v="0"/>
    <m/>
    <m/>
    <m/>
    <m/>
    <m/>
    <m/>
    <x v="0"/>
    <m/>
    <s v="South Pacific Cellars"/>
    <m/>
    <s v="Trustpower"/>
    <x v="0"/>
    <n v="0"/>
    <m/>
    <x v="0"/>
    <m/>
    <s v="NEL - Nelson/Marlbourough"/>
    <s v="SI "/>
    <s v="BLN0331"/>
    <s v="BLN"/>
    <m/>
    <m/>
    <n v="-41.291699999999999"/>
    <n v="173.24420000000001"/>
    <x v="6"/>
    <s v="DIE"/>
  </r>
  <r>
    <s v="Christchurch Airport (Harewood)"/>
    <x v="0"/>
    <s v="Diesel"/>
    <m/>
    <m/>
    <m/>
    <s v="BU"/>
    <n v="0.1"/>
    <n v="0.1"/>
    <n v="0"/>
    <m/>
    <m/>
    <m/>
    <m/>
    <m/>
    <m/>
    <x v="0"/>
    <m/>
    <s v="Christchurch Airport Authority"/>
    <m/>
    <s v="Meridian Energy"/>
    <x v="0"/>
    <n v="0"/>
    <m/>
    <x v="0"/>
    <m/>
    <s v="CAN - Canterbury"/>
    <s v="SI "/>
    <s v="ISL0661"/>
    <s v="ISL"/>
    <m/>
    <m/>
    <n v="-43.484900000000003"/>
    <n v="172.5478"/>
    <x v="3"/>
    <s v="DIE"/>
  </r>
  <r>
    <s v="Darfield"/>
    <x v="0"/>
    <s v="Diesel"/>
    <m/>
    <m/>
    <m/>
    <s v="N"/>
    <n v="0.1"/>
    <n v="0.1"/>
    <n v="0"/>
    <m/>
    <m/>
    <m/>
    <m/>
    <m/>
    <m/>
    <x v="0"/>
    <m/>
    <s v="WD Boyes &amp; Sons"/>
    <m/>
    <s v="Meridian Energy"/>
    <x v="0"/>
    <n v="0"/>
    <m/>
    <x v="0"/>
    <m/>
    <s v="CAN - Canterbury"/>
    <s v="SI "/>
    <s v="HOR0331"/>
    <s v="HOR"/>
    <m/>
    <m/>
    <n v="-43.489800000000002"/>
    <n v="172.11150000000001"/>
    <x v="3"/>
    <s v="DIE"/>
  </r>
  <r>
    <s v="Cloudy Bay"/>
    <x v="0"/>
    <s v="Diesel"/>
    <m/>
    <m/>
    <m/>
    <s v="N"/>
    <n v="0"/>
    <n v="0"/>
    <n v="0"/>
    <m/>
    <m/>
    <m/>
    <m/>
    <m/>
    <m/>
    <x v="0"/>
    <m/>
    <s v="Indevin"/>
    <m/>
    <s v="Trustpower"/>
    <x v="0"/>
    <n v="0"/>
    <m/>
    <x v="0"/>
    <m/>
    <s v="NEL - Nelson/Marlbourough"/>
    <s v="SI "/>
    <s v="BLN0331"/>
    <s v="BLN"/>
    <m/>
    <m/>
    <n v="-41.491199999999999"/>
    <n v="173.87889999999999"/>
    <x v="6"/>
    <s v="DIE"/>
  </r>
  <r>
    <s v="Government Communications Satellite"/>
    <x v="0"/>
    <s v="Diesel"/>
    <m/>
    <m/>
    <m/>
    <s v="BU"/>
    <n v="0"/>
    <n v="0"/>
    <n v="0"/>
    <m/>
    <m/>
    <m/>
    <m/>
    <m/>
    <m/>
    <x v="0"/>
    <m/>
    <s v="Government Communications Satellite"/>
    <m/>
    <s v="Trustpower"/>
    <x v="0"/>
    <n v="0"/>
    <m/>
    <x v="0"/>
    <m/>
    <s v="NEL - Nelson/Marlbourough"/>
    <s v="SI "/>
    <s v="BLN0331"/>
    <s v="BLN"/>
    <m/>
    <m/>
    <n v="-41.511200000000002"/>
    <n v="173.95750000000001"/>
    <x v="6"/>
    <s v="DIE"/>
  </r>
  <r>
    <s v="Indevin"/>
    <x v="0"/>
    <s v="Diesel"/>
    <m/>
    <m/>
    <m/>
    <s v="BU"/>
    <n v="0"/>
    <n v="0"/>
    <n v="0"/>
    <m/>
    <m/>
    <m/>
    <m/>
    <m/>
    <m/>
    <x v="0"/>
    <m/>
    <s v="Indevin"/>
    <m/>
    <s v="Trustpower"/>
    <x v="0"/>
    <n v="0"/>
    <m/>
    <x v="0"/>
    <m/>
    <s v="NEL - Nelson/Marlbourough"/>
    <s v="SI "/>
    <s v="BLN0331"/>
    <s v="BLN"/>
    <m/>
    <m/>
    <n v="-41.542999999999999"/>
    <n v="174.0231"/>
    <x v="6"/>
    <s v="DIE"/>
  </r>
  <r>
    <s v="PukePine"/>
    <x v="0"/>
    <s v="Diesel"/>
    <m/>
    <m/>
    <m/>
    <s v="N"/>
    <n v="0"/>
    <n v="0"/>
    <n v="0"/>
    <m/>
    <m/>
    <m/>
    <m/>
    <m/>
    <m/>
    <x v="0"/>
    <m/>
    <s v="PukePine Sawmills"/>
    <m/>
    <s v="Trustpower"/>
    <x v="0"/>
    <n v="0"/>
    <m/>
    <x v="0"/>
    <m/>
    <s v="BOP - Bay Of Plenty"/>
    <s v="NI "/>
    <s v="TMI0331"/>
    <s v="TMI"/>
    <m/>
    <m/>
    <n v="-37.776899999999998"/>
    <n v="176.31200000000001"/>
    <x v="7"/>
    <s v="DIE"/>
  </r>
  <r>
    <s v="Kawerau Binary"/>
    <x v="1"/>
    <s v="Geoothermal binary"/>
    <m/>
    <s v="binary"/>
    <m/>
    <s v="N"/>
    <n v="6"/>
    <n v="3.5"/>
    <m/>
    <m/>
    <m/>
    <n v="1989"/>
    <s v="Operational"/>
    <s v="Air"/>
    <m/>
    <x v="0"/>
    <m/>
    <s v="Nova Energy "/>
    <s v="Ngati Tuwharetoa Geothermal Assets Limited"/>
    <m/>
    <x v="2"/>
    <n v="35"/>
    <m/>
    <x v="1"/>
    <m/>
    <s v="BOP - Bay Of Plenty"/>
    <s v="NI"/>
    <s v="KAW0111"/>
    <s v="KAW"/>
    <n v="2039"/>
    <s v="yr built+50"/>
    <n v="-38.062100000000001"/>
    <n v="176.71799999999999"/>
    <x v="7"/>
    <s v="geoth"/>
  </r>
  <r>
    <s v="Ngatamariki"/>
    <x v="1"/>
    <s v="Geothermal binary"/>
    <m/>
    <s v="binary"/>
    <m/>
    <s v="N"/>
    <n v="82"/>
    <n v="21"/>
    <m/>
    <m/>
    <m/>
    <n v="2013"/>
    <s v="Operational"/>
    <s v="Air"/>
    <m/>
    <x v="0"/>
    <m/>
    <s v="Mercury"/>
    <m/>
    <s v="Mercury"/>
    <x v="1"/>
    <n v="670"/>
    <m/>
    <x v="2"/>
    <m/>
    <s v="WTO - Waikato"/>
    <s v="NI"/>
    <s v="NAP2202"/>
    <s v="NAP"/>
    <n v="2063"/>
    <s v="yr built+50"/>
    <n v="-38.546199999999999"/>
    <n v="176.19540000000001"/>
    <x v="2"/>
    <s v="geoth"/>
  </r>
  <r>
    <s v="Te Ahi O Maui"/>
    <x v="1"/>
    <s v="Geothermal binary"/>
    <m/>
    <s v="binary"/>
    <m/>
    <s v="N"/>
    <n v="25"/>
    <n v="25"/>
    <m/>
    <m/>
    <m/>
    <n v="2018"/>
    <s v="Operational"/>
    <s v="Air"/>
    <m/>
    <x v="0"/>
    <m/>
    <s v="Eastland Group"/>
    <s v="Kawerau A8D Ahuwhenua Trust"/>
    <s v="Eastland Group"/>
    <x v="2"/>
    <m/>
    <m/>
    <x v="1"/>
    <m/>
    <s v="BOP - Bay Of Plenty"/>
    <s v="NI"/>
    <s v="KAW1101"/>
    <s v="KAW"/>
    <n v="2068"/>
    <s v="yr built+50"/>
    <n v="-38.063000000000002"/>
    <n v="176.70230000000001"/>
    <x v="7"/>
    <s v="geoth"/>
  </r>
  <r>
    <s v="Ngawha"/>
    <x v="1"/>
    <s v="Geothermal binary"/>
    <m/>
    <s v="binary"/>
    <m/>
    <s v="N"/>
    <n v="25"/>
    <n v="12"/>
    <m/>
    <m/>
    <m/>
    <n v="1998"/>
    <s v="Operational"/>
    <s v="Air"/>
    <m/>
    <x v="0"/>
    <m/>
    <s v="Top Energy"/>
    <m/>
    <s v="Top Energy"/>
    <x v="0"/>
    <n v="200"/>
    <m/>
    <x v="3"/>
    <m/>
    <s v="NIS - North Isthmus"/>
    <s v="NI"/>
    <s v="KOE0331"/>
    <s v="KOE"/>
    <n v="2048"/>
    <s v="yr built+50"/>
    <n v="-35.417900000000003"/>
    <n v="173.85239999999999"/>
    <x v="0"/>
    <s v="geoth"/>
  </r>
  <r>
    <s v="Te Huka"/>
    <x v="1"/>
    <s v="Geothermal binary"/>
    <m/>
    <s v="binary"/>
    <m/>
    <s v="N"/>
    <n v="24"/>
    <n v="24"/>
    <m/>
    <m/>
    <m/>
    <n v="2010"/>
    <s v="Operational"/>
    <s v="Air"/>
    <m/>
    <x v="0"/>
    <m/>
    <s v="Contact Energy"/>
    <m/>
    <s v="Contact"/>
    <x v="0"/>
    <n v="190"/>
    <m/>
    <x v="4"/>
    <m/>
    <s v="WTO - Waikato"/>
    <s v="NI"/>
    <s v="WRK0331"/>
    <s v="WRK"/>
    <n v="2060"/>
    <s v="yr built+50"/>
    <n v="-38.667099999999998"/>
    <n v="176.11660000000001"/>
    <x v="2"/>
    <s v="geoth"/>
  </r>
  <r>
    <s v="Wairakei Binary"/>
    <x v="1"/>
    <s v="Geothermal binary"/>
    <m/>
    <s v="binary"/>
    <m/>
    <s v="N"/>
    <n v="14"/>
    <n v="14"/>
    <m/>
    <m/>
    <m/>
    <n v="2005"/>
    <s v="Operational"/>
    <s v="Air"/>
    <m/>
    <x v="0"/>
    <m/>
    <s v="Contact Energy"/>
    <m/>
    <s v="Contact"/>
    <x v="1"/>
    <n v="83"/>
    <m/>
    <x v="4"/>
    <m/>
    <s v="WTO - Waikato"/>
    <s v="NI"/>
    <s v="WRK2201"/>
    <s v="WRK"/>
    <n v="2055"/>
    <s v="yr built+50"/>
    <n v="-38.625599999999999"/>
    <n v="176.1037"/>
    <x v="2"/>
    <s v="geoth"/>
  </r>
  <r>
    <s v="Kawerau-GDL (KA24)"/>
    <x v="1"/>
    <s v="Geothermal binary"/>
    <m/>
    <s v="binary"/>
    <m/>
    <s v="N"/>
    <n v="8"/>
    <n v="8"/>
    <m/>
    <m/>
    <m/>
    <n v="2008"/>
    <s v="Operational"/>
    <s v="Air"/>
    <m/>
    <x v="0"/>
    <m/>
    <s v="Eastland Group"/>
    <m/>
    <s v="Eastland Group"/>
    <x v="0"/>
    <n v="70"/>
    <m/>
    <x v="1"/>
    <m/>
    <s v="BOP - Bay Of Plenty"/>
    <s v="NI"/>
    <s v="KAW0111"/>
    <s v="KAW"/>
    <n v="2058"/>
    <s v="yr built+50"/>
    <n v="-38.060600000000001"/>
    <n v="176.72229999999999"/>
    <x v="7"/>
    <s v="geoth"/>
  </r>
  <r>
    <s v="Te Mihi"/>
    <x v="1"/>
    <s v="Geothermal double flash"/>
    <m/>
    <s v="condensed steam turbine (CST)"/>
    <m/>
    <s v="N"/>
    <n v="166"/>
    <n v="83"/>
    <m/>
    <m/>
    <m/>
    <n v="2014"/>
    <s v="Operational"/>
    <s v="Mechanical draft cooling tower"/>
    <m/>
    <x v="0"/>
    <m/>
    <s v="Contact Energy"/>
    <m/>
    <s v="Contact"/>
    <x v="1"/>
    <n v="1372"/>
    <m/>
    <x v="4"/>
    <m/>
    <s v="WTO - Waikato"/>
    <s v="NI"/>
    <s v="THI2201"/>
    <s v="THI"/>
    <n v="2064"/>
    <s v="yr built+50"/>
    <n v="-38.619"/>
    <n v="176.047"/>
    <x v="2"/>
    <s v="geoth"/>
  </r>
  <r>
    <s v="Kawerau (KGL)"/>
    <x v="1"/>
    <s v="Geothermal double flash"/>
    <m/>
    <s v="condensed steam turbine (CST)"/>
    <m/>
    <s v="N"/>
    <n v="107"/>
    <n v="107"/>
    <m/>
    <m/>
    <m/>
    <n v="2008"/>
    <s v="Operational"/>
    <s v="Mechanical draft cooling tower"/>
    <m/>
    <x v="0"/>
    <m/>
    <s v="Mercury"/>
    <m/>
    <s v="Mercury"/>
    <x v="1"/>
    <n v="800"/>
    <m/>
    <x v="1"/>
    <m/>
    <s v="BOP - Bay Of Plenty"/>
    <s v="NI"/>
    <s v="KAW1101"/>
    <s v="KAW"/>
    <n v="2058"/>
    <s v="yr built+50"/>
    <n v="-38.062199999999997"/>
    <n v="176.7269"/>
    <x v="7"/>
    <s v="geoth"/>
  </r>
  <r>
    <s v="Ohaaki"/>
    <x v="1"/>
    <s v="Geothermal double flash"/>
    <m/>
    <s v="back pressure turbine (BPT)"/>
    <s v="condensed steam turbine (CST)"/>
    <s v="N"/>
    <n v="50"/>
    <n v="46"/>
    <m/>
    <m/>
    <m/>
    <n v="1989"/>
    <s v="Operational"/>
    <s v="Natural draft cooling tower"/>
    <m/>
    <x v="0"/>
    <m/>
    <s v="Contact Energy"/>
    <m/>
    <s v="Contact"/>
    <x v="1"/>
    <n v="450"/>
    <m/>
    <x v="5"/>
    <m/>
    <s v="WTO - Waikato"/>
    <s v="NI"/>
    <s v="OKI2201"/>
    <s v="OKI"/>
    <n v="2039"/>
    <s v="yr built+50"/>
    <n v="-38.527500000000003"/>
    <n v="176.29400000000001"/>
    <x v="2"/>
    <s v="geoth"/>
  </r>
  <r>
    <s v="TOPP1"/>
    <x v="1"/>
    <s v="Geothermal double flash"/>
    <m/>
    <s v="condensed steam turbine (CST)"/>
    <m/>
    <s v="N"/>
    <n v="21"/>
    <n v="21"/>
    <m/>
    <m/>
    <m/>
    <n v="2013"/>
    <s v="Operational"/>
    <s v="Mechanical draft cooling tower"/>
    <m/>
    <x v="0"/>
    <m/>
    <s v="Ngati Tuwharetoa Geothermal Assets Limited"/>
    <m/>
    <s v="Norske Skog Tasman"/>
    <x v="0"/>
    <n v="210"/>
    <m/>
    <x v="1"/>
    <m/>
    <s v="BOP - Bay Of Plenty"/>
    <s v="NI"/>
    <s v="KAW0112"/>
    <s v="KAW"/>
    <n v="2063"/>
    <s v="yr built+50"/>
    <n v="-38.064999999999998"/>
    <n v="176.72139999999999"/>
    <x v="7"/>
    <s v="geoth"/>
  </r>
  <r>
    <s v="Poihipi"/>
    <x v="1"/>
    <s v="Geothermal dry steam"/>
    <m/>
    <s v="condensed steam turbine (CST)"/>
    <m/>
    <s v="N"/>
    <n v="50"/>
    <n v="55"/>
    <m/>
    <m/>
    <m/>
    <n v="1996"/>
    <s v="Operational"/>
    <s v="Mechanical draft cooling tower"/>
    <m/>
    <x v="0"/>
    <m/>
    <s v="Contact Energy"/>
    <m/>
    <s v="Contact"/>
    <x v="1"/>
    <n v="411"/>
    <m/>
    <x v="4"/>
    <m/>
    <s v="WTO - Waikato"/>
    <s v="NI"/>
    <s v="PPI2201"/>
    <s v="PPI"/>
    <n v="2046"/>
    <s v="yr built+50"/>
    <n v="-38.629899999999999"/>
    <n v="176.04150000000001"/>
    <x v="2"/>
    <s v="geoth"/>
  </r>
  <r>
    <s v="Mokai"/>
    <x v="1"/>
    <s v="Geothermal single flash"/>
    <m/>
    <s v="combined cycle"/>
    <m/>
    <s v="N"/>
    <n v="112"/>
    <n v="35"/>
    <m/>
    <m/>
    <m/>
    <n v="1999"/>
    <s v="Operational"/>
    <s v="Air"/>
    <m/>
    <x v="0"/>
    <m/>
    <s v="Tuaropaki Power Company"/>
    <m/>
    <s v="Mercury"/>
    <x v="1"/>
    <n v="927"/>
    <m/>
    <x v="6"/>
    <m/>
    <s v="WTO - Waikato"/>
    <s v="NI"/>
    <s v="WKM2201"/>
    <s v="WKM"/>
    <n v="2049"/>
    <s v="yr built+50"/>
    <n v="-38.529899999999998"/>
    <n v="175.92429999999999"/>
    <x v="2"/>
    <s v="geoth"/>
  </r>
  <r>
    <s v="Rotokawa"/>
    <x v="1"/>
    <s v="Geothermal single flash"/>
    <m/>
    <s v="combined cycle"/>
    <m/>
    <s v="N"/>
    <n v="35"/>
    <n v="16"/>
    <m/>
    <m/>
    <m/>
    <n v="1997"/>
    <s v="Operational"/>
    <s v="Air"/>
    <m/>
    <x v="0"/>
    <m/>
    <s v="Mercury"/>
    <m/>
    <s v="Mercury"/>
    <x v="0"/>
    <n v="273"/>
    <m/>
    <x v="7"/>
    <m/>
    <s v="WTO - Waikato"/>
    <s v="NI"/>
    <s v="WRK0331"/>
    <s v="WRK"/>
    <n v="2047"/>
    <s v="yr built+50"/>
    <n v="-38.612299999999998"/>
    <n v="176.19319999999999"/>
    <x v="2"/>
    <s v="geoth"/>
  </r>
  <r>
    <s v="Kawerau BP"/>
    <x v="1"/>
    <s v="Geothermal single flash"/>
    <m/>
    <s v="back pressure turbine (BPT)"/>
    <m/>
    <s v="N"/>
    <n v="8"/>
    <n v="3.8"/>
    <m/>
    <m/>
    <m/>
    <n v="1966"/>
    <s v="Operational"/>
    <s v="Steam repurposed"/>
    <m/>
    <x v="0"/>
    <m/>
    <s v="Norske Skog Tasman"/>
    <m/>
    <s v="Todd Energy"/>
    <x v="3"/>
    <m/>
    <m/>
    <x v="1"/>
    <m/>
    <s v="BOP - Bay Of Plenty"/>
    <s v="NI"/>
    <s v="KAW0111"/>
    <s v="KAW"/>
    <n v="2016"/>
    <s v="yr built+50"/>
    <n v="-38.073799999999999"/>
    <n v="176.7199"/>
    <x v="7"/>
    <s v="geoth"/>
  </r>
  <r>
    <s v="Wairakei (A&amp;B)"/>
    <x v="1"/>
    <s v="Geothermal triple flash"/>
    <m/>
    <s v="back pressure turbine (BPT)"/>
    <s v="condensed steam turbine (CST)"/>
    <s v="N"/>
    <n v="163"/>
    <n v="30"/>
    <m/>
    <m/>
    <m/>
    <n v="1958"/>
    <s v="Operational"/>
    <s v="River"/>
    <s v="Waikato river"/>
    <x v="0"/>
    <m/>
    <s v="Contact Energy"/>
    <m/>
    <s v="Contact"/>
    <x v="1"/>
    <n v="979"/>
    <m/>
    <x v="4"/>
    <m/>
    <s v="WTO - Waikato"/>
    <s v="NI"/>
    <s v="WRK2201"/>
    <s v="WRK"/>
    <n v="2008"/>
    <s v="yr built+50"/>
    <n v="-38.625599999999999"/>
    <n v="176.1037"/>
    <x v="2"/>
    <s v="geoth"/>
  </r>
  <r>
    <s v="Nga Awa Purua"/>
    <x v="1"/>
    <s v="Geothermal triple flash"/>
    <m/>
    <s v="condensed steam turbine (CST)"/>
    <m/>
    <s v="N"/>
    <n v="140"/>
    <n v="140"/>
    <m/>
    <m/>
    <m/>
    <n v="2010"/>
    <s v="Operational"/>
    <s v="Mechanical evaporative water"/>
    <m/>
    <x v="0"/>
    <m/>
    <s v="Mercury"/>
    <s v="Tauhara North No. 2 Trust"/>
    <s v="Mercury"/>
    <x v="1"/>
    <n v="1165"/>
    <m/>
    <x v="7"/>
    <m/>
    <s v="WTO - Waikato"/>
    <s v="NI"/>
    <s v="NAP2201"/>
    <s v="NAP"/>
    <n v="2060"/>
    <s v="yr built+50"/>
    <n v="-38.614100000000001"/>
    <n v="176.18389999999999"/>
    <x v="2"/>
    <s v="geoth"/>
  </r>
  <r>
    <s v="Huntly Unit 1-2-4"/>
    <x v="0"/>
    <s v="Natural gas"/>
    <s v="Coal"/>
    <s v="steam turbine"/>
    <m/>
    <s v="N"/>
    <n v="750"/>
    <n v="250"/>
    <n v="10300"/>
    <n v="3"/>
    <s v="3 x 250 MW"/>
    <n v="1983"/>
    <s v="Operational"/>
    <m/>
    <m/>
    <x v="0"/>
    <m/>
    <s v="Genesis"/>
    <m/>
    <s v="Genesis"/>
    <x v="1"/>
    <n v="2850"/>
    <m/>
    <x v="0"/>
    <m/>
    <s v="WTO - Waikato"/>
    <s v="NI "/>
    <s v="HLY2202"/>
    <s v="HLY"/>
    <n v="2033"/>
    <m/>
    <n v="-37.557299999999998"/>
    <n v="175.1593"/>
    <x v="2"/>
    <s v="GT"/>
  </r>
  <r>
    <s v="Huntly Unit 5"/>
    <x v="0"/>
    <s v="Natural gas"/>
    <m/>
    <s v="combined cycle gas turbine (CCGT)"/>
    <m/>
    <s v="N"/>
    <n v="385"/>
    <m/>
    <n v="7200"/>
    <m/>
    <m/>
    <n v="2007"/>
    <s v="Operational"/>
    <m/>
    <m/>
    <x v="0"/>
    <m/>
    <s v="Genesis"/>
    <m/>
    <s v="Genesis"/>
    <x v="1"/>
    <n v="2410"/>
    <m/>
    <x v="0"/>
    <m/>
    <s v="WTO - Waikato"/>
    <s v="NI "/>
    <s v="HLY2201"/>
    <s v="HLY"/>
    <n v="2057"/>
    <m/>
    <n v="-37.557699999999997"/>
    <n v="175.1593"/>
    <x v="2"/>
    <s v="CCGT"/>
  </r>
  <r>
    <s v="Taranaki Combined Cycle"/>
    <x v="0"/>
    <s v="Natural gas"/>
    <m/>
    <s v="combined cycle gas turbine (CCGT)"/>
    <m/>
    <s v="N"/>
    <n v="377"/>
    <m/>
    <n v="7600"/>
    <m/>
    <m/>
    <n v="1998"/>
    <s v="Operational"/>
    <s v="Mechanical draft cooling tower"/>
    <s v="Patea river"/>
    <x v="0"/>
    <m/>
    <s v="Contact"/>
    <m/>
    <s v="Contact"/>
    <x v="1"/>
    <n v="2200"/>
    <m/>
    <x v="0"/>
    <m/>
    <s v="TRN - Taranaki"/>
    <s v="NI "/>
    <s v="SFD2201"/>
    <s v="SFD"/>
    <n v="2048"/>
    <m/>
    <n v="-39.332299999999996"/>
    <n v="174.3073"/>
    <x v="8"/>
    <s v="CCGT"/>
  </r>
  <r>
    <s v="Stratford"/>
    <x v="0"/>
    <s v="Natural gas"/>
    <m/>
    <s v="open cycle gas turbine (OCGT)"/>
    <m/>
    <s v="N"/>
    <n v="210"/>
    <n v="100"/>
    <m/>
    <m/>
    <m/>
    <n v="2010"/>
    <s v="Operational"/>
    <m/>
    <m/>
    <x v="0"/>
    <m/>
    <s v="Contact"/>
    <m/>
    <s v="Contact"/>
    <x v="1"/>
    <n v="350"/>
    <m/>
    <x v="0"/>
    <m/>
    <s v="TRN - Taranaki"/>
    <s v="NI "/>
    <s v="SFD2201"/>
    <s v="SFD"/>
    <n v="2052"/>
    <m/>
    <n v="-39.330599999999997"/>
    <n v="174.31970000000001"/>
    <x v="8"/>
    <s v="OCGT"/>
  </r>
  <r>
    <s v="Junction Road"/>
    <x v="0"/>
    <s v="Natural gas"/>
    <m/>
    <s v="open cycle gas turbine (OCGT)"/>
    <m/>
    <s v="N"/>
    <n v="100"/>
    <n v="10.3"/>
    <n v="0"/>
    <m/>
    <s v="2 x 10.3 MW, 1 x 3.2 MW, 1 x 1.5 MW"/>
    <n v="2020"/>
    <s v="Operational"/>
    <m/>
    <m/>
    <x v="0"/>
    <m/>
    <s v="Todd Generation Taranaki"/>
    <m/>
    <s v="Todd Generation Taranaki"/>
    <x v="2"/>
    <m/>
    <m/>
    <x v="0"/>
    <m/>
    <s v="TRN - Taranaki"/>
    <m/>
    <s v="JRD1101"/>
    <s v="JRD"/>
    <n v="2057"/>
    <m/>
    <n v="-39.1265"/>
    <n v="174.1165"/>
    <x v="8"/>
    <s v="OCGT"/>
  </r>
  <r>
    <s v="McKee"/>
    <x v="0"/>
    <s v="Natural gas"/>
    <m/>
    <s v="open cycle gas turbine (OCGT)"/>
    <m/>
    <s v="Y"/>
    <n v="100"/>
    <n v="50"/>
    <n v="0"/>
    <n v="4"/>
    <s v="2 x 50 MW, 2 x 2 MW"/>
    <n v="2013"/>
    <s v="Operational"/>
    <m/>
    <m/>
    <x v="0"/>
    <m/>
    <s v="Todd Generation Taranaki"/>
    <m/>
    <s v="Todd Energy"/>
    <x v="1"/>
    <n v="300"/>
    <m/>
    <x v="0"/>
    <m/>
    <s v="TRN - Taranaki"/>
    <s v="NI "/>
    <s v="MKE1101"/>
    <s v="MKE"/>
    <n v="2050"/>
    <m/>
    <n v="-39.001100000000001"/>
    <n v="174.23769999999999"/>
    <x v="8"/>
    <s v="OCGT"/>
  </r>
  <r>
    <s v="Hawera (Whareroa)"/>
    <x v="0"/>
    <s v="Natural gas"/>
    <s v="Distillate"/>
    <s v="steam turbine"/>
    <m/>
    <s v="Y"/>
    <n v="69.599999999999994"/>
    <n v="26"/>
    <n v="9300"/>
    <m/>
    <s v="4 x 10.9 MW, 1 x 26 MW"/>
    <n v="1996"/>
    <s v="Operational"/>
    <m/>
    <m/>
    <x v="0"/>
    <m/>
    <s v="Todd Energy"/>
    <s v="Fonterra"/>
    <s v="Todd Energy"/>
    <x v="1"/>
    <n v="180"/>
    <m/>
    <x v="0"/>
    <m/>
    <s v="TRN - Taranaki"/>
    <s v="NI "/>
    <s v="HWA1102"/>
    <s v="HWA"/>
    <n v="2038"/>
    <m/>
    <n v="-39.606099999999998"/>
    <n v="174.30109999999999"/>
    <x v="8"/>
    <s v="GT"/>
  </r>
  <r>
    <s v="Huntly Unit 6"/>
    <x v="0"/>
    <s v="Natural gas"/>
    <s v="Diesel"/>
    <s v="open cycle gas turbine (OCGT)"/>
    <m/>
    <s v="N"/>
    <n v="48"/>
    <m/>
    <n v="9800"/>
    <m/>
    <m/>
    <n v="2004"/>
    <s v="Operational"/>
    <m/>
    <m/>
    <x v="0"/>
    <m/>
    <s v="Genesis"/>
    <m/>
    <s v="Genesis"/>
    <x v="1"/>
    <n v="335"/>
    <m/>
    <x v="0"/>
    <m/>
    <s v="WTO - Waikato"/>
    <s v="NI "/>
    <s v="HLY2202"/>
    <s v="HLY"/>
    <n v="2046"/>
    <m/>
    <n v="-37.557699999999997"/>
    <n v="175.1593"/>
    <x v="2"/>
    <s v="OCGT"/>
  </r>
  <r>
    <s v="Te Rapa"/>
    <x v="0"/>
    <s v="Natural gas"/>
    <m/>
    <s v="open cycle gas turbine (OCGT)"/>
    <m/>
    <s v="Y"/>
    <n v="44"/>
    <n v="44"/>
    <n v="12600"/>
    <m/>
    <m/>
    <n v="1999"/>
    <s v="Operational"/>
    <m/>
    <m/>
    <x v="0"/>
    <m/>
    <s v="Contact"/>
    <m/>
    <s v="Contact"/>
    <x v="3"/>
    <n v="200"/>
    <m/>
    <x v="0"/>
    <m/>
    <s v="WTO - Waikato"/>
    <s v="NI "/>
    <s v="TRC0331"/>
    <s v="TRC"/>
    <n v="2041"/>
    <m/>
    <n v="-37.7273"/>
    <n v="175.21440000000001"/>
    <x v="2"/>
    <s v="OCGT"/>
  </r>
  <r>
    <s v="Kawerau - TPP"/>
    <x v="0"/>
    <s v="Natural gas"/>
    <m/>
    <m/>
    <m/>
    <s v="Y"/>
    <n v="37"/>
    <n v="18.7"/>
    <n v="0"/>
    <m/>
    <s v="1 x 10 MW, 1 x 8 MW, 1 x 18.7 MW"/>
    <n v="1966"/>
    <m/>
    <m/>
    <m/>
    <x v="0"/>
    <m/>
    <s v="Norske Skog Tasman"/>
    <m/>
    <s v="Norske Skog Tasman"/>
    <x v="1"/>
    <n v="271"/>
    <m/>
    <x v="0"/>
    <m/>
    <s v="BOP - Bay Of Plenty"/>
    <s v="NI "/>
    <s v="KAW0112"/>
    <s v="KAW"/>
    <m/>
    <m/>
    <n v="-38.073900000000002"/>
    <n v="176.7199"/>
    <x v="7"/>
    <s v="GT"/>
  </r>
  <r>
    <s v="Kapuni"/>
    <x v="0"/>
    <s v="Natural gas"/>
    <m/>
    <s v="open cycle gas turbine (OCGT)"/>
    <m/>
    <s v="Y"/>
    <n v="25"/>
    <m/>
    <m/>
    <m/>
    <m/>
    <n v="1998"/>
    <s v="Operational"/>
    <m/>
    <m/>
    <x v="0"/>
    <m/>
    <s v="Nova Energy"/>
    <m/>
    <s v="Todd Energy"/>
    <x v="1"/>
    <n v="130"/>
    <m/>
    <x v="0"/>
    <m/>
    <s v="TRN - Taranaki"/>
    <s v="NI "/>
    <s v="KPA1101"/>
    <s v="KPA"/>
    <n v="2040"/>
    <m/>
    <n v="-39.483699999999999"/>
    <n v="174.13399999999999"/>
    <x v="8"/>
    <s v="OCGT"/>
  </r>
  <r>
    <s v="Edgecumbe"/>
    <x v="0"/>
    <s v="Natural gas"/>
    <m/>
    <s v="open cycle gas turbine (OCGT)"/>
    <m/>
    <s v="Y"/>
    <n v="10"/>
    <n v="5"/>
    <n v="12500"/>
    <m/>
    <s v="2 x  5 MW"/>
    <n v="1996"/>
    <s v="Operational"/>
    <m/>
    <m/>
    <x v="0"/>
    <m/>
    <s v="Nova Energy"/>
    <m/>
    <s v="Todd Energy"/>
    <x v="0"/>
    <n v="54"/>
    <m/>
    <x v="0"/>
    <m/>
    <s v="BOP - Bay Of Plenty"/>
    <m/>
    <s v="EDG0331"/>
    <s v="EDG"/>
    <n v="2033"/>
    <m/>
    <n v="-37.976399999999998"/>
    <n v="176.8278"/>
    <x v="7"/>
    <s v="OCGT"/>
  </r>
  <r>
    <s v="Wellington Hospital"/>
    <x v="0"/>
    <s v="Natural gas"/>
    <s v="Fuel oil"/>
    <m/>
    <m/>
    <s v="Y"/>
    <n v="10"/>
    <n v="2"/>
    <n v="0"/>
    <m/>
    <m/>
    <n v="1981"/>
    <m/>
    <m/>
    <m/>
    <x v="0"/>
    <m/>
    <s v="Vector"/>
    <m/>
    <s v="Meridian Energy"/>
    <x v="0"/>
    <n v="0"/>
    <m/>
    <x v="0"/>
    <m/>
    <s v="WEL - Wellington"/>
    <s v="NI "/>
    <s v="CPK0331"/>
    <s v="CPK"/>
    <m/>
    <m/>
    <n v="-41.286499999999997"/>
    <n v="174.77619999999999"/>
    <x v="4"/>
    <s v="GT"/>
  </r>
  <r>
    <s v="Mangahewa"/>
    <x v="0"/>
    <s v="Natural gas"/>
    <m/>
    <s v="reciprocating engine"/>
    <m/>
    <m/>
    <n v="9"/>
    <n v="9"/>
    <n v="0"/>
    <n v="1"/>
    <m/>
    <n v="2008"/>
    <s v="Operational"/>
    <m/>
    <m/>
    <x v="0"/>
    <m/>
    <s v="Nova Energy"/>
    <m/>
    <s v="Todd Energy"/>
    <x v="0"/>
    <n v="50"/>
    <m/>
    <x v="0"/>
    <m/>
    <s v="TRN - Taranaki"/>
    <s v="NI "/>
    <s v="HUI0331"/>
    <s v="SFD"/>
    <n v="2038"/>
    <m/>
    <n v="-39.088000000000001"/>
    <n v="174.33539999999999"/>
    <x v="8"/>
    <s v="GT"/>
  </r>
  <r>
    <s v="Auckland District Hospital"/>
    <x v="0"/>
    <s v="Natural gas"/>
    <s v="Diesel"/>
    <m/>
    <m/>
    <s v="Y"/>
    <n v="3.6"/>
    <n v="1.8"/>
    <n v="0"/>
    <m/>
    <s v="2 x 1.8MW"/>
    <n v="2005"/>
    <m/>
    <m/>
    <m/>
    <x v="0"/>
    <m/>
    <s v="Auckland District Hospital Board"/>
    <m/>
    <s v="Meridian Energy"/>
    <x v="0"/>
    <n v="7"/>
    <m/>
    <x v="0"/>
    <m/>
    <s v="AKL - Auckland"/>
    <s v="NI "/>
    <s v="PEN0331"/>
    <s v="PEN"/>
    <m/>
    <m/>
    <n v="-36.848500000000001"/>
    <n v="174.76329999999999"/>
    <x v="1"/>
    <s v="GT"/>
  </r>
  <r>
    <s v="Forest Research"/>
    <x v="0"/>
    <s v="Natural gas"/>
    <m/>
    <m/>
    <m/>
    <s v="N"/>
    <n v="0.3"/>
    <n v="0.3"/>
    <n v="0"/>
    <m/>
    <m/>
    <m/>
    <m/>
    <m/>
    <m/>
    <x v="0"/>
    <m/>
    <s v="Todd Energy"/>
    <m/>
    <s v="Todd Energy"/>
    <x v="0"/>
    <n v="0"/>
    <m/>
    <x v="0"/>
    <m/>
    <s v="BOP - Bay Of Plenty"/>
    <s v="NI "/>
    <s v="ROT0111"/>
    <s v="ROT"/>
    <m/>
    <m/>
    <n v="-38.160600000000002"/>
    <n v="176.26480000000001"/>
    <x v="7"/>
    <s v="GT"/>
  </r>
  <r>
    <s v="Ravensdown"/>
    <x v="0"/>
    <s v="Unknown"/>
    <m/>
    <m/>
    <m/>
    <s v="Y"/>
    <n v="8"/>
    <n v="8"/>
    <n v="0"/>
    <m/>
    <m/>
    <m/>
    <m/>
    <m/>
    <m/>
    <x v="0"/>
    <m/>
    <s v="Vector"/>
    <m/>
    <s v="Meridian Energy"/>
    <x v="0"/>
    <n v="32"/>
    <m/>
    <x v="0"/>
    <m/>
    <s v="HBY - Hawkes Bay"/>
    <s v="NI "/>
    <s v="RDF0331"/>
    <s v="RDF"/>
    <m/>
    <m/>
    <n v="-39.553899999999999"/>
    <n v="176.92"/>
    <x v="5"/>
    <m/>
  </r>
  <r>
    <s v="Gisborne"/>
    <x v="0"/>
    <s v="Unknown"/>
    <m/>
    <m/>
    <m/>
    <s v="N"/>
    <n v="4.5"/>
    <n v="4.5"/>
    <n v="0"/>
    <m/>
    <m/>
    <m/>
    <m/>
    <m/>
    <m/>
    <x v="0"/>
    <m/>
    <s v="Eastland Networks"/>
    <m/>
    <s v="Contact Energy"/>
    <x v="0"/>
    <n v="1.2"/>
    <m/>
    <x v="0"/>
    <m/>
    <s v="HBY - Hawkes Bay"/>
    <s v="NI "/>
    <s v="GIS0501"/>
    <s v="GIS"/>
    <m/>
    <m/>
    <n v="-38.664700000000003"/>
    <n v="178.0241"/>
    <x v="5"/>
    <m/>
  </r>
  <r>
    <s v="Anchor Products"/>
    <x v="0"/>
    <s v="Unknown"/>
    <m/>
    <m/>
    <m/>
    <s v="N"/>
    <n v="3.9"/>
    <n v="3.9"/>
    <n v="0"/>
    <m/>
    <m/>
    <m/>
    <m/>
    <m/>
    <m/>
    <x v="0"/>
    <m/>
    <s v="Trustpower"/>
    <m/>
    <s v="Trustpower"/>
    <x v="0"/>
    <n v="3.3"/>
    <m/>
    <x v="0"/>
    <m/>
    <s v="WTO - Waikato"/>
    <s v="NI "/>
    <s v="TMU0111"/>
    <s v="TMU"/>
    <m/>
    <m/>
    <n v="-37.697499999999998"/>
    <n v="175.21289999999999"/>
    <x v="2"/>
    <m/>
  </r>
  <r>
    <s v="Bombay"/>
    <x v="0"/>
    <s v="Unknown"/>
    <m/>
    <m/>
    <m/>
    <s v="N"/>
    <n v="2.2999999999999998"/>
    <n v="2.2999999999999998"/>
    <n v="0"/>
    <m/>
    <m/>
    <m/>
    <m/>
    <m/>
    <m/>
    <x v="0"/>
    <m/>
    <s v="Greymouth Power Company"/>
    <m/>
    <s v="Contact Energy"/>
    <x v="0"/>
    <n v="0"/>
    <m/>
    <x v="0"/>
    <m/>
    <s v="AKL - Auckland"/>
    <s v="NI "/>
    <s v="BOB1101"/>
    <s v="BOB"/>
    <m/>
    <m/>
    <n v="-42.461399999999998"/>
    <n v="171.19829999999999"/>
    <x v="1"/>
    <m/>
  </r>
  <r>
    <s v="Totara Road"/>
    <x v="0"/>
    <s v="Unknown"/>
    <m/>
    <m/>
    <m/>
    <s v="N"/>
    <n v="0.8"/>
    <n v="0.8"/>
    <n v="0"/>
    <m/>
    <m/>
    <m/>
    <m/>
    <m/>
    <m/>
    <x v="0"/>
    <m/>
    <s v="Palmerston North City Council"/>
    <m/>
    <s v="Mighty River Power"/>
    <x v="0"/>
    <n v="2.2999999999999998"/>
    <m/>
    <x v="0"/>
    <m/>
    <s v="CEN - Central"/>
    <s v="NI "/>
    <s v="LTN0331"/>
    <s v="LTN"/>
    <m/>
    <m/>
    <n v="-40.384700000000002"/>
    <n v="175.58109999999999"/>
    <x v="9"/>
    <m/>
  </r>
  <r>
    <s v="Wairoa"/>
    <x v="0"/>
    <s v="Unknown"/>
    <m/>
    <m/>
    <m/>
    <s v="N"/>
    <n v="0.8"/>
    <n v="0.8"/>
    <n v="0"/>
    <m/>
    <m/>
    <m/>
    <m/>
    <m/>
    <m/>
    <x v="0"/>
    <m/>
    <s v="Eastland Networks"/>
    <m/>
    <s v="Contact Energy"/>
    <x v="0"/>
    <n v="0.2"/>
    <m/>
    <x v="0"/>
    <m/>
    <s v="HBY - Hawkes Bay"/>
    <s v="NI "/>
    <s v="WRA0111"/>
    <s v="WRA"/>
    <m/>
    <m/>
    <n v="-39.034799999999997"/>
    <n v="177.41730000000001"/>
    <x v="5"/>
    <m/>
  </r>
  <r>
    <s v="Hornby, Christchurch"/>
    <x v="0"/>
    <s v="Unknown"/>
    <m/>
    <m/>
    <m/>
    <s v="N"/>
    <n v="0.7"/>
    <n v="0.7"/>
    <n v="0"/>
    <m/>
    <m/>
    <m/>
    <m/>
    <m/>
    <m/>
    <x v="0"/>
    <m/>
    <s v="Ravensdown Fertiliser Co-op"/>
    <m/>
    <s v="Meridian Energy"/>
    <x v="0"/>
    <n v="1"/>
    <m/>
    <x v="0"/>
    <m/>
    <s v="CAN - Canterbury"/>
    <s v="SI "/>
    <s v="ISL0331"/>
    <s v="ISL"/>
    <m/>
    <m/>
    <n v="-43.542999999999999"/>
    <n v="172.52590000000001"/>
    <x v="3"/>
    <m/>
  </r>
  <r>
    <s v="Simeon Quay"/>
    <x v="0"/>
    <s v="Unknown"/>
    <m/>
    <m/>
    <m/>
    <s v="BU"/>
    <n v="0.7"/>
    <n v="0.7"/>
    <n v="0"/>
    <m/>
    <m/>
    <m/>
    <m/>
    <m/>
    <m/>
    <x v="0"/>
    <m/>
    <s v="Orion"/>
    <m/>
    <s v="Orion"/>
    <x v="0"/>
    <n v="0"/>
    <m/>
    <x v="0"/>
    <m/>
    <s v="CAN - Canterbury"/>
    <s v="SI "/>
    <s v="BRY0111"/>
    <s v="BRY"/>
    <m/>
    <m/>
    <n v="-43.603200000000001"/>
    <n v="172.71379999999999"/>
    <x v="3"/>
    <m/>
  </r>
  <r>
    <s v="Maungatapere"/>
    <x v="0"/>
    <s v="Unknown"/>
    <m/>
    <m/>
    <m/>
    <s v="N"/>
    <n v="0.5"/>
    <n v="0.5"/>
    <n v="0"/>
    <m/>
    <m/>
    <m/>
    <m/>
    <m/>
    <m/>
    <x v="0"/>
    <m/>
    <s v="Trustpower"/>
    <m/>
    <s v="Trustpower"/>
    <x v="0"/>
    <n v="0.3"/>
    <m/>
    <x v="0"/>
    <m/>
    <s v="NIS - North Isthmus"/>
    <s v="NI "/>
    <s v="MPE0331"/>
    <s v="MPE"/>
    <m/>
    <m/>
    <n v="-35.753300000000003"/>
    <n v="174.19970000000001"/>
    <x v="0"/>
    <m/>
  </r>
  <r>
    <s v="Ravensbourne"/>
    <x v="0"/>
    <s v="Unknown"/>
    <m/>
    <m/>
    <m/>
    <s v="Y"/>
    <n v="0.5"/>
    <n v="0.5"/>
    <n v="0"/>
    <m/>
    <m/>
    <m/>
    <m/>
    <m/>
    <m/>
    <x v="0"/>
    <m/>
    <s v="Ravensdown Fertiliser Co-op"/>
    <m/>
    <s v="Meridian Energy"/>
    <x v="0"/>
    <n v="1.1000000000000001"/>
    <m/>
    <x v="0"/>
    <m/>
    <s v="OTG - Otago/Southland"/>
    <s v="SI "/>
    <s v="HWB0332"/>
    <s v="HWB"/>
    <m/>
    <m/>
    <n v="-45.8688"/>
    <n v="170.54060000000001"/>
    <x v="10"/>
    <m/>
  </r>
  <r>
    <s v="Iwitahi"/>
    <x v="0"/>
    <s v="Unknown"/>
    <m/>
    <m/>
    <m/>
    <s v="N"/>
    <n v="0.3"/>
    <n v="0.3"/>
    <n v="0"/>
    <m/>
    <m/>
    <m/>
    <m/>
    <m/>
    <m/>
    <x v="0"/>
    <m/>
    <s v="Radio New Zealand"/>
    <m/>
    <s v="Trustpower"/>
    <x v="0"/>
    <n v="0"/>
    <m/>
    <x v="0"/>
    <m/>
    <s v="WTO - Waikato"/>
    <s v="NI "/>
    <s v="WRK0331"/>
    <s v="WRK"/>
    <m/>
    <m/>
    <n v="-38.803899999999999"/>
    <n v="176.25059999999999"/>
    <x v="2"/>
    <m/>
  </r>
  <r>
    <s v="Aluminium Diecasting Ltd"/>
    <x v="0"/>
    <s v="Unknown"/>
    <m/>
    <m/>
    <m/>
    <s v="N"/>
    <n v="0.2"/>
    <n v="0.2"/>
    <n v="0"/>
    <m/>
    <m/>
    <m/>
    <m/>
    <m/>
    <m/>
    <x v="0"/>
    <m/>
    <s v="Aluminium Diecasting"/>
    <m/>
    <s v="Meridian Energy"/>
    <x v="0"/>
    <n v="0"/>
    <m/>
    <x v="0"/>
    <m/>
    <s v="CAN - Canterbury"/>
    <s v="SI "/>
    <s v="BRY0111"/>
    <s v="BRY"/>
    <m/>
    <m/>
    <n v="-43.5426"/>
    <n v="172.5855"/>
    <x v="3"/>
    <m/>
  </r>
  <r>
    <s v="Middleton"/>
    <x v="0"/>
    <s v="Unknown"/>
    <m/>
    <m/>
    <m/>
    <s v="N"/>
    <n v="0.2"/>
    <n v="0.2"/>
    <n v="0"/>
    <m/>
    <m/>
    <m/>
    <m/>
    <m/>
    <m/>
    <x v="0"/>
    <m/>
    <s v="CWF Hamilton &amp; Co"/>
    <m/>
    <s v="Meridian Energy"/>
    <x v="0"/>
    <n v="0"/>
    <m/>
    <x v="0"/>
    <m/>
    <s v="CAN - Canterbury"/>
    <s v="SI "/>
    <s v="ISL0331"/>
    <s v="ISL"/>
    <m/>
    <m/>
    <n v="-43.543900000000001"/>
    <n v="172.5831"/>
    <x v="3"/>
    <m/>
  </r>
  <r>
    <s v="Mokoia Road, Hawera"/>
    <x v="0"/>
    <s v="Unknown"/>
    <m/>
    <m/>
    <m/>
    <s v="N"/>
    <n v="0.2"/>
    <n v="0.2"/>
    <n v="0"/>
    <m/>
    <m/>
    <m/>
    <m/>
    <m/>
    <m/>
    <x v="0"/>
    <m/>
    <s v="Swift Energy"/>
    <m/>
    <s v="Genesis Energy"/>
    <x v="0"/>
    <n v="0.4"/>
    <m/>
    <x v="0"/>
    <m/>
    <s v="TRN - Taranaki"/>
    <s v="NI "/>
    <s v="HWA0331"/>
    <s v="HWA"/>
    <m/>
    <m/>
    <n v="-39.647500000000001"/>
    <n v="174.3511"/>
    <x v="8"/>
    <m/>
  </r>
  <r>
    <s v="Pacific Steel"/>
    <x v="0"/>
    <s v="Unknown"/>
    <m/>
    <m/>
    <m/>
    <s v="BU"/>
    <n v="0.2"/>
    <n v="0.2"/>
    <n v="0"/>
    <m/>
    <m/>
    <m/>
    <m/>
    <m/>
    <m/>
    <x v="0"/>
    <m/>
    <s v="Vector"/>
    <m/>
    <s v="Trustpower"/>
    <x v="0"/>
    <n v="0"/>
    <m/>
    <x v="0"/>
    <m/>
    <s v="AKL - Auckland"/>
    <s v="NI "/>
    <s v="MNG0331"/>
    <s v="MNG"/>
    <m/>
    <m/>
    <n v="-36.9465"/>
    <n v="174.8245"/>
    <x v="1"/>
    <m/>
  </r>
  <r>
    <s v="St Albans, Christchurch"/>
    <x v="0"/>
    <s v="Unknown"/>
    <m/>
    <m/>
    <m/>
    <s v="N"/>
    <n v="0.2"/>
    <n v="0.2"/>
    <n v="0"/>
    <m/>
    <m/>
    <m/>
    <m/>
    <m/>
    <m/>
    <x v="0"/>
    <m/>
    <s v="Christchurch City Council"/>
    <m/>
    <s v="Meridian Energy"/>
    <x v="0"/>
    <n v="0"/>
    <m/>
    <x v="0"/>
    <m/>
    <s v="CAN - Canterbury"/>
    <s v="SI "/>
    <s v="PAP0661"/>
    <s v="PAP"/>
    <m/>
    <m/>
    <n v="-43.502600000000001"/>
    <n v="172.63339999999999"/>
    <x v="3"/>
    <m/>
  </r>
  <r>
    <s v="Ascot Ave"/>
    <x v="0"/>
    <s v="Unknown"/>
    <m/>
    <m/>
    <m/>
    <s v="N"/>
    <n v="0.1"/>
    <n v="0.1"/>
    <n v="0"/>
    <m/>
    <m/>
    <m/>
    <m/>
    <m/>
    <m/>
    <x v="0"/>
    <m/>
    <s v="Manson Developments"/>
    <m/>
    <s v="Mercury"/>
    <x v="0"/>
    <n v="0"/>
    <m/>
    <x v="0"/>
    <m/>
    <s v="AKL - Auckland"/>
    <s v="NI "/>
    <s v="PEN0331"/>
    <s v="PEN"/>
    <m/>
    <m/>
    <n v="-36.889899999999997"/>
    <n v="174.80250000000001"/>
    <x v="1"/>
    <m/>
  </r>
  <r>
    <s v="Templeton"/>
    <x v="0"/>
    <s v="Unknown"/>
    <m/>
    <m/>
    <m/>
    <s v="N"/>
    <n v="0.1"/>
    <n v="0.1"/>
    <n v="0"/>
    <m/>
    <m/>
    <m/>
    <m/>
    <m/>
    <m/>
    <x v="0"/>
    <m/>
    <s v="Department of Corrections"/>
    <m/>
    <s v="Meridian Energy"/>
    <x v="0"/>
    <n v="0"/>
    <m/>
    <x v="0"/>
    <m/>
    <s v="CAN - Canterbury"/>
    <s v="SI "/>
    <s v="ISL0331"/>
    <s v="ISL"/>
    <m/>
    <m/>
    <n v="-43.523200000000003"/>
    <n v="172.46770000000001"/>
    <x v="3"/>
    <m/>
  </r>
  <r>
    <s v="Belfast"/>
    <x v="0"/>
    <s v="Unknown"/>
    <m/>
    <m/>
    <m/>
    <s v="N"/>
    <n v="0"/>
    <n v="0"/>
    <n v="0"/>
    <m/>
    <m/>
    <m/>
    <m/>
    <m/>
    <m/>
    <x v="0"/>
    <m/>
    <s v="Christchurch City Council"/>
    <m/>
    <s v="Meridian Energy"/>
    <x v="0"/>
    <n v="0"/>
    <m/>
    <x v="0"/>
    <m/>
    <s v="CAN - Canterbury"/>
    <s v="SI "/>
    <s v="PAP0111"/>
    <s v="PAP"/>
    <m/>
    <m/>
    <n v="-43.443199999999997"/>
    <n v="172.6335"/>
    <x v="3"/>
    <m/>
  </r>
  <r>
    <s v="Enfield"/>
    <x v="0"/>
    <s v="Unknown"/>
    <m/>
    <m/>
    <m/>
    <s v="N"/>
    <n v="0"/>
    <n v="0"/>
    <n v="0"/>
    <m/>
    <m/>
    <m/>
    <m/>
    <m/>
    <m/>
    <x v="0"/>
    <m/>
    <s v="Network Waitaki"/>
    <m/>
    <s v="Meridian Energy"/>
    <x v="0"/>
    <n v="0"/>
    <m/>
    <x v="0"/>
    <m/>
    <s v="OTG - Otago/Southland"/>
    <s v="SI "/>
    <s v="OAM0331"/>
    <s v="OAM"/>
    <m/>
    <m/>
    <n v="-45.042700000000004"/>
    <n v="170.87110000000001"/>
    <x v="10"/>
    <m/>
  </r>
  <r>
    <s v="FoodStuffs Hickory Place"/>
    <x v="0"/>
    <s v="Unknown"/>
    <m/>
    <m/>
    <m/>
    <s v="N"/>
    <n v="0"/>
    <n v="0"/>
    <n v="0"/>
    <m/>
    <m/>
    <m/>
    <m/>
    <m/>
    <m/>
    <x v="0"/>
    <m/>
    <s v="Foodstuffs (South Island)"/>
    <m/>
    <s v="Meridian Energy"/>
    <x v="0"/>
    <n v="0"/>
    <m/>
    <x v="0"/>
    <m/>
    <s v="CAN - Canterbury"/>
    <s v="SI "/>
    <s v="ISL0331"/>
    <s v="ISL"/>
    <m/>
    <m/>
    <n v="-43.549599999999998"/>
    <n v="172.50649999999999"/>
    <x v="3"/>
    <m/>
  </r>
  <r>
    <s v="Kew Hospital"/>
    <x v="0"/>
    <s v="Unknown"/>
    <m/>
    <m/>
    <m/>
    <s v="N"/>
    <n v="0"/>
    <n v="0"/>
    <n v="0"/>
    <m/>
    <m/>
    <m/>
    <m/>
    <m/>
    <m/>
    <x v="0"/>
    <m/>
    <s v="Kew Hospital"/>
    <m/>
    <s v="Trustpower"/>
    <x v="0"/>
    <n v="0"/>
    <m/>
    <x v="0"/>
    <m/>
    <s v="OTG - Otago/Southland"/>
    <s v="SI "/>
    <s v="INV0331"/>
    <s v="INV"/>
    <m/>
    <m/>
    <n v="-46.437100000000001"/>
    <n v="168.35740000000001"/>
    <x v="10"/>
    <m/>
  </r>
  <r>
    <s v="Kongahu"/>
    <x v="0"/>
    <s v="Unknown"/>
    <m/>
    <m/>
    <m/>
    <s v="N"/>
    <n v="0"/>
    <n v="0"/>
    <n v="0"/>
    <m/>
    <m/>
    <m/>
    <m/>
    <m/>
    <m/>
    <x v="0"/>
    <m/>
    <s v="Buller Electricity"/>
    <m/>
    <s v="Simply Energy"/>
    <x v="0"/>
    <n v="0"/>
    <m/>
    <x v="0"/>
    <m/>
    <s v="WEC - West Coast"/>
    <s v="SI "/>
    <s v="ORO1101"/>
    <s v="ORO"/>
    <m/>
    <m/>
    <n v="-41.292299999999997"/>
    <n v="172.0933"/>
    <x v="3"/>
    <m/>
  </r>
  <r>
    <s v="Mansons Developments"/>
    <x v="0"/>
    <s v="Unknown"/>
    <m/>
    <m/>
    <m/>
    <s v="N"/>
    <n v="0"/>
    <n v="2E-3"/>
    <n v="0"/>
    <m/>
    <m/>
    <m/>
    <m/>
    <m/>
    <m/>
    <x v="0"/>
    <m/>
    <s v="Mercury"/>
    <m/>
    <s v="Mercury"/>
    <x v="0"/>
    <n v="0"/>
    <m/>
    <x v="0"/>
    <m/>
    <s v="AKL - Auckland"/>
    <s v="NI "/>
    <s v="PEN1101"/>
    <s v="PEN"/>
    <m/>
    <m/>
    <n v="-36.852899999999998"/>
    <n v="174.78210000000001"/>
    <x v="1"/>
    <m/>
  </r>
  <r>
    <s v="Milburn"/>
    <x v="0"/>
    <s v="Unknown"/>
    <m/>
    <m/>
    <m/>
    <s v="N"/>
    <n v="0"/>
    <n v="0"/>
    <n v="0"/>
    <m/>
    <m/>
    <m/>
    <m/>
    <m/>
    <m/>
    <x v="0"/>
    <m/>
    <s v="Department of Corrections"/>
    <m/>
    <s v="Meridian Energy"/>
    <x v="0"/>
    <n v="0"/>
    <m/>
    <x v="0"/>
    <m/>
    <s v="OTG - Otago/Southland"/>
    <s v="SI "/>
    <s v="BAL0331"/>
    <s v="BAL"/>
    <m/>
    <m/>
    <n v="-46.085000000000001"/>
    <n v="170.00880000000001"/>
    <x v="10"/>
    <m/>
  </r>
  <r>
    <s v="Omarama"/>
    <x v="0"/>
    <s v="Unknown"/>
    <m/>
    <m/>
    <m/>
    <s v="N"/>
    <n v="0"/>
    <n v="0"/>
    <n v="0"/>
    <m/>
    <m/>
    <m/>
    <m/>
    <m/>
    <m/>
    <x v="0"/>
    <m/>
    <s v="Waitaki Power"/>
    <m/>
    <s v="Meridian Energy"/>
    <x v="0"/>
    <n v="0"/>
    <m/>
    <x v="0"/>
    <m/>
    <s v="OTG - Otago/Southland"/>
    <s v="SI "/>
    <s v="WTK0331"/>
    <s v="WTK"/>
    <m/>
    <m/>
    <n v="-44.487499999999997"/>
    <n v="169.96789999999999"/>
    <x v="10"/>
    <m/>
  </r>
  <r>
    <s v="Otematata"/>
    <x v="0"/>
    <s v="Unknown"/>
    <m/>
    <m/>
    <m/>
    <s v="N"/>
    <n v="0"/>
    <n v="0"/>
    <n v="0"/>
    <m/>
    <m/>
    <m/>
    <m/>
    <m/>
    <m/>
    <x v="0"/>
    <m/>
    <s v="Network Waitaki"/>
    <m/>
    <s v="Meridian Energy"/>
    <x v="0"/>
    <n v="0"/>
    <m/>
    <x v="0"/>
    <m/>
    <s v="OTG - Otago/Southland"/>
    <s v="SI "/>
    <s v="OTT0011"/>
    <s v="OTT"/>
    <m/>
    <m/>
    <n v="-44.731099999999998"/>
    <n v="170.4701"/>
    <x v="10"/>
    <m/>
  </r>
  <r>
    <s v="Plimmerton"/>
    <x v="0"/>
    <s v="Unknown"/>
    <m/>
    <m/>
    <m/>
    <s v="N"/>
    <n v="0"/>
    <n v="0"/>
    <n v="0"/>
    <m/>
    <m/>
    <m/>
    <m/>
    <m/>
    <m/>
    <x v="0"/>
    <m/>
    <s v="Right House"/>
    <m/>
    <s v="Meridian Energy"/>
    <x v="0"/>
    <n v="0"/>
    <m/>
    <x v="0"/>
    <m/>
    <s v="WEL - Wellington"/>
    <s v="NI "/>
    <s v="PNI0331"/>
    <s v="PNI"/>
    <m/>
    <m/>
    <n v="-41.082299999999996"/>
    <n v="174.86869999999999"/>
    <x v="4"/>
    <m/>
  </r>
  <r>
    <s v="Port Chalmers"/>
    <x v="0"/>
    <s v="Unknown"/>
    <m/>
    <m/>
    <m/>
    <s v="N"/>
    <n v="0"/>
    <n v="0.01"/>
    <n v="0"/>
    <m/>
    <m/>
    <m/>
    <m/>
    <m/>
    <m/>
    <x v="0"/>
    <m/>
    <s v="Port Otago"/>
    <m/>
    <s v="Meridian Energy"/>
    <x v="0"/>
    <n v="0"/>
    <m/>
    <x v="0"/>
    <m/>
    <s v="OTG - Otago/Southland"/>
    <s v="SI "/>
    <s v="HWB0331"/>
    <s v="HWB"/>
    <m/>
    <m/>
    <n v="-45.8142"/>
    <n v="170.6225"/>
    <x v="10"/>
    <m/>
  </r>
  <r>
    <s v="Watercare Clevedon"/>
    <x v="0"/>
    <s v="Unknown"/>
    <m/>
    <m/>
    <m/>
    <s v="N"/>
    <n v="0"/>
    <n v="0"/>
    <n v="0"/>
    <m/>
    <m/>
    <m/>
    <m/>
    <m/>
    <m/>
    <x v="0"/>
    <m/>
    <s v="Watercare Services"/>
    <m/>
    <s v="Meridian Energy"/>
    <x v="0"/>
    <n v="0"/>
    <m/>
    <x v="0"/>
    <m/>
    <s v="AKL - Auckland"/>
    <s v="NI "/>
    <s v="TAK0331"/>
    <s v="TAK"/>
    <m/>
    <m/>
    <n v="-37.042499999999997"/>
    <n v="175.02289999999999"/>
    <x v="1"/>
    <m/>
  </r>
  <r>
    <s v="Whangarei"/>
    <x v="0"/>
    <s v="Unknown"/>
    <m/>
    <m/>
    <m/>
    <s v="N"/>
    <n v="0"/>
    <n v="0"/>
    <n v="0"/>
    <m/>
    <m/>
    <m/>
    <m/>
    <m/>
    <m/>
    <x v="0"/>
    <m/>
    <s v="Northland District Health Board"/>
    <m/>
    <s v="Meridian Energy"/>
    <x v="0"/>
    <n v="0"/>
    <m/>
    <x v="0"/>
    <m/>
    <s v="NIS - North Isthmus"/>
    <s v="NI "/>
    <s v="MPE0331"/>
    <s v="MPE"/>
    <m/>
    <m/>
    <n v="-35.731299999999997"/>
    <n v="174.30529999999999"/>
    <x v="0"/>
    <m/>
  </r>
  <r>
    <s v="Whisper Tech"/>
    <x v="0"/>
    <s v="Unknown"/>
    <m/>
    <m/>
    <m/>
    <s v="N"/>
    <n v="0"/>
    <n v="2E-3"/>
    <n v="0"/>
    <m/>
    <m/>
    <m/>
    <m/>
    <m/>
    <m/>
    <x v="0"/>
    <m/>
    <s v="Whisper Tech"/>
    <m/>
    <s v="Meridian Energy"/>
    <x v="0"/>
    <n v="0"/>
    <m/>
    <x v="0"/>
    <m/>
    <s v="CAN - Canterbury"/>
    <s v="SI "/>
    <s v="SBK0331"/>
    <s v="SBK"/>
    <m/>
    <m/>
    <n v="-43.527999999999999"/>
    <n v="172.64160000000001"/>
    <x v="3"/>
    <m/>
  </r>
  <r>
    <s v="Ballance Agri"/>
    <x v="0"/>
    <s v="Waste heat"/>
    <m/>
    <m/>
    <m/>
    <s v="Y"/>
    <n v="6.5"/>
    <n v="6.5"/>
    <n v="0"/>
    <m/>
    <m/>
    <m/>
    <m/>
    <m/>
    <m/>
    <x v="0"/>
    <m/>
    <s v="Trustpower"/>
    <m/>
    <s v="Trustpower"/>
    <x v="0"/>
    <n v="11"/>
    <m/>
    <x v="0"/>
    <m/>
    <s v="BOP - Bay Of Plenty"/>
    <s v="NI "/>
    <s v="MTM0111"/>
    <s v="MTM"/>
    <m/>
    <m/>
    <n v="-37.665799999999997"/>
    <n v="176.18450000000001"/>
    <x v="7"/>
    <s v="BIO"/>
  </r>
  <r>
    <s v="Manapouri"/>
    <x v="2"/>
    <s v="Water"/>
    <m/>
    <s v="hydrokinetic turbine"/>
    <m/>
    <s v="N"/>
    <n v="800"/>
    <n v="121.5"/>
    <m/>
    <n v="7"/>
    <m/>
    <n v="1971"/>
    <s v="Operational"/>
    <m/>
    <m/>
    <x v="0"/>
    <m/>
    <s v="Meridian Energy"/>
    <m/>
    <s v="Meridian Energy"/>
    <x v="1"/>
    <n v="5100"/>
    <n v="382"/>
    <x v="8"/>
    <s v="Environment Southland"/>
    <s v="OTG - Otago/Southland"/>
    <s v="SI"/>
    <s v="MAN2201"/>
    <s v="MAN"/>
    <n v="2031"/>
    <s v="consent expiry"/>
    <n v="-45.521099999999997"/>
    <n v="167.2774"/>
    <x v="10"/>
    <m/>
  </r>
  <r>
    <s v="Benmore"/>
    <x v="2"/>
    <s v="Water"/>
    <m/>
    <s v="hydrokinetic turbine"/>
    <m/>
    <s v="N"/>
    <n v="540"/>
    <n v="90"/>
    <n v="0.81799999999999995"/>
    <n v="6"/>
    <s v="6 x 90 MW"/>
    <n v="1966"/>
    <s v="Operational"/>
    <m/>
    <m/>
    <x v="1"/>
    <n v="6"/>
    <s v="Meridian Energy"/>
    <m/>
    <s v="Meridian Energy"/>
    <x v="1"/>
    <n v="2500"/>
    <n v="74"/>
    <x v="9"/>
    <s v="ECan"/>
    <s v="SCN - South Canterbury"/>
    <s v="SI"/>
    <s v="BEN2202"/>
    <s v="BEN"/>
    <n v="2025"/>
    <s v="consent expiry"/>
    <n v="-44.566000000000003"/>
    <n v="170.19919999999999"/>
    <x v="3"/>
    <m/>
  </r>
  <r>
    <s v="Clyde"/>
    <x v="2"/>
    <s v="Water"/>
    <m/>
    <s v="hydrokinetic turbine"/>
    <m/>
    <s v="N"/>
    <n v="432"/>
    <n v="108"/>
    <n v="0.51300000000000001"/>
    <n v="4"/>
    <s v="4 x 108 MW"/>
    <n v="1992"/>
    <s v="Operational"/>
    <m/>
    <m/>
    <x v="2"/>
    <m/>
    <s v="Contact"/>
    <m/>
    <s v="Contact"/>
    <x v="1"/>
    <n v="2050"/>
    <n v="24"/>
    <x v="10"/>
    <s v="Otago"/>
    <s v="OTG - Otago/Southland"/>
    <s v="SI"/>
    <s v="CYD2201"/>
    <s v="CYD"/>
    <n v="2042"/>
    <s v="consent expiry"/>
    <n v="-45.18"/>
    <n v="169.3064"/>
    <x v="10"/>
    <m/>
  </r>
  <r>
    <s v="Roxburgh"/>
    <x v="2"/>
    <s v="Water"/>
    <m/>
    <s v="hydrokinetic turbine"/>
    <m/>
    <s v="N"/>
    <n v="320"/>
    <n v="40"/>
    <n v="0.38800000000000001"/>
    <n v="8"/>
    <s v="8 x 40 MW"/>
    <n v="1956"/>
    <s v="Operational"/>
    <m/>
    <m/>
    <x v="2"/>
    <m/>
    <s v="Contact"/>
    <m/>
    <s v="Contact"/>
    <x v="1"/>
    <n v="1610"/>
    <n v="0"/>
    <x v="10"/>
    <s v="Otago"/>
    <s v="OTG - Otago/Southland"/>
    <s v="SI"/>
    <s v="ROX1101"/>
    <s v="ROX"/>
    <n v="2042"/>
    <s v="consent expiry"/>
    <n v="-45.4758"/>
    <n v="169.32259999999999"/>
    <x v="10"/>
    <m/>
  </r>
  <r>
    <s v="Ohau A"/>
    <x v="2"/>
    <s v="Water"/>
    <m/>
    <s v="hydrokinetic turbine"/>
    <m/>
    <s v="N"/>
    <n v="264"/>
    <n v="66"/>
    <n v="0.501"/>
    <n v="4"/>
    <s v="4 x 66 MW"/>
    <n v="1979"/>
    <s v="Operational"/>
    <m/>
    <m/>
    <x v="1"/>
    <n v="3"/>
    <s v="Meridian Energy"/>
    <m/>
    <s v="Meridian Energy"/>
    <x v="1"/>
    <n v="1150"/>
    <n v="0"/>
    <x v="9"/>
    <s v="ECan"/>
    <s v="SCN - South Canterbury"/>
    <s v="SI"/>
    <s v="OHA2201"/>
    <s v="OHA"/>
    <n v="2025"/>
    <s v="consent expiry"/>
    <n v="-44.264299999999999"/>
    <n v="170.0324"/>
    <x v="3"/>
    <m/>
  </r>
  <r>
    <s v="Tokaanu"/>
    <x v="2"/>
    <s v="Water"/>
    <m/>
    <s v="hydrokinetic turbine"/>
    <m/>
    <s v="N"/>
    <n v="240"/>
    <n v="60"/>
    <n v="1.754"/>
    <n v="4"/>
    <s v="4 x 60 MW"/>
    <n v="1973"/>
    <s v="Operational"/>
    <m/>
    <m/>
    <x v="3"/>
    <n v="1"/>
    <s v="Genesis"/>
    <m/>
    <s v="Genesis"/>
    <x v="1"/>
    <n v="763"/>
    <n v="0"/>
    <x v="11"/>
    <s v="Waikato"/>
    <s v="CEN - Central"/>
    <s v="NI"/>
    <s v="TKU0331"/>
    <s v="TKU"/>
    <n v="2039"/>
    <s v="consent expiry"/>
    <n v="-38.981200000000001"/>
    <n v="175.76849999999999"/>
    <x v="9"/>
    <m/>
  </r>
  <r>
    <s v="Aviemore"/>
    <x v="2"/>
    <s v="Water"/>
    <m/>
    <s v="hydrokinetic turbine"/>
    <m/>
    <s v="N"/>
    <n v="220"/>
    <n v="55"/>
    <n v="0.31"/>
    <n v="4"/>
    <s v="4 x 55 MW"/>
    <n v="1968"/>
    <s v="Operational"/>
    <m/>
    <m/>
    <x v="1"/>
    <n v="7"/>
    <s v="Meridian Energy"/>
    <m/>
    <s v="Meridian Energy"/>
    <x v="1"/>
    <n v="930"/>
    <n v="17"/>
    <x v="9"/>
    <s v="ECan"/>
    <s v="SCN - South Canterbury"/>
    <s v="SI"/>
    <s v="AVI2201"/>
    <s v="AVI"/>
    <n v="2025"/>
    <s v="consent expiry"/>
    <n v="-44.566000000000003"/>
    <n v="170.19919999999999"/>
    <x v="3"/>
    <m/>
  </r>
  <r>
    <s v="Ohau B"/>
    <x v="2"/>
    <s v="Water"/>
    <m/>
    <s v="hydrokinetic turbine"/>
    <m/>
    <s v="N"/>
    <n v="212"/>
    <n v="53"/>
    <n v="0.41699999999999998"/>
    <n v="4"/>
    <s v="4 x 53 MW"/>
    <n v="1980"/>
    <s v="Operational"/>
    <m/>
    <m/>
    <x v="1"/>
    <n v="4"/>
    <s v="Meridian Energy"/>
    <m/>
    <s v="Meridian Energy"/>
    <x v="1"/>
    <n v="970"/>
    <n v="0"/>
    <x v="9"/>
    <s v="ECan"/>
    <s v="SCN - South Canterbury"/>
    <s v="SI"/>
    <s v="OHB2201"/>
    <s v="OHB"/>
    <n v="2025"/>
    <s v="consent expiry"/>
    <n v="-44.299700000000001"/>
    <n v="170.1129"/>
    <x v="3"/>
    <m/>
  </r>
  <r>
    <s v="Ohau C"/>
    <x v="2"/>
    <s v="Water"/>
    <m/>
    <s v="hydrokinetic turbine"/>
    <m/>
    <s v="N"/>
    <n v="212"/>
    <n v="53"/>
    <n v="0.42"/>
    <n v="4"/>
    <s v="4 x 53 MW"/>
    <n v="1985"/>
    <s v="Operational"/>
    <m/>
    <m/>
    <x v="1"/>
    <n v="5"/>
    <s v="Meridian Energy"/>
    <m/>
    <s v="Meridian Energy"/>
    <x v="1"/>
    <n v="970"/>
    <n v="0"/>
    <x v="9"/>
    <s v="ECan"/>
    <s v="SCN - South Canterbury"/>
    <s v="SI"/>
    <s v="OHC2201"/>
    <s v="OHC"/>
    <n v="2025"/>
    <s v="consent expiry"/>
    <n v="-44.341999999999999"/>
    <n v="170.18209999999999"/>
    <x v="3"/>
    <m/>
  </r>
  <r>
    <s v="Arapuni"/>
    <x v="2"/>
    <s v="Water"/>
    <m/>
    <s v="hydrokinetic turbine"/>
    <m/>
    <s v="N"/>
    <n v="196.7"/>
    <n v="26.7"/>
    <n v="0.46300000000000002"/>
    <n v="8"/>
    <s v="4 x 26.7 MW; 4x 24.7 MW"/>
    <n v="1929"/>
    <s v="Operational"/>
    <m/>
    <m/>
    <x v="4"/>
    <n v="7"/>
    <s v="Mercury"/>
    <m/>
    <s v="Mercury"/>
    <x v="1"/>
    <n v="805"/>
    <n v="10"/>
    <x v="12"/>
    <s v="Waikato"/>
    <s v="WTO - Waikato"/>
    <s v="NI"/>
    <s v="ARI1101"/>
    <s v="ARI"/>
    <n v="2041"/>
    <s v="consent expiry"/>
    <n v="-38.070399999999999"/>
    <n v="175.6438"/>
    <x v="2"/>
    <m/>
  </r>
  <r>
    <s v="Maraetai I"/>
    <x v="2"/>
    <s v="Water"/>
    <m/>
    <s v="hydrokinetic turbine"/>
    <m/>
    <s v="N"/>
    <n v="176"/>
    <n v="36"/>
    <n v="0.498"/>
    <n v="5"/>
    <s v="5 x 36 MW"/>
    <n v="1952"/>
    <s v="Operational"/>
    <m/>
    <m/>
    <x v="4"/>
    <n v="5"/>
    <s v="Mercury"/>
    <m/>
    <s v="Mercury"/>
    <x v="1"/>
    <n v="442.5"/>
    <n v="0"/>
    <x v="12"/>
    <s v="Waikato"/>
    <s v="WTO - Waikato"/>
    <s v="NI"/>
    <s v="MTI2201"/>
    <s v="WKM"/>
    <n v="2041"/>
    <s v="consent expiry"/>
    <n v="-38.351700000000001"/>
    <n v="175.74100000000001"/>
    <x v="2"/>
    <m/>
  </r>
  <r>
    <s v="Maraetai II"/>
    <x v="2"/>
    <s v="Water"/>
    <m/>
    <s v="hydrokinetic turbine"/>
    <m/>
    <s v="N"/>
    <n v="176"/>
    <n v="36"/>
    <n v="0.498"/>
    <n v="5"/>
    <s v="5 x 36 MW"/>
    <n v="1970"/>
    <s v="Operational"/>
    <m/>
    <m/>
    <x v="4"/>
    <n v="5"/>
    <s v="Mercury"/>
    <m/>
    <s v="Mercury"/>
    <x v="1"/>
    <n v="442.5"/>
    <n v="0"/>
    <x v="12"/>
    <s v="Waikato"/>
    <s v="WTO - Waikato"/>
    <s v="NI"/>
    <s v="MTI2201"/>
    <s v="WKM"/>
    <n v="2041"/>
    <s v="consent expiry"/>
    <n v="-38.351700000000001"/>
    <n v="175.74100000000001"/>
    <x v="2"/>
    <m/>
  </r>
  <r>
    <s v="Tekapo B"/>
    <x v="2"/>
    <s v="Water"/>
    <m/>
    <s v="hydrokinetic turbine"/>
    <m/>
    <s v="N"/>
    <n v="160"/>
    <n v="80"/>
    <n v="1.282"/>
    <n v="2"/>
    <s v="2 x 80 MW"/>
    <n v="1977"/>
    <s v="Operational"/>
    <m/>
    <m/>
    <x v="1"/>
    <n v="2"/>
    <s v="Genesis"/>
    <m/>
    <s v="Genesis"/>
    <x v="1"/>
    <n v="800"/>
    <n v="0"/>
    <x v="9"/>
    <s v="ECan"/>
    <s v="SCN - South Canterbury"/>
    <s v="SI"/>
    <s v="TKB2201"/>
    <s v="TKB"/>
    <n v="2025"/>
    <s v="consent expiry"/>
    <n v="-44.123800000000003"/>
    <n v="170.2122"/>
    <x v="3"/>
    <m/>
  </r>
  <r>
    <s v="Whakamaru"/>
    <x v="2"/>
    <s v="Water"/>
    <m/>
    <s v="hydrokinetic turbine"/>
    <m/>
    <s v="N"/>
    <n v="124"/>
    <n v="31"/>
    <n v="0.315"/>
    <n v="4"/>
    <m/>
    <n v="1956"/>
    <s v="Operational"/>
    <m/>
    <m/>
    <x v="4"/>
    <n v="4"/>
    <s v="Mercury"/>
    <m/>
    <s v="Mercury"/>
    <x v="1"/>
    <n v="494"/>
    <n v="11"/>
    <x v="12"/>
    <s v="Waikato"/>
    <s v="WTO - Waikato"/>
    <s v="NI"/>
    <s v="WKM2201"/>
    <s v="WKM"/>
    <n v="2041"/>
    <s v="consent expiry"/>
    <n v="-38.419600000000003"/>
    <n v="175.80869999999999"/>
    <x v="2"/>
    <m/>
  </r>
  <r>
    <s v="Rangipo"/>
    <x v="2"/>
    <s v="Water"/>
    <m/>
    <s v="hydrokinetic turbine"/>
    <m/>
    <s v="N"/>
    <n v="120"/>
    <n v="60"/>
    <m/>
    <n v="2"/>
    <s v="2 x 60 MW"/>
    <n v="1983"/>
    <s v="Operational"/>
    <m/>
    <m/>
    <x v="3"/>
    <n v="2"/>
    <s v="Genesis"/>
    <m/>
    <s v="Genesis"/>
    <x v="1"/>
    <n v="580"/>
    <n v="0"/>
    <x v="11"/>
    <s v="Waikato"/>
    <s v="CEN - Central"/>
    <s v="NI"/>
    <s v="RPO2201"/>
    <s v="RPO"/>
    <n v="2039"/>
    <s v="consent expiry"/>
    <n v="-39.153300000000002"/>
    <n v="175.83760000000001"/>
    <x v="9"/>
    <m/>
  </r>
  <r>
    <s v="Ohakuri"/>
    <x v="2"/>
    <s v="Water"/>
    <m/>
    <s v="hydrokinetic turbine"/>
    <m/>
    <s v="N"/>
    <n v="106"/>
    <n v="28"/>
    <n v="0.27800000000000002"/>
    <n v="4"/>
    <m/>
    <n v="1961"/>
    <s v="Operational"/>
    <m/>
    <m/>
    <x v="4"/>
    <n v="2"/>
    <s v="Mercury"/>
    <m/>
    <s v="Mercury"/>
    <x v="1"/>
    <n v="400"/>
    <n v="14"/>
    <x v="12"/>
    <s v="Waikato"/>
    <s v="WTO - Waikato"/>
    <s v="NI"/>
    <s v="OHK2201"/>
    <s v="WKM"/>
    <n v="2041"/>
    <s v="consent expiry"/>
    <n v="-38.407899999999998"/>
    <n v="176.08879999999999"/>
    <x v="2"/>
    <m/>
  </r>
  <r>
    <s v="Waitaki"/>
    <x v="2"/>
    <s v="Water"/>
    <m/>
    <s v="hydrokinetic turbine"/>
    <m/>
    <s v="N"/>
    <n v="105"/>
    <n v="15"/>
    <n v="0.16200000000000001"/>
    <n v="7"/>
    <s v="7 x 15 MW"/>
    <n v="1936"/>
    <s v="Operational"/>
    <m/>
    <m/>
    <x v="1"/>
    <n v="8"/>
    <s v="Meridian Energy"/>
    <m/>
    <s v="Meridian Energy"/>
    <x v="1"/>
    <n v="500"/>
    <n v="12"/>
    <x v="9"/>
    <s v="ECan"/>
    <s v="OTG - Otago/Southland"/>
    <s v="SI"/>
    <s v="WTK0111"/>
    <s v="WTK"/>
    <n v="2025"/>
    <s v="consent expiry"/>
    <n v="-44.689100000000003"/>
    <n v="170.4265"/>
    <x v="10"/>
    <m/>
  </r>
  <r>
    <s v="Karapiro"/>
    <x v="2"/>
    <s v="Water"/>
    <m/>
    <s v="hydrokinetic turbine"/>
    <m/>
    <s v="N"/>
    <n v="96"/>
    <n v="32"/>
    <n v="0.26500000000000001"/>
    <n v="3"/>
    <s v="3 x 32 MW"/>
    <n v="1947"/>
    <s v="Operational"/>
    <m/>
    <m/>
    <x v="4"/>
    <n v="8"/>
    <s v="Mercury"/>
    <m/>
    <s v="Mercury"/>
    <x v="1"/>
    <n v="525"/>
    <n v="14"/>
    <x v="12"/>
    <s v="Waikato"/>
    <s v="WTO - Waikato"/>
    <s v="NI"/>
    <s v="KPO1101"/>
    <s v="KPO"/>
    <n v="2041"/>
    <s v="consent expiry"/>
    <n v="-37.9236"/>
    <n v="175.5394"/>
    <x v="2"/>
    <m/>
  </r>
  <r>
    <s v="Matahina"/>
    <x v="2"/>
    <s v="Water"/>
    <m/>
    <s v="hydrokinetic turbine"/>
    <m/>
    <s v="N"/>
    <n v="80"/>
    <n v="40"/>
    <m/>
    <n v="2"/>
    <m/>
    <n v="1967"/>
    <s v="Operational"/>
    <m/>
    <m/>
    <x v="0"/>
    <m/>
    <s v="Trustpower"/>
    <m/>
    <s v="Trustpower"/>
    <x v="1"/>
    <n v="280"/>
    <n v="7"/>
    <x v="13"/>
    <s v="Bay of Plenty"/>
    <s v="BOP - Bay Of Plenty"/>
    <s v="NI"/>
    <s v="MAT1101"/>
    <s v="MAT"/>
    <n v="2048"/>
    <s v="consent expiry"/>
    <n v="-38.114100000000001"/>
    <n v="176.81620000000001"/>
    <x v="7"/>
    <m/>
  </r>
  <r>
    <s v="Aratiatia"/>
    <x v="2"/>
    <s v="Water"/>
    <m/>
    <s v="hydrokinetic turbine"/>
    <m/>
    <s v="N"/>
    <n v="78"/>
    <n v="31"/>
    <n v="0.26800000000000002"/>
    <n v="3"/>
    <m/>
    <n v="1964"/>
    <s v="Operational"/>
    <m/>
    <m/>
    <x v="4"/>
    <n v="1"/>
    <s v="Mercury"/>
    <m/>
    <s v="Mercury"/>
    <x v="1"/>
    <n v="330"/>
    <n v="0"/>
    <x v="12"/>
    <s v="Waikato"/>
    <s v="WTO - Waikato"/>
    <s v="NI"/>
    <s v="ARA2201"/>
    <s v="WRK"/>
    <n v="2041"/>
    <s v="consent expiry"/>
    <n v="-38.616100000000003"/>
    <n v="176.1422"/>
    <x v="2"/>
    <m/>
  </r>
  <r>
    <s v="Atiamuri"/>
    <x v="2"/>
    <s v="Water"/>
    <m/>
    <s v="hydrokinetic turbine"/>
    <m/>
    <s v="N"/>
    <n v="74"/>
    <n v="21"/>
    <n v="0.20399999999999999"/>
    <n v="4"/>
    <m/>
    <n v="1957"/>
    <s v="Operational"/>
    <m/>
    <m/>
    <x v="4"/>
    <n v="3"/>
    <s v="Mercury"/>
    <m/>
    <s v="Mercury"/>
    <x v="1"/>
    <n v="289"/>
    <n v="0"/>
    <x v="12"/>
    <s v="Waikato"/>
    <s v="BOP - Bay Of Plenty"/>
    <s v="NI"/>
    <s v="ATI2201"/>
    <s v="WKM"/>
    <n v="2041"/>
    <s v="consent expiry"/>
    <n v="-38.3919"/>
    <n v="176.0223"/>
    <x v="7"/>
    <m/>
  </r>
  <r>
    <s v="Tuai"/>
    <x v="2"/>
    <s v="Water"/>
    <m/>
    <s v="hydrokinetic turbine"/>
    <m/>
    <s v="N"/>
    <n v="60"/>
    <n v="20"/>
    <n v="1.587"/>
    <n v="3"/>
    <s v="3 x 20 MW"/>
    <n v="1929"/>
    <s v="Operational"/>
    <m/>
    <m/>
    <x v="5"/>
    <n v="2"/>
    <s v="Genesis"/>
    <m/>
    <s v="Genesis"/>
    <x v="1"/>
    <n v="218"/>
    <n v="0"/>
    <x v="14"/>
    <s v="Hawkes Bay"/>
    <s v="HBY - Hawkes Bay"/>
    <s v="NI"/>
    <s v="TUI1101"/>
    <s v="TUI"/>
    <n v="2032"/>
    <s v="consent expiry"/>
    <n v="-38.806800000000003"/>
    <n v="177.1508"/>
    <x v="5"/>
    <m/>
  </r>
  <r>
    <s v="Waipori 2A"/>
    <x v="2"/>
    <s v="Water"/>
    <m/>
    <s v="hydrokinetic turbine"/>
    <m/>
    <s v="N"/>
    <n v="58"/>
    <n v="20"/>
    <m/>
    <n v="3"/>
    <m/>
    <n v="1967"/>
    <s v="Operational"/>
    <m/>
    <m/>
    <x v="6"/>
    <n v="2"/>
    <s v="Trustpower"/>
    <m/>
    <s v="Trustpower"/>
    <x v="4"/>
    <n v="123"/>
    <n v="0"/>
    <x v="15"/>
    <s v="Otago"/>
    <s v="OTG - Otago/Southland"/>
    <s v="SI"/>
    <s v="BWK1101, HWB0331"/>
    <s v="BWK/HWB"/>
    <n v="2038"/>
    <s v="consent expiry"/>
    <n v="-45.905500000000004"/>
    <n v="169.98679999999999"/>
    <x v="10"/>
    <m/>
  </r>
  <r>
    <s v="Waipapa"/>
    <x v="2"/>
    <s v="Water"/>
    <m/>
    <s v="hydrokinetic turbine"/>
    <m/>
    <s v="N"/>
    <n v="54"/>
    <n v="18"/>
    <n v="0.14299999999999999"/>
    <n v="3"/>
    <s v="3 x 17 MW"/>
    <n v="1961"/>
    <s v="Operational"/>
    <m/>
    <m/>
    <x v="4"/>
    <n v="6"/>
    <s v="Mercury"/>
    <m/>
    <s v="Mercury"/>
    <x v="1"/>
    <n v="242"/>
    <n v="0"/>
    <x v="12"/>
    <s v="Waikato"/>
    <s v="WTO - Waikato"/>
    <s v="NI"/>
    <s v="WPA2201"/>
    <s v="WKM"/>
    <n v="2041"/>
    <s v="consent expiry"/>
    <n v="-38.292000000000002"/>
    <n v="175.68350000000001"/>
    <x v="2"/>
    <m/>
  </r>
  <r>
    <s v="Coleridge"/>
    <x v="2"/>
    <s v="Water"/>
    <m/>
    <s v="hydrokinetic turbine"/>
    <m/>
    <s v="N"/>
    <n v="45"/>
    <n v="9.5"/>
    <n v="1.0089999999999999"/>
    <n v="4"/>
    <m/>
    <n v="1914"/>
    <s v="Operational"/>
    <m/>
    <m/>
    <x v="0"/>
    <m/>
    <s v="Trustpower"/>
    <m/>
    <s v="Trustpower"/>
    <x v="1"/>
    <n v="300"/>
    <n v="138"/>
    <x v="16"/>
    <s v="ECan"/>
    <s v="CAN - Canterbury"/>
    <s v="SI"/>
    <s v="COL0661"/>
    <s v="COL"/>
    <n v="2031"/>
    <s v="consent expiry"/>
    <n v="-43.363999999999997"/>
    <n v="171.52670000000001"/>
    <x v="3"/>
    <m/>
  </r>
  <r>
    <s v="Piripaua"/>
    <x v="2"/>
    <s v="Water"/>
    <m/>
    <s v="hydrokinetic turbine"/>
    <m/>
    <s v="N"/>
    <n v="42"/>
    <n v="21"/>
    <n v="0.94199999999999995"/>
    <n v="2"/>
    <s v="2 x 21 MW"/>
    <n v="1943"/>
    <s v="Operational"/>
    <m/>
    <m/>
    <x v="5"/>
    <n v="3"/>
    <s v="Genesis"/>
    <m/>
    <s v="Genesis"/>
    <x v="1"/>
    <n v="133"/>
    <n v="0"/>
    <x v="14"/>
    <s v="Hawkes Bay"/>
    <s v="HBY - Hawkes Bay"/>
    <s v="NI"/>
    <s v="TUI1101"/>
    <s v="TUI"/>
    <n v="2032"/>
    <s v="consent expiry"/>
    <n v="-38.838999999999999"/>
    <n v="177.16810000000001"/>
    <x v="5"/>
    <m/>
  </r>
  <r>
    <s v="Mangahao (inc mini)"/>
    <x v="2"/>
    <s v="Water"/>
    <m/>
    <s v="hydrokinetic turbine"/>
    <m/>
    <s v="N"/>
    <n v="39"/>
    <n v="26"/>
    <m/>
    <n v="4"/>
    <m/>
    <n v="1924"/>
    <s v="Operational"/>
    <m/>
    <m/>
    <x v="0"/>
    <m/>
    <s v="King Country Energy"/>
    <m/>
    <s v="King Country Energy"/>
    <x v="1"/>
    <n v="136"/>
    <n v="5"/>
    <x v="17"/>
    <s v="Horizons"/>
    <s v="CEN - Central"/>
    <s v="NI"/>
    <s v="MHO0331"/>
    <s v="MHO"/>
    <n v="2027"/>
    <s v="consent expiry"/>
    <n v="-40.576700000000002"/>
    <n v="175.4504"/>
    <x v="9"/>
    <m/>
  </r>
  <r>
    <s v="Kaitawa"/>
    <x v="2"/>
    <s v="Water"/>
    <m/>
    <s v="hydrokinetic turbine"/>
    <m/>
    <s v="N"/>
    <n v="36"/>
    <n v="18"/>
    <n v="1.006"/>
    <n v="2"/>
    <s v="2 x 22 x 18 MW"/>
    <n v="1948"/>
    <s v="Operational"/>
    <m/>
    <m/>
    <x v="5"/>
    <n v="1"/>
    <s v="Genesis"/>
    <m/>
    <s v="Genesis"/>
    <x v="1"/>
    <n v="91"/>
    <n v="0"/>
    <x v="14"/>
    <s v="Hawkes Bay"/>
    <s v="HBY - Hawkes Bay"/>
    <s v="NI"/>
    <s v="TUI1101"/>
    <s v="TUI"/>
    <n v="2032"/>
    <s v="consent expiry"/>
    <n v="-38.803199999999997"/>
    <n v="177.1311"/>
    <x v="5"/>
    <m/>
  </r>
  <r>
    <s v="Cobb"/>
    <x v="2"/>
    <s v="Water"/>
    <m/>
    <s v="hydrokinetic turbine"/>
    <m/>
    <s v="N"/>
    <n v="34.299999999999997"/>
    <n v="10.45"/>
    <n v="4.4050000000000002"/>
    <n v="6"/>
    <s v="4 x 3.35 MW; 2 x 10.45 MW"/>
    <n v="1944"/>
    <s v="Operational"/>
    <m/>
    <m/>
    <x v="0"/>
    <m/>
    <s v="Trustpower"/>
    <m/>
    <s v="Trustpower"/>
    <x v="1"/>
    <n v="190"/>
    <n v="24"/>
    <x v="18"/>
    <s v="Tasman"/>
    <s v="NEL - Nelson/Malbourough"/>
    <s v="SI"/>
    <s v="COB0661"/>
    <s v="STK"/>
    <n v="2038"/>
    <s v="consent expiry"/>
    <n v="-41.086100000000002"/>
    <n v="172.73249999999999"/>
    <x v="6"/>
    <m/>
  </r>
  <r>
    <s v="Patea"/>
    <x v="2"/>
    <s v="Water"/>
    <m/>
    <s v="hydrokinetic turbine"/>
    <m/>
    <s v="N"/>
    <n v="32"/>
    <n v="10"/>
    <m/>
    <n v="4"/>
    <m/>
    <n v="1984"/>
    <s v="Operational"/>
    <m/>
    <m/>
    <x v="0"/>
    <m/>
    <s v="Trustpower"/>
    <m/>
    <s v="Trustpower"/>
    <x v="1"/>
    <n v="118"/>
    <n v="0"/>
    <x v="19"/>
    <s v="Taranaki"/>
    <s v="TRN - Taranaki"/>
    <s v="NI"/>
    <s v="HWA1101"/>
    <s v="HWA"/>
    <n v="2040"/>
    <s v="consent expiry"/>
    <n v="-39.758000000000003"/>
    <n v="174.483"/>
    <x v="8"/>
    <m/>
  </r>
  <r>
    <s v="Tekapo A"/>
    <x v="2"/>
    <s v="Water"/>
    <m/>
    <s v="hydrokinetic turbine"/>
    <m/>
    <s v="N"/>
    <n v="30"/>
    <n v="30"/>
    <n v="0.23200000000000001"/>
    <n v="1"/>
    <s v="1 x 30 MW"/>
    <n v="1951"/>
    <s v="Operational"/>
    <m/>
    <m/>
    <x v="1"/>
    <n v="1"/>
    <s v="Genesis"/>
    <m/>
    <s v="Genesis"/>
    <x v="1"/>
    <n v="160"/>
    <n v="0"/>
    <x v="9"/>
    <s v="ECan"/>
    <s v="SCN - South Canterbury"/>
    <s v="SI"/>
    <s v="TKA0111"/>
    <s v="TKA"/>
    <n v="2025"/>
    <s v="consent expiry"/>
    <n v="-44.013800000000003"/>
    <n v="170.4605"/>
    <x v="3"/>
    <m/>
  </r>
  <r>
    <s v="Aniwhenua"/>
    <x v="2"/>
    <s v="Water"/>
    <m/>
    <s v="hydrokinetic turbine"/>
    <m/>
    <s v="N"/>
    <n v="25"/>
    <n v="12.5"/>
    <n v="0.17299999999999999"/>
    <n v="2"/>
    <m/>
    <n v="1982"/>
    <s v="Operational"/>
    <m/>
    <m/>
    <x v="0"/>
    <m/>
    <s v="Southern Generation"/>
    <m/>
    <s v="Todd Energy"/>
    <x v="3"/>
    <n v="105"/>
    <n v="0"/>
    <x v="13"/>
    <s v="Bay of Plenty"/>
    <s v="BOP - Bay Of Plenty"/>
    <s v="NI"/>
    <s v="MAT1101"/>
    <s v="MAT"/>
    <n v="2026"/>
    <s v="consent expiry"/>
    <n v="-38.293300000000002"/>
    <n v="176.79300000000001"/>
    <x v="7"/>
    <m/>
  </r>
  <r>
    <s v="Highbank"/>
    <x v="2"/>
    <s v="Water"/>
    <m/>
    <s v="hydrokinetic turbine"/>
    <m/>
    <s v="N"/>
    <n v="25"/>
    <n v="25"/>
    <m/>
    <n v="1"/>
    <m/>
    <n v="1945"/>
    <s v="Operational"/>
    <m/>
    <m/>
    <x v="7"/>
    <n v="1"/>
    <s v="Trustpower"/>
    <m/>
    <s v="Trustpower"/>
    <x v="3"/>
    <n v="94"/>
    <n v="0"/>
    <x v="16"/>
    <s v="ECan"/>
    <s v="CAN - Canterbury"/>
    <s v="SI"/>
    <s v="ASB0661"/>
    <s v="ASB"/>
    <n v="2040"/>
    <s v="consent expiry"/>
    <n v="-43.573"/>
    <n v="171.7354"/>
    <x v="3"/>
    <m/>
  </r>
  <r>
    <s v="Wheao"/>
    <x v="2"/>
    <s v="Water"/>
    <m/>
    <s v="hydrokinetic turbine"/>
    <m/>
    <s v="N"/>
    <n v="24"/>
    <n v="12"/>
    <m/>
    <n v="2"/>
    <m/>
    <n v="1982"/>
    <s v="Operational"/>
    <m/>
    <m/>
    <x v="0"/>
    <m/>
    <s v="Trustpower"/>
    <m/>
    <s v="Trustpower"/>
    <x v="1"/>
    <n v="115"/>
    <n v="0"/>
    <x v="20"/>
    <s v="Bay of Plenty"/>
    <s v="BOP - Bay Of Plenty"/>
    <s v="NI"/>
    <s v="ROT0111"/>
    <s v="ROT"/>
    <n v="2026"/>
    <s v="consent expiry"/>
    <n v="-38.633000000000003"/>
    <n v="176.578"/>
    <x v="7"/>
    <m/>
  </r>
  <r>
    <s v="Ruahihi (Kaimai)"/>
    <x v="2"/>
    <s v="Water"/>
    <m/>
    <s v="hydrokinetic turbine"/>
    <m/>
    <s v="N"/>
    <n v="20"/>
    <n v="10"/>
    <m/>
    <n v="2"/>
    <m/>
    <n v="1981"/>
    <s v="Operational"/>
    <m/>
    <m/>
    <x v="8"/>
    <n v="4"/>
    <s v="Trustpower"/>
    <m/>
    <s v="Trustpower"/>
    <x v="0"/>
    <n v="76"/>
    <n v="0"/>
    <x v="21"/>
    <s v="Bay of Plenty"/>
    <s v="BOP - Bay Of Plenty"/>
    <s v="NI"/>
    <s v="TGA0331"/>
    <s v="TGA"/>
    <n v="2026"/>
    <s v="consent expiry"/>
    <n v="-37.777200000000001"/>
    <n v="176.05430000000001"/>
    <x v="7"/>
    <m/>
  </r>
  <r>
    <s v="Lloyd Mandeno (Kaimai)"/>
    <x v="2"/>
    <s v="Water"/>
    <m/>
    <s v="hydrokinetic turbine"/>
    <m/>
    <s v="N"/>
    <n v="16"/>
    <n v="8"/>
    <m/>
    <n v="2"/>
    <m/>
    <n v="1972"/>
    <s v="Operational"/>
    <m/>
    <m/>
    <x v="8"/>
    <n v="1"/>
    <s v="Trustpower"/>
    <m/>
    <s v="Trustpower"/>
    <x v="0"/>
    <n v="70"/>
    <n v="0"/>
    <x v="21"/>
    <s v="Bay of Plenty"/>
    <s v="BOP - Bay Of Plenty"/>
    <s v="NI"/>
    <s v="TGA0331"/>
    <s v="TGA"/>
    <n v="2026"/>
    <s v="consent expiry"/>
    <n v="-37.842599999999997"/>
    <n v="176.0506"/>
    <x v="7"/>
    <m/>
  </r>
  <r>
    <s v="Teviot"/>
    <x v="2"/>
    <s v="Water"/>
    <m/>
    <s v="hydrokinetic turbine"/>
    <m/>
    <s v="N"/>
    <n v="10.5"/>
    <n v="6.8"/>
    <m/>
    <n v="4"/>
    <s v="1 x 6.8 MW; 1 x 1.125 MW; 1 x 1.6 MW; 1 x 1 MW"/>
    <n v="1983"/>
    <s v="Operational"/>
    <m/>
    <m/>
    <x v="9"/>
    <m/>
    <s v="Pioneer Generation"/>
    <m/>
    <s v="Trustpower"/>
    <x v="3"/>
    <n v="55"/>
    <n v="0"/>
    <x v="22"/>
    <m/>
    <s v="OTG - Otago/Southland"/>
    <s v="SI"/>
    <s v="CYD0331"/>
    <s v="CYD"/>
    <m/>
    <m/>
    <n v="-45.537999999999997"/>
    <n v="169.3228"/>
    <x v="10"/>
    <m/>
  </r>
  <r>
    <s v="Waipori 1A"/>
    <x v="2"/>
    <s v="Water"/>
    <m/>
    <s v="hydrokinetic turbine"/>
    <m/>
    <s v="N"/>
    <n v="10"/>
    <n v="10"/>
    <m/>
    <n v="1"/>
    <m/>
    <n v="1983"/>
    <s v="Operational"/>
    <m/>
    <m/>
    <x v="6"/>
    <n v="1"/>
    <s v="Trustpower"/>
    <m/>
    <s v="Trustpower"/>
    <x v="1"/>
    <n v="21"/>
    <n v="0"/>
    <x v="15"/>
    <s v="Otago"/>
    <s v="OTG - Otago/Southland"/>
    <s v="SI"/>
    <s v="BWK1101"/>
    <s v="BWK"/>
    <n v="2038"/>
    <s v="consent expiry"/>
    <n v="-45.881500000000003"/>
    <n v="169.97800000000001"/>
    <x v="10"/>
    <m/>
  </r>
  <r>
    <s v="Paerau"/>
    <x v="2"/>
    <s v="Water"/>
    <m/>
    <s v="hydrokinetic turbine"/>
    <m/>
    <s v="N"/>
    <n v="10"/>
    <n v="5"/>
    <m/>
    <n v="2"/>
    <m/>
    <n v="1984"/>
    <s v="Operational"/>
    <m/>
    <m/>
    <x v="10"/>
    <n v="1"/>
    <s v="Trustpower"/>
    <m/>
    <s v="Trustpower"/>
    <x v="0"/>
    <n v="48"/>
    <n v="0"/>
    <x v="23"/>
    <s v="Otago"/>
    <s v="OTG - Otago/Southland"/>
    <s v="SI"/>
    <s v="NSY0331"/>
    <s v="NSY"/>
    <n v="2034"/>
    <s v="consent expiry"/>
    <n v="-45.348599999999998"/>
    <n v="169.94450000000001"/>
    <x v="10"/>
    <m/>
  </r>
  <r>
    <s v="Waipori 4"/>
    <x v="2"/>
    <s v="Water"/>
    <m/>
    <s v="hydrokinetic turbine"/>
    <m/>
    <s v="N"/>
    <n v="8"/>
    <n v="8"/>
    <m/>
    <n v="1"/>
    <m/>
    <n v="1954"/>
    <s v="Operational"/>
    <m/>
    <m/>
    <x v="6"/>
    <n v="4"/>
    <s v="Trustpower"/>
    <m/>
    <s v="Trustpower"/>
    <x v="1"/>
    <n v="54"/>
    <n v="0"/>
    <x v="15"/>
    <s v="Otago"/>
    <s v="OTG - Otago/Southland"/>
    <s v="SI"/>
    <s v="BWK1101"/>
    <s v="BWK"/>
    <n v="2038"/>
    <s v="consent expiry"/>
    <n v="-45.925600000000003"/>
    <n v="170.02109999999999"/>
    <x v="10"/>
    <m/>
  </r>
  <r>
    <s v="Waipori 3"/>
    <x v="2"/>
    <s v="Water"/>
    <m/>
    <s v="hydrokinetic turbine"/>
    <m/>
    <s v="N"/>
    <n v="7.6"/>
    <n v="7.6"/>
    <m/>
    <n v="1"/>
    <m/>
    <n v="1952"/>
    <s v="Operational"/>
    <m/>
    <m/>
    <x v="6"/>
    <n v="3"/>
    <s v="Trustpower"/>
    <m/>
    <s v="Trustpower"/>
    <x v="1"/>
    <n v="16"/>
    <n v="0"/>
    <x v="15"/>
    <s v="Otago"/>
    <s v="OTG - Otago/Southland"/>
    <s v="SI"/>
    <s v="BWK1101"/>
    <s v="BWK"/>
    <n v="2038"/>
    <s v="consent expiry"/>
    <n v="-45.916800000000002"/>
    <n v="169.9922"/>
    <x v="10"/>
    <m/>
  </r>
  <r>
    <s v="Opuha"/>
    <x v="2"/>
    <s v="Water"/>
    <m/>
    <s v="hydrokinetic turbine"/>
    <m/>
    <s v="N"/>
    <n v="7.5"/>
    <n v="7.5"/>
    <m/>
    <n v="1"/>
    <m/>
    <n v="1999"/>
    <m/>
    <m/>
    <m/>
    <x v="0"/>
    <m/>
    <s v="Alpine Energy"/>
    <m/>
    <s v="Contact"/>
    <x v="3"/>
    <n v="21"/>
    <m/>
    <x v="0"/>
    <m/>
    <s v="SCN - South Canterbury"/>
    <s v="SI"/>
    <s v="ABY0111"/>
    <s v="ABY"/>
    <m/>
    <m/>
    <n v="-44.000700000000002"/>
    <n v="170.89089999999999"/>
    <x v="3"/>
    <m/>
  </r>
  <r>
    <s v="Wairau"/>
    <x v="2"/>
    <s v="Water"/>
    <m/>
    <s v="hydrokinetic turbine"/>
    <m/>
    <s v="N"/>
    <n v="7.2"/>
    <n v="7.2"/>
    <m/>
    <n v="1"/>
    <s v="1 x 7.2 MW"/>
    <n v="1983"/>
    <s v="Operational"/>
    <m/>
    <m/>
    <x v="11"/>
    <n v="2"/>
    <s v="Trustpower"/>
    <m/>
    <s v="Trustpower"/>
    <x v="1"/>
    <n v="31"/>
    <n v="0"/>
    <x v="24"/>
    <s v="Tasman"/>
    <s v="NEL - Nelson/Malbourough"/>
    <s v="SI"/>
    <s v="ARG1101"/>
    <s v="ARG"/>
    <m/>
    <m/>
    <n v="-41.648099999999999"/>
    <n v="173.2242"/>
    <x v="6"/>
    <m/>
  </r>
  <r>
    <s v="Monowai"/>
    <x v="2"/>
    <s v="Water"/>
    <m/>
    <s v="hydrokinetic turbine"/>
    <m/>
    <s v="N"/>
    <n v="6.6"/>
    <n v="2.2000000000000002"/>
    <m/>
    <n v="3"/>
    <m/>
    <n v="1925"/>
    <m/>
    <m/>
    <m/>
    <x v="0"/>
    <m/>
    <s v="Pioneer Generation"/>
    <m/>
    <s v="Trustpower"/>
    <x v="0"/>
    <n v="40"/>
    <m/>
    <x v="0"/>
    <m/>
    <s v="OTG - Otago/Southland"/>
    <s v="SI"/>
    <s v="NMA0331"/>
    <s v="NMA"/>
    <m/>
    <m/>
    <n v="-45.775799999999997"/>
    <n v="167.61670000000001"/>
    <x v="10"/>
    <m/>
  </r>
  <r>
    <s v="Kumara"/>
    <x v="2"/>
    <s v="Water"/>
    <m/>
    <s v="hydrokinetic turbine"/>
    <m/>
    <s v="N"/>
    <n v="6.5"/>
    <n v="6.5"/>
    <m/>
    <n v="1"/>
    <m/>
    <n v="1928"/>
    <s v="Operational"/>
    <m/>
    <m/>
    <x v="12"/>
    <n v="3"/>
    <s v="Trustpower"/>
    <m/>
    <s v="Trustpower"/>
    <x v="0"/>
    <n v="30"/>
    <n v="0"/>
    <x v="0"/>
    <m/>
    <s v="WEC - West Coast"/>
    <s v="SI"/>
    <s v="KUM0661"/>
    <s v="KUM"/>
    <m/>
    <m/>
    <n v="-42.6355"/>
    <n v="171.1951"/>
    <x v="3"/>
    <m/>
  </r>
  <r>
    <s v="Amethyst"/>
    <x v="2"/>
    <s v="Water"/>
    <m/>
    <s v="hydrokinetic turbine"/>
    <m/>
    <s v="N"/>
    <n v="6"/>
    <n v="6"/>
    <m/>
    <n v="1"/>
    <m/>
    <n v="2013"/>
    <s v="Operational"/>
    <m/>
    <m/>
    <x v="0"/>
    <m/>
    <s v="Westpower"/>
    <m/>
    <s v="Westpower"/>
    <x v="0"/>
    <n v="30"/>
    <n v="0"/>
    <x v="0"/>
    <m/>
    <s v="WEC - West Coast"/>
    <s v="SI"/>
    <s v="ARA2201"/>
    <s v="ARA"/>
    <m/>
    <m/>
    <n v="-43.158900000000003"/>
    <n v="170.6285"/>
    <x v="3"/>
    <m/>
  </r>
  <r>
    <s v="Kuratau"/>
    <x v="2"/>
    <s v="Water"/>
    <m/>
    <s v="hydrokinetic turbine"/>
    <m/>
    <s v="N"/>
    <n v="6"/>
    <n v="3"/>
    <m/>
    <n v="2"/>
    <m/>
    <n v="1962"/>
    <m/>
    <m/>
    <m/>
    <x v="0"/>
    <m/>
    <s v="King Country Energy"/>
    <m/>
    <s v="King Country Energy"/>
    <x v="0"/>
    <n v="30"/>
    <m/>
    <x v="0"/>
    <m/>
    <s v="CEN - Central"/>
    <s v="NI"/>
    <s v="ONG0331"/>
    <s v="ONG"/>
    <m/>
    <m/>
    <n v="-38.879199999999997"/>
    <n v="175.73560000000001"/>
    <x v="9"/>
    <m/>
  </r>
  <r>
    <s v="Lower Mangapapa (Kaimai)"/>
    <x v="2"/>
    <s v="Water"/>
    <m/>
    <s v="hydrokinetic turbine"/>
    <m/>
    <s v="N"/>
    <n v="5.6"/>
    <n v="3"/>
    <m/>
    <n v="2"/>
    <m/>
    <n v="1979"/>
    <s v="Operational"/>
    <m/>
    <m/>
    <x v="8"/>
    <n v="2"/>
    <s v="Trustpower"/>
    <m/>
    <s v="Trustpower"/>
    <x v="0"/>
    <n v="17"/>
    <n v="0"/>
    <x v="21"/>
    <s v="Bay of Plenty"/>
    <s v="BOP - Bay Of Plenty"/>
    <s v="NI"/>
    <s v="TGA0331"/>
    <s v="TGA"/>
    <n v="2026"/>
    <s v="consent expiry"/>
    <n v="-37.8245"/>
    <n v="176.0402"/>
    <x v="7"/>
    <m/>
  </r>
  <r>
    <s v="Deep Stream"/>
    <x v="2"/>
    <s v="Water"/>
    <m/>
    <s v="hydrokinetic turbine"/>
    <m/>
    <s v="N"/>
    <n v="5"/>
    <n v="2.5"/>
    <m/>
    <n v="2"/>
    <m/>
    <n v="2008"/>
    <s v="Operational"/>
    <m/>
    <m/>
    <x v="0"/>
    <m/>
    <s v="Trustpower"/>
    <m/>
    <s v="Trustpower"/>
    <x v="0"/>
    <n v="25"/>
    <n v="0"/>
    <x v="25"/>
    <s v="Otago"/>
    <s v="OTG - Otago/Southland"/>
    <s v="SI"/>
    <s v="HWB0331"/>
    <s v="HWB"/>
    <n v="2038"/>
    <s v="consent expiry"/>
    <n v="-45.803600000000003"/>
    <n v="169.90530000000001"/>
    <x v="10"/>
    <m/>
  </r>
  <r>
    <s v="Wairua Falls"/>
    <x v="2"/>
    <s v="Water"/>
    <m/>
    <s v="hydrokinetic turbine"/>
    <m/>
    <s v="N"/>
    <n v="5"/>
    <n v="3"/>
    <m/>
    <n v="2"/>
    <m/>
    <n v="1978"/>
    <m/>
    <m/>
    <m/>
    <x v="0"/>
    <m/>
    <s v="Northpower"/>
    <m/>
    <s v="Meridian Energy"/>
    <x v="0"/>
    <n v="22"/>
    <m/>
    <x v="0"/>
    <m/>
    <s v="NIS - North Isthmus"/>
    <s v="NI"/>
    <s v="ONG0331"/>
    <s v="ONG"/>
    <m/>
    <m/>
    <n v="-35.756999999999998"/>
    <n v="174.06739999999999"/>
    <x v="0"/>
    <m/>
  </r>
  <r>
    <s v="Wairere Falls"/>
    <x v="2"/>
    <s v="Water"/>
    <m/>
    <s v="hydrokinetic turbine"/>
    <m/>
    <s v="N"/>
    <n v="4.9000000000000004"/>
    <n v="3.3"/>
    <m/>
    <n v="2"/>
    <m/>
    <n v="1963"/>
    <m/>
    <m/>
    <m/>
    <x v="0"/>
    <m/>
    <s v="King Country Energy"/>
    <m/>
    <s v="King Country Energy"/>
    <x v="0"/>
    <n v="18"/>
    <m/>
    <x v="0"/>
    <m/>
    <s v="CEN - Central"/>
    <s v="NI"/>
    <s v="BWK1101"/>
    <s v="BWK"/>
    <m/>
    <m/>
    <n v="-38.531500000000001"/>
    <n v="175.00829999999999"/>
    <x v="9"/>
    <m/>
  </r>
  <r>
    <s v="Motukawa"/>
    <x v="2"/>
    <s v="Water"/>
    <m/>
    <s v="hydrokinetic turbine"/>
    <m/>
    <s v="N"/>
    <n v="4.8"/>
    <n v="1.5"/>
    <m/>
    <n v="3"/>
    <m/>
    <n v="1927"/>
    <m/>
    <m/>
    <m/>
    <x v="0"/>
    <m/>
    <s v="Trustpower"/>
    <m/>
    <s v="Trustpower"/>
    <x v="0"/>
    <n v="26"/>
    <m/>
    <x v="0"/>
    <m/>
    <s v="TRN - Taranaki"/>
    <s v="NI"/>
    <s v="HUI0331"/>
    <s v="HUI"/>
    <m/>
    <m/>
    <n v="-39.183700000000002"/>
    <n v="174.38159999999999"/>
    <x v="8"/>
    <m/>
  </r>
  <r>
    <s v="Waihi Station"/>
    <x v="2"/>
    <s v="Water"/>
    <m/>
    <s v="hydrokinetic turbine"/>
    <m/>
    <s v="N"/>
    <n v="4.7"/>
    <n v="2.35"/>
    <m/>
    <n v="2"/>
    <m/>
    <n v="1913"/>
    <m/>
    <m/>
    <m/>
    <x v="0"/>
    <m/>
    <s v="Trustpower"/>
    <m/>
    <s v="Trustpower"/>
    <x v="0"/>
    <n v="10.4"/>
    <m/>
    <x v="0"/>
    <m/>
    <s v="HBY - Hawkes Bay"/>
    <s v="NI"/>
    <s v="WRA0111"/>
    <s v="WRA"/>
    <m/>
    <m/>
    <n v="-38.9298"/>
    <n v="177.16040000000001"/>
    <x v="5"/>
    <m/>
  </r>
  <r>
    <s v="Mangorei"/>
    <x v="2"/>
    <s v="Water"/>
    <m/>
    <s v="hydrokinetic turbine"/>
    <m/>
    <s v="N"/>
    <n v="4.5"/>
    <n v="1.3"/>
    <m/>
    <n v="4"/>
    <m/>
    <n v="1906"/>
    <m/>
    <m/>
    <m/>
    <x v="0"/>
    <m/>
    <s v="Trustpower"/>
    <m/>
    <s v="Trustpower"/>
    <x v="0"/>
    <n v="21"/>
    <m/>
    <x v="0"/>
    <m/>
    <s v="TRN - Taranaki"/>
    <s v="NI"/>
    <s v="CST0331"/>
    <s v="CST"/>
    <m/>
    <m/>
    <n v="-39.119500000000002"/>
    <n v="174.12700000000001"/>
    <x v="8"/>
    <m/>
  </r>
  <r>
    <s v="Horseshoe Bend"/>
    <x v="2"/>
    <s v="Water"/>
    <m/>
    <s v="hydrokinetic turbine"/>
    <m/>
    <s v="N"/>
    <n v="4.3"/>
    <n v="4.3"/>
    <m/>
    <n v="1"/>
    <m/>
    <n v="1999"/>
    <s v="Operational"/>
    <m/>
    <m/>
    <x v="9"/>
    <m/>
    <s v="Pioneer Generation"/>
    <m/>
    <s v="Trustpower"/>
    <x v="3"/>
    <n v="23"/>
    <n v="0"/>
    <x v="22"/>
    <m/>
    <s v="OTG - Otago/Southland"/>
    <s v="SI"/>
    <s v="CYD0331"/>
    <s v="CYD"/>
    <m/>
    <m/>
    <n v="-45.540799999999997"/>
    <n v="169.49340000000001"/>
    <x v="10"/>
    <m/>
  </r>
  <r>
    <s v="Roaring Meg"/>
    <x v="2"/>
    <s v="Water"/>
    <m/>
    <s v="hydrokinetic turbine"/>
    <m/>
    <s v="N"/>
    <n v="4.2"/>
    <n v="1.5"/>
    <m/>
    <n v="3"/>
    <m/>
    <n v="1936"/>
    <m/>
    <m/>
    <m/>
    <x v="0"/>
    <m/>
    <s v="Pioneer Generation"/>
    <m/>
    <s v="Trustpower"/>
    <x v="0"/>
    <n v="29"/>
    <m/>
    <x v="0"/>
    <m/>
    <s v="OTG - Otago/Southland"/>
    <s v="SI"/>
    <s v="CML0331"/>
    <s v="CML"/>
    <m/>
    <m/>
    <n v="-45.001300000000001"/>
    <n v="169.0701"/>
    <x v="10"/>
    <m/>
  </r>
  <r>
    <s v="Rochfort "/>
    <x v="2"/>
    <s v="Water"/>
    <m/>
    <s v="hydrokinetic turbine"/>
    <m/>
    <s v="N"/>
    <n v="4.2"/>
    <n v="4.2"/>
    <m/>
    <n v="1"/>
    <m/>
    <n v="2013"/>
    <m/>
    <m/>
    <m/>
    <x v="0"/>
    <m/>
    <s v="Kawatiri Energy"/>
    <m/>
    <s v="Kawatiri Energy"/>
    <x v="0"/>
    <n v="20"/>
    <m/>
    <x v="0"/>
    <m/>
    <s v="WEC - West Coast"/>
    <s v="NI"/>
    <s v="ORO1101"/>
    <s v="ORO"/>
    <m/>
    <m/>
    <n v="-41.7545"/>
    <n v="171.60300000000001"/>
    <x v="3"/>
    <m/>
  </r>
  <r>
    <s v="Argyle"/>
    <x v="2"/>
    <s v="Water"/>
    <m/>
    <s v="hydrokinetic turbine"/>
    <m/>
    <s v="N"/>
    <n v="3.8"/>
    <n v="3.8"/>
    <m/>
    <n v="1"/>
    <s v="1 x 3.8 MW"/>
    <n v="1983"/>
    <s v="Operational"/>
    <m/>
    <m/>
    <x v="11"/>
    <n v="1"/>
    <s v="Trustpower"/>
    <m/>
    <s v="Trustpower"/>
    <x v="1"/>
    <n v="17"/>
    <n v="0"/>
    <x v="24"/>
    <s v="Tasman"/>
    <s v="NEL - Nelson/Malbourough"/>
    <s v="SI"/>
    <s v="ARG1101"/>
    <s v="ARG"/>
    <m/>
    <m/>
    <n v="-41.670699999999997"/>
    <n v="173.20320000000001"/>
    <x v="6"/>
    <m/>
  </r>
  <r>
    <s v="Dillmans"/>
    <x v="2"/>
    <s v="Water"/>
    <m/>
    <s v="hydrokinetic turbine"/>
    <m/>
    <s v="N"/>
    <n v="3.5"/>
    <n v="3.5"/>
    <m/>
    <n v="1"/>
    <m/>
    <n v="1928"/>
    <s v="Operational"/>
    <m/>
    <m/>
    <x v="12"/>
    <n v="2"/>
    <s v="Trustpower"/>
    <m/>
    <s v="Trustpower"/>
    <x v="0"/>
    <n v="16"/>
    <n v="0"/>
    <x v="0"/>
    <m/>
    <s v="WEC - West Coast"/>
    <s v="SI"/>
    <s v="KUM0661"/>
    <s v="KUM"/>
    <m/>
    <m/>
    <n v="-42.655500000000004"/>
    <n v="171.19489999999999"/>
    <x v="3"/>
    <m/>
  </r>
  <r>
    <s v="Arnold"/>
    <x v="2"/>
    <s v="Water"/>
    <m/>
    <s v="hydrokinetic turbine"/>
    <m/>
    <s v="N"/>
    <n v="3.1"/>
    <n v="3.1"/>
    <m/>
    <n v="1"/>
    <m/>
    <n v="1932"/>
    <s v="Operational"/>
    <m/>
    <m/>
    <x v="0"/>
    <m/>
    <s v="Trustpower"/>
    <m/>
    <s v="Trustpower"/>
    <x v="0"/>
    <n v="20"/>
    <n v="0"/>
    <x v="0"/>
    <m/>
    <s v="WEC - West Coast"/>
    <s v="SI"/>
    <s v="DOB0331"/>
    <s v="DOB"/>
    <m/>
    <m/>
    <n v="-42.523600000000002"/>
    <n v="171.40790000000001"/>
    <x v="3"/>
    <m/>
  </r>
  <r>
    <s v="Wahapo (Okarito Forks)"/>
    <x v="2"/>
    <s v="Water"/>
    <m/>
    <s v="hydrokinetic turbine"/>
    <m/>
    <s v="N"/>
    <n v="3.1"/>
    <n v="3.1"/>
    <m/>
    <n v="1"/>
    <m/>
    <n v="1960"/>
    <m/>
    <m/>
    <m/>
    <x v="0"/>
    <m/>
    <s v="Trustpower"/>
    <m/>
    <s v="Trustpower"/>
    <x v="3"/>
    <n v="14.5"/>
    <m/>
    <x v="0"/>
    <m/>
    <s v="WEC - West Coast"/>
    <s v="SI"/>
    <s v="HKK0661"/>
    <s v="HKK"/>
    <m/>
    <m/>
    <n v="-43.247999999999998"/>
    <n v="170.23560000000001"/>
    <x v="3"/>
    <m/>
  </r>
  <r>
    <s v="Hinemaiaia C"/>
    <x v="2"/>
    <s v="Water"/>
    <m/>
    <s v="hydrokinetic turbine"/>
    <m/>
    <s v="N"/>
    <n v="2.85"/>
    <n v="2.85"/>
    <m/>
    <n v="1"/>
    <m/>
    <n v="1982"/>
    <s v="Operational"/>
    <m/>
    <m/>
    <x v="13"/>
    <n v="2"/>
    <s v="Trustpower"/>
    <m/>
    <s v="Trustpower"/>
    <x v="0"/>
    <n v="13"/>
    <n v="0"/>
    <x v="26"/>
    <m/>
    <s v="WTO - Waikato"/>
    <s v="NI"/>
    <s v="WRK0331"/>
    <s v="WRK"/>
    <m/>
    <m/>
    <n v="-38.883200000000002"/>
    <n v="176.0778"/>
    <x v="2"/>
    <m/>
  </r>
  <r>
    <s v="Toronui"/>
    <x v="2"/>
    <s v="Water"/>
    <m/>
    <s v="hydrokinetic turbine"/>
    <m/>
    <s v="N"/>
    <n v="2.8"/>
    <n v="2.8"/>
    <m/>
    <n v="1"/>
    <m/>
    <n v="2013"/>
    <m/>
    <m/>
    <m/>
    <x v="14"/>
    <m/>
    <s v="Trustpower"/>
    <m/>
    <s v="Trustpower"/>
    <x v="0"/>
    <n v="10"/>
    <m/>
    <x v="0"/>
    <m/>
    <s v="HBY - Hawkes Bay"/>
    <s v="NI"/>
    <s v="RDF0331"/>
    <s v="RDF"/>
    <m/>
    <m/>
    <n v="-39.175199999999997"/>
    <n v="176.77269999999999"/>
    <x v="5"/>
    <m/>
  </r>
  <r>
    <s v="Fraser"/>
    <x v="2"/>
    <s v="Water"/>
    <m/>
    <s v="hydrokinetic turbine"/>
    <m/>
    <s v="N"/>
    <n v="2.8"/>
    <n v="2.8"/>
    <m/>
    <n v="1"/>
    <m/>
    <n v="1956"/>
    <m/>
    <m/>
    <m/>
    <x v="0"/>
    <m/>
    <s v="Pioneer Generation"/>
    <m/>
    <s v="Trustpower"/>
    <x v="0"/>
    <n v="19"/>
    <m/>
    <x v="0"/>
    <m/>
    <s v="OTG - Otago/Southland"/>
    <s v="SI"/>
    <s v="CYD0331"/>
    <s v="CYD"/>
    <m/>
    <m/>
    <n v="-45.235700000000001"/>
    <n v="169.20060000000001"/>
    <x v="10"/>
    <m/>
  </r>
  <r>
    <s v="Waihopai"/>
    <x v="2"/>
    <s v="Water"/>
    <m/>
    <s v="hydrokinetic turbine"/>
    <m/>
    <s v="N"/>
    <n v="2.5"/>
    <n v="2"/>
    <m/>
    <n v="2"/>
    <m/>
    <n v="1927"/>
    <m/>
    <m/>
    <m/>
    <x v="0"/>
    <m/>
    <s v="Trustpower"/>
    <m/>
    <s v="Trustpower"/>
    <x v="0"/>
    <n v="11.8"/>
    <m/>
    <x v="0"/>
    <m/>
    <s v="NEL - Nelson/Malbourough"/>
    <s v="SI"/>
    <s v="BLN0331"/>
    <s v="BLN"/>
    <m/>
    <m/>
    <n v="-41.664499999999997"/>
    <n v="173.57470000000001"/>
    <x v="6"/>
    <m/>
  </r>
  <r>
    <s v="Hinemaiaia A"/>
    <x v="2"/>
    <s v="Water"/>
    <m/>
    <s v="hydrokinetic turbine"/>
    <m/>
    <s v="N"/>
    <n v="2.4"/>
    <n v="2.4"/>
    <m/>
    <n v="1"/>
    <m/>
    <n v="1939"/>
    <s v="Operational"/>
    <m/>
    <m/>
    <x v="13"/>
    <n v="1"/>
    <s v="Trustpower"/>
    <m/>
    <s v="Trustpower"/>
    <x v="0"/>
    <n v="10"/>
    <n v="0"/>
    <x v="26"/>
    <m/>
    <s v="WTO - Waikato"/>
    <s v="NI"/>
    <s v="WRK0331"/>
    <s v="WRK"/>
    <m/>
    <m/>
    <n v="-38.890700000000002"/>
    <n v="176.09229999999999"/>
    <x v="2"/>
    <m/>
  </r>
  <r>
    <s v="Patearoa"/>
    <x v="2"/>
    <s v="Water"/>
    <m/>
    <s v="hydrokinetic turbine"/>
    <m/>
    <s v="N"/>
    <n v="2.2999999999999998"/>
    <n v="2.2999999999999998"/>
    <m/>
    <n v="1"/>
    <m/>
    <n v="1984"/>
    <s v="Operational"/>
    <m/>
    <m/>
    <x v="10"/>
    <n v="2"/>
    <s v="Trustpower"/>
    <m/>
    <s v="Trustpower"/>
    <x v="0"/>
    <n v="8"/>
    <n v="0"/>
    <x v="23"/>
    <s v="Otago"/>
    <s v="OTG - Otago/Southland"/>
    <s v="SI"/>
    <s v="NSY0331"/>
    <s v="NSY"/>
    <n v="2034"/>
    <s v="consent expiry"/>
    <n v="-45.3262"/>
    <n v="169.95650000000001"/>
    <x v="10"/>
    <m/>
  </r>
  <r>
    <s v="Talla Burn"/>
    <x v="2"/>
    <s v="Water"/>
    <m/>
    <s v="hydrokinetic turbine"/>
    <m/>
    <s v="N"/>
    <n v="2.15"/>
    <n v="2.15"/>
    <m/>
    <n v="1"/>
    <m/>
    <n v="2010"/>
    <m/>
    <m/>
    <m/>
    <x v="0"/>
    <m/>
    <s v="Talla Burn Generation"/>
    <m/>
    <s v="Talla Burn Generation"/>
    <x v="0"/>
    <n v="10"/>
    <m/>
    <x v="0"/>
    <m/>
    <s v="OTG - Otago/Southland"/>
    <s v="SI"/>
    <s v="CYD0331"/>
    <s v="CYD"/>
    <m/>
    <m/>
    <n v="-45.756100000000004"/>
    <n v="169.51320000000001"/>
    <x v="10"/>
    <m/>
  </r>
  <r>
    <s v="Flaxy"/>
    <x v="2"/>
    <s v="Water"/>
    <m/>
    <s v="hydrokinetic turbine"/>
    <m/>
    <s v="N"/>
    <n v="2"/>
    <n v="2"/>
    <m/>
    <n v="1"/>
    <m/>
    <n v="1982"/>
    <s v="Operational"/>
    <m/>
    <m/>
    <x v="0"/>
    <m/>
    <s v="Trustpower"/>
    <m/>
    <s v="Trustpower"/>
    <x v="1"/>
    <m/>
    <n v="0"/>
    <x v="27"/>
    <s v="Bay of Plenty"/>
    <s v="BOP - Bay Of Plenty"/>
    <s v="NI"/>
    <s v="ROT0111"/>
    <s v="ROT"/>
    <n v="2026"/>
    <s v="consent expiry"/>
    <n v="-38.634"/>
    <n v="176.55799999999999"/>
    <x v="7"/>
    <m/>
  </r>
  <r>
    <s v="Matawai"/>
    <x v="2"/>
    <s v="Water"/>
    <m/>
    <s v="hydrokinetic turbine"/>
    <m/>
    <s v="N"/>
    <n v="2"/>
    <n v="1"/>
    <m/>
    <n v="2"/>
    <m/>
    <n v="2009"/>
    <m/>
    <m/>
    <m/>
    <x v="0"/>
    <m/>
    <s v="Clearwater Hydro"/>
    <m/>
    <s v="The Lines Company"/>
    <x v="0"/>
    <n v="10"/>
    <m/>
    <x v="0"/>
    <m/>
    <s v="HBY - Hawkes Bay"/>
    <s v="NI"/>
    <s v="GIS0501"/>
    <s v="GIS"/>
    <m/>
    <m/>
    <n v="-38.402900000000002"/>
    <n v="177.6104"/>
    <x v="5"/>
    <m/>
  </r>
  <r>
    <s v="Kowhai"/>
    <x v="2"/>
    <s v="Water"/>
    <m/>
    <s v="hydrokinetic turbine"/>
    <m/>
    <s v="N"/>
    <n v="1.9"/>
    <n v="1.9"/>
    <m/>
    <n v="1"/>
    <m/>
    <n v="2010"/>
    <s v="Operational"/>
    <m/>
    <m/>
    <x v="9"/>
    <m/>
    <s v="Pioneer Generation"/>
    <m/>
    <s v="Pioneer Generation"/>
    <x v="3"/>
    <n v="5.5"/>
    <n v="0"/>
    <x v="22"/>
    <m/>
    <s v="OTG - Otago/Southland"/>
    <s v="SI"/>
    <s v="CYD0331"/>
    <s v="CYD"/>
    <m/>
    <m/>
    <n v="-45.531999999999996"/>
    <n v="169.3603"/>
    <x v="10"/>
    <m/>
  </r>
  <r>
    <s v="Mokauiti"/>
    <x v="2"/>
    <s v="Water"/>
    <m/>
    <s v="hydrokinetic turbine"/>
    <m/>
    <s v="N"/>
    <n v="1.9"/>
    <n v="1.3"/>
    <m/>
    <n v="2"/>
    <m/>
    <n v="1963"/>
    <m/>
    <m/>
    <m/>
    <x v="0"/>
    <m/>
    <s v="King Country Energy"/>
    <m/>
    <s v="King Country Energy"/>
    <x v="0"/>
    <n v="7"/>
    <m/>
    <x v="0"/>
    <m/>
    <s v="CEN - Central"/>
    <s v="NI"/>
    <s v="ONG0331"/>
    <s v="ONG"/>
    <m/>
    <m/>
    <n v="-38.552599999999998"/>
    <n v="174.9622"/>
    <x v="9"/>
    <m/>
  </r>
  <r>
    <s v="Piriaka"/>
    <x v="2"/>
    <s v="Water"/>
    <m/>
    <s v="hydrokinetic turbine"/>
    <m/>
    <s v="N"/>
    <n v="1.8"/>
    <n v="1.2"/>
    <m/>
    <n v="2"/>
    <m/>
    <n v="1924"/>
    <m/>
    <m/>
    <m/>
    <x v="0"/>
    <m/>
    <s v="King Country Energy"/>
    <m/>
    <s v="King Country Energy"/>
    <x v="0"/>
    <n v="7"/>
    <m/>
    <x v="0"/>
    <m/>
    <s v="CEN - Central"/>
    <s v="NI"/>
    <s v="HTI0331"/>
    <s v="HTI"/>
    <m/>
    <m/>
    <n v="-38.912500000000001"/>
    <n v="175.34309999999999"/>
    <x v="9"/>
    <m/>
  </r>
  <r>
    <s v="Montalto"/>
    <x v="2"/>
    <s v="Water"/>
    <m/>
    <s v="hydrokinetic turbine"/>
    <m/>
    <s v="N"/>
    <n v="1.8"/>
    <n v="1.8"/>
    <m/>
    <n v="1"/>
    <m/>
    <n v="1958"/>
    <s v="Operational"/>
    <m/>
    <m/>
    <x v="7"/>
    <n v="2"/>
    <s v="Trustpower"/>
    <m/>
    <s v="Trustpower"/>
    <x v="3"/>
    <n v="12"/>
    <n v="0"/>
    <x v="16"/>
    <s v="ECan"/>
    <s v="CAN - Canterbury"/>
    <s v="SI"/>
    <s v="ASB0331"/>
    <s v="ASB"/>
    <n v="2040"/>
    <s v="consent expiry"/>
    <n v="-43.798299999999998"/>
    <n v="171.33920000000001"/>
    <x v="3"/>
    <m/>
  </r>
  <r>
    <s v="Mangapehi"/>
    <x v="2"/>
    <s v="Water"/>
    <m/>
    <s v="hydrokinetic turbine"/>
    <m/>
    <s v="N"/>
    <n v="1.6"/>
    <n v="0.8"/>
    <m/>
    <n v="2"/>
    <m/>
    <n v="2008"/>
    <m/>
    <m/>
    <m/>
    <x v="0"/>
    <m/>
    <s v="Clearwater Hydro"/>
    <m/>
    <s v="Mercury"/>
    <x v="0"/>
    <n v="5"/>
    <m/>
    <x v="0"/>
    <m/>
    <s v="WTO - Waikato"/>
    <s v="NI"/>
    <s v="HTI0331"/>
    <s v="HTI"/>
    <m/>
    <m/>
    <n v="-38.478700000000003"/>
    <n v="175.23330000000001"/>
    <x v="2"/>
    <m/>
  </r>
  <r>
    <s v="Rimu"/>
    <x v="2"/>
    <s v="Water"/>
    <m/>
    <s v="hydrokinetic turbine"/>
    <m/>
    <s v="N"/>
    <n v="1.4"/>
    <n v="1.4"/>
    <m/>
    <n v="1"/>
    <m/>
    <n v="2013"/>
    <m/>
    <m/>
    <m/>
    <x v="14"/>
    <m/>
    <s v="Trustpower"/>
    <m/>
    <s v="Trustpower"/>
    <x v="0"/>
    <n v="5"/>
    <m/>
    <x v="0"/>
    <m/>
    <s v="HBY - Hawkes Bay"/>
    <s v="NI"/>
    <s v="RDF0331"/>
    <s v="RDF"/>
    <m/>
    <m/>
    <n v="-39.824199999999998"/>
    <n v="175.4896"/>
    <x v="5"/>
    <m/>
  </r>
  <r>
    <s v="Hinemaiaia B"/>
    <x v="2"/>
    <s v="Water"/>
    <m/>
    <s v="hydrokinetic turbine"/>
    <m/>
    <s v="N"/>
    <n v="1.35"/>
    <n v="1.35"/>
    <m/>
    <n v="1"/>
    <m/>
    <n v="1966"/>
    <s v="Operational"/>
    <m/>
    <m/>
    <x v="13"/>
    <n v="3"/>
    <s v="Trustpower"/>
    <m/>
    <s v="Trustpower"/>
    <x v="0"/>
    <n v="6"/>
    <n v="0"/>
    <x v="26"/>
    <m/>
    <s v="WTO - Waikato"/>
    <s v="NI"/>
    <s v="WRK0331"/>
    <s v="WRK"/>
    <m/>
    <m/>
    <n v="-38.869300000000003"/>
    <n v="176.05279999999999"/>
    <x v="2"/>
    <m/>
  </r>
  <r>
    <s v="Wye Creek"/>
    <x v="2"/>
    <s v="Water"/>
    <m/>
    <s v="hydrokinetic turbine"/>
    <m/>
    <s v="N"/>
    <n v="1.35"/>
    <n v="1.35"/>
    <m/>
    <n v="1"/>
    <m/>
    <n v="1936"/>
    <m/>
    <m/>
    <m/>
    <x v="0"/>
    <m/>
    <s v="Pioneer Generation"/>
    <m/>
    <s v="Trustpower"/>
    <x v="0"/>
    <n v="1.35"/>
    <m/>
    <x v="0"/>
    <m/>
    <s v="OTG - Otago/Southland"/>
    <s v="SI"/>
    <s v="HEN0331"/>
    <s v="HEN"/>
    <m/>
    <m/>
    <n v="-45.1389"/>
    <n v="168.7593"/>
    <x v="10"/>
    <m/>
  </r>
  <r>
    <s v="Falls Dam"/>
    <x v="2"/>
    <s v="Water"/>
    <m/>
    <s v="hydrokinetic turbine"/>
    <m/>
    <s v="N"/>
    <n v="1.3"/>
    <n v="1.3"/>
    <m/>
    <n v="1"/>
    <m/>
    <n v="2003"/>
    <m/>
    <m/>
    <m/>
    <x v="0"/>
    <m/>
    <s v="Pioneer Generation"/>
    <m/>
    <s v="Trustpower"/>
    <x v="0"/>
    <n v="9"/>
    <m/>
    <x v="0"/>
    <m/>
    <s v="OTG - Otago/Southland"/>
    <s v="SI"/>
    <s v="NSY0331"/>
    <s v="NSY"/>
    <m/>
    <m/>
    <n v="-44.874200000000002"/>
    <n v="169.90190000000001"/>
    <x v="10"/>
    <m/>
  </r>
  <r>
    <s v="McKays Creek"/>
    <x v="2"/>
    <s v="Water"/>
    <m/>
    <s v="hydrokinetic turbine"/>
    <m/>
    <s v="N"/>
    <n v="1.1000000000000001"/>
    <n v="1.1000000000000001"/>
    <m/>
    <n v="1"/>
    <m/>
    <n v="1931"/>
    <s v="Operational"/>
    <m/>
    <m/>
    <x v="15"/>
    <n v="2"/>
    <s v="Trustpower"/>
    <m/>
    <s v="Trustpower"/>
    <x v="0"/>
    <n v="8"/>
    <n v="0"/>
    <x v="28"/>
    <m/>
    <s v="WEC - West Coast"/>
    <s v="SI"/>
    <s v="HKK0661"/>
    <s v="HKK"/>
    <m/>
    <m/>
    <n v="-42.766100000000002"/>
    <n v="171.06960000000001"/>
    <x v="3"/>
    <m/>
  </r>
  <r>
    <s v="Onekaka"/>
    <x v="2"/>
    <s v="Water"/>
    <m/>
    <s v="hydrokinetic turbine"/>
    <m/>
    <s v="N"/>
    <n v="1"/>
    <n v="1"/>
    <m/>
    <n v="1"/>
    <m/>
    <m/>
    <m/>
    <m/>
    <m/>
    <x v="0"/>
    <m/>
    <s v="Onekaha Energy"/>
    <m/>
    <s v="Onekaha Energy"/>
    <x v="0"/>
    <n v="3.2"/>
    <m/>
    <x v="0"/>
    <m/>
    <s v="NEL - Nelson/Malbourough"/>
    <s v="SI"/>
    <s v="MPI0661"/>
    <s v="MPI"/>
    <m/>
    <m/>
    <n v="-40.765700000000002"/>
    <n v="172.708"/>
    <x v="6"/>
    <m/>
  </r>
  <r>
    <s v="Kourarau"/>
    <x v="2"/>
    <s v="Water"/>
    <m/>
    <s v="hydrokinetic turbine"/>
    <m/>
    <s v="N"/>
    <n v="0.95"/>
    <n v="0.7"/>
    <m/>
    <n v="2"/>
    <m/>
    <n v="1923"/>
    <m/>
    <m/>
    <m/>
    <x v="0"/>
    <m/>
    <s v="Genesis"/>
    <m/>
    <s v="Genesis"/>
    <x v="3"/>
    <n v="2"/>
    <m/>
    <x v="0"/>
    <m/>
    <s v="WEL - Wellington"/>
    <s v="NI"/>
    <s v="MST0331"/>
    <s v="MST"/>
    <m/>
    <m/>
    <n v="-41.092500000000001"/>
    <n v="175.7022"/>
    <x v="4"/>
    <m/>
  </r>
  <r>
    <s v="Cleardale"/>
    <x v="2"/>
    <s v="Water"/>
    <m/>
    <s v="hydrokinetic turbine"/>
    <m/>
    <s v="N"/>
    <n v="0.9"/>
    <n v="0.9"/>
    <m/>
    <n v="1"/>
    <m/>
    <n v="2010"/>
    <s v="Operational"/>
    <m/>
    <m/>
    <x v="0"/>
    <m/>
    <s v="MainPower"/>
    <m/>
    <s v="MainPower"/>
    <x v="0"/>
    <n v="4"/>
    <n v="0"/>
    <x v="0"/>
    <s v="ECan"/>
    <s v="CAN - Canterbury"/>
    <s v="SI"/>
    <s v="ASB0661"/>
    <s v="ASB"/>
    <m/>
    <m/>
    <n v="-43.452500000000001"/>
    <n v="171.58430000000001"/>
    <x v="3"/>
    <m/>
  </r>
  <r>
    <s v="Mataura"/>
    <x v="2"/>
    <s v="Water"/>
    <m/>
    <s v="hydrokinetic turbine"/>
    <m/>
    <s v="N"/>
    <n v="0.9"/>
    <n v="0.9"/>
    <m/>
    <n v="1"/>
    <m/>
    <m/>
    <m/>
    <m/>
    <m/>
    <x v="0"/>
    <m/>
    <s v="Niblick Trust"/>
    <m/>
    <s v="Simply Energy"/>
    <x v="0"/>
    <n v="4.5"/>
    <m/>
    <x v="0"/>
    <m/>
    <s v="OTG - Otago/Southland"/>
    <s v="SI"/>
    <s v="GOR0331"/>
    <s v="GOR"/>
    <m/>
    <m/>
    <n v="-46.189900000000002"/>
    <n v="168.87270000000001"/>
    <x v="10"/>
    <m/>
  </r>
  <r>
    <s v="Mangatangi Dam"/>
    <x v="2"/>
    <s v="Water"/>
    <m/>
    <s v="hydrokinetic turbine"/>
    <m/>
    <s v="N"/>
    <n v="0.6"/>
    <n v="0.6"/>
    <m/>
    <n v="1"/>
    <m/>
    <m/>
    <m/>
    <m/>
    <m/>
    <x v="0"/>
    <m/>
    <s v="Watercare Services"/>
    <m/>
    <s v="Mercury"/>
    <x v="3"/>
    <n v="5"/>
    <m/>
    <x v="0"/>
    <m/>
    <s v="AKL - Auckland"/>
    <s v="NI"/>
    <s v="BOB0331"/>
    <s v="BOB"/>
    <m/>
    <m/>
    <n v="-37.188200000000002"/>
    <n v="175.21960000000001"/>
    <x v="1"/>
    <m/>
  </r>
  <r>
    <s v="Duffers"/>
    <x v="2"/>
    <s v="Water"/>
    <m/>
    <s v="hydrokinetic turbine"/>
    <m/>
    <s v="N"/>
    <n v="0.5"/>
    <n v="0.5"/>
    <m/>
    <n v="1"/>
    <m/>
    <n v="1928"/>
    <s v="Operational"/>
    <m/>
    <m/>
    <x v="12"/>
    <n v="1"/>
    <s v="Trustpower"/>
    <m/>
    <s v="Trustpower"/>
    <x v="0"/>
    <n v="2"/>
    <n v="0"/>
    <x v="0"/>
    <m/>
    <s v="WEC - West Coast"/>
    <s v="SI"/>
    <s v="KUM0662"/>
    <s v="KUM"/>
    <m/>
    <m/>
    <n v="-42.729799999999997"/>
    <n v="171.20599999999999"/>
    <x v="3"/>
    <m/>
  </r>
  <r>
    <s v="Kaniere Forks"/>
    <x v="2"/>
    <s v="Water"/>
    <m/>
    <s v="hydrokinetic turbine"/>
    <m/>
    <s v="N"/>
    <n v="0.43"/>
    <n v="0.43"/>
    <m/>
    <n v="1"/>
    <m/>
    <n v="1911"/>
    <s v="Operational"/>
    <m/>
    <m/>
    <x v="15"/>
    <n v="1"/>
    <s v="Trustpower"/>
    <m/>
    <s v="Trustpower"/>
    <x v="0"/>
    <n v="4"/>
    <n v="0"/>
    <x v="28"/>
    <m/>
    <s v="WEC - West Coast"/>
    <s v="SI"/>
    <s v="HKK0661"/>
    <s v="HKK"/>
    <m/>
    <m/>
    <n v="-42.766100000000002"/>
    <n v="171.06960000000001"/>
    <x v="3"/>
    <m/>
  </r>
  <r>
    <s v="Oxburn/Glenorchy"/>
    <x v="2"/>
    <s v="Water"/>
    <m/>
    <s v="hydrokinetic turbine"/>
    <m/>
    <s v="N"/>
    <n v="0.4"/>
    <n v="0.4"/>
    <m/>
    <n v="1"/>
    <m/>
    <n v="1968"/>
    <m/>
    <m/>
    <m/>
    <x v="0"/>
    <m/>
    <s v="Pioneer Generation"/>
    <m/>
    <s v="Pioneer Generation"/>
    <x v="0"/>
    <n v="2"/>
    <m/>
    <x v="0"/>
    <m/>
    <s v="OTG - Otago/Southland"/>
    <s v="SI"/>
    <s v="FKN0331"/>
    <s v="FKN"/>
    <m/>
    <m/>
    <n v="-44.767899999999997"/>
    <n v="168.429"/>
    <x v="10"/>
    <m/>
  </r>
  <r>
    <s v="Kaimai 5"/>
    <x v="2"/>
    <s v="Water"/>
    <m/>
    <s v="hydrokinetic turbine"/>
    <m/>
    <s v="N"/>
    <n v="0.35"/>
    <n v="0.35"/>
    <m/>
    <n v="1"/>
    <m/>
    <n v="1994"/>
    <s v="Operational"/>
    <m/>
    <m/>
    <x v="8"/>
    <n v="3"/>
    <s v="Trustpower"/>
    <m/>
    <s v="Trustpower"/>
    <x v="0"/>
    <n v="2"/>
    <n v="0"/>
    <x v="21"/>
    <s v="Bay of Plenty"/>
    <s v="BOP - Bay Of Plenty"/>
    <s v="NI"/>
    <s v="TGA0331"/>
    <s v="TGA"/>
    <n v="2026"/>
    <s v="consent expiry"/>
    <n v="-37.805799999999998"/>
    <n v="176.04490000000001"/>
    <x v="7"/>
    <m/>
  </r>
  <r>
    <s v="Opunake"/>
    <x v="2"/>
    <s v="Water"/>
    <m/>
    <s v="hydrokinetic turbine"/>
    <m/>
    <s v="N"/>
    <n v="0.3"/>
    <n v="0.3"/>
    <m/>
    <n v="1"/>
    <m/>
    <m/>
    <m/>
    <m/>
    <m/>
    <x v="0"/>
    <m/>
    <s v="Trustpower"/>
    <m/>
    <s v="Trustpower"/>
    <x v="0"/>
    <n v="1.2"/>
    <m/>
    <x v="0"/>
    <m/>
    <s v="TRN - Taranaki"/>
    <s v="NI"/>
    <s v="OPK0331"/>
    <s v="OPK"/>
    <m/>
    <m/>
    <n v="-39.458599999999997"/>
    <n v="173.8588"/>
    <x v="8"/>
    <m/>
  </r>
  <r>
    <s v="Pupu Hydro"/>
    <x v="2"/>
    <s v="Water"/>
    <m/>
    <s v="hydrokinetic turbine"/>
    <m/>
    <s v="N"/>
    <n v="0.3"/>
    <n v="0.3"/>
    <m/>
    <n v="1"/>
    <m/>
    <m/>
    <m/>
    <m/>
    <m/>
    <x v="0"/>
    <m/>
    <s v="Pupu Hydro Society"/>
    <m/>
    <s v="Contact"/>
    <x v="0"/>
    <n v="1.7"/>
    <m/>
    <x v="0"/>
    <m/>
    <s v="NEL - Nelson/Malbourough"/>
    <s v="SI"/>
    <s v="MPI0661"/>
    <s v="MPI"/>
    <m/>
    <m/>
    <n v="-40.855200000000004"/>
    <n v="172.73750000000001"/>
    <x v="6"/>
    <m/>
  </r>
  <r>
    <s v="Raetihi"/>
    <x v="2"/>
    <s v="Water"/>
    <m/>
    <s v="hydrokinetic turbine"/>
    <m/>
    <s v="N"/>
    <n v="0.3"/>
    <n v="0.3"/>
    <m/>
    <n v="1"/>
    <m/>
    <m/>
    <m/>
    <m/>
    <m/>
    <x v="0"/>
    <m/>
    <s v="Trustpower"/>
    <m/>
    <s v="Trustpower"/>
    <x v="0"/>
    <n v="1.3"/>
    <m/>
    <x v="0"/>
    <m/>
    <s v="CEN - Central"/>
    <s v="NI"/>
    <s v="OKN0111"/>
    <s v="OKN"/>
    <m/>
    <m/>
    <n v="-39.427999999999997"/>
    <n v="175.2825"/>
    <x v="9"/>
    <m/>
  </r>
  <r>
    <s v="Brooklyn Power Station"/>
    <x v="2"/>
    <s v="Water"/>
    <m/>
    <s v="hydrokinetic turbine"/>
    <m/>
    <s v="N"/>
    <n v="0.2"/>
    <n v="0.2"/>
    <m/>
    <n v="1"/>
    <m/>
    <n v="1934"/>
    <s v="Operational"/>
    <m/>
    <m/>
    <x v="0"/>
    <m/>
    <s v="Lloyd Wensley"/>
    <m/>
    <s v="Lloyd Wensley"/>
    <x v="0"/>
    <n v="1"/>
    <n v="0"/>
    <x v="0"/>
    <s v="Tasman"/>
    <s v="NEL - Nelson/Malbourough"/>
    <s v="SI"/>
    <s v="MOT0111"/>
    <s v="MOT"/>
    <m/>
    <m/>
    <n v="-41.097200000000001"/>
    <n v="172.9726"/>
    <x v="6"/>
    <m/>
  </r>
  <r>
    <s v="Fox"/>
    <x v="2"/>
    <s v="Water"/>
    <m/>
    <s v="hydrokinetic turbine"/>
    <m/>
    <s v="N"/>
    <n v="0.2"/>
    <n v="0.2"/>
    <m/>
    <n v="1"/>
    <m/>
    <m/>
    <m/>
    <m/>
    <m/>
    <x v="0"/>
    <m/>
    <s v="Trustpower"/>
    <m/>
    <s v="Trustpower"/>
    <x v="0"/>
    <n v="1.9"/>
    <m/>
    <x v="0"/>
    <m/>
    <s v="WEC - West Coast"/>
    <s v="SI"/>
    <s v="HKK0661"/>
    <s v="HKK"/>
    <m/>
    <m/>
    <n v="-43.972900000000003"/>
    <n v="168.95050000000001"/>
    <x v="3"/>
    <m/>
  </r>
  <r>
    <s v="Mangatawhiri"/>
    <x v="2"/>
    <s v="Water"/>
    <m/>
    <s v="hydrokinetic turbine"/>
    <m/>
    <s v="N"/>
    <n v="0.2"/>
    <n v="0.2"/>
    <m/>
    <n v="1"/>
    <m/>
    <m/>
    <m/>
    <m/>
    <m/>
    <x v="0"/>
    <m/>
    <s v="Counties Power"/>
    <m/>
    <s v="Mercury"/>
    <x v="0"/>
    <n v="0.3"/>
    <m/>
    <x v="0"/>
    <m/>
    <s v="AKL - Auckland"/>
    <s v="NI"/>
    <s v="BOB0331"/>
    <s v="BOB"/>
    <m/>
    <m/>
    <n v="-37.219499999999996"/>
    <n v="175.11500000000001"/>
    <x v="1"/>
    <m/>
  </r>
  <r>
    <s v="Drysdale"/>
    <x v="2"/>
    <s v="Water"/>
    <m/>
    <s v="hydrokinetic turbine"/>
    <m/>
    <s v="N"/>
    <n v="0.1"/>
    <n v="0.1"/>
    <m/>
    <n v="1"/>
    <m/>
    <m/>
    <m/>
    <m/>
    <m/>
    <x v="0"/>
    <m/>
    <s v="Drysdale Hydro Company"/>
    <m/>
    <s v="Mercury"/>
    <x v="0"/>
    <n v="0.3"/>
    <n v="0"/>
    <x v="0"/>
    <m/>
    <s v="CEN - Central"/>
    <s v="NI"/>
    <s v="MTN0331"/>
    <s v="MTN"/>
    <m/>
    <m/>
    <n v="-39.546700000000001"/>
    <n v="174.56870000000001"/>
    <x v="9"/>
    <m/>
  </r>
  <r>
    <s v="Maraetai Embedded"/>
    <x v="2"/>
    <s v="Water"/>
    <m/>
    <s v="hydrokinetic turbine"/>
    <m/>
    <s v="N"/>
    <n v="0.1"/>
    <n v="0.1"/>
    <m/>
    <n v="1"/>
    <m/>
    <m/>
    <m/>
    <m/>
    <m/>
    <x v="0"/>
    <m/>
    <s v="Mercury"/>
    <m/>
    <s v="Mercury"/>
    <x v="0"/>
    <n v="0"/>
    <m/>
    <x v="0"/>
    <m/>
    <s v="WTO - Waikato"/>
    <s v="NI"/>
    <s v="WKM2201"/>
    <s v="WKM"/>
    <m/>
    <m/>
    <n v="-36.880299999999998"/>
    <n v="175.0341"/>
    <x v="2"/>
    <m/>
  </r>
  <r>
    <s v="Marokopa Power Station"/>
    <x v="2"/>
    <s v="Water"/>
    <m/>
    <s v="hydrokinetic turbine"/>
    <m/>
    <s v="N"/>
    <n v="0.1"/>
    <n v="0.1"/>
    <m/>
    <n v="1"/>
    <m/>
    <m/>
    <m/>
    <m/>
    <m/>
    <x v="0"/>
    <m/>
    <s v="Marakopa Generation"/>
    <m/>
    <s v="Contact"/>
    <x v="0"/>
    <n v="0.6"/>
    <m/>
    <x v="0"/>
    <m/>
    <s v="WTO - Waikato"/>
    <s v="NI"/>
    <s v="HTI0331"/>
    <s v="HTI"/>
    <m/>
    <m/>
    <n v="-38.2667"/>
    <n v="174.84610000000001"/>
    <x v="2"/>
    <m/>
  </r>
  <r>
    <s v="Ngahere"/>
    <x v="2"/>
    <s v="Water"/>
    <m/>
    <s v="hydrokinetic turbine"/>
    <m/>
    <s v="N"/>
    <n v="0.1"/>
    <n v="0.1"/>
    <m/>
    <n v="1"/>
    <m/>
    <m/>
    <m/>
    <m/>
    <m/>
    <x v="0"/>
    <m/>
    <s v="Birchfield Minerals"/>
    <m/>
    <s v="Mercury"/>
    <x v="0"/>
    <n v="0.2"/>
    <m/>
    <x v="0"/>
    <m/>
    <s v="WEC - West Coast"/>
    <s v="SI"/>
    <s v="DOB0331"/>
    <s v="DOB"/>
    <m/>
    <m/>
    <n v="-42.393000000000001"/>
    <n v="171.45259999999999"/>
    <x v="3"/>
    <m/>
  </r>
  <r>
    <s v="Turitea Hydro"/>
    <x v="2"/>
    <s v="Water"/>
    <m/>
    <s v="hydrokinetic turbine"/>
    <m/>
    <s v="N"/>
    <n v="0.1"/>
    <n v="0.1"/>
    <m/>
    <n v="1"/>
    <m/>
    <m/>
    <m/>
    <m/>
    <m/>
    <x v="0"/>
    <m/>
    <s v="Palmerston North City Council"/>
    <m/>
    <s v="Mercury"/>
    <x v="0"/>
    <n v="0.5"/>
    <m/>
    <x v="0"/>
    <m/>
    <s v="CEN - Central"/>
    <s v="NI"/>
    <s v="LTN0331"/>
    <s v="LTN"/>
    <m/>
    <m/>
    <n v="-40.285899999999998"/>
    <n v="175.5941"/>
    <x v="9"/>
    <m/>
  </r>
  <r>
    <s v="Palmerston Nth Mini Hydro"/>
    <x v="2"/>
    <s v="Water"/>
    <m/>
    <s v="hydrokinetic turbine"/>
    <m/>
    <s v="N"/>
    <n v="0.02"/>
    <n v="0.02"/>
    <m/>
    <n v="1"/>
    <m/>
    <m/>
    <m/>
    <m/>
    <m/>
    <x v="0"/>
    <m/>
    <s v="Palmerston North City Council"/>
    <m/>
    <s v="Mercury"/>
    <x v="0"/>
    <n v="0"/>
    <m/>
    <x v="0"/>
    <m/>
    <s v="CEN - Central"/>
    <s v="NI"/>
    <s v="BPE0331"/>
    <s v="BPE"/>
    <m/>
    <m/>
    <n v="-40.385899999999999"/>
    <n v="175.58160000000001"/>
    <x v="9"/>
    <m/>
  </r>
  <r>
    <s v="Watercare Cossey's Dam"/>
    <x v="2"/>
    <s v="Water"/>
    <m/>
    <s v="hydrokinetic turbine"/>
    <m/>
    <s v="N"/>
    <n v="0"/>
    <n v="0"/>
    <m/>
    <n v="1"/>
    <m/>
    <m/>
    <m/>
    <m/>
    <m/>
    <x v="0"/>
    <m/>
    <s v="Counties Power"/>
    <m/>
    <s v="Mercury"/>
    <x v="0"/>
    <n v="0"/>
    <m/>
    <x v="0"/>
    <m/>
    <s v="AKL - Auckland"/>
    <s v="NI"/>
    <s v="MPE0331"/>
    <s v="MPE"/>
    <m/>
    <m/>
    <n v="-37.059699999999999"/>
    <n v="175.10650000000001"/>
    <x v="1"/>
    <m/>
  </r>
  <r>
    <s v="Watercare Wairoa Dam"/>
    <x v="2"/>
    <s v="Water"/>
    <m/>
    <s v="hydrokinetic turbine"/>
    <m/>
    <s v="N"/>
    <n v="0"/>
    <n v="0"/>
    <m/>
    <n v="1"/>
    <m/>
    <m/>
    <m/>
    <m/>
    <m/>
    <x v="0"/>
    <m/>
    <s v="Counties Power"/>
    <m/>
    <s v="Mercury"/>
    <x v="0"/>
    <n v="0"/>
    <m/>
    <x v="0"/>
    <m/>
    <s v="AKL - Auckland"/>
    <s v="NI"/>
    <s v="BOB0331"/>
    <s v="BOB"/>
    <m/>
    <m/>
    <n v="-37.103299999999997"/>
    <n v="175.11850000000001"/>
    <x v="1"/>
    <m/>
  </r>
  <r>
    <s v="Watercare Waitakere"/>
    <x v="2"/>
    <s v="Water"/>
    <m/>
    <s v="hydrokinetic turbine"/>
    <m/>
    <s v="N"/>
    <n v="0"/>
    <n v="0.03"/>
    <m/>
    <n v="1"/>
    <m/>
    <m/>
    <m/>
    <m/>
    <m/>
    <x v="0"/>
    <m/>
    <s v="United Networks "/>
    <m/>
    <s v="Trustpower"/>
    <x v="0"/>
    <n v="0.1"/>
    <m/>
    <x v="0"/>
    <m/>
    <s v="NIS - North Isthmus"/>
    <s v="NI"/>
    <s v="BOB0331"/>
    <s v="BOB"/>
    <m/>
    <m/>
    <n v="-36.899000000000001"/>
    <n v="174.52959999999999"/>
    <x v="0"/>
    <m/>
  </r>
  <r>
    <s v="Turitea Wind Farm"/>
    <x v="3"/>
    <s v="Wind"/>
    <m/>
    <m/>
    <m/>
    <s v="N"/>
    <n v="221.4"/>
    <n v="3.69"/>
    <m/>
    <n v="60"/>
    <s v="60 x 3.69 MW"/>
    <n v="2020"/>
    <s v="Operational"/>
    <m/>
    <m/>
    <x v="0"/>
    <m/>
    <s v="Mercury"/>
    <m/>
    <s v="Mercury"/>
    <x v="2"/>
    <m/>
    <m/>
    <x v="0"/>
    <m/>
    <s v="CEN - Central"/>
    <s v="NI"/>
    <s v="LTN2201"/>
    <s v="LTN"/>
    <n v="2070"/>
    <s v="Yr built + 50"/>
    <n v="-40.4283"/>
    <n v="175.6225"/>
    <x v="9"/>
    <m/>
  </r>
  <r>
    <s v="West Wind"/>
    <x v="3"/>
    <s v="Wind"/>
    <m/>
    <m/>
    <m/>
    <s v="N"/>
    <n v="143"/>
    <n v="2.2999999999999998"/>
    <m/>
    <n v="62"/>
    <s v="62 x 2.3 MW"/>
    <n v="2009"/>
    <m/>
    <m/>
    <m/>
    <x v="0"/>
    <m/>
    <s v="Meridian Energy"/>
    <m/>
    <s v="Meridian Energy"/>
    <x v="1"/>
    <n v="550"/>
    <m/>
    <x v="0"/>
    <m/>
    <s v="WEL - Wellington"/>
    <s v="NI "/>
    <s v="WWD1102, WWD1103"/>
    <m/>
    <m/>
    <m/>
    <n v="-41.250500000000002"/>
    <n v="174.69069999999999"/>
    <x v="4"/>
    <m/>
  </r>
  <r>
    <s v="Waipipi Wind Farm"/>
    <x v="3"/>
    <s v="Wind"/>
    <m/>
    <m/>
    <m/>
    <s v="N"/>
    <n v="133.30000000000001"/>
    <n v="4.3"/>
    <m/>
    <n v="31"/>
    <s v="31 x 4.3 MW"/>
    <n v="2020"/>
    <s v="Operational"/>
    <m/>
    <m/>
    <x v="0"/>
    <m/>
    <s v="Mercury"/>
    <m/>
    <s v="Mercury"/>
    <x v="2"/>
    <m/>
    <m/>
    <x v="0"/>
    <m/>
    <s v="TRN - Taranaki"/>
    <s v="NI"/>
    <s v="WVY1101"/>
    <s v="WVY"/>
    <n v="2070"/>
    <s v="Yr built + 50"/>
    <n v="-39.79"/>
    <n v="174.5444"/>
    <x v="8"/>
    <m/>
  </r>
  <r>
    <s v="Tararua Stage 3"/>
    <x v="3"/>
    <s v="Wind"/>
    <m/>
    <m/>
    <m/>
    <s v="N"/>
    <n v="93"/>
    <n v="3"/>
    <m/>
    <n v="31"/>
    <s v="31 x 3 MW"/>
    <n v="2007"/>
    <m/>
    <m/>
    <m/>
    <x v="0"/>
    <m/>
    <s v="Mercury"/>
    <m/>
    <s v="Mercury"/>
    <x v="1"/>
    <n v="375"/>
    <m/>
    <x v="0"/>
    <m/>
    <s v="CEN - Central"/>
    <s v="NI "/>
    <s v="TWC2201"/>
    <s v="TWC"/>
    <m/>
    <m/>
    <n v="-40.357399999999998"/>
    <n v="175.74979999999999"/>
    <x v="9"/>
    <m/>
  </r>
  <r>
    <s v="Te Apiti"/>
    <x v="3"/>
    <s v="Wind"/>
    <m/>
    <m/>
    <m/>
    <s v="N"/>
    <n v="90.75"/>
    <n v="1.65"/>
    <m/>
    <n v="55"/>
    <s v="55 x 1.65 MW"/>
    <n v="2004"/>
    <m/>
    <m/>
    <m/>
    <x v="0"/>
    <m/>
    <s v="Meridian Energy"/>
    <m/>
    <s v="Meridian Energy"/>
    <x v="1"/>
    <n v="258"/>
    <m/>
    <x v="0"/>
    <m/>
    <s v="CEN - Central"/>
    <s v="NI "/>
    <s v="WDV1101"/>
    <s v="WDV"/>
    <m/>
    <m/>
    <n v="-40.2911"/>
    <n v="175.82579999999999"/>
    <x v="9"/>
    <m/>
  </r>
  <r>
    <s v="Mill Creek"/>
    <x v="3"/>
    <s v="Wind"/>
    <m/>
    <m/>
    <m/>
    <s v="N"/>
    <n v="71.3"/>
    <n v="2.2999999999999998"/>
    <m/>
    <n v="26"/>
    <s v="26 x 2.3 MW"/>
    <n v="2014"/>
    <m/>
    <m/>
    <m/>
    <x v="0"/>
    <m/>
    <s v="Meridian Energy"/>
    <m/>
    <s v="Meridian Energy"/>
    <x v="0"/>
    <n v="235"/>
    <m/>
    <x v="29"/>
    <m/>
    <s v="WEL - Wellington"/>
    <s v="NI "/>
    <s v="WIL0331"/>
    <s v="WIL"/>
    <m/>
    <m/>
    <n v="-41.170699999999997"/>
    <n v="174.7756"/>
    <x v="4"/>
    <m/>
  </r>
  <r>
    <s v="Te Uku"/>
    <x v="3"/>
    <s v="Wind"/>
    <m/>
    <m/>
    <m/>
    <s v="N"/>
    <n v="64.400000000000006"/>
    <n v="2.2999999999999998"/>
    <m/>
    <n v="28"/>
    <s v="28 x 2.3 MW"/>
    <n v="2011"/>
    <m/>
    <m/>
    <m/>
    <x v="0"/>
    <m/>
    <s v="WEL Networks"/>
    <s v="Meridian Energy"/>
    <s v="Meridian Energy"/>
    <x v="0"/>
    <n v="225"/>
    <m/>
    <x v="0"/>
    <m/>
    <s v="WTO - Waikato"/>
    <s v="NI "/>
    <s v="TWH0331"/>
    <s v="TWH"/>
    <m/>
    <m/>
    <n v="-37.872500000000002"/>
    <n v="174.9622"/>
    <x v="2"/>
    <m/>
  </r>
  <r>
    <s v="White Hill"/>
    <x v="3"/>
    <s v="Wind"/>
    <m/>
    <m/>
    <m/>
    <s v="N"/>
    <n v="58"/>
    <n v="2"/>
    <m/>
    <n v="29"/>
    <s v="29 x 2 MW"/>
    <n v="2007"/>
    <m/>
    <m/>
    <m/>
    <x v="0"/>
    <m/>
    <s v="Meridian Energy"/>
    <m/>
    <s v="Meridian Energy"/>
    <x v="0"/>
    <n v="200"/>
    <m/>
    <x v="0"/>
    <m/>
    <s v="OTG - Otago/Southland"/>
    <s v="SI "/>
    <s v="NMA0331"/>
    <s v="NMA"/>
    <m/>
    <m/>
    <n v="-45.7667"/>
    <n v="168.3"/>
    <x v="10"/>
    <m/>
  </r>
  <r>
    <s v="Te Rere Hau"/>
    <x v="3"/>
    <s v="Wind"/>
    <m/>
    <m/>
    <m/>
    <s v="N"/>
    <n v="48.5"/>
    <n v="0.5"/>
    <m/>
    <n v="97"/>
    <s v="97 x 0.5 MW"/>
    <n v="2011"/>
    <m/>
    <m/>
    <m/>
    <x v="0"/>
    <m/>
    <s v="New Zealand Wind Farms"/>
    <m/>
    <s v="New Zealand Wind Farms"/>
    <x v="3"/>
    <n v="160"/>
    <m/>
    <x v="0"/>
    <m/>
    <s v="CEN - Central"/>
    <s v="NI "/>
    <s v="TWC2201"/>
    <s v="TWC"/>
    <m/>
    <m/>
    <n v="-40.3874"/>
    <n v="175.73179999999999"/>
    <x v="9"/>
    <m/>
  </r>
  <r>
    <s v="Tararua Stage 2"/>
    <x v="3"/>
    <s v="Wind"/>
    <m/>
    <m/>
    <m/>
    <m/>
    <n v="36.299999999999997"/>
    <n v="0.66"/>
    <m/>
    <n v="55"/>
    <s v="55 x 0.66 MW"/>
    <n v="2004"/>
    <m/>
    <m/>
    <m/>
    <x v="0"/>
    <m/>
    <s v="Mercury"/>
    <m/>
    <s v="Mercury"/>
    <x v="0"/>
    <n v="147"/>
    <m/>
    <x v="0"/>
    <m/>
    <s v="CEN - Central"/>
    <s v="NI "/>
    <s v="BPE0331"/>
    <s v="BPE"/>
    <m/>
    <m/>
    <n v="-40.357399999999998"/>
    <n v="175.74979999999999"/>
    <x v="9"/>
    <m/>
  </r>
  <r>
    <s v="Mahinerangi"/>
    <x v="3"/>
    <s v="Wind"/>
    <m/>
    <m/>
    <m/>
    <m/>
    <n v="36"/>
    <n v="3"/>
    <m/>
    <n v="12"/>
    <s v="12 x 3 MW"/>
    <n v="2011"/>
    <m/>
    <m/>
    <m/>
    <x v="0"/>
    <m/>
    <s v="Mercury"/>
    <m/>
    <s v="Mercury"/>
    <x v="0"/>
    <n v="112"/>
    <m/>
    <x v="0"/>
    <m/>
    <s v="OTG - Otago/Southland"/>
    <s v="SI "/>
    <s v="HWB0331"/>
    <s v="HWB"/>
    <m/>
    <m/>
    <n v="-45.878799999999998"/>
    <n v="170.50280000000001"/>
    <x v="10"/>
    <m/>
  </r>
  <r>
    <s v="Tararua Stage 1"/>
    <x v="3"/>
    <s v="Wind"/>
    <m/>
    <m/>
    <m/>
    <m/>
    <n v="31.7"/>
    <n v="0.66"/>
    <m/>
    <n v="48"/>
    <s v="48 x 0.66 MW"/>
    <n v="1999"/>
    <m/>
    <m/>
    <m/>
    <x v="0"/>
    <m/>
    <s v="Mercury"/>
    <m/>
    <s v="Mercury"/>
    <x v="0"/>
    <n v="128"/>
    <m/>
    <x v="0"/>
    <m/>
    <s v="CEN - Central"/>
    <s v="NI "/>
    <s v="LTN0331"/>
    <s v="LTN"/>
    <m/>
    <m/>
    <n v="-40.357399999999998"/>
    <n v="175.74979999999999"/>
    <x v="9"/>
    <m/>
  </r>
  <r>
    <s v="Hau Nui"/>
    <x v="3"/>
    <s v="Wind"/>
    <m/>
    <m/>
    <m/>
    <m/>
    <n v="8.4499999999999993"/>
    <n v="0.6"/>
    <m/>
    <n v="15"/>
    <s v="15 x 0.6 MW"/>
    <n v="1996"/>
    <m/>
    <m/>
    <m/>
    <x v="0"/>
    <m/>
    <s v="Genesis Energy"/>
    <m/>
    <s v="Genesis Energy"/>
    <x v="0"/>
    <n v="22"/>
    <m/>
    <x v="0"/>
    <m/>
    <s v="WEL - Wellington"/>
    <s v="NI "/>
    <s v="GYT0331"/>
    <s v="GYT"/>
    <m/>
    <m/>
    <n v="-41.384300000000003"/>
    <n v="175.46850000000001"/>
    <x v="4"/>
    <m/>
  </r>
  <r>
    <s v="Mount Stuart"/>
    <x v="3"/>
    <s v="Wind"/>
    <m/>
    <m/>
    <m/>
    <m/>
    <n v="7.65"/>
    <n v="0.85"/>
    <m/>
    <m/>
    <m/>
    <n v="2011"/>
    <m/>
    <m/>
    <m/>
    <x v="0"/>
    <m/>
    <s v="Pioneer Generation"/>
    <m/>
    <s v="Pioneer Generation"/>
    <x v="0"/>
    <n v="25.6"/>
    <m/>
    <x v="0"/>
    <m/>
    <s v="OTG - Otago/Southland"/>
    <s v="SI "/>
    <s v="BAL0331"/>
    <s v="BAL"/>
    <m/>
    <m/>
    <n v="-46.105699999999999"/>
    <n v="170.00399999999999"/>
    <x v="10"/>
    <m/>
  </r>
  <r>
    <s v="Flat Hill"/>
    <x v="3"/>
    <s v="Wind"/>
    <m/>
    <m/>
    <m/>
    <m/>
    <n v="6.8"/>
    <n v="0.85"/>
    <m/>
    <n v="8"/>
    <s v="8 x 0.85 MW"/>
    <n v="2015"/>
    <m/>
    <m/>
    <m/>
    <x v="0"/>
    <m/>
    <s v="Pioneer Generation"/>
    <m/>
    <s v="Trustpower"/>
    <x v="0"/>
    <n v="24"/>
    <m/>
    <x v="0"/>
    <m/>
    <s v="OTG - Otago/Southland"/>
    <s v="SI "/>
    <s v="INV0331"/>
    <s v="INV"/>
    <m/>
    <m/>
    <n v="-46.6068"/>
    <n v="168.33690000000001"/>
    <x v="10"/>
    <m/>
  </r>
  <r>
    <s v="Horseshoe Bend Wind"/>
    <x v="3"/>
    <s v="Wind"/>
    <m/>
    <m/>
    <m/>
    <m/>
    <n v="2.25"/>
    <n v="0.75"/>
    <m/>
    <n v="3"/>
    <s v="3 x 0.75 MW"/>
    <n v="2009"/>
    <m/>
    <m/>
    <m/>
    <x v="0"/>
    <m/>
    <s v="Pioneer Generation"/>
    <m/>
    <s v="Pioneer Generation"/>
    <x v="0"/>
    <n v="8"/>
    <m/>
    <x v="29"/>
    <m/>
    <s v="OTG - Otago/Southland"/>
    <s v="SI "/>
    <s v="CYD0331"/>
    <s v="CYD"/>
    <m/>
    <m/>
    <n v="-45.542700000000004"/>
    <n v="169.2987"/>
    <x v="10"/>
    <m/>
  </r>
  <r>
    <s v="Lulworth Wind"/>
    <x v="3"/>
    <s v="Wind"/>
    <m/>
    <m/>
    <m/>
    <m/>
    <n v="1"/>
    <n v="0.25"/>
    <m/>
    <n v="4"/>
    <s v="4 x 0.25 MW"/>
    <n v="2011"/>
    <m/>
    <m/>
    <m/>
    <x v="0"/>
    <m/>
    <s v="Energy3"/>
    <m/>
    <s v="Meridian Energy"/>
    <x v="0"/>
    <n v="3.2"/>
    <m/>
    <x v="0"/>
    <m/>
    <s v="NEL - Nelson/Marlbourough"/>
    <s v="SI "/>
    <s v="BLN0331"/>
    <s v="BLN"/>
    <m/>
    <m/>
    <n v="-41.845300000000002"/>
    <n v="174.16390000000001"/>
    <x v="6"/>
    <m/>
  </r>
  <r>
    <s v="Weld Cone Wind"/>
    <x v="3"/>
    <s v="Wind"/>
    <m/>
    <m/>
    <m/>
    <m/>
    <n v="0.75"/>
    <n v="0.25"/>
    <m/>
    <n v="3"/>
    <s v="3 x 0.25 MW"/>
    <n v="2010"/>
    <m/>
    <m/>
    <m/>
    <x v="0"/>
    <m/>
    <s v="Energy3"/>
    <m/>
    <s v="Meridian Energy"/>
    <x v="0"/>
    <n v="3"/>
    <m/>
    <x v="0"/>
    <m/>
    <s v="NEL - Nelson/Marlbourough"/>
    <s v="SI "/>
    <s v="BLN0331"/>
    <s v="BLN"/>
    <m/>
    <m/>
    <n v="-41.845399999999998"/>
    <n v="174.16290000000001"/>
    <x v="6"/>
    <m/>
  </r>
  <r>
    <s v="Lake Grassmere"/>
    <x v="3"/>
    <s v="Wind"/>
    <m/>
    <m/>
    <m/>
    <m/>
    <n v="0.66"/>
    <n v="0.66"/>
    <m/>
    <n v="1"/>
    <s v="1 x 0.66 MW"/>
    <n v="2014"/>
    <m/>
    <m/>
    <m/>
    <x v="0"/>
    <m/>
    <s v="Energy3"/>
    <m/>
    <s v="Meridian Energy"/>
    <x v="0"/>
    <n v="6"/>
    <m/>
    <x v="0"/>
    <m/>
    <s v="NEL - Nelson/Marlbourough"/>
    <s v="SI "/>
    <s v="BLN0331"/>
    <s v="BLN"/>
    <m/>
    <m/>
    <n v="-41.728400000000001"/>
    <n v="174.15090000000001"/>
    <x v="6"/>
    <m/>
  </r>
  <r>
    <s v="Christchurch Wind Turbine"/>
    <x v="3"/>
    <s v="Wind"/>
    <m/>
    <m/>
    <m/>
    <m/>
    <n v="0.5"/>
    <n v="0.5"/>
    <m/>
    <n v="1"/>
    <m/>
    <n v="2003"/>
    <m/>
    <m/>
    <m/>
    <x v="0"/>
    <m/>
    <s v="Orion"/>
    <m/>
    <s v="Meridian Energy"/>
    <x v="0"/>
    <n v="0.8"/>
    <m/>
    <x v="0"/>
    <m/>
    <s v="CAN - Canterbury"/>
    <s v="SI "/>
    <s v="SPN0331"/>
    <s v="SPN"/>
    <m/>
    <m/>
    <n v="-43.697699999999998"/>
    <n v="172.64179999999999"/>
    <x v="3"/>
    <m/>
  </r>
  <r>
    <s v="Chathams Wind"/>
    <x v="3"/>
    <s v="Wind"/>
    <m/>
    <m/>
    <m/>
    <m/>
    <n v="0.45"/>
    <n v="0.22500000000000001"/>
    <m/>
    <n v="2"/>
    <s v="2 x 0.225 MW"/>
    <n v="2010"/>
    <m/>
    <m/>
    <m/>
    <x v="0"/>
    <m/>
    <s v="CBD Energy"/>
    <m/>
    <s v="CBDEnergy"/>
    <x v="0"/>
    <n v="1.4"/>
    <m/>
    <x v="29"/>
    <m/>
    <s v="OTH - Other"/>
    <s v="OT "/>
    <s v="OFFGRID"/>
    <s v="OFFGRID"/>
    <m/>
    <m/>
    <n v="-44.034100000000002"/>
    <n v="-176.39490000000001"/>
    <x v="10"/>
    <m/>
  </r>
  <r>
    <s v="Wellington Wind Turbine"/>
    <x v="3"/>
    <s v="Wind"/>
    <m/>
    <m/>
    <m/>
    <m/>
    <n v="0.2"/>
    <n v="0.2"/>
    <m/>
    <n v="1"/>
    <m/>
    <n v="1993"/>
    <m/>
    <m/>
    <m/>
    <x v="0"/>
    <m/>
    <s v="Meridian Energy"/>
    <m/>
    <s v="Meridian Energy"/>
    <x v="0"/>
    <n v="0.8"/>
    <m/>
    <x v="0"/>
    <m/>
    <s v="WEL - Wellington"/>
    <s v="NI "/>
    <s v="CPK0331"/>
    <s v="CPK"/>
    <m/>
    <m/>
    <n v="-41.310899999999997"/>
    <n v="174.7449"/>
    <x v="4"/>
    <m/>
  </r>
  <r>
    <s v="Southbridge Wind"/>
    <x v="3"/>
    <s v="Wind"/>
    <m/>
    <m/>
    <m/>
    <m/>
    <n v="0.1"/>
    <n v="0.1"/>
    <m/>
    <n v="1"/>
    <s v="1 x 0.1 MW"/>
    <n v="2005"/>
    <m/>
    <m/>
    <m/>
    <x v="0"/>
    <m/>
    <s v="Energy3"/>
    <m/>
    <s v="Meridian Energy"/>
    <x v="0"/>
    <n v="0.4"/>
    <m/>
    <x v="0"/>
    <m/>
    <s v="CAN - Canterbury"/>
    <s v="SI "/>
    <s v="SPN0331"/>
    <s v="SPN"/>
    <m/>
    <m/>
    <n v="-43.872599999999998"/>
    <n v="172.27699999999999"/>
    <x v="3"/>
    <m/>
  </r>
  <r>
    <s v="Kinleith"/>
    <x v="0"/>
    <s v="Wood"/>
    <s v="Natural gas"/>
    <s v="steam turbine"/>
    <m/>
    <s v="Y"/>
    <n v="40"/>
    <n v="28"/>
    <n v="0"/>
    <n v="2"/>
    <m/>
    <n v="1998"/>
    <s v="Operational"/>
    <m/>
    <m/>
    <x v="0"/>
    <m/>
    <s v="Oji Fibre Solutions"/>
    <m/>
    <s v="Carter Holt Energy"/>
    <x v="1"/>
    <n v="250"/>
    <m/>
    <x v="0"/>
    <m/>
    <s v="WTO - Waikato"/>
    <s v="NI "/>
    <s v="KIN0112"/>
    <s v="KIN"/>
    <n v="2048"/>
    <m/>
    <n v="-38.225999999999999"/>
    <n v="175.8663"/>
    <x v="2"/>
    <s v="BIO"/>
  </r>
  <r>
    <s v="Kawerau - CHH"/>
    <x v="0"/>
    <s v="Wood waste"/>
    <m/>
    <m/>
    <m/>
    <s v="Y"/>
    <n v="27"/>
    <n v="27"/>
    <n v="0"/>
    <m/>
    <m/>
    <m/>
    <m/>
    <m/>
    <m/>
    <x v="0"/>
    <m/>
    <s v="Carter Holt Harvey"/>
    <m/>
    <s v="Carter Holt Harvey"/>
    <x v="0"/>
    <n v="118"/>
    <m/>
    <x v="0"/>
    <m/>
    <s v="BOP - Bay Of Plenty"/>
    <s v="NI "/>
    <s v="KAW0111"/>
    <s v="KAW"/>
    <m/>
    <m/>
    <n v="-38.069499999999998"/>
    <n v="176.72059999999999"/>
    <x v="7"/>
    <s v="BIO"/>
  </r>
  <r>
    <s v="Pan Pac"/>
    <x v="0"/>
    <s v="Wood waste"/>
    <m/>
    <m/>
    <m/>
    <s v="Y"/>
    <n v="12.8"/>
    <n v="12.8"/>
    <m/>
    <m/>
    <m/>
    <n v="2005"/>
    <m/>
    <m/>
    <m/>
    <x v="0"/>
    <m/>
    <s v="Pan Pac Forest Products"/>
    <m/>
    <s v="Pan Pac Forest Products"/>
    <x v="0"/>
    <n v="48"/>
    <m/>
    <x v="0"/>
    <m/>
    <s v="HBY - Hawkes Bay"/>
    <s v="NI "/>
    <s v="WHI0111"/>
    <s v="WHI"/>
    <m/>
    <m/>
    <n v="-39.378100000000003"/>
    <n v="176.89169999999999"/>
    <x v="5"/>
    <s v="BIO"/>
  </r>
  <r>
    <s v="Fletcher Forests"/>
    <x v="0"/>
    <s v="Wood waste"/>
    <m/>
    <m/>
    <m/>
    <s v="N"/>
    <n v="3.5"/>
    <n v="3.5"/>
    <n v="0"/>
    <m/>
    <m/>
    <m/>
    <m/>
    <m/>
    <m/>
    <x v="0"/>
    <m/>
    <s v="Trustpower"/>
    <m/>
    <s v="Trustpower"/>
    <x v="0"/>
    <n v="26"/>
    <m/>
    <x v="0"/>
    <m/>
    <s v="BOP - Bay Of Plenty"/>
    <s v="NI "/>
    <s v="ROT0111"/>
    <s v="ROT"/>
    <m/>
    <m/>
    <n v="-38.179900000000004"/>
    <n v="176.2612"/>
    <x v="7"/>
    <s v="BIO"/>
  </r>
  <r>
    <s v="Blue Mountain Lumber"/>
    <x v="0"/>
    <s v="Wood waste"/>
    <m/>
    <m/>
    <m/>
    <s v="Y"/>
    <n v="1.4"/>
    <n v="1.4"/>
    <n v="0"/>
    <m/>
    <m/>
    <n v="2000"/>
    <m/>
    <m/>
    <m/>
    <x v="0"/>
    <m/>
    <s v="Blue Mountain Lumber"/>
    <m/>
    <s v="Meridian Energy"/>
    <x v="0"/>
    <n v="1.9"/>
    <m/>
    <x v="0"/>
    <m/>
    <s v="OTG - Otago/Southland"/>
    <s v="SI "/>
    <s v="GOR0331"/>
    <s v="GOR"/>
    <m/>
    <m/>
    <n v="-45.464799999999997"/>
    <n v="167.85300000000001"/>
    <x v="10"/>
    <s v="BI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30988-C0DA-4B85-911B-F278CFA198B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0" firstHeaderRow="0" firstDataRow="1" firstDataCol="1" rowPageCount="2" colPageCount="1"/>
  <pivotFields count="36"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1"/>
        <item x="2"/>
        <item x="12"/>
        <item x="14"/>
        <item x="13"/>
        <item x="8"/>
        <item x="15"/>
        <item x="10"/>
        <item x="7"/>
        <item x="9"/>
        <item x="3"/>
        <item x="5"/>
        <item sd="0" x="4"/>
        <item x="6"/>
        <item x="1"/>
        <item x="0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x="4"/>
        <item x="0"/>
        <item x="1"/>
        <item x="3"/>
        <item x="2"/>
        <item t="default"/>
      </items>
    </pivotField>
    <pivotField dataField="1" showAll="0"/>
    <pivotField showAll="0"/>
    <pivotField axis="axisRow" showAll="0">
      <items count="31">
        <item x="29"/>
        <item x="24"/>
        <item x="10"/>
        <item x="18"/>
        <item x="25"/>
        <item x="27"/>
        <item x="26"/>
        <item x="28"/>
        <item x="1"/>
        <item x="8"/>
        <item x="17"/>
        <item x="6"/>
        <item x="2"/>
        <item x="3"/>
        <item x="5"/>
        <item x="19"/>
        <item x="16"/>
        <item x="13"/>
        <item x="7"/>
        <item x="23"/>
        <item x="22"/>
        <item x="11"/>
        <item x="14"/>
        <item x="12"/>
        <item x="15"/>
        <item x="4"/>
        <item x="21"/>
        <item x="9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sd="0" x="1"/>
        <item x="7"/>
        <item x="3"/>
        <item x="9"/>
        <item x="5"/>
        <item x="6"/>
        <item sd="0" x="0"/>
        <item x="10"/>
        <item x="8"/>
        <item sd="0" x="4"/>
        <item sd="0" x="2"/>
        <item t="default"/>
      </items>
    </pivotField>
    <pivotField showAll="0"/>
  </pivotFields>
  <rowFields count="3">
    <field x="34"/>
    <field x="16"/>
    <field x="24"/>
  </rowFields>
  <rowItems count="6">
    <i>
      <x v="1"/>
    </i>
    <i r="1">
      <x v="15"/>
    </i>
    <i r="2">
      <x v="8"/>
    </i>
    <i>
      <x v="6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1" item="0" hier="-1"/>
    <pageField fld="21" hier="-1"/>
  </pageFields>
  <dataFields count="2">
    <dataField name="Sum of Capacity_MW" fld="7" baseField="0" baseItem="0"/>
    <dataField name="Sum of Avg_Ann_Gen_GWh" fld="22" baseField="0" baseItem="0"/>
  </dataFields>
  <formats count="5">
    <format dxfId="4">
      <pivotArea collapsedLevelsAreSubtotals="1" fieldPosition="0">
        <references count="1">
          <reference field="34" count="1">
            <x v="1"/>
          </reference>
        </references>
      </pivotArea>
    </format>
    <format dxfId="3">
      <pivotArea collapsedLevelsAreSubtotals="1" fieldPosition="0">
        <references count="2">
          <reference field="16" count="1">
            <x v="15"/>
          </reference>
          <reference field="34" count="1" selected="0">
            <x v="1"/>
          </reference>
        </references>
      </pivotArea>
    </format>
    <format dxfId="2">
      <pivotArea collapsedLevelsAreSubtotals="1" fieldPosition="0">
        <references count="3">
          <reference field="16" count="1" selected="0">
            <x v="15"/>
          </reference>
          <reference field="24" count="1">
            <x v="8"/>
          </reference>
          <reference field="34" count="1" selected="0">
            <x v="1"/>
          </reference>
        </references>
      </pivotArea>
    </format>
    <format dxfId="1">
      <pivotArea collapsedLevelsAreSubtotals="1" fieldPosition="0">
        <references count="1">
          <reference field="34" count="1">
            <x v="6"/>
          </reference>
        </references>
      </pivotArea>
    </format>
    <format dxfId="0">
      <pivotArea collapsedLevelsAreSubtotals="1" fieldPosition="0">
        <references count="1">
          <reference field="34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33ADA6-50BD-4D1F-87C4-F6063C26CB9A}" name="Table3" displayName="Table3" ref="A1:AJ229" totalsRowShown="0" headerRowDxfId="6" dataDxfId="5">
  <autoFilter ref="A1:AJ229" xr:uid="{8D33ADA6-50BD-4D1F-87C4-F6063C26CB9A}">
    <filterColumn colId="1">
      <filters>
        <filter val="Geothermal"/>
      </filters>
    </filterColumn>
  </autoFilter>
  <tableColumns count="36">
    <tableColumn id="1" xr3:uid="{AFA22D02-3ED0-4635-96A6-6DC59CF1F7E3}" name="Name" dataDxfId="42"/>
    <tableColumn id="2" xr3:uid="{FD1690EC-9D34-4788-A9CB-EA7547DA7C18}" name="Type" dataDxfId="41"/>
    <tableColumn id="3" xr3:uid="{D3AF67D6-E325-456F-BBBB-84004AD67FBC}" name="Primary_fuel" dataDxfId="40"/>
    <tableColumn id="4" xr3:uid="{65A57816-D25F-4E93-8314-83ABDD3EA0D9}" name="Secondary_fuel" dataDxfId="39"/>
    <tableColumn id="5" xr3:uid="{BA2E6C85-E141-4F9C-84E7-0A53E404D077}" name="Prime_mover_1" dataDxfId="38"/>
    <tableColumn id="6" xr3:uid="{FDAEBE0A-B235-4F62-A085-939061F564ED}" name="Prime_mover_2" dataDxfId="37"/>
    <tableColumn id="7" xr3:uid="{94CE3E1C-075B-4F84-8261-9FBF69C2AAB2}" name="Cogeneration" dataDxfId="36"/>
    <tableColumn id="8" xr3:uid="{D29A38F6-60F5-4A7F-A9D2-E4D858B41B98}" name="Capacity_MW" dataDxfId="35"/>
    <tableColumn id="9" xr3:uid="{F89A30BE-2723-4A80-9E29-23CF680A82D5}" name="Largest_unit_MW" dataDxfId="34"/>
    <tableColumn id="10" xr3:uid="{D2BC855F-C188-4DB6-B124-A78C9F4DC08C}" name="Primary_efficiency" dataDxfId="33"/>
    <tableColumn id="11" xr3:uid="{FDCA025A-96E3-4F8E-A7D6-11E69A765021}" name="Generating_units_number" dataDxfId="32"/>
    <tableColumn id="12" xr3:uid="{97753267-A2DA-4248-872A-1C25FADEBA62}" name="Generating_units_notes" dataDxfId="31"/>
    <tableColumn id="13" xr3:uid="{69560567-CC3C-4DA1-80EE-7EB528446F18}" name="Year_built" dataDxfId="30"/>
    <tableColumn id="14" xr3:uid="{F60A91B0-2972-4E9A-9B04-E947561DD9EC}" name="Status" dataDxfId="29"/>
    <tableColumn id="15" xr3:uid="{2E434A9F-C4D0-41D6-A3B1-49998AAB2859}" name="Cooling_type" dataDxfId="28"/>
    <tableColumn id="16" xr3:uid="{041EB0F7-D343-4CC2-BEF1-9F4DEE6E4927}" name="Cooling_source" dataDxfId="27"/>
    <tableColumn id="17" xr3:uid="{4609C056-B2A5-4CEB-ADBB-90470D4F41F2}" name="Group_name" dataDxfId="26"/>
    <tableColumn id="18" xr3:uid="{6FAFA709-240C-4CAF-B7EC-6F04B4B090B2}" name="Group_order" dataDxfId="25"/>
    <tableColumn id="19" xr3:uid="{92EE175C-06E6-4808-AB7A-87F8249DF041}" name="Owner_1" dataDxfId="24"/>
    <tableColumn id="20" xr3:uid="{9A9F4DAE-91F6-4E11-B68F-657AA5EB1784}" name="Owner_2" dataDxfId="23"/>
    <tableColumn id="21" xr3:uid="{03BE4FAF-A882-4027-B997-638C38470FD2}" name="Operator" dataDxfId="22"/>
    <tableColumn id="22" xr3:uid="{08C59FEE-72F3-462E-A332-5A8C812B3A40}" name="Connection_type" dataDxfId="21"/>
    <tableColumn id="23" xr3:uid="{9B8419DF-FA5D-40DC-81E6-A63CD741F6DB}" name="Avg_Ann_Gen_GWh" dataDxfId="20"/>
    <tableColumn id="24" xr3:uid="{F4644B38-0420-448B-AE34-4CBCC84D6AB1}" name="Hydro_max_storage_m3" dataDxfId="19"/>
    <tableColumn id="25" xr3:uid="{DCC2D6AF-96F0-4060-ACA5-D60293D57709}" name="Basin" dataDxfId="18"/>
    <tableColumn id="26" xr3:uid="{A3FC6F6B-8C79-4536-A9D3-F0600C486F10}" name="Regional_auth" dataDxfId="17"/>
    <tableColumn id="27" xr3:uid="{F09B762B-9984-4061-B10D-5FDE0AD74002}" name="Region_name" dataDxfId="16"/>
    <tableColumn id="28" xr3:uid="{35D69C2F-5F6A-482F-A025-B004DD8CA265}" name="Island_name" dataDxfId="15"/>
    <tableColumn id="29" xr3:uid="{4EDC72BE-78F5-4BDC-BF2A-E6E10DD9AF01}" name="Node_name" dataDxfId="14"/>
    <tableColumn id="30" xr3:uid="{531FE6F6-A0BC-4895-BB15-E13025B3A181}" name="GIP substation" dataDxfId="13"/>
    <tableColumn id="31" xr3:uid="{C39D42B6-695B-48CB-B4D7-E47643C45678}" name="Lifetime" dataDxfId="12"/>
    <tableColumn id="32" xr3:uid="{25D437CE-527B-4CDA-8BDB-835E1969E6B3}" name="Lifetime_notes" dataDxfId="11"/>
    <tableColumn id="33" xr3:uid="{B1772BBA-1AF5-4536-B8C5-174D2AC20B5E}" name="lat" dataDxfId="10"/>
    <tableColumn id="34" xr3:uid="{45C3EB0D-6011-4489-814D-CBB7BE08C0E2}" name="long" dataDxfId="9"/>
    <tableColumn id="35" xr3:uid="{9390FA42-3F20-4A9F-9731-C9C81ED9575E}" name="Node" dataDxfId="8"/>
    <tableColumn id="36" xr3:uid="{F9E0C997-B841-492A-A52A-43CDC57D10C7}" name="Techs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9" totalsRowShown="0">
  <autoFilter ref="A1:H29" xr:uid="{00000000-0009-0000-0100-000001000000}"/>
  <sortState xmlns:xlrd2="http://schemas.microsoft.com/office/spreadsheetml/2017/richdata2" ref="A4:G27">
    <sortCondition ref="D1:D27"/>
  </sortState>
  <tableColumns count="8">
    <tableColumn id="1" xr3:uid="{00000000-0010-0000-0000-000001000000}" name="GENERATOR"/>
    <tableColumn id="2" xr3:uid="{00000000-0010-0000-0000-000002000000}" name="HEAD_WATER_FROM"/>
    <tableColumn id="3" xr3:uid="{00000000-0010-0000-0000-000003000000}" name="TAIL_WATER_TO"/>
    <tableColumn id="4" xr3:uid="{00000000-0010-0000-0000-000004000000}" name="POWER_SYSTEM_NODE"/>
    <tableColumn id="5" xr3:uid="{00000000-0010-0000-0000-000005000000}" name="CAPACITY"/>
    <tableColumn id="6" xr3:uid="{00000000-0010-0000-0000-000006000000}" name="SPECIFIC_POWER"/>
    <tableColumn id="7" xr3:uid="{00000000-0010-0000-0000-000007000000}" name="SPILLWAY_MAX_FLOW"/>
    <tableColumn id="9" xr3:uid="{00000000-0010-0000-0000-000009000000}" name="Column1" dataDxfId="5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I9" totalsRowShown="0" headerRowDxfId="54" dataDxfId="52" headerRowBorderDxfId="53">
  <autoFilter ref="A2:I9" xr:uid="{00000000-0009-0000-0100-000002000000}"/>
  <tableColumns count="9">
    <tableColumn id="1" xr3:uid="{00000000-0010-0000-0100-000001000000}" name="Data from JADE (resevoir limits)" dataDxfId="51"/>
    <tableColumn id="2" xr3:uid="{00000000-0010-0000-0100-000002000000}" name="Max level (Mm3)" dataDxfId="50"/>
    <tableColumn id="3" xr3:uid="{00000000-0010-0000-0100-000003000000}" name="Min level (Mm3)" dataDxfId="49"/>
    <tableColumn id="4" xr3:uid="{00000000-0010-0000-0100-000004000000}" name="Min Penalty ($?)" dataDxfId="48"/>
    <tableColumn id="5" xr3:uid="{00000000-0010-0000-0100-000005000000}" name="inicial state (Mm3)" dataDxfId="47"/>
    <tableColumn id="6" xr3:uid="{00000000-0010-0000-0100-000006000000}" name="Model Region" dataDxfId="46"/>
    <tableColumn id="7" xr3:uid="{00000000-0010-0000-0100-000007000000}" name="SP = Specific power (rate of cumecs to MW = MWs/m3)" dataDxfId="45"/>
    <tableColumn id="8" xr3:uid="{00000000-0010-0000-0100-000008000000}" name="Max storage GWh" dataDxfId="44">
      <calculatedColumnFormula>+B3*G3/3600*1000</calculatedColumnFormula>
    </tableColumn>
    <tableColumn id="9" xr3:uid="{00000000-0010-0000-0100-000009000000}" name="Contingent Storage GWh" dataDxfId="43">
      <calculatedColumnFormula>(-C3)*G3/3600*1000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7744-1A18-4113-89B4-AC5631157E98}">
  <dimension ref="A1:G10"/>
  <sheetViews>
    <sheetView tabSelected="1" workbookViewId="0">
      <selection activeCell="B16" sqref="B16"/>
    </sheetView>
  </sheetViews>
  <sheetFormatPr defaultRowHeight="15" x14ac:dyDescent="0.25"/>
  <cols>
    <col min="1" max="1" width="16.28515625" bestFit="1" customWidth="1"/>
    <col min="2" max="2" width="20.140625" bestFit="1" customWidth="1"/>
    <col min="3" max="3" width="26.28515625" bestFit="1" customWidth="1"/>
  </cols>
  <sheetData>
    <row r="1" spans="1:7" x14ac:dyDescent="0.25">
      <c r="A1" s="31" t="s">
        <v>115</v>
      </c>
      <c r="B1" t="s">
        <v>285</v>
      </c>
    </row>
    <row r="2" spans="1:7" x14ac:dyDescent="0.25">
      <c r="A2" s="31" t="s">
        <v>135</v>
      </c>
      <c r="B2" t="s">
        <v>866</v>
      </c>
    </row>
    <row r="4" spans="1:7" x14ac:dyDescent="0.25">
      <c r="A4" s="31" t="s">
        <v>864</v>
      </c>
      <c r="B4" t="s">
        <v>868</v>
      </c>
      <c r="C4" t="s">
        <v>869</v>
      </c>
      <c r="F4" t="s">
        <v>871</v>
      </c>
    </row>
    <row r="5" spans="1:7" x14ac:dyDescent="0.25">
      <c r="A5" s="4" t="s">
        <v>283</v>
      </c>
      <c r="B5" s="36">
        <v>175</v>
      </c>
      <c r="C5" s="36">
        <v>1115</v>
      </c>
      <c r="E5" t="s">
        <v>870</v>
      </c>
      <c r="F5">
        <v>107</v>
      </c>
      <c r="G5" s="35">
        <v>175</v>
      </c>
    </row>
    <row r="6" spans="1:7" x14ac:dyDescent="0.25">
      <c r="A6" s="32" t="s">
        <v>867</v>
      </c>
      <c r="B6" s="36">
        <v>175</v>
      </c>
      <c r="C6" s="36">
        <v>1115</v>
      </c>
      <c r="E6" t="s">
        <v>872</v>
      </c>
      <c r="F6">
        <v>777</v>
      </c>
      <c r="G6" s="35">
        <v>836</v>
      </c>
    </row>
    <row r="7" spans="1:7" x14ac:dyDescent="0.25">
      <c r="A7" s="33" t="s">
        <v>291</v>
      </c>
      <c r="B7" s="36">
        <v>175</v>
      </c>
      <c r="C7" s="36">
        <v>1115</v>
      </c>
      <c r="E7" s="35" t="s">
        <v>873</v>
      </c>
      <c r="F7" s="35"/>
      <c r="G7">
        <v>25</v>
      </c>
    </row>
    <row r="8" spans="1:7" x14ac:dyDescent="0.25">
      <c r="A8" s="4" t="s">
        <v>162</v>
      </c>
      <c r="B8" s="36">
        <v>25</v>
      </c>
      <c r="C8" s="36">
        <v>200</v>
      </c>
      <c r="F8">
        <f>+SUM(F5:F7)</f>
        <v>884</v>
      </c>
      <c r="G8">
        <f>+SUM(G5:G7)</f>
        <v>1036</v>
      </c>
    </row>
    <row r="9" spans="1:7" x14ac:dyDescent="0.25">
      <c r="A9" s="4" t="s">
        <v>97</v>
      </c>
      <c r="B9" s="36">
        <v>836</v>
      </c>
      <c r="C9" s="36">
        <v>6520</v>
      </c>
    </row>
    <row r="10" spans="1:7" x14ac:dyDescent="0.25">
      <c r="A10" s="4" t="s">
        <v>865</v>
      </c>
      <c r="B10" s="34">
        <v>1036</v>
      </c>
      <c r="C10" s="34">
        <v>7835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ADB2-E428-4C4E-8EEA-8A5B2EA55B0F}">
  <dimension ref="A1:AK229"/>
  <sheetViews>
    <sheetView workbookViewId="0">
      <selection activeCell="H232" sqref="H232"/>
    </sheetView>
  </sheetViews>
  <sheetFormatPr defaultRowHeight="15" x14ac:dyDescent="0.25"/>
  <cols>
    <col min="1" max="1" width="28.5703125" style="4" customWidth="1"/>
    <col min="2" max="13" width="9" style="4" customWidth="1"/>
    <col min="14" max="14" width="9.5703125" style="4" customWidth="1"/>
    <col min="15" max="16" width="4.85546875" style="4" customWidth="1"/>
    <col min="17" max="37" width="9" style="4" customWidth="1"/>
  </cols>
  <sheetData>
    <row r="1" spans="1:37" s="30" customFormat="1" ht="45" x14ac:dyDescent="0.25">
      <c r="A1" s="14" t="s">
        <v>114</v>
      </c>
      <c r="B1" s="14" t="s">
        <v>115</v>
      </c>
      <c r="C1" s="14" t="s">
        <v>116</v>
      </c>
      <c r="D1" s="14" t="s">
        <v>117</v>
      </c>
      <c r="E1" s="14" t="s">
        <v>118</v>
      </c>
      <c r="F1" s="14" t="s">
        <v>119</v>
      </c>
      <c r="G1" s="14" t="s">
        <v>120</v>
      </c>
      <c r="H1" s="14" t="s">
        <v>121</v>
      </c>
      <c r="I1" s="14" t="s">
        <v>122</v>
      </c>
      <c r="J1" s="14" t="s">
        <v>123</v>
      </c>
      <c r="K1" s="14" t="s">
        <v>124</v>
      </c>
      <c r="L1" s="14" t="s">
        <v>125</v>
      </c>
      <c r="M1" s="14" t="s">
        <v>126</v>
      </c>
      <c r="N1" s="14" t="s">
        <v>127</v>
      </c>
      <c r="O1" s="14" t="s">
        <v>128</v>
      </c>
      <c r="P1" s="14" t="s">
        <v>129</v>
      </c>
      <c r="Q1" s="14" t="s">
        <v>130</v>
      </c>
      <c r="R1" s="14" t="s">
        <v>131</v>
      </c>
      <c r="S1" s="14" t="s">
        <v>132</v>
      </c>
      <c r="T1" s="14" t="s">
        <v>133</v>
      </c>
      <c r="U1" s="14" t="s">
        <v>134</v>
      </c>
      <c r="V1" s="14" t="s">
        <v>135</v>
      </c>
      <c r="W1" s="14" t="s">
        <v>136</v>
      </c>
      <c r="X1" s="14" t="s">
        <v>137</v>
      </c>
      <c r="Y1" s="14" t="s">
        <v>138</v>
      </c>
      <c r="Z1" s="14" t="s">
        <v>139</v>
      </c>
      <c r="AA1" s="14" t="s">
        <v>140</v>
      </c>
      <c r="AB1" s="14" t="s">
        <v>141</v>
      </c>
      <c r="AC1" s="14" t="s">
        <v>142</v>
      </c>
      <c r="AD1" s="14" t="s">
        <v>143</v>
      </c>
      <c r="AE1" s="14" t="s">
        <v>144</v>
      </c>
      <c r="AF1" s="14" t="s">
        <v>145</v>
      </c>
      <c r="AG1" s="14" t="s">
        <v>146</v>
      </c>
      <c r="AH1" s="14" t="s">
        <v>147</v>
      </c>
      <c r="AI1" s="14" t="s">
        <v>148</v>
      </c>
      <c r="AJ1" s="14" t="s">
        <v>149</v>
      </c>
      <c r="AK1" s="14"/>
    </row>
    <row r="2" spans="1:37" hidden="1" x14ac:dyDescent="0.25">
      <c r="A2" s="4" t="s">
        <v>150</v>
      </c>
      <c r="B2" s="4" t="s">
        <v>151</v>
      </c>
      <c r="C2" s="4" t="s">
        <v>152</v>
      </c>
      <c r="G2" s="4" t="s">
        <v>153</v>
      </c>
      <c r="H2" s="4">
        <v>7</v>
      </c>
      <c r="I2" s="4">
        <v>1</v>
      </c>
      <c r="J2" s="4">
        <v>0</v>
      </c>
      <c r="L2" s="4" t="s">
        <v>154</v>
      </c>
      <c r="S2" s="4" t="s">
        <v>155</v>
      </c>
      <c r="U2" s="4" t="s">
        <v>156</v>
      </c>
      <c r="V2" s="4" t="s">
        <v>157</v>
      </c>
      <c r="W2" s="4">
        <v>50</v>
      </c>
      <c r="AA2" s="4" t="s">
        <v>158</v>
      </c>
      <c r="AB2" s="4" t="s">
        <v>159</v>
      </c>
      <c r="AC2" s="4" t="s">
        <v>160</v>
      </c>
      <c r="AD2" s="4" t="s">
        <v>161</v>
      </c>
      <c r="AG2" s="4">
        <v>-36.658000000000001</v>
      </c>
      <c r="AH2" s="4">
        <v>174.6259</v>
      </c>
      <c r="AI2" s="4" t="s">
        <v>162</v>
      </c>
      <c r="AJ2" s="4" t="s">
        <v>163</v>
      </c>
    </row>
    <row r="3" spans="1:37" hidden="1" x14ac:dyDescent="0.25">
      <c r="A3" s="4" t="s">
        <v>164</v>
      </c>
      <c r="B3" s="4" t="s">
        <v>151</v>
      </c>
      <c r="C3" s="4" t="s">
        <v>152</v>
      </c>
      <c r="G3" s="4" t="s">
        <v>165</v>
      </c>
      <c r="H3" s="4">
        <v>7</v>
      </c>
      <c r="I3" s="4">
        <v>7</v>
      </c>
      <c r="J3" s="4">
        <v>0</v>
      </c>
      <c r="M3" s="4">
        <v>2003</v>
      </c>
      <c r="S3" s="4" t="s">
        <v>166</v>
      </c>
      <c r="U3" s="4" t="s">
        <v>167</v>
      </c>
      <c r="V3" s="4" t="s">
        <v>157</v>
      </c>
      <c r="W3" s="4">
        <v>0.1</v>
      </c>
      <c r="AA3" s="4" t="s">
        <v>168</v>
      </c>
      <c r="AB3" s="4" t="s">
        <v>159</v>
      </c>
      <c r="AC3" s="4" t="s">
        <v>169</v>
      </c>
      <c r="AD3" s="4" t="s">
        <v>170</v>
      </c>
      <c r="AG3" s="4">
        <v>-36.964799999999997</v>
      </c>
      <c r="AH3" s="4">
        <v>174.77629999999999</v>
      </c>
      <c r="AI3" s="4" t="s">
        <v>171</v>
      </c>
      <c r="AJ3" s="4" t="s">
        <v>163</v>
      </c>
    </row>
    <row r="4" spans="1:37" hidden="1" x14ac:dyDescent="0.25">
      <c r="A4" s="4" t="s">
        <v>172</v>
      </c>
      <c r="B4" s="4" t="s">
        <v>151</v>
      </c>
      <c r="C4" s="4" t="s">
        <v>152</v>
      </c>
      <c r="G4" s="4" t="s">
        <v>153</v>
      </c>
      <c r="H4" s="4">
        <v>5.5</v>
      </c>
      <c r="I4" s="4">
        <v>0.92</v>
      </c>
      <c r="J4" s="4">
        <v>0</v>
      </c>
      <c r="L4" s="4" t="s">
        <v>173</v>
      </c>
      <c r="M4" s="4">
        <v>1992</v>
      </c>
      <c r="S4" s="4" t="s">
        <v>174</v>
      </c>
      <c r="U4" s="4" t="s">
        <v>175</v>
      </c>
      <c r="V4" s="4" t="s">
        <v>157</v>
      </c>
      <c r="W4" s="4">
        <v>38</v>
      </c>
      <c r="AA4" s="4" t="s">
        <v>168</v>
      </c>
      <c r="AB4" s="4" t="s">
        <v>159</v>
      </c>
      <c r="AC4" s="4" t="s">
        <v>176</v>
      </c>
      <c r="AD4" s="4" t="s">
        <v>177</v>
      </c>
      <c r="AG4" s="4">
        <v>-36.934800000000003</v>
      </c>
      <c r="AH4" s="4">
        <v>174.8904</v>
      </c>
      <c r="AI4" s="4" t="s">
        <v>171</v>
      </c>
      <c r="AJ4" s="4" t="s">
        <v>163</v>
      </c>
    </row>
    <row r="5" spans="1:37" hidden="1" x14ac:dyDescent="0.25">
      <c r="A5" s="4" t="s">
        <v>178</v>
      </c>
      <c r="B5" s="4" t="s">
        <v>151</v>
      </c>
      <c r="C5" s="4" t="s">
        <v>152</v>
      </c>
      <c r="G5" s="4" t="s">
        <v>153</v>
      </c>
      <c r="H5" s="4">
        <v>4</v>
      </c>
      <c r="I5" s="4">
        <v>1</v>
      </c>
      <c r="J5" s="4">
        <v>0</v>
      </c>
      <c r="L5" s="4" t="s">
        <v>179</v>
      </c>
      <c r="M5" s="4">
        <v>2009</v>
      </c>
      <c r="S5" s="4" t="s">
        <v>174</v>
      </c>
      <c r="U5" s="4" t="s">
        <v>175</v>
      </c>
      <c r="V5" s="4" t="s">
        <v>157</v>
      </c>
      <c r="W5" s="4">
        <v>28</v>
      </c>
      <c r="AA5" s="4" t="s">
        <v>180</v>
      </c>
      <c r="AB5" s="4" t="s">
        <v>159</v>
      </c>
      <c r="AC5" s="4" t="s">
        <v>181</v>
      </c>
      <c r="AD5" s="4" t="s">
        <v>182</v>
      </c>
      <c r="AG5" s="4">
        <v>-37.3581</v>
      </c>
      <c r="AH5" s="4">
        <v>175.07230000000001</v>
      </c>
      <c r="AI5" s="4" t="s">
        <v>97</v>
      </c>
      <c r="AJ5" s="4" t="s">
        <v>163</v>
      </c>
    </row>
    <row r="6" spans="1:37" hidden="1" x14ac:dyDescent="0.25">
      <c r="A6" s="4" t="s">
        <v>183</v>
      </c>
      <c r="B6" s="4" t="s">
        <v>151</v>
      </c>
      <c r="C6" s="4" t="s">
        <v>152</v>
      </c>
      <c r="G6" s="4" t="s">
        <v>153</v>
      </c>
      <c r="H6" s="4">
        <v>3.2</v>
      </c>
      <c r="I6" s="4">
        <v>3.2</v>
      </c>
      <c r="J6" s="4">
        <v>0</v>
      </c>
      <c r="M6" s="4">
        <v>1996</v>
      </c>
      <c r="S6" s="4" t="s">
        <v>184</v>
      </c>
      <c r="U6" s="4" t="s">
        <v>185</v>
      </c>
      <c r="V6" s="4" t="s">
        <v>157</v>
      </c>
      <c r="W6" s="4">
        <v>2</v>
      </c>
      <c r="AA6" s="4" t="s">
        <v>186</v>
      </c>
      <c r="AB6" s="4" t="s">
        <v>187</v>
      </c>
      <c r="AC6" s="4" t="s">
        <v>188</v>
      </c>
      <c r="AD6" s="4" t="s">
        <v>189</v>
      </c>
      <c r="AG6" s="4">
        <v>-43.524799999999999</v>
      </c>
      <c r="AH6" s="4">
        <v>172.7013</v>
      </c>
      <c r="AI6" s="4" t="s">
        <v>95</v>
      </c>
      <c r="AJ6" s="4" t="s">
        <v>163</v>
      </c>
    </row>
    <row r="7" spans="1:37" hidden="1" x14ac:dyDescent="0.25">
      <c r="A7" s="4" t="s">
        <v>190</v>
      </c>
      <c r="B7" s="4" t="s">
        <v>151</v>
      </c>
      <c r="C7" s="4" t="s">
        <v>152</v>
      </c>
      <c r="G7" s="4" t="s">
        <v>153</v>
      </c>
      <c r="H7" s="4">
        <v>3</v>
      </c>
      <c r="I7" s="4">
        <v>1</v>
      </c>
      <c r="J7" s="4">
        <v>0</v>
      </c>
      <c r="L7" s="4" t="s">
        <v>191</v>
      </c>
      <c r="S7" s="4" t="s">
        <v>155</v>
      </c>
      <c r="U7" s="4" t="s">
        <v>156</v>
      </c>
      <c r="V7" s="4" t="s">
        <v>157</v>
      </c>
      <c r="W7" s="4">
        <v>20</v>
      </c>
      <c r="AA7" s="4" t="s">
        <v>168</v>
      </c>
      <c r="AB7" s="4" t="s">
        <v>159</v>
      </c>
      <c r="AC7" s="4" t="s">
        <v>192</v>
      </c>
      <c r="AD7" s="4" t="s">
        <v>193</v>
      </c>
      <c r="AG7" s="4">
        <v>-36.9358</v>
      </c>
      <c r="AH7" s="4">
        <v>174.99250000000001</v>
      </c>
      <c r="AI7" s="4" t="s">
        <v>171</v>
      </c>
      <c r="AJ7" s="4" t="s">
        <v>163</v>
      </c>
    </row>
    <row r="8" spans="1:37" hidden="1" x14ac:dyDescent="0.25">
      <c r="A8" s="4" t="s">
        <v>194</v>
      </c>
      <c r="B8" s="4" t="s">
        <v>151</v>
      </c>
      <c r="C8" s="4" t="s">
        <v>152</v>
      </c>
      <c r="G8" s="4" t="s">
        <v>153</v>
      </c>
      <c r="H8" s="4">
        <v>2.8</v>
      </c>
      <c r="I8" s="4">
        <v>0.92</v>
      </c>
      <c r="J8" s="4">
        <v>0</v>
      </c>
      <c r="L8" s="4" t="s">
        <v>195</v>
      </c>
      <c r="M8" s="4">
        <v>1992</v>
      </c>
      <c r="S8" s="4" t="s">
        <v>174</v>
      </c>
      <c r="U8" s="4" t="s">
        <v>175</v>
      </c>
      <c r="V8" s="4" t="s">
        <v>157</v>
      </c>
      <c r="W8" s="4">
        <v>22</v>
      </c>
      <c r="AA8" s="4" t="s">
        <v>158</v>
      </c>
      <c r="AB8" s="4" t="s">
        <v>159</v>
      </c>
      <c r="AC8" s="4" t="s">
        <v>196</v>
      </c>
      <c r="AD8" s="4" t="s">
        <v>197</v>
      </c>
      <c r="AG8" s="4">
        <v>-36.734099999999998</v>
      </c>
      <c r="AH8" s="4">
        <v>174.72110000000001</v>
      </c>
      <c r="AI8" s="4" t="s">
        <v>162</v>
      </c>
      <c r="AJ8" s="4" t="s">
        <v>163</v>
      </c>
    </row>
    <row r="9" spans="1:37" hidden="1" x14ac:dyDescent="0.25">
      <c r="A9" s="4" t="s">
        <v>198</v>
      </c>
      <c r="B9" s="4" t="s">
        <v>151</v>
      </c>
      <c r="C9" s="4" t="s">
        <v>152</v>
      </c>
      <c r="G9" s="4" t="s">
        <v>153</v>
      </c>
      <c r="H9" s="4">
        <v>2.7</v>
      </c>
      <c r="I9" s="4">
        <v>0.9</v>
      </c>
      <c r="J9" s="4">
        <v>0</v>
      </c>
      <c r="L9" s="4" t="s">
        <v>199</v>
      </c>
      <c r="M9" s="4">
        <v>1994</v>
      </c>
      <c r="S9" s="4" t="s">
        <v>167</v>
      </c>
      <c r="U9" s="4" t="s">
        <v>175</v>
      </c>
      <c r="V9" s="4" t="s">
        <v>157</v>
      </c>
      <c r="W9" s="4">
        <v>13</v>
      </c>
      <c r="AA9" s="4" t="s">
        <v>200</v>
      </c>
      <c r="AB9" s="4" t="s">
        <v>159</v>
      </c>
      <c r="AC9" s="4" t="s">
        <v>201</v>
      </c>
      <c r="AD9" s="4" t="s">
        <v>202</v>
      </c>
      <c r="AG9" s="4">
        <v>-41.280500000000004</v>
      </c>
      <c r="AH9" s="4">
        <v>174.7671</v>
      </c>
      <c r="AI9" s="4" t="s">
        <v>203</v>
      </c>
      <c r="AJ9" s="4" t="s">
        <v>163</v>
      </c>
    </row>
    <row r="10" spans="1:37" hidden="1" x14ac:dyDescent="0.25">
      <c r="A10" s="4" t="s">
        <v>204</v>
      </c>
      <c r="B10" s="4" t="s">
        <v>151</v>
      </c>
      <c r="C10" s="4" t="s">
        <v>152</v>
      </c>
      <c r="G10" s="4" t="s">
        <v>153</v>
      </c>
      <c r="H10" s="4">
        <v>1.1000000000000001</v>
      </c>
      <c r="I10" s="4">
        <v>1.1000000000000001</v>
      </c>
      <c r="J10" s="4">
        <v>0</v>
      </c>
      <c r="S10" s="4" t="s">
        <v>205</v>
      </c>
      <c r="U10" s="4" t="s">
        <v>205</v>
      </c>
      <c r="V10" s="4" t="s">
        <v>157</v>
      </c>
      <c r="W10" s="4">
        <v>6</v>
      </c>
      <c r="AA10" s="4" t="s">
        <v>200</v>
      </c>
      <c r="AB10" s="4" t="s">
        <v>159</v>
      </c>
      <c r="AC10" s="4" t="s">
        <v>206</v>
      </c>
      <c r="AD10" s="4" t="s">
        <v>207</v>
      </c>
      <c r="AG10" s="4">
        <v>-41.323700000000002</v>
      </c>
      <c r="AH10" s="4">
        <v>174.74549999999999</v>
      </c>
      <c r="AI10" s="4" t="s">
        <v>203</v>
      </c>
      <c r="AJ10" s="4" t="s">
        <v>163</v>
      </c>
    </row>
    <row r="11" spans="1:37" hidden="1" x14ac:dyDescent="0.25">
      <c r="A11" s="4" t="s">
        <v>208</v>
      </c>
      <c r="B11" s="4" t="s">
        <v>151</v>
      </c>
      <c r="C11" s="4" t="s">
        <v>152</v>
      </c>
      <c r="G11" s="4" t="s">
        <v>153</v>
      </c>
      <c r="H11" s="4">
        <v>1</v>
      </c>
      <c r="I11" s="4">
        <v>1</v>
      </c>
      <c r="J11" s="4">
        <v>0</v>
      </c>
      <c r="L11" s="4" t="s">
        <v>209</v>
      </c>
      <c r="M11" s="4">
        <v>2008</v>
      </c>
      <c r="S11" s="4" t="s">
        <v>210</v>
      </c>
      <c r="U11" s="4" t="s">
        <v>167</v>
      </c>
      <c r="V11" s="4" t="s">
        <v>157</v>
      </c>
      <c r="W11" s="4">
        <v>7.5</v>
      </c>
      <c r="AA11" s="4" t="s">
        <v>180</v>
      </c>
      <c r="AB11" s="4" t="s">
        <v>159</v>
      </c>
      <c r="AC11" s="4" t="s">
        <v>211</v>
      </c>
      <c r="AD11" s="4" t="s">
        <v>212</v>
      </c>
      <c r="AG11" s="4">
        <v>-37.378900000000002</v>
      </c>
      <c r="AH11" s="4">
        <v>175.67339999999999</v>
      </c>
      <c r="AI11" s="4" t="s">
        <v>97</v>
      </c>
      <c r="AJ11" s="4" t="s">
        <v>163</v>
      </c>
    </row>
    <row r="12" spans="1:37" hidden="1" x14ac:dyDescent="0.25">
      <c r="A12" s="4" t="s">
        <v>213</v>
      </c>
      <c r="B12" s="4" t="s">
        <v>151</v>
      </c>
      <c r="C12" s="4" t="s">
        <v>152</v>
      </c>
      <c r="G12" s="4" t="s">
        <v>153</v>
      </c>
      <c r="H12" s="4">
        <v>0.9</v>
      </c>
      <c r="I12" s="4">
        <v>0.9</v>
      </c>
      <c r="J12" s="4">
        <v>0</v>
      </c>
      <c r="M12" s="4">
        <v>2004</v>
      </c>
      <c r="S12" s="4" t="s">
        <v>214</v>
      </c>
      <c r="U12" s="4" t="s">
        <v>215</v>
      </c>
      <c r="V12" s="4" t="s">
        <v>157</v>
      </c>
      <c r="W12" s="4">
        <v>7</v>
      </c>
      <c r="AA12" s="4" t="s">
        <v>180</v>
      </c>
      <c r="AB12" s="4" t="s">
        <v>159</v>
      </c>
      <c r="AC12" s="4" t="s">
        <v>216</v>
      </c>
      <c r="AD12" s="4" t="s">
        <v>217</v>
      </c>
      <c r="AG12" s="4">
        <v>-36.884099999999997</v>
      </c>
      <c r="AH12" s="4">
        <v>174.7704</v>
      </c>
      <c r="AI12" s="4" t="s">
        <v>97</v>
      </c>
      <c r="AJ12" s="4" t="s">
        <v>163</v>
      </c>
    </row>
    <row r="13" spans="1:37" hidden="1" x14ac:dyDescent="0.25">
      <c r="A13" s="4" t="s">
        <v>218</v>
      </c>
      <c r="B13" s="4" t="s">
        <v>151</v>
      </c>
      <c r="C13" s="4" t="s">
        <v>219</v>
      </c>
      <c r="D13" s="4" t="s">
        <v>220</v>
      </c>
      <c r="G13" s="4" t="s">
        <v>153</v>
      </c>
      <c r="H13" s="4">
        <v>0.2</v>
      </c>
      <c r="I13" s="4">
        <v>0.2</v>
      </c>
      <c r="J13" s="4">
        <v>0</v>
      </c>
      <c r="S13" s="4" t="s">
        <v>221</v>
      </c>
      <c r="U13" s="4" t="s">
        <v>185</v>
      </c>
      <c r="V13" s="4" t="s">
        <v>157</v>
      </c>
      <c r="W13" s="4">
        <v>0</v>
      </c>
      <c r="AA13" s="4" t="s">
        <v>186</v>
      </c>
      <c r="AB13" s="4" t="s">
        <v>187</v>
      </c>
      <c r="AC13" s="4" t="s">
        <v>222</v>
      </c>
      <c r="AD13" s="4" t="s">
        <v>189</v>
      </c>
      <c r="AG13" s="4">
        <v>-43.480200000000004</v>
      </c>
      <c r="AH13" s="4">
        <v>172.6841</v>
      </c>
      <c r="AI13" s="4" t="s">
        <v>95</v>
      </c>
      <c r="AJ13" s="4" t="s">
        <v>163</v>
      </c>
    </row>
    <row r="14" spans="1:37" hidden="1" x14ac:dyDescent="0.25">
      <c r="A14" s="4" t="s">
        <v>223</v>
      </c>
      <c r="B14" s="4" t="s">
        <v>151</v>
      </c>
      <c r="C14" s="4" t="s">
        <v>224</v>
      </c>
      <c r="D14" s="4" t="s">
        <v>225</v>
      </c>
      <c r="E14" s="4" t="s">
        <v>226</v>
      </c>
      <c r="G14" s="4" t="s">
        <v>165</v>
      </c>
      <c r="H14" s="4">
        <v>112</v>
      </c>
      <c r="I14" s="4">
        <v>74</v>
      </c>
      <c r="J14" s="4">
        <v>0</v>
      </c>
      <c r="M14" s="4">
        <v>1997</v>
      </c>
      <c r="N14" s="4" t="s">
        <v>227</v>
      </c>
      <c r="S14" s="4" t="s">
        <v>228</v>
      </c>
      <c r="U14" s="4" t="s">
        <v>228</v>
      </c>
      <c r="V14" s="4" t="s">
        <v>229</v>
      </c>
      <c r="W14" s="4">
        <v>550</v>
      </c>
      <c r="AA14" s="4" t="s">
        <v>168</v>
      </c>
      <c r="AB14" s="4" t="s">
        <v>159</v>
      </c>
      <c r="AC14" s="4" t="s">
        <v>230</v>
      </c>
      <c r="AD14" s="4" t="s">
        <v>231</v>
      </c>
      <c r="AE14" s="4">
        <v>2047</v>
      </c>
      <c r="AG14" s="4">
        <v>-37.204900000000002</v>
      </c>
      <c r="AH14" s="4">
        <v>174.7234</v>
      </c>
      <c r="AI14" s="4" t="s">
        <v>171</v>
      </c>
      <c r="AJ14" s="4" t="s">
        <v>232</v>
      </c>
    </row>
    <row r="15" spans="1:37" hidden="1" x14ac:dyDescent="0.25">
      <c r="A15" s="4" t="s">
        <v>233</v>
      </c>
      <c r="B15" s="4" t="s">
        <v>151</v>
      </c>
      <c r="C15" s="4" t="s">
        <v>220</v>
      </c>
      <c r="E15" s="4" t="s">
        <v>234</v>
      </c>
      <c r="G15" s="4" t="s">
        <v>153</v>
      </c>
      <c r="H15" s="4">
        <v>155</v>
      </c>
      <c r="I15" s="4">
        <v>52</v>
      </c>
      <c r="J15" s="4">
        <v>11000</v>
      </c>
      <c r="M15" s="4">
        <v>2004</v>
      </c>
      <c r="N15" s="4" t="s">
        <v>227</v>
      </c>
      <c r="S15" s="4" t="s">
        <v>235</v>
      </c>
      <c r="U15" s="4" t="s">
        <v>235</v>
      </c>
      <c r="V15" s="4" t="s">
        <v>229</v>
      </c>
      <c r="W15" s="4">
        <v>9</v>
      </c>
      <c r="AA15" s="4" t="s">
        <v>236</v>
      </c>
      <c r="AB15" s="4" t="s">
        <v>159</v>
      </c>
      <c r="AC15" s="4" t="s">
        <v>237</v>
      </c>
      <c r="AD15" s="4" t="s">
        <v>238</v>
      </c>
      <c r="AE15" s="4">
        <v>2029</v>
      </c>
      <c r="AG15" s="4">
        <v>-39.378300000000003</v>
      </c>
      <c r="AH15" s="4">
        <v>176.892</v>
      </c>
      <c r="AI15" s="4" t="s">
        <v>100</v>
      </c>
      <c r="AJ15" s="4" t="s">
        <v>239</v>
      </c>
    </row>
    <row r="16" spans="1:37" hidden="1" x14ac:dyDescent="0.25">
      <c r="A16" s="4" t="s">
        <v>240</v>
      </c>
      <c r="B16" s="4" t="s">
        <v>151</v>
      </c>
      <c r="C16" s="4" t="s">
        <v>220</v>
      </c>
      <c r="G16" s="4" t="s">
        <v>153</v>
      </c>
      <c r="H16" s="4">
        <v>9</v>
      </c>
      <c r="I16" s="4">
        <v>1.8</v>
      </c>
      <c r="J16" s="4">
        <v>0</v>
      </c>
      <c r="L16" s="4" t="s">
        <v>241</v>
      </c>
      <c r="M16" s="4">
        <v>2011</v>
      </c>
      <c r="S16" s="4" t="s">
        <v>156</v>
      </c>
      <c r="U16" s="4" t="s">
        <v>156</v>
      </c>
      <c r="V16" s="4" t="s">
        <v>157</v>
      </c>
      <c r="W16" s="4">
        <v>0</v>
      </c>
      <c r="AA16" s="4" t="s">
        <v>158</v>
      </c>
      <c r="AB16" s="4" t="s">
        <v>159</v>
      </c>
      <c r="AC16" s="4" t="s">
        <v>242</v>
      </c>
      <c r="AD16" s="4" t="s">
        <v>243</v>
      </c>
      <c r="AG16" s="4">
        <v>-35.835999999999999</v>
      </c>
      <c r="AH16" s="4">
        <v>174.489</v>
      </c>
      <c r="AI16" s="4" t="s">
        <v>162</v>
      </c>
      <c r="AJ16" s="4" t="s">
        <v>239</v>
      </c>
    </row>
    <row r="17" spans="1:36" hidden="1" x14ac:dyDescent="0.25">
      <c r="A17" s="4" t="s">
        <v>244</v>
      </c>
      <c r="B17" s="4" t="s">
        <v>151</v>
      </c>
      <c r="C17" s="4" t="s">
        <v>220</v>
      </c>
      <c r="E17" s="4" t="s">
        <v>245</v>
      </c>
      <c r="G17" s="4" t="s">
        <v>153</v>
      </c>
      <c r="H17" s="4">
        <v>9</v>
      </c>
      <c r="M17" s="4">
        <v>2011</v>
      </c>
      <c r="N17" s="4" t="s">
        <v>227</v>
      </c>
      <c r="S17" s="4" t="s">
        <v>246</v>
      </c>
      <c r="U17" s="4" t="s">
        <v>156</v>
      </c>
      <c r="AA17" s="4" t="s">
        <v>158</v>
      </c>
      <c r="AB17" s="4" t="s">
        <v>159</v>
      </c>
      <c r="AD17" s="4" t="s">
        <v>243</v>
      </c>
      <c r="AE17" s="4">
        <v>2036</v>
      </c>
      <c r="AG17" s="4">
        <v>-35.725099999999998</v>
      </c>
      <c r="AH17" s="4">
        <v>174.3237</v>
      </c>
      <c r="AI17" s="4" t="s">
        <v>162</v>
      </c>
      <c r="AJ17" s="4" t="s">
        <v>239</v>
      </c>
    </row>
    <row r="18" spans="1:36" hidden="1" x14ac:dyDescent="0.25">
      <c r="A18" s="4" t="s">
        <v>247</v>
      </c>
      <c r="B18" s="4" t="s">
        <v>151</v>
      </c>
      <c r="C18" s="4" t="s">
        <v>220</v>
      </c>
      <c r="G18" s="4" t="s">
        <v>153</v>
      </c>
      <c r="H18" s="4">
        <v>3.3</v>
      </c>
      <c r="I18" s="4">
        <v>3.3</v>
      </c>
      <c r="J18" s="4">
        <v>0</v>
      </c>
      <c r="S18" s="4" t="s">
        <v>156</v>
      </c>
      <c r="U18" s="4" t="s">
        <v>156</v>
      </c>
      <c r="V18" s="4" t="s">
        <v>157</v>
      </c>
      <c r="W18" s="4">
        <v>0.3</v>
      </c>
      <c r="AA18" s="4" t="s">
        <v>248</v>
      </c>
      <c r="AB18" s="4" t="s">
        <v>187</v>
      </c>
      <c r="AC18" s="4" t="s">
        <v>249</v>
      </c>
      <c r="AD18" s="4" t="s">
        <v>250</v>
      </c>
      <c r="AG18" s="4">
        <v>-42.717399999999998</v>
      </c>
      <c r="AH18" s="4">
        <v>170.9665</v>
      </c>
      <c r="AI18" s="4" t="s">
        <v>95</v>
      </c>
      <c r="AJ18" s="4" t="s">
        <v>239</v>
      </c>
    </row>
    <row r="19" spans="1:36" hidden="1" x14ac:dyDescent="0.25">
      <c r="A19" s="4" t="s">
        <v>251</v>
      </c>
      <c r="B19" s="4" t="s">
        <v>151</v>
      </c>
      <c r="C19" s="4" t="s">
        <v>220</v>
      </c>
      <c r="G19" s="4" t="s">
        <v>153</v>
      </c>
      <c r="H19" s="4">
        <v>0.4</v>
      </c>
      <c r="I19" s="4">
        <v>0.4</v>
      </c>
      <c r="J19" s="4">
        <v>0</v>
      </c>
      <c r="S19" s="4" t="s">
        <v>184</v>
      </c>
      <c r="U19" s="4" t="s">
        <v>185</v>
      </c>
      <c r="V19" s="4" t="s">
        <v>157</v>
      </c>
      <c r="W19" s="4">
        <v>0</v>
      </c>
      <c r="AA19" s="4" t="s">
        <v>186</v>
      </c>
      <c r="AB19" s="4" t="s">
        <v>187</v>
      </c>
      <c r="AC19" s="4" t="s">
        <v>252</v>
      </c>
      <c r="AD19" s="4" t="s">
        <v>253</v>
      </c>
      <c r="AG19" s="4">
        <v>-43.491100000000003</v>
      </c>
      <c r="AH19" s="4">
        <v>172.708</v>
      </c>
      <c r="AI19" s="4" t="s">
        <v>95</v>
      </c>
      <c r="AJ19" s="4" t="s">
        <v>239</v>
      </c>
    </row>
    <row r="20" spans="1:36" hidden="1" x14ac:dyDescent="0.25">
      <c r="A20" s="4" t="s">
        <v>254</v>
      </c>
      <c r="B20" s="4" t="s">
        <v>151</v>
      </c>
      <c r="C20" s="4" t="s">
        <v>220</v>
      </c>
      <c r="G20" s="4" t="s">
        <v>255</v>
      </c>
      <c r="H20" s="4">
        <v>0.3</v>
      </c>
      <c r="I20" s="4">
        <v>0.3</v>
      </c>
      <c r="J20" s="4">
        <v>0</v>
      </c>
      <c r="S20" s="4" t="s">
        <v>221</v>
      </c>
      <c r="U20" s="4" t="s">
        <v>185</v>
      </c>
      <c r="V20" s="4" t="s">
        <v>157</v>
      </c>
      <c r="W20" s="4">
        <v>0</v>
      </c>
      <c r="AA20" s="4" t="s">
        <v>186</v>
      </c>
      <c r="AB20" s="4" t="s">
        <v>187</v>
      </c>
      <c r="AC20" s="4" t="s">
        <v>256</v>
      </c>
      <c r="AD20" s="4" t="s">
        <v>253</v>
      </c>
      <c r="AG20" s="4">
        <v>-43.534300000000002</v>
      </c>
      <c r="AH20" s="4">
        <v>172.62549999999999</v>
      </c>
      <c r="AI20" s="4" t="s">
        <v>95</v>
      </c>
      <c r="AJ20" s="4" t="s">
        <v>239</v>
      </c>
    </row>
    <row r="21" spans="1:36" hidden="1" x14ac:dyDescent="0.25">
      <c r="A21" s="4" t="s">
        <v>257</v>
      </c>
      <c r="B21" s="4" t="s">
        <v>151</v>
      </c>
      <c r="C21" s="4" t="s">
        <v>220</v>
      </c>
      <c r="G21" s="4" t="s">
        <v>153</v>
      </c>
      <c r="H21" s="4">
        <v>0.3</v>
      </c>
      <c r="I21" s="4">
        <v>0.3</v>
      </c>
      <c r="J21" s="4">
        <v>0</v>
      </c>
      <c r="S21" s="4" t="s">
        <v>184</v>
      </c>
      <c r="U21" s="4" t="s">
        <v>184</v>
      </c>
      <c r="V21" s="4" t="s">
        <v>157</v>
      </c>
      <c r="W21" s="4">
        <v>0.1</v>
      </c>
      <c r="AA21" s="4" t="s">
        <v>186</v>
      </c>
      <c r="AB21" s="4" t="s">
        <v>187</v>
      </c>
      <c r="AC21" s="4" t="s">
        <v>256</v>
      </c>
      <c r="AD21" s="4" t="s">
        <v>253</v>
      </c>
      <c r="AG21" s="4">
        <v>-43.488999999999997</v>
      </c>
      <c r="AH21" s="4">
        <v>172.5633</v>
      </c>
      <c r="AI21" s="4" t="s">
        <v>95</v>
      </c>
      <c r="AJ21" s="4" t="s">
        <v>239</v>
      </c>
    </row>
    <row r="22" spans="1:36" hidden="1" x14ac:dyDescent="0.25">
      <c r="A22" s="4" t="s">
        <v>258</v>
      </c>
      <c r="B22" s="4" t="s">
        <v>151</v>
      </c>
      <c r="C22" s="4" t="s">
        <v>220</v>
      </c>
      <c r="G22" s="4" t="s">
        <v>255</v>
      </c>
      <c r="H22" s="4">
        <v>0.2</v>
      </c>
      <c r="I22" s="4">
        <v>0.2</v>
      </c>
      <c r="J22" s="4">
        <v>0</v>
      </c>
      <c r="S22" s="4" t="s">
        <v>258</v>
      </c>
      <c r="U22" s="4" t="s">
        <v>156</v>
      </c>
      <c r="V22" s="4" t="s">
        <v>157</v>
      </c>
      <c r="W22" s="4">
        <v>0</v>
      </c>
      <c r="AA22" s="4" t="s">
        <v>259</v>
      </c>
      <c r="AB22" s="4" t="s">
        <v>187</v>
      </c>
      <c r="AC22" s="4" t="s">
        <v>260</v>
      </c>
      <c r="AD22" s="4" t="s">
        <v>261</v>
      </c>
      <c r="AG22" s="4">
        <v>-41.506300000000003</v>
      </c>
      <c r="AH22" s="4">
        <v>173.87739999999999</v>
      </c>
      <c r="AI22" s="4" t="s">
        <v>262</v>
      </c>
      <c r="AJ22" s="4" t="s">
        <v>239</v>
      </c>
    </row>
    <row r="23" spans="1:36" hidden="1" x14ac:dyDescent="0.25">
      <c r="A23" s="4" t="s">
        <v>263</v>
      </c>
      <c r="B23" s="4" t="s">
        <v>151</v>
      </c>
      <c r="C23" s="4" t="s">
        <v>220</v>
      </c>
      <c r="G23" s="4" t="s">
        <v>255</v>
      </c>
      <c r="H23" s="4">
        <v>0.2</v>
      </c>
      <c r="I23" s="4">
        <v>0.2</v>
      </c>
      <c r="J23" s="4">
        <v>0</v>
      </c>
      <c r="S23" s="4" t="s">
        <v>264</v>
      </c>
      <c r="U23" s="4" t="s">
        <v>156</v>
      </c>
      <c r="V23" s="4" t="s">
        <v>157</v>
      </c>
      <c r="W23" s="4">
        <v>0</v>
      </c>
      <c r="AA23" s="4" t="s">
        <v>259</v>
      </c>
      <c r="AB23" s="4" t="s">
        <v>187</v>
      </c>
      <c r="AC23" s="4" t="s">
        <v>260</v>
      </c>
      <c r="AD23" s="4" t="s">
        <v>261</v>
      </c>
      <c r="AG23" s="4">
        <v>-44.903799999999997</v>
      </c>
      <c r="AH23" s="4">
        <v>169.33940000000001</v>
      </c>
      <c r="AI23" s="4" t="s">
        <v>262</v>
      </c>
      <c r="AJ23" s="4" t="s">
        <v>239</v>
      </c>
    </row>
    <row r="24" spans="1:36" hidden="1" x14ac:dyDescent="0.25">
      <c r="A24" s="4" t="s">
        <v>265</v>
      </c>
      <c r="B24" s="4" t="s">
        <v>151</v>
      </c>
      <c r="C24" s="4" t="s">
        <v>220</v>
      </c>
      <c r="G24" s="4" t="s">
        <v>153</v>
      </c>
      <c r="H24" s="4">
        <v>0.2</v>
      </c>
      <c r="I24" s="4">
        <v>0.2</v>
      </c>
      <c r="J24" s="4">
        <v>0</v>
      </c>
      <c r="S24" s="4" t="s">
        <v>184</v>
      </c>
      <c r="U24" s="4" t="s">
        <v>184</v>
      </c>
      <c r="V24" s="4" t="s">
        <v>157</v>
      </c>
      <c r="W24" s="4">
        <v>0</v>
      </c>
      <c r="AA24" s="4" t="s">
        <v>186</v>
      </c>
      <c r="AB24" s="4" t="s">
        <v>187</v>
      </c>
      <c r="AC24" s="4" t="s">
        <v>256</v>
      </c>
      <c r="AD24" s="4" t="s">
        <v>253</v>
      </c>
      <c r="AG24" s="4">
        <v>-43.488999999999997</v>
      </c>
      <c r="AH24" s="4">
        <v>172.5633</v>
      </c>
      <c r="AI24" s="4" t="s">
        <v>95</v>
      </c>
      <c r="AJ24" s="4" t="s">
        <v>239</v>
      </c>
    </row>
    <row r="25" spans="1:36" hidden="1" x14ac:dyDescent="0.25">
      <c r="A25" s="4" t="s">
        <v>266</v>
      </c>
      <c r="B25" s="4" t="s">
        <v>151</v>
      </c>
      <c r="C25" s="4" t="s">
        <v>220</v>
      </c>
      <c r="G25" s="4" t="s">
        <v>255</v>
      </c>
      <c r="H25" s="4">
        <v>0.2</v>
      </c>
      <c r="I25" s="4">
        <v>0.2</v>
      </c>
      <c r="J25" s="4">
        <v>0</v>
      </c>
      <c r="S25" s="4" t="s">
        <v>266</v>
      </c>
      <c r="U25" s="4" t="s">
        <v>156</v>
      </c>
      <c r="V25" s="4" t="s">
        <v>157</v>
      </c>
      <c r="W25" s="4">
        <v>0</v>
      </c>
      <c r="AA25" s="4" t="s">
        <v>259</v>
      </c>
      <c r="AB25" s="4" t="s">
        <v>187</v>
      </c>
      <c r="AC25" s="4" t="s">
        <v>260</v>
      </c>
      <c r="AD25" s="4" t="s">
        <v>261</v>
      </c>
      <c r="AG25" s="4">
        <v>-41.291699999999999</v>
      </c>
      <c r="AH25" s="4">
        <v>173.24420000000001</v>
      </c>
      <c r="AI25" s="4" t="s">
        <v>262</v>
      </c>
      <c r="AJ25" s="4" t="s">
        <v>239</v>
      </c>
    </row>
    <row r="26" spans="1:36" hidden="1" x14ac:dyDescent="0.25">
      <c r="A26" s="4" t="s">
        <v>267</v>
      </c>
      <c r="B26" s="4" t="s">
        <v>151</v>
      </c>
      <c r="C26" s="4" t="s">
        <v>220</v>
      </c>
      <c r="G26" s="4" t="s">
        <v>255</v>
      </c>
      <c r="H26" s="4">
        <v>0.1</v>
      </c>
      <c r="I26" s="4">
        <v>0.1</v>
      </c>
      <c r="J26" s="4">
        <v>0</v>
      </c>
      <c r="S26" s="4" t="s">
        <v>268</v>
      </c>
      <c r="U26" s="4" t="s">
        <v>185</v>
      </c>
      <c r="V26" s="4" t="s">
        <v>157</v>
      </c>
      <c r="W26" s="4">
        <v>0</v>
      </c>
      <c r="AA26" s="4" t="s">
        <v>186</v>
      </c>
      <c r="AB26" s="4" t="s">
        <v>187</v>
      </c>
      <c r="AC26" s="4" t="s">
        <v>269</v>
      </c>
      <c r="AD26" s="4" t="s">
        <v>270</v>
      </c>
      <c r="AG26" s="4">
        <v>-43.484900000000003</v>
      </c>
      <c r="AH26" s="4">
        <v>172.5478</v>
      </c>
      <c r="AI26" s="4" t="s">
        <v>95</v>
      </c>
      <c r="AJ26" s="4" t="s">
        <v>239</v>
      </c>
    </row>
    <row r="27" spans="1:36" hidden="1" x14ac:dyDescent="0.25">
      <c r="A27" s="4" t="s">
        <v>271</v>
      </c>
      <c r="B27" s="4" t="s">
        <v>151</v>
      </c>
      <c r="C27" s="4" t="s">
        <v>220</v>
      </c>
      <c r="G27" s="4" t="s">
        <v>153</v>
      </c>
      <c r="H27" s="4">
        <v>0.1</v>
      </c>
      <c r="I27" s="4">
        <v>0.1</v>
      </c>
      <c r="J27" s="4">
        <v>0</v>
      </c>
      <c r="S27" s="4" t="s">
        <v>272</v>
      </c>
      <c r="U27" s="4" t="s">
        <v>185</v>
      </c>
      <c r="V27" s="4" t="s">
        <v>157</v>
      </c>
      <c r="W27" s="4">
        <v>0</v>
      </c>
      <c r="AA27" s="4" t="s">
        <v>186</v>
      </c>
      <c r="AB27" s="4" t="s">
        <v>187</v>
      </c>
      <c r="AC27" s="4" t="s">
        <v>273</v>
      </c>
      <c r="AD27" s="4" t="s">
        <v>274</v>
      </c>
      <c r="AG27" s="4">
        <v>-43.489800000000002</v>
      </c>
      <c r="AH27" s="4">
        <v>172.11150000000001</v>
      </c>
      <c r="AI27" s="4" t="s">
        <v>95</v>
      </c>
      <c r="AJ27" s="4" t="s">
        <v>239</v>
      </c>
    </row>
    <row r="28" spans="1:36" hidden="1" x14ac:dyDescent="0.25">
      <c r="A28" s="4" t="s">
        <v>275</v>
      </c>
      <c r="B28" s="4" t="s">
        <v>151</v>
      </c>
      <c r="C28" s="4" t="s">
        <v>220</v>
      </c>
      <c r="G28" s="4" t="s">
        <v>153</v>
      </c>
      <c r="H28" s="4">
        <v>0</v>
      </c>
      <c r="I28" s="4">
        <v>0</v>
      </c>
      <c r="J28" s="4">
        <v>0</v>
      </c>
      <c r="S28" s="4" t="s">
        <v>276</v>
      </c>
      <c r="U28" s="4" t="s">
        <v>156</v>
      </c>
      <c r="V28" s="4" t="s">
        <v>157</v>
      </c>
      <c r="W28" s="4">
        <v>0</v>
      </c>
      <c r="AA28" s="4" t="s">
        <v>259</v>
      </c>
      <c r="AB28" s="4" t="s">
        <v>187</v>
      </c>
      <c r="AC28" s="4" t="s">
        <v>260</v>
      </c>
      <c r="AD28" s="4" t="s">
        <v>261</v>
      </c>
      <c r="AG28" s="4">
        <v>-41.491199999999999</v>
      </c>
      <c r="AH28" s="4">
        <v>173.87889999999999</v>
      </c>
      <c r="AI28" s="4" t="s">
        <v>262</v>
      </c>
      <c r="AJ28" s="4" t="s">
        <v>239</v>
      </c>
    </row>
    <row r="29" spans="1:36" hidden="1" x14ac:dyDescent="0.25">
      <c r="A29" s="4" t="s">
        <v>277</v>
      </c>
      <c r="B29" s="4" t="s">
        <v>151</v>
      </c>
      <c r="C29" s="4" t="s">
        <v>220</v>
      </c>
      <c r="G29" s="4" t="s">
        <v>255</v>
      </c>
      <c r="H29" s="4">
        <v>0</v>
      </c>
      <c r="I29" s="4">
        <v>0</v>
      </c>
      <c r="J29" s="4">
        <v>0</v>
      </c>
      <c r="S29" s="4" t="s">
        <v>277</v>
      </c>
      <c r="U29" s="4" t="s">
        <v>156</v>
      </c>
      <c r="V29" s="4" t="s">
        <v>157</v>
      </c>
      <c r="W29" s="4">
        <v>0</v>
      </c>
      <c r="AA29" s="4" t="s">
        <v>259</v>
      </c>
      <c r="AB29" s="4" t="s">
        <v>187</v>
      </c>
      <c r="AC29" s="4" t="s">
        <v>260</v>
      </c>
      <c r="AD29" s="4" t="s">
        <v>261</v>
      </c>
      <c r="AG29" s="4">
        <v>-41.511200000000002</v>
      </c>
      <c r="AH29" s="4">
        <v>173.95750000000001</v>
      </c>
      <c r="AI29" s="4" t="s">
        <v>262</v>
      </c>
      <c r="AJ29" s="4" t="s">
        <v>239</v>
      </c>
    </row>
    <row r="30" spans="1:36" hidden="1" x14ac:dyDescent="0.25">
      <c r="A30" s="4" t="s">
        <v>276</v>
      </c>
      <c r="B30" s="4" t="s">
        <v>151</v>
      </c>
      <c r="C30" s="4" t="s">
        <v>220</v>
      </c>
      <c r="G30" s="4" t="s">
        <v>255</v>
      </c>
      <c r="H30" s="4">
        <v>0</v>
      </c>
      <c r="I30" s="4">
        <v>0</v>
      </c>
      <c r="J30" s="4">
        <v>0</v>
      </c>
      <c r="S30" s="4" t="s">
        <v>276</v>
      </c>
      <c r="U30" s="4" t="s">
        <v>156</v>
      </c>
      <c r="V30" s="4" t="s">
        <v>157</v>
      </c>
      <c r="W30" s="4">
        <v>0</v>
      </c>
      <c r="AA30" s="4" t="s">
        <v>259</v>
      </c>
      <c r="AB30" s="4" t="s">
        <v>187</v>
      </c>
      <c r="AC30" s="4" t="s">
        <v>260</v>
      </c>
      <c r="AD30" s="4" t="s">
        <v>261</v>
      </c>
      <c r="AG30" s="4">
        <v>-41.542999999999999</v>
      </c>
      <c r="AH30" s="4">
        <v>174.0231</v>
      </c>
      <c r="AI30" s="4" t="s">
        <v>262</v>
      </c>
      <c r="AJ30" s="4" t="s">
        <v>239</v>
      </c>
    </row>
    <row r="31" spans="1:36" hidden="1" x14ac:dyDescent="0.25">
      <c r="A31" s="4" t="s">
        <v>278</v>
      </c>
      <c r="B31" s="4" t="s">
        <v>151</v>
      </c>
      <c r="C31" s="4" t="s">
        <v>220</v>
      </c>
      <c r="G31" s="4" t="s">
        <v>153</v>
      </c>
      <c r="H31" s="4">
        <v>0</v>
      </c>
      <c r="I31" s="4">
        <v>0</v>
      </c>
      <c r="J31" s="4">
        <v>0</v>
      </c>
      <c r="S31" s="4" t="s">
        <v>279</v>
      </c>
      <c r="U31" s="4" t="s">
        <v>156</v>
      </c>
      <c r="V31" s="4" t="s">
        <v>157</v>
      </c>
      <c r="W31" s="4">
        <v>0</v>
      </c>
      <c r="AA31" s="4" t="s">
        <v>280</v>
      </c>
      <c r="AB31" s="4" t="s">
        <v>159</v>
      </c>
      <c r="AC31" s="4" t="s">
        <v>281</v>
      </c>
      <c r="AD31" s="4" t="s">
        <v>282</v>
      </c>
      <c r="AG31" s="4">
        <v>-37.776899999999998</v>
      </c>
      <c r="AH31" s="4">
        <v>176.31200000000001</v>
      </c>
      <c r="AI31" s="4" t="s">
        <v>283</v>
      </c>
      <c r="AJ31" s="4" t="s">
        <v>239</v>
      </c>
    </row>
    <row r="32" spans="1:36" x14ac:dyDescent="0.25">
      <c r="A32" s="4" t="s">
        <v>284</v>
      </c>
      <c r="B32" s="4" t="s">
        <v>285</v>
      </c>
      <c r="C32" s="4" t="s">
        <v>286</v>
      </c>
      <c r="E32" s="4" t="s">
        <v>287</v>
      </c>
      <c r="G32" s="4" t="s">
        <v>153</v>
      </c>
      <c r="H32" s="4">
        <v>6</v>
      </c>
      <c r="I32" s="4">
        <v>3.5</v>
      </c>
      <c r="M32" s="4">
        <v>1989</v>
      </c>
      <c r="N32" s="4" t="s">
        <v>227</v>
      </c>
      <c r="O32" s="4" t="s">
        <v>288</v>
      </c>
      <c r="S32" s="4" t="s">
        <v>289</v>
      </c>
      <c r="T32" s="4" t="s">
        <v>290</v>
      </c>
      <c r="W32" s="4">
        <v>35</v>
      </c>
      <c r="Y32" s="4" t="s">
        <v>291</v>
      </c>
      <c r="AA32" s="4" t="s">
        <v>292</v>
      </c>
      <c r="AB32" s="4" t="s">
        <v>10</v>
      </c>
      <c r="AC32" s="4" t="s">
        <v>293</v>
      </c>
      <c r="AD32" s="4" t="s">
        <v>294</v>
      </c>
      <c r="AE32" s="4">
        <v>2039</v>
      </c>
      <c r="AF32" s="4" t="s">
        <v>295</v>
      </c>
      <c r="AG32" s="4">
        <v>-38.062100000000001</v>
      </c>
      <c r="AH32" s="4">
        <v>176.71799999999999</v>
      </c>
      <c r="AI32" s="4" t="s">
        <v>283</v>
      </c>
      <c r="AJ32" s="4" t="s">
        <v>296</v>
      </c>
    </row>
    <row r="33" spans="1:36" x14ac:dyDescent="0.25">
      <c r="A33" s="4" t="s">
        <v>297</v>
      </c>
      <c r="B33" s="4" t="s">
        <v>285</v>
      </c>
      <c r="C33" s="4" t="s">
        <v>298</v>
      </c>
      <c r="E33" s="4" t="s">
        <v>287</v>
      </c>
      <c r="G33" s="4" t="s">
        <v>153</v>
      </c>
      <c r="H33" s="4">
        <v>82</v>
      </c>
      <c r="I33" s="4">
        <v>21</v>
      </c>
      <c r="M33" s="4">
        <v>2013</v>
      </c>
      <c r="N33" s="4" t="s">
        <v>227</v>
      </c>
      <c r="O33" s="4" t="s">
        <v>288</v>
      </c>
      <c r="S33" s="4" t="s">
        <v>175</v>
      </c>
      <c r="U33" s="4" t="s">
        <v>175</v>
      </c>
      <c r="V33" s="4" t="s">
        <v>229</v>
      </c>
      <c r="W33" s="4">
        <v>670</v>
      </c>
      <c r="Y33" s="4" t="s">
        <v>297</v>
      </c>
      <c r="AA33" s="4" t="s">
        <v>180</v>
      </c>
      <c r="AB33" s="4" t="s">
        <v>10</v>
      </c>
      <c r="AC33" s="4" t="s">
        <v>299</v>
      </c>
      <c r="AD33" s="4" t="s">
        <v>300</v>
      </c>
      <c r="AE33" s="4">
        <v>2063</v>
      </c>
      <c r="AF33" s="4" t="s">
        <v>295</v>
      </c>
      <c r="AG33" s="4">
        <v>-38.546199999999999</v>
      </c>
      <c r="AH33" s="4">
        <v>176.19540000000001</v>
      </c>
      <c r="AI33" s="4" t="s">
        <v>97</v>
      </c>
      <c r="AJ33" s="4" t="s">
        <v>296</v>
      </c>
    </row>
    <row r="34" spans="1:36" x14ac:dyDescent="0.25">
      <c r="A34" s="4" t="s">
        <v>301</v>
      </c>
      <c r="B34" s="4" t="s">
        <v>285</v>
      </c>
      <c r="C34" s="4" t="s">
        <v>298</v>
      </c>
      <c r="E34" s="4" t="s">
        <v>287</v>
      </c>
      <c r="G34" s="4" t="s">
        <v>153</v>
      </c>
      <c r="H34" s="4">
        <v>25</v>
      </c>
      <c r="I34" s="4">
        <v>25</v>
      </c>
      <c r="M34" s="4">
        <v>2018</v>
      </c>
      <c r="N34" s="4" t="s">
        <v>227</v>
      </c>
      <c r="O34" s="4" t="s">
        <v>288</v>
      </c>
      <c r="S34" s="4" t="s">
        <v>302</v>
      </c>
      <c r="T34" s="4" t="s">
        <v>303</v>
      </c>
      <c r="U34" s="4" t="s">
        <v>302</v>
      </c>
      <c r="Y34" s="4" t="s">
        <v>291</v>
      </c>
      <c r="AA34" s="4" t="s">
        <v>292</v>
      </c>
      <c r="AB34" s="4" t="s">
        <v>10</v>
      </c>
      <c r="AC34" s="4" t="s">
        <v>304</v>
      </c>
      <c r="AD34" s="4" t="s">
        <v>294</v>
      </c>
      <c r="AE34" s="4">
        <v>2068</v>
      </c>
      <c r="AF34" s="4" t="s">
        <v>295</v>
      </c>
      <c r="AG34" s="4">
        <v>-38.063000000000002</v>
      </c>
      <c r="AH34" s="4">
        <v>176.70230000000001</v>
      </c>
      <c r="AI34" s="4" t="s">
        <v>283</v>
      </c>
      <c r="AJ34" s="4" t="s">
        <v>296</v>
      </c>
    </row>
    <row r="35" spans="1:36" x14ac:dyDescent="0.25">
      <c r="A35" s="4" t="s">
        <v>305</v>
      </c>
      <c r="B35" s="4" t="s">
        <v>285</v>
      </c>
      <c r="C35" s="4" t="s">
        <v>298</v>
      </c>
      <c r="E35" s="4" t="s">
        <v>287</v>
      </c>
      <c r="G35" s="4" t="s">
        <v>153</v>
      </c>
      <c r="H35" s="4">
        <v>25</v>
      </c>
      <c r="I35" s="4">
        <v>12</v>
      </c>
      <c r="M35" s="4">
        <v>1998</v>
      </c>
      <c r="N35" s="4" t="s">
        <v>227</v>
      </c>
      <c r="O35" s="4" t="s">
        <v>288</v>
      </c>
      <c r="S35" s="4" t="s">
        <v>306</v>
      </c>
      <c r="U35" s="4" t="s">
        <v>306</v>
      </c>
      <c r="V35" s="4" t="s">
        <v>157</v>
      </c>
      <c r="W35" s="4">
        <v>200</v>
      </c>
      <c r="Y35" s="4" t="s">
        <v>305</v>
      </c>
      <c r="AA35" s="4" t="s">
        <v>158</v>
      </c>
      <c r="AB35" s="4" t="s">
        <v>10</v>
      </c>
      <c r="AC35" s="4" t="s">
        <v>307</v>
      </c>
      <c r="AD35" s="4" t="s">
        <v>308</v>
      </c>
      <c r="AE35" s="4">
        <v>2048</v>
      </c>
      <c r="AF35" s="4" t="s">
        <v>295</v>
      </c>
      <c r="AG35" s="4">
        <v>-35.417900000000003</v>
      </c>
      <c r="AH35" s="4">
        <v>173.85239999999999</v>
      </c>
      <c r="AI35" s="4" t="s">
        <v>162</v>
      </c>
      <c r="AJ35" s="4" t="s">
        <v>296</v>
      </c>
    </row>
    <row r="36" spans="1:36" x14ac:dyDescent="0.25">
      <c r="A36" s="4" t="s">
        <v>309</v>
      </c>
      <c r="B36" s="4" t="s">
        <v>285</v>
      </c>
      <c r="C36" s="4" t="s">
        <v>298</v>
      </c>
      <c r="E36" s="4" t="s">
        <v>287</v>
      </c>
      <c r="G36" s="4" t="s">
        <v>153</v>
      </c>
      <c r="H36" s="4">
        <v>24</v>
      </c>
      <c r="I36" s="4">
        <v>24</v>
      </c>
      <c r="M36" s="4">
        <v>2010</v>
      </c>
      <c r="N36" s="4" t="s">
        <v>227</v>
      </c>
      <c r="O36" s="4" t="s">
        <v>288</v>
      </c>
      <c r="S36" s="4" t="s">
        <v>310</v>
      </c>
      <c r="U36" s="4" t="s">
        <v>235</v>
      </c>
      <c r="V36" s="4" t="s">
        <v>157</v>
      </c>
      <c r="W36" s="4">
        <v>190</v>
      </c>
      <c r="Y36" s="4" t="s">
        <v>311</v>
      </c>
      <c r="AA36" s="4" t="s">
        <v>180</v>
      </c>
      <c r="AB36" s="4" t="s">
        <v>10</v>
      </c>
      <c r="AC36" s="4" t="s">
        <v>312</v>
      </c>
      <c r="AD36" s="4" t="s">
        <v>313</v>
      </c>
      <c r="AE36" s="4">
        <v>2060</v>
      </c>
      <c r="AF36" s="4" t="s">
        <v>295</v>
      </c>
      <c r="AG36" s="4">
        <v>-38.667099999999998</v>
      </c>
      <c r="AH36" s="4">
        <v>176.11660000000001</v>
      </c>
      <c r="AI36" s="4" t="s">
        <v>97</v>
      </c>
      <c r="AJ36" s="4" t="s">
        <v>296</v>
      </c>
    </row>
    <row r="37" spans="1:36" x14ac:dyDescent="0.25">
      <c r="A37" s="4" t="s">
        <v>314</v>
      </c>
      <c r="B37" s="4" t="s">
        <v>285</v>
      </c>
      <c r="C37" s="4" t="s">
        <v>315</v>
      </c>
      <c r="E37" s="4" t="s">
        <v>287</v>
      </c>
      <c r="G37" s="4" t="s">
        <v>153</v>
      </c>
      <c r="H37" s="4">
        <v>14</v>
      </c>
      <c r="I37" s="4">
        <v>14</v>
      </c>
      <c r="M37" s="4">
        <v>2005</v>
      </c>
      <c r="N37" s="4" t="s">
        <v>227</v>
      </c>
      <c r="O37" s="4" t="s">
        <v>288</v>
      </c>
      <c r="S37" s="4" t="s">
        <v>310</v>
      </c>
      <c r="U37" s="4" t="s">
        <v>235</v>
      </c>
      <c r="V37" s="4" t="s">
        <v>229</v>
      </c>
      <c r="W37" s="4">
        <v>83</v>
      </c>
      <c r="Y37" s="4" t="s">
        <v>311</v>
      </c>
      <c r="AA37" s="4" t="s">
        <v>180</v>
      </c>
      <c r="AB37" s="4" t="s">
        <v>10</v>
      </c>
      <c r="AC37" s="4" t="s">
        <v>316</v>
      </c>
      <c r="AD37" s="4" t="s">
        <v>313</v>
      </c>
      <c r="AE37" s="4">
        <v>2055</v>
      </c>
      <c r="AF37" s="4" t="s">
        <v>295</v>
      </c>
      <c r="AG37" s="4">
        <v>-38.625599999999999</v>
      </c>
      <c r="AH37" s="4">
        <v>176.1037</v>
      </c>
      <c r="AI37" s="4" t="s">
        <v>97</v>
      </c>
      <c r="AJ37" s="4" t="s">
        <v>296</v>
      </c>
    </row>
    <row r="38" spans="1:36" x14ac:dyDescent="0.25">
      <c r="A38" s="4" t="s">
        <v>317</v>
      </c>
      <c r="B38" s="4" t="s">
        <v>285</v>
      </c>
      <c r="C38" s="4" t="s">
        <v>298</v>
      </c>
      <c r="E38" s="4" t="s">
        <v>287</v>
      </c>
      <c r="G38" s="4" t="s">
        <v>153</v>
      </c>
      <c r="H38" s="4">
        <v>8</v>
      </c>
      <c r="I38" s="4">
        <v>8</v>
      </c>
      <c r="M38" s="4">
        <v>2008</v>
      </c>
      <c r="N38" s="4" t="s">
        <v>227</v>
      </c>
      <c r="O38" s="4" t="s">
        <v>288</v>
      </c>
      <c r="S38" s="4" t="s">
        <v>302</v>
      </c>
      <c r="U38" s="4" t="s">
        <v>302</v>
      </c>
      <c r="V38" s="4" t="s">
        <v>157</v>
      </c>
      <c r="W38" s="4">
        <v>70</v>
      </c>
      <c r="Y38" s="4" t="s">
        <v>291</v>
      </c>
      <c r="AA38" s="4" t="s">
        <v>292</v>
      </c>
      <c r="AB38" s="4" t="s">
        <v>10</v>
      </c>
      <c r="AC38" s="4" t="s">
        <v>293</v>
      </c>
      <c r="AD38" s="4" t="s">
        <v>294</v>
      </c>
      <c r="AE38" s="4">
        <v>2058</v>
      </c>
      <c r="AF38" s="4" t="s">
        <v>295</v>
      </c>
      <c r="AG38" s="4">
        <v>-38.060600000000001</v>
      </c>
      <c r="AH38" s="4">
        <v>176.72229999999999</v>
      </c>
      <c r="AI38" s="4" t="s">
        <v>283</v>
      </c>
      <c r="AJ38" s="4" t="s">
        <v>296</v>
      </c>
    </row>
    <row r="39" spans="1:36" x14ac:dyDescent="0.25">
      <c r="A39" s="4" t="s">
        <v>318</v>
      </c>
      <c r="B39" s="4" t="s">
        <v>285</v>
      </c>
      <c r="C39" s="4" t="s">
        <v>319</v>
      </c>
      <c r="E39" s="4" t="s">
        <v>320</v>
      </c>
      <c r="G39" s="4" t="s">
        <v>153</v>
      </c>
      <c r="H39" s="4">
        <v>166</v>
      </c>
      <c r="I39" s="4">
        <v>83</v>
      </c>
      <c r="M39" s="4">
        <v>2014</v>
      </c>
      <c r="N39" s="4" t="s">
        <v>227</v>
      </c>
      <c r="O39" s="4" t="s">
        <v>321</v>
      </c>
      <c r="S39" s="4" t="s">
        <v>310</v>
      </c>
      <c r="U39" s="4" t="s">
        <v>235</v>
      </c>
      <c r="V39" s="4" t="s">
        <v>229</v>
      </c>
      <c r="W39" s="4">
        <v>1372</v>
      </c>
      <c r="Y39" s="4" t="s">
        <v>311</v>
      </c>
      <c r="AA39" s="4" t="s">
        <v>180</v>
      </c>
      <c r="AB39" s="4" t="s">
        <v>10</v>
      </c>
      <c r="AC39" s="4" t="s">
        <v>322</v>
      </c>
      <c r="AD39" s="4" t="s">
        <v>323</v>
      </c>
      <c r="AE39" s="4">
        <v>2064</v>
      </c>
      <c r="AF39" s="4" t="s">
        <v>295</v>
      </c>
      <c r="AG39" s="4">
        <v>-38.619</v>
      </c>
      <c r="AH39" s="4">
        <v>176.047</v>
      </c>
      <c r="AI39" s="4" t="s">
        <v>97</v>
      </c>
      <c r="AJ39" s="4" t="s">
        <v>296</v>
      </c>
    </row>
    <row r="40" spans="1:36" x14ac:dyDescent="0.25">
      <c r="A40" s="4" t="s">
        <v>324</v>
      </c>
      <c r="B40" s="4" t="s">
        <v>285</v>
      </c>
      <c r="C40" s="4" t="s">
        <v>319</v>
      </c>
      <c r="E40" s="4" t="s">
        <v>320</v>
      </c>
      <c r="G40" s="4" t="s">
        <v>153</v>
      </c>
      <c r="H40" s="4">
        <v>107</v>
      </c>
      <c r="I40" s="4">
        <v>107</v>
      </c>
      <c r="M40" s="4">
        <v>2008</v>
      </c>
      <c r="N40" s="4" t="s">
        <v>227</v>
      </c>
      <c r="O40" s="4" t="s">
        <v>321</v>
      </c>
      <c r="S40" s="4" t="s">
        <v>175</v>
      </c>
      <c r="U40" s="4" t="s">
        <v>175</v>
      </c>
      <c r="V40" s="4" t="s">
        <v>229</v>
      </c>
      <c r="W40" s="4">
        <v>800</v>
      </c>
      <c r="Y40" s="4" t="s">
        <v>291</v>
      </c>
      <c r="AA40" s="4" t="s">
        <v>292</v>
      </c>
      <c r="AB40" s="4" t="s">
        <v>10</v>
      </c>
      <c r="AC40" s="4" t="s">
        <v>304</v>
      </c>
      <c r="AD40" s="4" t="s">
        <v>294</v>
      </c>
      <c r="AE40" s="4">
        <v>2058</v>
      </c>
      <c r="AF40" s="4" t="s">
        <v>295</v>
      </c>
      <c r="AG40" s="4">
        <v>-38.062199999999997</v>
      </c>
      <c r="AH40" s="4">
        <v>176.7269</v>
      </c>
      <c r="AI40" s="4" t="s">
        <v>283</v>
      </c>
      <c r="AJ40" s="4" t="s">
        <v>296</v>
      </c>
    </row>
    <row r="41" spans="1:36" x14ac:dyDescent="0.25">
      <c r="A41" s="4" t="s">
        <v>325</v>
      </c>
      <c r="B41" s="4" t="s">
        <v>285</v>
      </c>
      <c r="C41" s="4" t="s">
        <v>319</v>
      </c>
      <c r="E41" s="4" t="s">
        <v>326</v>
      </c>
      <c r="F41" s="4" t="s">
        <v>320</v>
      </c>
      <c r="G41" s="4" t="s">
        <v>153</v>
      </c>
      <c r="H41" s="4">
        <v>50</v>
      </c>
      <c r="I41" s="4">
        <v>46</v>
      </c>
      <c r="M41" s="4">
        <v>1989</v>
      </c>
      <c r="N41" s="4" t="s">
        <v>227</v>
      </c>
      <c r="O41" s="4" t="s">
        <v>327</v>
      </c>
      <c r="S41" s="4" t="s">
        <v>310</v>
      </c>
      <c r="U41" s="4" t="s">
        <v>235</v>
      </c>
      <c r="V41" s="4" t="s">
        <v>229</v>
      </c>
      <c r="W41" s="4">
        <v>450</v>
      </c>
      <c r="Y41" s="4" t="s">
        <v>325</v>
      </c>
      <c r="AA41" s="4" t="s">
        <v>180</v>
      </c>
      <c r="AB41" s="4" t="s">
        <v>10</v>
      </c>
      <c r="AC41" s="4" t="s">
        <v>328</v>
      </c>
      <c r="AD41" s="4" t="s">
        <v>329</v>
      </c>
      <c r="AE41" s="4">
        <v>2039</v>
      </c>
      <c r="AF41" s="4" t="s">
        <v>295</v>
      </c>
      <c r="AG41" s="4">
        <v>-38.527500000000003</v>
      </c>
      <c r="AH41" s="4">
        <v>176.29400000000001</v>
      </c>
      <c r="AI41" s="4" t="s">
        <v>97</v>
      </c>
      <c r="AJ41" s="4" t="s">
        <v>296</v>
      </c>
    </row>
    <row r="42" spans="1:36" x14ac:dyDescent="0.25">
      <c r="A42" s="4" t="s">
        <v>330</v>
      </c>
      <c r="B42" s="4" t="s">
        <v>285</v>
      </c>
      <c r="C42" s="4" t="s">
        <v>319</v>
      </c>
      <c r="E42" s="4" t="s">
        <v>320</v>
      </c>
      <c r="G42" s="4" t="s">
        <v>153</v>
      </c>
      <c r="H42" s="4">
        <v>21</v>
      </c>
      <c r="I42" s="4">
        <v>21</v>
      </c>
      <c r="M42" s="4">
        <v>2013</v>
      </c>
      <c r="N42" s="4" t="s">
        <v>227</v>
      </c>
      <c r="O42" s="4" t="s">
        <v>321</v>
      </c>
      <c r="S42" s="4" t="s">
        <v>290</v>
      </c>
      <c r="U42" s="4" t="s">
        <v>331</v>
      </c>
      <c r="V42" s="4" t="s">
        <v>157</v>
      </c>
      <c r="W42" s="4">
        <v>210</v>
      </c>
      <c r="Y42" s="4" t="s">
        <v>291</v>
      </c>
      <c r="AA42" s="4" t="s">
        <v>292</v>
      </c>
      <c r="AB42" s="4" t="s">
        <v>10</v>
      </c>
      <c r="AC42" s="4" t="s">
        <v>332</v>
      </c>
      <c r="AD42" s="4" t="s">
        <v>294</v>
      </c>
      <c r="AE42" s="4">
        <v>2063</v>
      </c>
      <c r="AF42" s="4" t="s">
        <v>295</v>
      </c>
      <c r="AG42" s="4">
        <v>-38.064999999999998</v>
      </c>
      <c r="AH42" s="4">
        <v>176.72139999999999</v>
      </c>
      <c r="AI42" s="4" t="s">
        <v>283</v>
      </c>
      <c r="AJ42" s="4" t="s">
        <v>296</v>
      </c>
    </row>
    <row r="43" spans="1:36" x14ac:dyDescent="0.25">
      <c r="A43" s="4" t="s">
        <v>333</v>
      </c>
      <c r="B43" s="4" t="s">
        <v>285</v>
      </c>
      <c r="C43" s="4" t="s">
        <v>334</v>
      </c>
      <c r="E43" s="4" t="s">
        <v>320</v>
      </c>
      <c r="G43" s="4" t="s">
        <v>153</v>
      </c>
      <c r="H43" s="4">
        <v>50</v>
      </c>
      <c r="I43" s="4">
        <v>55</v>
      </c>
      <c r="M43" s="4">
        <v>1996</v>
      </c>
      <c r="N43" s="4" t="s">
        <v>227</v>
      </c>
      <c r="O43" s="4" t="s">
        <v>321</v>
      </c>
      <c r="S43" s="4" t="s">
        <v>310</v>
      </c>
      <c r="U43" s="4" t="s">
        <v>235</v>
      </c>
      <c r="V43" s="4" t="s">
        <v>229</v>
      </c>
      <c r="W43" s="4">
        <v>411</v>
      </c>
      <c r="Y43" s="4" t="s">
        <v>311</v>
      </c>
      <c r="AA43" s="4" t="s">
        <v>180</v>
      </c>
      <c r="AB43" s="4" t="s">
        <v>10</v>
      </c>
      <c r="AC43" s="4" t="s">
        <v>335</v>
      </c>
      <c r="AD43" s="4" t="s">
        <v>336</v>
      </c>
      <c r="AE43" s="4">
        <v>2046</v>
      </c>
      <c r="AF43" s="4" t="s">
        <v>295</v>
      </c>
      <c r="AG43" s="4">
        <v>-38.629899999999999</v>
      </c>
      <c r="AH43" s="4">
        <v>176.04150000000001</v>
      </c>
      <c r="AI43" s="4" t="s">
        <v>97</v>
      </c>
      <c r="AJ43" s="4" t="s">
        <v>296</v>
      </c>
    </row>
    <row r="44" spans="1:36" x14ac:dyDescent="0.25">
      <c r="A44" s="4" t="s">
        <v>337</v>
      </c>
      <c r="B44" s="4" t="s">
        <v>285</v>
      </c>
      <c r="C44" s="4" t="s">
        <v>338</v>
      </c>
      <c r="E44" s="4" t="s">
        <v>339</v>
      </c>
      <c r="G44" s="4" t="s">
        <v>153</v>
      </c>
      <c r="H44" s="4">
        <v>112</v>
      </c>
      <c r="I44" s="4">
        <v>35</v>
      </c>
      <c r="M44" s="4">
        <v>1999</v>
      </c>
      <c r="N44" s="4" t="s">
        <v>227</v>
      </c>
      <c r="O44" s="4" t="s">
        <v>288</v>
      </c>
      <c r="S44" s="4" t="s">
        <v>340</v>
      </c>
      <c r="U44" s="4" t="s">
        <v>175</v>
      </c>
      <c r="V44" s="4" t="s">
        <v>229</v>
      </c>
      <c r="W44" s="4">
        <v>927</v>
      </c>
      <c r="Y44" s="4" t="s">
        <v>337</v>
      </c>
      <c r="AA44" s="4" t="s">
        <v>180</v>
      </c>
      <c r="AB44" s="4" t="s">
        <v>10</v>
      </c>
      <c r="AC44" s="4" t="s">
        <v>341</v>
      </c>
      <c r="AD44" s="4" t="s">
        <v>342</v>
      </c>
      <c r="AE44" s="4">
        <v>2049</v>
      </c>
      <c r="AF44" s="4" t="s">
        <v>295</v>
      </c>
      <c r="AG44" s="4">
        <v>-38.529899999999998</v>
      </c>
      <c r="AH44" s="4">
        <v>175.92429999999999</v>
      </c>
      <c r="AI44" s="4" t="s">
        <v>97</v>
      </c>
      <c r="AJ44" s="4" t="s">
        <v>296</v>
      </c>
    </row>
    <row r="45" spans="1:36" x14ac:dyDescent="0.25">
      <c r="A45" s="4" t="s">
        <v>343</v>
      </c>
      <c r="B45" s="4" t="s">
        <v>285</v>
      </c>
      <c r="C45" s="4" t="s">
        <v>338</v>
      </c>
      <c r="E45" s="4" t="s">
        <v>339</v>
      </c>
      <c r="G45" s="4" t="s">
        <v>153</v>
      </c>
      <c r="H45" s="4">
        <v>35</v>
      </c>
      <c r="I45" s="4">
        <v>16</v>
      </c>
      <c r="M45" s="4">
        <v>1997</v>
      </c>
      <c r="N45" s="4" t="s">
        <v>227</v>
      </c>
      <c r="O45" s="4" t="s">
        <v>288</v>
      </c>
      <c r="S45" s="4" t="s">
        <v>175</v>
      </c>
      <c r="U45" s="4" t="s">
        <v>175</v>
      </c>
      <c r="V45" s="4" t="s">
        <v>157</v>
      </c>
      <c r="W45" s="4">
        <v>273</v>
      </c>
      <c r="Y45" s="4" t="s">
        <v>343</v>
      </c>
      <c r="AA45" s="4" t="s">
        <v>180</v>
      </c>
      <c r="AB45" s="4" t="s">
        <v>10</v>
      </c>
      <c r="AC45" s="4" t="s">
        <v>312</v>
      </c>
      <c r="AD45" s="4" t="s">
        <v>313</v>
      </c>
      <c r="AE45" s="4">
        <v>2047</v>
      </c>
      <c r="AF45" s="4" t="s">
        <v>295</v>
      </c>
      <c r="AG45" s="4">
        <v>-38.612299999999998</v>
      </c>
      <c r="AH45" s="4">
        <v>176.19319999999999</v>
      </c>
      <c r="AI45" s="4" t="s">
        <v>97</v>
      </c>
      <c r="AJ45" s="4" t="s">
        <v>296</v>
      </c>
    </row>
    <row r="46" spans="1:36" x14ac:dyDescent="0.25">
      <c r="A46" s="4" t="s">
        <v>344</v>
      </c>
      <c r="B46" s="4" t="s">
        <v>285</v>
      </c>
      <c r="C46" s="4" t="s">
        <v>338</v>
      </c>
      <c r="E46" s="4" t="s">
        <v>326</v>
      </c>
      <c r="G46" s="4" t="s">
        <v>153</v>
      </c>
      <c r="H46" s="4">
        <v>8</v>
      </c>
      <c r="I46" s="4">
        <v>3.8</v>
      </c>
      <c r="M46" s="4">
        <v>1966</v>
      </c>
      <c r="N46" s="4" t="s">
        <v>227</v>
      </c>
      <c r="O46" s="4" t="s">
        <v>345</v>
      </c>
      <c r="S46" s="4" t="s">
        <v>331</v>
      </c>
      <c r="U46" s="4" t="s">
        <v>205</v>
      </c>
      <c r="V46" s="4" t="s">
        <v>346</v>
      </c>
      <c r="Y46" s="4" t="s">
        <v>291</v>
      </c>
      <c r="AA46" s="4" t="s">
        <v>292</v>
      </c>
      <c r="AB46" s="4" t="s">
        <v>10</v>
      </c>
      <c r="AC46" s="4" t="s">
        <v>293</v>
      </c>
      <c r="AD46" s="4" t="s">
        <v>294</v>
      </c>
      <c r="AE46" s="4">
        <v>2016</v>
      </c>
      <c r="AF46" s="4" t="s">
        <v>295</v>
      </c>
      <c r="AG46" s="4">
        <v>-38.073799999999999</v>
      </c>
      <c r="AH46" s="4">
        <v>176.7199</v>
      </c>
      <c r="AI46" s="4" t="s">
        <v>283</v>
      </c>
      <c r="AJ46" s="4" t="s">
        <v>296</v>
      </c>
    </row>
    <row r="47" spans="1:36" x14ac:dyDescent="0.25">
      <c r="A47" s="4" t="s">
        <v>347</v>
      </c>
      <c r="B47" s="4" t="s">
        <v>285</v>
      </c>
      <c r="C47" s="4" t="s">
        <v>348</v>
      </c>
      <c r="E47" s="4" t="s">
        <v>326</v>
      </c>
      <c r="F47" s="4" t="s">
        <v>320</v>
      </c>
      <c r="G47" s="4" t="s">
        <v>153</v>
      </c>
      <c r="H47" s="4">
        <v>163</v>
      </c>
      <c r="I47" s="4">
        <v>30</v>
      </c>
      <c r="M47" s="4">
        <v>1958</v>
      </c>
      <c r="N47" s="4" t="s">
        <v>227</v>
      </c>
      <c r="O47" s="4" t="s">
        <v>349</v>
      </c>
      <c r="P47" s="4" t="s">
        <v>350</v>
      </c>
      <c r="S47" s="4" t="s">
        <v>310</v>
      </c>
      <c r="U47" s="4" t="s">
        <v>235</v>
      </c>
      <c r="V47" s="4" t="s">
        <v>229</v>
      </c>
      <c r="W47" s="4">
        <v>979</v>
      </c>
      <c r="Y47" s="4" t="s">
        <v>311</v>
      </c>
      <c r="AA47" s="4" t="s">
        <v>180</v>
      </c>
      <c r="AB47" s="4" t="s">
        <v>10</v>
      </c>
      <c r="AC47" s="4" t="s">
        <v>316</v>
      </c>
      <c r="AD47" s="4" t="s">
        <v>313</v>
      </c>
      <c r="AE47" s="4">
        <v>2008</v>
      </c>
      <c r="AF47" s="4" t="s">
        <v>295</v>
      </c>
      <c r="AG47" s="4">
        <v>-38.625599999999999</v>
      </c>
      <c r="AH47" s="4">
        <v>176.1037</v>
      </c>
      <c r="AI47" s="4" t="s">
        <v>97</v>
      </c>
      <c r="AJ47" s="4" t="s">
        <v>296</v>
      </c>
    </row>
    <row r="48" spans="1:36" x14ac:dyDescent="0.25">
      <c r="A48" s="4" t="s">
        <v>351</v>
      </c>
      <c r="B48" s="4" t="s">
        <v>285</v>
      </c>
      <c r="C48" s="4" t="s">
        <v>348</v>
      </c>
      <c r="E48" s="4" t="s">
        <v>320</v>
      </c>
      <c r="G48" s="4" t="s">
        <v>153</v>
      </c>
      <c r="H48" s="4">
        <v>140</v>
      </c>
      <c r="I48" s="4">
        <v>140</v>
      </c>
      <c r="M48" s="4">
        <v>2010</v>
      </c>
      <c r="N48" s="4" t="s">
        <v>227</v>
      </c>
      <c r="O48" s="4" t="s">
        <v>352</v>
      </c>
      <c r="S48" s="4" t="s">
        <v>175</v>
      </c>
      <c r="T48" s="4" t="s">
        <v>353</v>
      </c>
      <c r="U48" s="4" t="s">
        <v>175</v>
      </c>
      <c r="V48" s="4" t="s">
        <v>229</v>
      </c>
      <c r="W48" s="4">
        <v>1165</v>
      </c>
      <c r="Y48" s="4" t="s">
        <v>343</v>
      </c>
      <c r="AA48" s="4" t="s">
        <v>180</v>
      </c>
      <c r="AB48" s="4" t="s">
        <v>10</v>
      </c>
      <c r="AC48" s="4" t="s">
        <v>354</v>
      </c>
      <c r="AD48" s="4" t="s">
        <v>300</v>
      </c>
      <c r="AE48" s="4">
        <v>2060</v>
      </c>
      <c r="AF48" s="4" t="s">
        <v>295</v>
      </c>
      <c r="AG48" s="4">
        <v>-38.614100000000001</v>
      </c>
      <c r="AH48" s="4">
        <v>176.18389999999999</v>
      </c>
      <c r="AI48" s="4" t="s">
        <v>97</v>
      </c>
      <c r="AJ48" s="4" t="s">
        <v>296</v>
      </c>
    </row>
    <row r="49" spans="1:36" hidden="1" x14ac:dyDescent="0.25">
      <c r="A49" s="4" t="s">
        <v>355</v>
      </c>
      <c r="B49" s="4" t="s">
        <v>151</v>
      </c>
      <c r="C49" s="4" t="s">
        <v>356</v>
      </c>
      <c r="D49" s="4" t="s">
        <v>224</v>
      </c>
      <c r="E49" s="4" t="s">
        <v>226</v>
      </c>
      <c r="G49" s="4" t="s">
        <v>153</v>
      </c>
      <c r="H49" s="4">
        <v>750</v>
      </c>
      <c r="I49" s="4">
        <v>250</v>
      </c>
      <c r="J49" s="4">
        <v>10300</v>
      </c>
      <c r="K49" s="4">
        <v>3</v>
      </c>
      <c r="L49" s="4" t="s">
        <v>357</v>
      </c>
      <c r="M49" s="4">
        <v>1983</v>
      </c>
      <c r="N49" s="4" t="s">
        <v>227</v>
      </c>
      <c r="S49" s="4" t="s">
        <v>358</v>
      </c>
      <c r="U49" s="4" t="s">
        <v>358</v>
      </c>
      <c r="V49" s="4" t="s">
        <v>229</v>
      </c>
      <c r="W49" s="4">
        <v>2850</v>
      </c>
      <c r="AA49" s="4" t="s">
        <v>180</v>
      </c>
      <c r="AB49" s="4" t="s">
        <v>159</v>
      </c>
      <c r="AC49" s="4" t="s">
        <v>359</v>
      </c>
      <c r="AD49" s="4" t="s">
        <v>360</v>
      </c>
      <c r="AE49" s="4">
        <v>2033</v>
      </c>
      <c r="AG49" s="4">
        <v>-37.557299999999998</v>
      </c>
      <c r="AH49" s="4">
        <v>175.1593</v>
      </c>
      <c r="AI49" s="4" t="s">
        <v>97</v>
      </c>
      <c r="AJ49" s="4" t="s">
        <v>361</v>
      </c>
    </row>
    <row r="50" spans="1:36" hidden="1" x14ac:dyDescent="0.25">
      <c r="A50" s="4" t="s">
        <v>362</v>
      </c>
      <c r="B50" s="4" t="s">
        <v>151</v>
      </c>
      <c r="C50" s="4" t="s">
        <v>356</v>
      </c>
      <c r="E50" s="4" t="s">
        <v>363</v>
      </c>
      <c r="G50" s="4" t="s">
        <v>153</v>
      </c>
      <c r="H50" s="4">
        <v>385</v>
      </c>
      <c r="J50" s="4">
        <v>7200</v>
      </c>
      <c r="M50" s="4">
        <v>2007</v>
      </c>
      <c r="N50" s="4" t="s">
        <v>227</v>
      </c>
      <c r="S50" s="4" t="s">
        <v>358</v>
      </c>
      <c r="U50" s="4" t="s">
        <v>358</v>
      </c>
      <c r="V50" s="4" t="s">
        <v>229</v>
      </c>
      <c r="W50" s="4">
        <v>2410</v>
      </c>
      <c r="AA50" s="4" t="s">
        <v>180</v>
      </c>
      <c r="AB50" s="4" t="s">
        <v>159</v>
      </c>
      <c r="AC50" s="4" t="s">
        <v>364</v>
      </c>
      <c r="AD50" s="4" t="s">
        <v>360</v>
      </c>
      <c r="AE50" s="4">
        <v>2057</v>
      </c>
      <c r="AG50" s="4">
        <v>-37.557699999999997</v>
      </c>
      <c r="AH50" s="4">
        <v>175.1593</v>
      </c>
      <c r="AI50" s="4" t="s">
        <v>97</v>
      </c>
      <c r="AJ50" s="4" t="s">
        <v>365</v>
      </c>
    </row>
    <row r="51" spans="1:36" hidden="1" x14ac:dyDescent="0.25">
      <c r="A51" s="4" t="s">
        <v>366</v>
      </c>
      <c r="B51" s="4" t="s">
        <v>151</v>
      </c>
      <c r="C51" s="4" t="s">
        <v>356</v>
      </c>
      <c r="E51" s="4" t="s">
        <v>363</v>
      </c>
      <c r="G51" s="4" t="s">
        <v>153</v>
      </c>
      <c r="H51" s="4">
        <v>377</v>
      </c>
      <c r="J51" s="4">
        <v>7600</v>
      </c>
      <c r="M51" s="4">
        <v>1998</v>
      </c>
      <c r="N51" s="4" t="s">
        <v>227</v>
      </c>
      <c r="O51" s="4" t="s">
        <v>321</v>
      </c>
      <c r="P51" s="4" t="s">
        <v>367</v>
      </c>
      <c r="S51" s="4" t="s">
        <v>235</v>
      </c>
      <c r="U51" s="4" t="s">
        <v>235</v>
      </c>
      <c r="V51" s="4" t="s">
        <v>229</v>
      </c>
      <c r="W51" s="4">
        <v>2200</v>
      </c>
      <c r="AA51" s="4" t="s">
        <v>368</v>
      </c>
      <c r="AB51" s="4" t="s">
        <v>159</v>
      </c>
      <c r="AC51" s="4" t="s">
        <v>369</v>
      </c>
      <c r="AD51" s="4" t="s">
        <v>370</v>
      </c>
      <c r="AE51" s="4">
        <v>2048</v>
      </c>
      <c r="AG51" s="4">
        <v>-39.332299999999996</v>
      </c>
      <c r="AH51" s="4">
        <v>174.3073</v>
      </c>
      <c r="AI51" s="4" t="s">
        <v>371</v>
      </c>
      <c r="AJ51" s="4" t="s">
        <v>365</v>
      </c>
    </row>
    <row r="52" spans="1:36" hidden="1" x14ac:dyDescent="0.25">
      <c r="A52" s="4" t="s">
        <v>372</v>
      </c>
      <c r="B52" s="4" t="s">
        <v>151</v>
      </c>
      <c r="C52" s="4" t="s">
        <v>356</v>
      </c>
      <c r="E52" s="4" t="s">
        <v>234</v>
      </c>
      <c r="G52" s="4" t="s">
        <v>153</v>
      </c>
      <c r="H52" s="4">
        <v>210</v>
      </c>
      <c r="I52" s="4">
        <v>100</v>
      </c>
      <c r="M52" s="4">
        <v>2010</v>
      </c>
      <c r="N52" s="4" t="s">
        <v>227</v>
      </c>
      <c r="S52" s="4" t="s">
        <v>235</v>
      </c>
      <c r="U52" s="4" t="s">
        <v>235</v>
      </c>
      <c r="V52" s="4" t="s">
        <v>229</v>
      </c>
      <c r="W52" s="4">
        <v>350</v>
      </c>
      <c r="AA52" s="4" t="s">
        <v>368</v>
      </c>
      <c r="AB52" s="4" t="s">
        <v>159</v>
      </c>
      <c r="AC52" s="4" t="s">
        <v>369</v>
      </c>
      <c r="AD52" s="4" t="s">
        <v>370</v>
      </c>
      <c r="AE52" s="4">
        <v>2052</v>
      </c>
      <c r="AG52" s="4">
        <v>-39.330599999999997</v>
      </c>
      <c r="AH52" s="4">
        <v>174.31970000000001</v>
      </c>
      <c r="AI52" s="4" t="s">
        <v>371</v>
      </c>
      <c r="AJ52" s="4" t="s">
        <v>373</v>
      </c>
    </row>
    <row r="53" spans="1:36" hidden="1" x14ac:dyDescent="0.25">
      <c r="A53" s="4" t="s">
        <v>374</v>
      </c>
      <c r="B53" s="4" t="s">
        <v>151</v>
      </c>
      <c r="C53" s="4" t="s">
        <v>356</v>
      </c>
      <c r="E53" s="4" t="s">
        <v>234</v>
      </c>
      <c r="G53" s="4" t="s">
        <v>153</v>
      </c>
      <c r="H53" s="4">
        <v>100</v>
      </c>
      <c r="I53" s="4">
        <v>10.3</v>
      </c>
      <c r="J53" s="4">
        <v>0</v>
      </c>
      <c r="L53" s="4" t="s">
        <v>375</v>
      </c>
      <c r="M53" s="4">
        <v>2020</v>
      </c>
      <c r="N53" s="4" t="s">
        <v>227</v>
      </c>
      <c r="S53" s="4" t="s">
        <v>376</v>
      </c>
      <c r="U53" s="4" t="s">
        <v>376</v>
      </c>
      <c r="AA53" s="4" t="s">
        <v>368</v>
      </c>
      <c r="AC53" s="4" t="s">
        <v>377</v>
      </c>
      <c r="AD53" s="4" t="s">
        <v>378</v>
      </c>
      <c r="AE53" s="4">
        <v>2057</v>
      </c>
      <c r="AG53" s="4">
        <v>-39.1265</v>
      </c>
      <c r="AH53" s="4">
        <v>174.1165</v>
      </c>
      <c r="AI53" s="4" t="s">
        <v>371</v>
      </c>
      <c r="AJ53" s="4" t="s">
        <v>373</v>
      </c>
    </row>
    <row r="54" spans="1:36" hidden="1" x14ac:dyDescent="0.25">
      <c r="A54" s="4" t="s">
        <v>379</v>
      </c>
      <c r="B54" s="4" t="s">
        <v>151</v>
      </c>
      <c r="C54" s="4" t="s">
        <v>356</v>
      </c>
      <c r="E54" s="4" t="s">
        <v>234</v>
      </c>
      <c r="G54" s="4" t="s">
        <v>165</v>
      </c>
      <c r="H54" s="4">
        <v>100</v>
      </c>
      <c r="I54" s="4">
        <v>50</v>
      </c>
      <c r="J54" s="4">
        <v>0</v>
      </c>
      <c r="K54" s="4">
        <v>4</v>
      </c>
      <c r="L54" s="4" t="s">
        <v>380</v>
      </c>
      <c r="M54" s="4">
        <v>2013</v>
      </c>
      <c r="N54" s="4" t="s">
        <v>227</v>
      </c>
      <c r="S54" s="4" t="s">
        <v>376</v>
      </c>
      <c r="U54" s="4" t="s">
        <v>205</v>
      </c>
      <c r="V54" s="4" t="s">
        <v>229</v>
      </c>
      <c r="W54" s="4">
        <v>300</v>
      </c>
      <c r="AA54" s="4" t="s">
        <v>368</v>
      </c>
      <c r="AB54" s="4" t="s">
        <v>159</v>
      </c>
      <c r="AC54" s="4" t="s">
        <v>381</v>
      </c>
      <c r="AD54" s="4" t="s">
        <v>382</v>
      </c>
      <c r="AE54" s="4">
        <v>2050</v>
      </c>
      <c r="AG54" s="4">
        <v>-39.001100000000001</v>
      </c>
      <c r="AH54" s="4">
        <v>174.23769999999999</v>
      </c>
      <c r="AI54" s="4" t="s">
        <v>371</v>
      </c>
      <c r="AJ54" s="4" t="s">
        <v>373</v>
      </c>
    </row>
    <row r="55" spans="1:36" hidden="1" x14ac:dyDescent="0.25">
      <c r="A55" s="4" t="s">
        <v>383</v>
      </c>
      <c r="B55" s="4" t="s">
        <v>151</v>
      </c>
      <c r="C55" s="4" t="s">
        <v>356</v>
      </c>
      <c r="D55" s="4" t="s">
        <v>384</v>
      </c>
      <c r="E55" s="4" t="s">
        <v>226</v>
      </c>
      <c r="G55" s="4" t="s">
        <v>165</v>
      </c>
      <c r="H55" s="4">
        <v>69.599999999999994</v>
      </c>
      <c r="I55" s="4">
        <v>26</v>
      </c>
      <c r="J55" s="4">
        <v>9300</v>
      </c>
      <c r="L55" s="4" t="s">
        <v>385</v>
      </c>
      <c r="M55" s="4">
        <v>1996</v>
      </c>
      <c r="N55" s="4" t="s">
        <v>227</v>
      </c>
      <c r="S55" s="4" t="s">
        <v>205</v>
      </c>
      <c r="T55" s="4" t="s">
        <v>386</v>
      </c>
      <c r="U55" s="4" t="s">
        <v>205</v>
      </c>
      <c r="V55" s="4" t="s">
        <v>229</v>
      </c>
      <c r="W55" s="4">
        <v>180</v>
      </c>
      <c r="AA55" s="4" t="s">
        <v>368</v>
      </c>
      <c r="AB55" s="4" t="s">
        <v>159</v>
      </c>
      <c r="AC55" s="4" t="s">
        <v>387</v>
      </c>
      <c r="AD55" s="4" t="s">
        <v>388</v>
      </c>
      <c r="AE55" s="4">
        <v>2038</v>
      </c>
      <c r="AG55" s="4">
        <v>-39.606099999999998</v>
      </c>
      <c r="AH55" s="4">
        <v>174.30109999999999</v>
      </c>
      <c r="AI55" s="4" t="s">
        <v>371</v>
      </c>
      <c r="AJ55" s="4" t="s">
        <v>361</v>
      </c>
    </row>
    <row r="56" spans="1:36" hidden="1" x14ac:dyDescent="0.25">
      <c r="A56" s="4" t="s">
        <v>389</v>
      </c>
      <c r="B56" s="4" t="s">
        <v>151</v>
      </c>
      <c r="C56" s="4" t="s">
        <v>356</v>
      </c>
      <c r="D56" s="4" t="s">
        <v>220</v>
      </c>
      <c r="E56" s="4" t="s">
        <v>234</v>
      </c>
      <c r="G56" s="4" t="s">
        <v>153</v>
      </c>
      <c r="H56" s="4">
        <v>48</v>
      </c>
      <c r="J56" s="4">
        <v>9800</v>
      </c>
      <c r="M56" s="4">
        <v>2004</v>
      </c>
      <c r="N56" s="4" t="s">
        <v>227</v>
      </c>
      <c r="S56" s="4" t="s">
        <v>358</v>
      </c>
      <c r="U56" s="4" t="s">
        <v>358</v>
      </c>
      <c r="V56" s="4" t="s">
        <v>229</v>
      </c>
      <c r="W56" s="4">
        <v>335</v>
      </c>
      <c r="AA56" s="4" t="s">
        <v>180</v>
      </c>
      <c r="AB56" s="4" t="s">
        <v>159</v>
      </c>
      <c r="AC56" s="4" t="s">
        <v>359</v>
      </c>
      <c r="AD56" s="4" t="s">
        <v>360</v>
      </c>
      <c r="AE56" s="4">
        <v>2046</v>
      </c>
      <c r="AG56" s="4">
        <v>-37.557699999999997</v>
      </c>
      <c r="AH56" s="4">
        <v>175.1593</v>
      </c>
      <c r="AI56" s="4" t="s">
        <v>97</v>
      </c>
      <c r="AJ56" s="4" t="s">
        <v>373</v>
      </c>
    </row>
    <row r="57" spans="1:36" hidden="1" x14ac:dyDescent="0.25">
      <c r="A57" s="4" t="s">
        <v>390</v>
      </c>
      <c r="B57" s="4" t="s">
        <v>151</v>
      </c>
      <c r="C57" s="4" t="s">
        <v>356</v>
      </c>
      <c r="E57" s="4" t="s">
        <v>234</v>
      </c>
      <c r="G57" s="4" t="s">
        <v>165</v>
      </c>
      <c r="H57" s="4">
        <v>44</v>
      </c>
      <c r="I57" s="4">
        <v>44</v>
      </c>
      <c r="J57" s="4">
        <v>12600</v>
      </c>
      <c r="M57" s="4">
        <v>1999</v>
      </c>
      <c r="N57" s="4" t="s">
        <v>227</v>
      </c>
      <c r="S57" s="4" t="s">
        <v>235</v>
      </c>
      <c r="U57" s="4" t="s">
        <v>235</v>
      </c>
      <c r="V57" s="4" t="s">
        <v>346</v>
      </c>
      <c r="W57" s="4">
        <v>200</v>
      </c>
      <c r="AA57" s="4" t="s">
        <v>180</v>
      </c>
      <c r="AB57" s="4" t="s">
        <v>159</v>
      </c>
      <c r="AC57" s="4" t="s">
        <v>391</v>
      </c>
      <c r="AD57" s="4" t="s">
        <v>392</v>
      </c>
      <c r="AE57" s="4">
        <v>2041</v>
      </c>
      <c r="AG57" s="4">
        <v>-37.7273</v>
      </c>
      <c r="AH57" s="4">
        <v>175.21440000000001</v>
      </c>
      <c r="AI57" s="4" t="s">
        <v>97</v>
      </c>
      <c r="AJ57" s="4" t="s">
        <v>373</v>
      </c>
    </row>
    <row r="58" spans="1:36" hidden="1" x14ac:dyDescent="0.25">
      <c r="A58" s="4" t="s">
        <v>393</v>
      </c>
      <c r="B58" s="4" t="s">
        <v>151</v>
      </c>
      <c r="C58" s="4" t="s">
        <v>356</v>
      </c>
      <c r="G58" s="4" t="s">
        <v>165</v>
      </c>
      <c r="H58" s="4">
        <v>37</v>
      </c>
      <c r="I58" s="4">
        <v>18.7</v>
      </c>
      <c r="J58" s="4">
        <v>0</v>
      </c>
      <c r="L58" s="4" t="s">
        <v>394</v>
      </c>
      <c r="M58" s="4">
        <v>1966</v>
      </c>
      <c r="S58" s="4" t="s">
        <v>331</v>
      </c>
      <c r="U58" s="4" t="s">
        <v>331</v>
      </c>
      <c r="V58" s="4" t="s">
        <v>229</v>
      </c>
      <c r="W58" s="4">
        <v>271</v>
      </c>
      <c r="AA58" s="4" t="s">
        <v>280</v>
      </c>
      <c r="AB58" s="4" t="s">
        <v>159</v>
      </c>
      <c r="AC58" s="4" t="s">
        <v>332</v>
      </c>
      <c r="AD58" s="4" t="s">
        <v>294</v>
      </c>
      <c r="AG58" s="4">
        <v>-38.073900000000002</v>
      </c>
      <c r="AH58" s="4">
        <v>176.7199</v>
      </c>
      <c r="AI58" s="4" t="s">
        <v>283</v>
      </c>
      <c r="AJ58" s="4" t="s">
        <v>361</v>
      </c>
    </row>
    <row r="59" spans="1:36" hidden="1" x14ac:dyDescent="0.25">
      <c r="A59" s="4" t="s">
        <v>395</v>
      </c>
      <c r="B59" s="4" t="s">
        <v>151</v>
      </c>
      <c r="C59" s="4" t="s">
        <v>356</v>
      </c>
      <c r="E59" s="4" t="s">
        <v>234</v>
      </c>
      <c r="G59" s="4" t="s">
        <v>165</v>
      </c>
      <c r="H59" s="4">
        <v>25</v>
      </c>
      <c r="M59" s="4">
        <v>1998</v>
      </c>
      <c r="N59" s="4" t="s">
        <v>227</v>
      </c>
      <c r="S59" s="4" t="s">
        <v>396</v>
      </c>
      <c r="U59" s="4" t="s">
        <v>205</v>
      </c>
      <c r="V59" s="4" t="s">
        <v>229</v>
      </c>
      <c r="W59" s="4">
        <v>130</v>
      </c>
      <c r="AA59" s="4" t="s">
        <v>368</v>
      </c>
      <c r="AB59" s="4" t="s">
        <v>159</v>
      </c>
      <c r="AC59" s="4" t="s">
        <v>397</v>
      </c>
      <c r="AD59" s="4" t="s">
        <v>398</v>
      </c>
      <c r="AE59" s="4">
        <v>2040</v>
      </c>
      <c r="AG59" s="4">
        <v>-39.483699999999999</v>
      </c>
      <c r="AH59" s="4">
        <v>174.13399999999999</v>
      </c>
      <c r="AI59" s="4" t="s">
        <v>371</v>
      </c>
      <c r="AJ59" s="4" t="s">
        <v>373</v>
      </c>
    </row>
    <row r="60" spans="1:36" hidden="1" x14ac:dyDescent="0.25">
      <c r="A60" s="4" t="s">
        <v>399</v>
      </c>
      <c r="B60" s="4" t="s">
        <v>151</v>
      </c>
      <c r="C60" s="4" t="s">
        <v>356</v>
      </c>
      <c r="E60" s="4" t="s">
        <v>234</v>
      </c>
      <c r="G60" s="4" t="s">
        <v>165</v>
      </c>
      <c r="H60" s="4">
        <v>10</v>
      </c>
      <c r="I60" s="4">
        <v>5</v>
      </c>
      <c r="J60" s="4">
        <v>12500</v>
      </c>
      <c r="L60" s="4" t="s">
        <v>400</v>
      </c>
      <c r="M60" s="4">
        <v>1996</v>
      </c>
      <c r="N60" s="4" t="s">
        <v>227</v>
      </c>
      <c r="S60" s="4" t="s">
        <v>396</v>
      </c>
      <c r="U60" s="4" t="s">
        <v>205</v>
      </c>
      <c r="V60" s="4" t="s">
        <v>157</v>
      </c>
      <c r="W60" s="4">
        <v>54</v>
      </c>
      <c r="AA60" s="4" t="s">
        <v>280</v>
      </c>
      <c r="AC60" s="4" t="s">
        <v>401</v>
      </c>
      <c r="AD60" s="4" t="s">
        <v>402</v>
      </c>
      <c r="AE60" s="4">
        <v>2033</v>
      </c>
      <c r="AG60" s="4">
        <v>-37.976399999999998</v>
      </c>
      <c r="AH60" s="4">
        <v>176.8278</v>
      </c>
      <c r="AI60" s="4" t="s">
        <v>283</v>
      </c>
      <c r="AJ60" s="4" t="s">
        <v>373</v>
      </c>
    </row>
    <row r="61" spans="1:36" hidden="1" x14ac:dyDescent="0.25">
      <c r="A61" s="4" t="s">
        <v>403</v>
      </c>
      <c r="B61" s="4" t="s">
        <v>151</v>
      </c>
      <c r="C61" s="4" t="s">
        <v>356</v>
      </c>
      <c r="D61" s="4" t="s">
        <v>404</v>
      </c>
      <c r="G61" s="4" t="s">
        <v>165</v>
      </c>
      <c r="H61" s="4">
        <v>10</v>
      </c>
      <c r="I61" s="4">
        <v>2</v>
      </c>
      <c r="J61" s="4">
        <v>0</v>
      </c>
      <c r="M61" s="4">
        <v>1981</v>
      </c>
      <c r="S61" s="4" t="s">
        <v>405</v>
      </c>
      <c r="U61" s="4" t="s">
        <v>185</v>
      </c>
      <c r="V61" s="4" t="s">
        <v>157</v>
      </c>
      <c r="W61" s="4">
        <v>0</v>
      </c>
      <c r="AA61" s="4" t="s">
        <v>200</v>
      </c>
      <c r="AB61" s="4" t="s">
        <v>159</v>
      </c>
      <c r="AC61" s="4" t="s">
        <v>206</v>
      </c>
      <c r="AD61" s="4" t="s">
        <v>207</v>
      </c>
      <c r="AG61" s="4">
        <v>-41.286499999999997</v>
      </c>
      <c r="AH61" s="4">
        <v>174.77619999999999</v>
      </c>
      <c r="AI61" s="4" t="s">
        <v>203</v>
      </c>
      <c r="AJ61" s="4" t="s">
        <v>361</v>
      </c>
    </row>
    <row r="62" spans="1:36" hidden="1" x14ac:dyDescent="0.25">
      <c r="A62" s="4" t="s">
        <v>406</v>
      </c>
      <c r="B62" s="4" t="s">
        <v>151</v>
      </c>
      <c r="C62" s="4" t="s">
        <v>356</v>
      </c>
      <c r="E62" s="4" t="s">
        <v>245</v>
      </c>
      <c r="H62" s="4">
        <v>9</v>
      </c>
      <c r="I62" s="4">
        <v>9</v>
      </c>
      <c r="J62" s="4">
        <v>0</v>
      </c>
      <c r="K62" s="4">
        <v>1</v>
      </c>
      <c r="M62" s="4">
        <v>2008</v>
      </c>
      <c r="N62" s="4" t="s">
        <v>227</v>
      </c>
      <c r="S62" s="4" t="s">
        <v>396</v>
      </c>
      <c r="U62" s="4" t="s">
        <v>205</v>
      </c>
      <c r="V62" s="4" t="s">
        <v>157</v>
      </c>
      <c r="W62" s="4">
        <v>50</v>
      </c>
      <c r="AA62" s="4" t="s">
        <v>368</v>
      </c>
      <c r="AB62" s="4" t="s">
        <v>159</v>
      </c>
      <c r="AC62" s="4" t="s">
        <v>407</v>
      </c>
      <c r="AD62" s="4" t="s">
        <v>370</v>
      </c>
      <c r="AE62" s="4">
        <v>2038</v>
      </c>
      <c r="AG62" s="4">
        <v>-39.088000000000001</v>
      </c>
      <c r="AH62" s="4">
        <v>174.33539999999999</v>
      </c>
      <c r="AI62" s="4" t="s">
        <v>371</v>
      </c>
      <c r="AJ62" s="4" t="s">
        <v>361</v>
      </c>
    </row>
    <row r="63" spans="1:36" hidden="1" x14ac:dyDescent="0.25">
      <c r="A63" s="4" t="s">
        <v>408</v>
      </c>
      <c r="B63" s="4" t="s">
        <v>151</v>
      </c>
      <c r="C63" s="4" t="s">
        <v>356</v>
      </c>
      <c r="D63" s="4" t="s">
        <v>220</v>
      </c>
      <c r="G63" s="4" t="s">
        <v>165</v>
      </c>
      <c r="H63" s="4">
        <v>3.6</v>
      </c>
      <c r="I63" s="4">
        <v>1.8</v>
      </c>
      <c r="J63" s="4">
        <v>0</v>
      </c>
      <c r="L63" s="4" t="s">
        <v>409</v>
      </c>
      <c r="M63" s="4">
        <v>2005</v>
      </c>
      <c r="S63" s="4" t="s">
        <v>410</v>
      </c>
      <c r="U63" s="4" t="s">
        <v>185</v>
      </c>
      <c r="V63" s="4" t="s">
        <v>157</v>
      </c>
      <c r="W63" s="4">
        <v>7</v>
      </c>
      <c r="AA63" s="4" t="s">
        <v>168</v>
      </c>
      <c r="AB63" s="4" t="s">
        <v>159</v>
      </c>
      <c r="AC63" s="4" t="s">
        <v>411</v>
      </c>
      <c r="AD63" s="4" t="s">
        <v>412</v>
      </c>
      <c r="AG63" s="4">
        <v>-36.848500000000001</v>
      </c>
      <c r="AH63" s="4">
        <v>174.76329999999999</v>
      </c>
      <c r="AI63" s="4" t="s">
        <v>171</v>
      </c>
      <c r="AJ63" s="4" t="s">
        <v>361</v>
      </c>
    </row>
    <row r="64" spans="1:36" hidden="1" x14ac:dyDescent="0.25">
      <c r="A64" s="4" t="s">
        <v>413</v>
      </c>
      <c r="B64" s="4" t="s">
        <v>151</v>
      </c>
      <c r="C64" s="4" t="s">
        <v>356</v>
      </c>
      <c r="G64" s="4" t="s">
        <v>153</v>
      </c>
      <c r="H64" s="4">
        <v>0.3</v>
      </c>
      <c r="I64" s="4">
        <v>0.3</v>
      </c>
      <c r="J64" s="4">
        <v>0</v>
      </c>
      <c r="S64" s="4" t="s">
        <v>205</v>
      </c>
      <c r="U64" s="4" t="s">
        <v>205</v>
      </c>
      <c r="V64" s="4" t="s">
        <v>157</v>
      </c>
      <c r="W64" s="4">
        <v>0</v>
      </c>
      <c r="AA64" s="4" t="s">
        <v>280</v>
      </c>
      <c r="AB64" s="4" t="s">
        <v>159</v>
      </c>
      <c r="AC64" s="4" t="s">
        <v>414</v>
      </c>
      <c r="AD64" s="4" t="s">
        <v>415</v>
      </c>
      <c r="AG64" s="4">
        <v>-38.160600000000002</v>
      </c>
      <c r="AH64" s="4">
        <v>176.26480000000001</v>
      </c>
      <c r="AI64" s="4" t="s">
        <v>283</v>
      </c>
      <c r="AJ64" s="4" t="s">
        <v>361</v>
      </c>
    </row>
    <row r="65" spans="1:35" hidden="1" x14ac:dyDescent="0.25">
      <c r="A65" s="4" t="s">
        <v>416</v>
      </c>
      <c r="B65" s="4" t="s">
        <v>151</v>
      </c>
      <c r="C65" s="4" t="s">
        <v>417</v>
      </c>
      <c r="G65" s="4" t="s">
        <v>165</v>
      </c>
      <c r="H65" s="4">
        <v>8</v>
      </c>
      <c r="I65" s="4">
        <v>8</v>
      </c>
      <c r="J65" s="4">
        <v>0</v>
      </c>
      <c r="S65" s="4" t="s">
        <v>405</v>
      </c>
      <c r="U65" s="4" t="s">
        <v>185</v>
      </c>
      <c r="V65" s="4" t="s">
        <v>157</v>
      </c>
      <c r="W65" s="4">
        <v>32</v>
      </c>
      <c r="AA65" s="4" t="s">
        <v>236</v>
      </c>
      <c r="AB65" s="4" t="s">
        <v>159</v>
      </c>
      <c r="AC65" s="4" t="s">
        <v>418</v>
      </c>
      <c r="AD65" s="4" t="s">
        <v>419</v>
      </c>
      <c r="AG65" s="4">
        <v>-39.553899999999999</v>
      </c>
      <c r="AH65" s="4">
        <v>176.92</v>
      </c>
      <c r="AI65" s="4" t="s">
        <v>100</v>
      </c>
    </row>
    <row r="66" spans="1:35" hidden="1" x14ac:dyDescent="0.25">
      <c r="A66" s="4" t="s">
        <v>420</v>
      </c>
      <c r="B66" s="4" t="s">
        <v>151</v>
      </c>
      <c r="C66" s="4" t="s">
        <v>417</v>
      </c>
      <c r="G66" s="4" t="s">
        <v>153</v>
      </c>
      <c r="H66" s="4">
        <v>4.5</v>
      </c>
      <c r="I66" s="4">
        <v>4.5</v>
      </c>
      <c r="J66" s="4">
        <v>0</v>
      </c>
      <c r="S66" s="4" t="s">
        <v>421</v>
      </c>
      <c r="U66" s="4" t="s">
        <v>310</v>
      </c>
      <c r="V66" s="4" t="s">
        <v>157</v>
      </c>
      <c r="W66" s="4">
        <v>1.2</v>
      </c>
      <c r="AA66" s="4" t="s">
        <v>236</v>
      </c>
      <c r="AB66" s="4" t="s">
        <v>159</v>
      </c>
      <c r="AC66" s="4" t="s">
        <v>422</v>
      </c>
      <c r="AD66" s="4" t="s">
        <v>423</v>
      </c>
      <c r="AG66" s="4">
        <v>-38.664700000000003</v>
      </c>
      <c r="AH66" s="4">
        <v>178.0241</v>
      </c>
      <c r="AI66" s="4" t="s">
        <v>100</v>
      </c>
    </row>
    <row r="67" spans="1:35" hidden="1" x14ac:dyDescent="0.25">
      <c r="A67" s="4" t="s">
        <v>424</v>
      </c>
      <c r="B67" s="4" t="s">
        <v>151</v>
      </c>
      <c r="C67" s="4" t="s">
        <v>417</v>
      </c>
      <c r="G67" s="4" t="s">
        <v>153</v>
      </c>
      <c r="H67" s="4">
        <v>3.9</v>
      </c>
      <c r="I67" s="4">
        <v>3.9</v>
      </c>
      <c r="J67" s="4">
        <v>0</v>
      </c>
      <c r="S67" s="4" t="s">
        <v>156</v>
      </c>
      <c r="U67" s="4" t="s">
        <v>156</v>
      </c>
      <c r="V67" s="4" t="s">
        <v>157</v>
      </c>
      <c r="W67" s="4">
        <v>3.3</v>
      </c>
      <c r="AA67" s="4" t="s">
        <v>180</v>
      </c>
      <c r="AB67" s="4" t="s">
        <v>159</v>
      </c>
      <c r="AC67" s="4" t="s">
        <v>425</v>
      </c>
      <c r="AD67" s="4" t="s">
        <v>426</v>
      </c>
      <c r="AG67" s="4">
        <v>-37.697499999999998</v>
      </c>
      <c r="AH67" s="4">
        <v>175.21289999999999</v>
      </c>
      <c r="AI67" s="4" t="s">
        <v>97</v>
      </c>
    </row>
    <row r="68" spans="1:35" hidden="1" x14ac:dyDescent="0.25">
      <c r="A68" s="4" t="s">
        <v>427</v>
      </c>
      <c r="B68" s="4" t="s">
        <v>151</v>
      </c>
      <c r="C68" s="4" t="s">
        <v>417</v>
      </c>
      <c r="G68" s="4" t="s">
        <v>153</v>
      </c>
      <c r="H68" s="4">
        <v>2.2999999999999998</v>
      </c>
      <c r="I68" s="4">
        <v>2.2999999999999998</v>
      </c>
      <c r="J68" s="4">
        <v>0</v>
      </c>
      <c r="S68" s="4" t="s">
        <v>428</v>
      </c>
      <c r="U68" s="4" t="s">
        <v>310</v>
      </c>
      <c r="V68" s="4" t="s">
        <v>157</v>
      </c>
      <c r="W68" s="4">
        <v>0</v>
      </c>
      <c r="AA68" s="4" t="s">
        <v>168</v>
      </c>
      <c r="AB68" s="4" t="s">
        <v>159</v>
      </c>
      <c r="AC68" s="4" t="s">
        <v>429</v>
      </c>
      <c r="AD68" s="4" t="s">
        <v>430</v>
      </c>
      <c r="AG68" s="4">
        <v>-42.461399999999998</v>
      </c>
      <c r="AH68" s="4">
        <v>171.19829999999999</v>
      </c>
      <c r="AI68" s="4" t="s">
        <v>171</v>
      </c>
    </row>
    <row r="69" spans="1:35" hidden="1" x14ac:dyDescent="0.25">
      <c r="A69" s="4" t="s">
        <v>431</v>
      </c>
      <c r="B69" s="4" t="s">
        <v>151</v>
      </c>
      <c r="C69" s="4" t="s">
        <v>417</v>
      </c>
      <c r="G69" s="4" t="s">
        <v>153</v>
      </c>
      <c r="H69" s="4">
        <v>0.8</v>
      </c>
      <c r="I69" s="4">
        <v>0.8</v>
      </c>
      <c r="J69" s="4">
        <v>0</v>
      </c>
      <c r="S69" s="4" t="s">
        <v>432</v>
      </c>
      <c r="U69" s="4" t="s">
        <v>167</v>
      </c>
      <c r="V69" s="4" t="s">
        <v>157</v>
      </c>
      <c r="W69" s="4">
        <v>2.2999999999999998</v>
      </c>
      <c r="AA69" s="4" t="s">
        <v>433</v>
      </c>
      <c r="AB69" s="4" t="s">
        <v>159</v>
      </c>
      <c r="AC69" s="4" t="s">
        <v>434</v>
      </c>
      <c r="AD69" s="4" t="s">
        <v>435</v>
      </c>
      <c r="AG69" s="4">
        <v>-40.384700000000002</v>
      </c>
      <c r="AH69" s="4">
        <v>175.58109999999999</v>
      </c>
      <c r="AI69" s="4" t="s">
        <v>436</v>
      </c>
    </row>
    <row r="70" spans="1:35" hidden="1" x14ac:dyDescent="0.25">
      <c r="A70" s="4" t="s">
        <v>437</v>
      </c>
      <c r="B70" s="4" t="s">
        <v>151</v>
      </c>
      <c r="C70" s="4" t="s">
        <v>417</v>
      </c>
      <c r="G70" s="4" t="s">
        <v>153</v>
      </c>
      <c r="H70" s="4">
        <v>0.8</v>
      </c>
      <c r="I70" s="4">
        <v>0.8</v>
      </c>
      <c r="J70" s="4">
        <v>0</v>
      </c>
      <c r="S70" s="4" t="s">
        <v>421</v>
      </c>
      <c r="U70" s="4" t="s">
        <v>310</v>
      </c>
      <c r="V70" s="4" t="s">
        <v>157</v>
      </c>
      <c r="W70" s="4">
        <v>0.2</v>
      </c>
      <c r="AA70" s="4" t="s">
        <v>236</v>
      </c>
      <c r="AB70" s="4" t="s">
        <v>159</v>
      </c>
      <c r="AC70" s="4" t="s">
        <v>438</v>
      </c>
      <c r="AD70" s="4" t="s">
        <v>439</v>
      </c>
      <c r="AG70" s="4">
        <v>-39.034799999999997</v>
      </c>
      <c r="AH70" s="4">
        <v>177.41730000000001</v>
      </c>
      <c r="AI70" s="4" t="s">
        <v>100</v>
      </c>
    </row>
    <row r="71" spans="1:35" hidden="1" x14ac:dyDescent="0.25">
      <c r="A71" s="4" t="s">
        <v>440</v>
      </c>
      <c r="B71" s="4" t="s">
        <v>151</v>
      </c>
      <c r="C71" s="4" t="s">
        <v>417</v>
      </c>
      <c r="G71" s="4" t="s">
        <v>153</v>
      </c>
      <c r="H71" s="4">
        <v>0.7</v>
      </c>
      <c r="I71" s="4">
        <v>0.7</v>
      </c>
      <c r="J71" s="4">
        <v>0</v>
      </c>
      <c r="S71" s="4" t="s">
        <v>441</v>
      </c>
      <c r="U71" s="4" t="s">
        <v>185</v>
      </c>
      <c r="V71" s="4" t="s">
        <v>157</v>
      </c>
      <c r="W71" s="4">
        <v>1</v>
      </c>
      <c r="AA71" s="4" t="s">
        <v>186</v>
      </c>
      <c r="AB71" s="4" t="s">
        <v>187</v>
      </c>
      <c r="AC71" s="4" t="s">
        <v>442</v>
      </c>
      <c r="AD71" s="4" t="s">
        <v>270</v>
      </c>
      <c r="AG71" s="4">
        <v>-43.542999999999999</v>
      </c>
      <c r="AH71" s="4">
        <v>172.52590000000001</v>
      </c>
      <c r="AI71" s="4" t="s">
        <v>95</v>
      </c>
    </row>
    <row r="72" spans="1:35" hidden="1" x14ac:dyDescent="0.25">
      <c r="A72" s="4" t="s">
        <v>443</v>
      </c>
      <c r="B72" s="4" t="s">
        <v>151</v>
      </c>
      <c r="C72" s="4" t="s">
        <v>417</v>
      </c>
      <c r="G72" s="4" t="s">
        <v>255</v>
      </c>
      <c r="H72" s="4">
        <v>0.7</v>
      </c>
      <c r="I72" s="4">
        <v>0.7</v>
      </c>
      <c r="J72" s="4">
        <v>0</v>
      </c>
      <c r="S72" s="4" t="s">
        <v>184</v>
      </c>
      <c r="U72" s="4" t="s">
        <v>184</v>
      </c>
      <c r="V72" s="4" t="s">
        <v>157</v>
      </c>
      <c r="W72" s="4">
        <v>0</v>
      </c>
      <c r="AA72" s="4" t="s">
        <v>186</v>
      </c>
      <c r="AB72" s="4" t="s">
        <v>187</v>
      </c>
      <c r="AC72" s="4" t="s">
        <v>188</v>
      </c>
      <c r="AD72" s="4" t="s">
        <v>189</v>
      </c>
      <c r="AG72" s="4">
        <v>-43.603200000000001</v>
      </c>
      <c r="AH72" s="4">
        <v>172.71379999999999</v>
      </c>
      <c r="AI72" s="4" t="s">
        <v>95</v>
      </c>
    </row>
    <row r="73" spans="1:35" hidden="1" x14ac:dyDescent="0.25">
      <c r="A73" s="4" t="s">
        <v>444</v>
      </c>
      <c r="B73" s="4" t="s">
        <v>151</v>
      </c>
      <c r="C73" s="4" t="s">
        <v>417</v>
      </c>
      <c r="G73" s="4" t="s">
        <v>153</v>
      </c>
      <c r="H73" s="4">
        <v>0.5</v>
      </c>
      <c r="I73" s="4">
        <v>0.5</v>
      </c>
      <c r="J73" s="4">
        <v>0</v>
      </c>
      <c r="S73" s="4" t="s">
        <v>156</v>
      </c>
      <c r="U73" s="4" t="s">
        <v>156</v>
      </c>
      <c r="V73" s="4" t="s">
        <v>157</v>
      </c>
      <c r="W73" s="4">
        <v>0.3</v>
      </c>
      <c r="AA73" s="4" t="s">
        <v>158</v>
      </c>
      <c r="AB73" s="4" t="s">
        <v>159</v>
      </c>
      <c r="AC73" s="4" t="s">
        <v>445</v>
      </c>
      <c r="AD73" s="4" t="s">
        <v>446</v>
      </c>
      <c r="AG73" s="4">
        <v>-35.753300000000003</v>
      </c>
      <c r="AH73" s="4">
        <v>174.19970000000001</v>
      </c>
      <c r="AI73" s="4" t="s">
        <v>162</v>
      </c>
    </row>
    <row r="74" spans="1:35" hidden="1" x14ac:dyDescent="0.25">
      <c r="A74" s="4" t="s">
        <v>447</v>
      </c>
      <c r="B74" s="4" t="s">
        <v>151</v>
      </c>
      <c r="C74" s="4" t="s">
        <v>417</v>
      </c>
      <c r="G74" s="4" t="s">
        <v>165</v>
      </c>
      <c r="H74" s="4">
        <v>0.5</v>
      </c>
      <c r="I74" s="4">
        <v>0.5</v>
      </c>
      <c r="J74" s="4">
        <v>0</v>
      </c>
      <c r="S74" s="4" t="s">
        <v>441</v>
      </c>
      <c r="U74" s="4" t="s">
        <v>185</v>
      </c>
      <c r="V74" s="4" t="s">
        <v>157</v>
      </c>
      <c r="W74" s="4">
        <v>1.1000000000000001</v>
      </c>
      <c r="AA74" s="4" t="s">
        <v>448</v>
      </c>
      <c r="AB74" s="4" t="s">
        <v>187</v>
      </c>
      <c r="AC74" s="4" t="s">
        <v>449</v>
      </c>
      <c r="AD74" s="4" t="s">
        <v>450</v>
      </c>
      <c r="AG74" s="4">
        <v>-45.8688</v>
      </c>
      <c r="AH74" s="4">
        <v>170.54060000000001</v>
      </c>
      <c r="AI74" s="4" t="s">
        <v>93</v>
      </c>
    </row>
    <row r="75" spans="1:35" hidden="1" x14ac:dyDescent="0.25">
      <c r="A75" s="4" t="s">
        <v>451</v>
      </c>
      <c r="B75" s="4" t="s">
        <v>151</v>
      </c>
      <c r="C75" s="4" t="s">
        <v>417</v>
      </c>
      <c r="G75" s="4" t="s">
        <v>153</v>
      </c>
      <c r="H75" s="4">
        <v>0.3</v>
      </c>
      <c r="I75" s="4">
        <v>0.3</v>
      </c>
      <c r="J75" s="4">
        <v>0</v>
      </c>
      <c r="S75" s="4" t="s">
        <v>452</v>
      </c>
      <c r="U75" s="4" t="s">
        <v>156</v>
      </c>
      <c r="V75" s="4" t="s">
        <v>157</v>
      </c>
      <c r="W75" s="4">
        <v>0</v>
      </c>
      <c r="AA75" s="4" t="s">
        <v>180</v>
      </c>
      <c r="AB75" s="4" t="s">
        <v>159</v>
      </c>
      <c r="AC75" s="4" t="s">
        <v>312</v>
      </c>
      <c r="AD75" s="4" t="s">
        <v>313</v>
      </c>
      <c r="AG75" s="4">
        <v>-38.803899999999999</v>
      </c>
      <c r="AH75" s="4">
        <v>176.25059999999999</v>
      </c>
      <c r="AI75" s="4" t="s">
        <v>97</v>
      </c>
    </row>
    <row r="76" spans="1:35" hidden="1" x14ac:dyDescent="0.25">
      <c r="A76" s="4" t="s">
        <v>453</v>
      </c>
      <c r="B76" s="4" t="s">
        <v>151</v>
      </c>
      <c r="C76" s="4" t="s">
        <v>417</v>
      </c>
      <c r="G76" s="4" t="s">
        <v>153</v>
      </c>
      <c r="H76" s="4">
        <v>0.2</v>
      </c>
      <c r="I76" s="4">
        <v>0.2</v>
      </c>
      <c r="J76" s="4">
        <v>0</v>
      </c>
      <c r="S76" s="4" t="s">
        <v>454</v>
      </c>
      <c r="U76" s="4" t="s">
        <v>185</v>
      </c>
      <c r="V76" s="4" t="s">
        <v>157</v>
      </c>
      <c r="W76" s="4">
        <v>0</v>
      </c>
      <c r="AA76" s="4" t="s">
        <v>186</v>
      </c>
      <c r="AB76" s="4" t="s">
        <v>187</v>
      </c>
      <c r="AC76" s="4" t="s">
        <v>188</v>
      </c>
      <c r="AD76" s="4" t="s">
        <v>189</v>
      </c>
      <c r="AG76" s="4">
        <v>-43.5426</v>
      </c>
      <c r="AH76" s="4">
        <v>172.5855</v>
      </c>
      <c r="AI76" s="4" t="s">
        <v>95</v>
      </c>
    </row>
    <row r="77" spans="1:35" hidden="1" x14ac:dyDescent="0.25">
      <c r="A77" s="4" t="s">
        <v>455</v>
      </c>
      <c r="B77" s="4" t="s">
        <v>151</v>
      </c>
      <c r="C77" s="4" t="s">
        <v>417</v>
      </c>
      <c r="G77" s="4" t="s">
        <v>153</v>
      </c>
      <c r="H77" s="4">
        <v>0.2</v>
      </c>
      <c r="I77" s="4">
        <v>0.2</v>
      </c>
      <c r="J77" s="4">
        <v>0</v>
      </c>
      <c r="S77" s="4" t="s">
        <v>456</v>
      </c>
      <c r="U77" s="4" t="s">
        <v>185</v>
      </c>
      <c r="V77" s="4" t="s">
        <v>157</v>
      </c>
      <c r="W77" s="4">
        <v>0</v>
      </c>
      <c r="AA77" s="4" t="s">
        <v>186</v>
      </c>
      <c r="AB77" s="4" t="s">
        <v>187</v>
      </c>
      <c r="AC77" s="4" t="s">
        <v>442</v>
      </c>
      <c r="AD77" s="4" t="s">
        <v>270</v>
      </c>
      <c r="AG77" s="4">
        <v>-43.543900000000001</v>
      </c>
      <c r="AH77" s="4">
        <v>172.5831</v>
      </c>
      <c r="AI77" s="4" t="s">
        <v>95</v>
      </c>
    </row>
    <row r="78" spans="1:35" hidden="1" x14ac:dyDescent="0.25">
      <c r="A78" s="4" t="s">
        <v>457</v>
      </c>
      <c r="B78" s="4" t="s">
        <v>151</v>
      </c>
      <c r="C78" s="4" t="s">
        <v>417</v>
      </c>
      <c r="G78" s="4" t="s">
        <v>153</v>
      </c>
      <c r="H78" s="4">
        <v>0.2</v>
      </c>
      <c r="I78" s="4">
        <v>0.2</v>
      </c>
      <c r="J78" s="4">
        <v>0</v>
      </c>
      <c r="S78" s="4" t="s">
        <v>458</v>
      </c>
      <c r="U78" s="4" t="s">
        <v>459</v>
      </c>
      <c r="V78" s="4" t="s">
        <v>157</v>
      </c>
      <c r="W78" s="4">
        <v>0.4</v>
      </c>
      <c r="AA78" s="4" t="s">
        <v>368</v>
      </c>
      <c r="AB78" s="4" t="s">
        <v>159</v>
      </c>
      <c r="AC78" s="4" t="s">
        <v>460</v>
      </c>
      <c r="AD78" s="4" t="s">
        <v>388</v>
      </c>
      <c r="AG78" s="4">
        <v>-39.647500000000001</v>
      </c>
      <c r="AH78" s="4">
        <v>174.3511</v>
      </c>
      <c r="AI78" s="4" t="s">
        <v>371</v>
      </c>
    </row>
    <row r="79" spans="1:35" hidden="1" x14ac:dyDescent="0.25">
      <c r="A79" s="4" t="s">
        <v>461</v>
      </c>
      <c r="B79" s="4" t="s">
        <v>151</v>
      </c>
      <c r="C79" s="4" t="s">
        <v>417</v>
      </c>
      <c r="G79" s="4" t="s">
        <v>255</v>
      </c>
      <c r="H79" s="4">
        <v>0.2</v>
      </c>
      <c r="I79" s="4">
        <v>0.2</v>
      </c>
      <c r="J79" s="4">
        <v>0</v>
      </c>
      <c r="S79" s="4" t="s">
        <v>405</v>
      </c>
      <c r="U79" s="4" t="s">
        <v>156</v>
      </c>
      <c r="V79" s="4" t="s">
        <v>157</v>
      </c>
      <c r="W79" s="4">
        <v>0</v>
      </c>
      <c r="AA79" s="4" t="s">
        <v>168</v>
      </c>
      <c r="AB79" s="4" t="s">
        <v>159</v>
      </c>
      <c r="AC79" s="4" t="s">
        <v>169</v>
      </c>
      <c r="AD79" s="4" t="s">
        <v>170</v>
      </c>
      <c r="AG79" s="4">
        <v>-36.9465</v>
      </c>
      <c r="AH79" s="4">
        <v>174.8245</v>
      </c>
      <c r="AI79" s="4" t="s">
        <v>171</v>
      </c>
    </row>
    <row r="80" spans="1:35" hidden="1" x14ac:dyDescent="0.25">
      <c r="A80" s="4" t="s">
        <v>462</v>
      </c>
      <c r="B80" s="4" t="s">
        <v>151</v>
      </c>
      <c r="C80" s="4" t="s">
        <v>417</v>
      </c>
      <c r="G80" s="4" t="s">
        <v>153</v>
      </c>
      <c r="H80" s="4">
        <v>0.2</v>
      </c>
      <c r="I80" s="4">
        <v>0.2</v>
      </c>
      <c r="J80" s="4">
        <v>0</v>
      </c>
      <c r="S80" s="4" t="s">
        <v>463</v>
      </c>
      <c r="U80" s="4" t="s">
        <v>185</v>
      </c>
      <c r="V80" s="4" t="s">
        <v>157</v>
      </c>
      <c r="W80" s="4">
        <v>0</v>
      </c>
      <c r="AA80" s="4" t="s">
        <v>186</v>
      </c>
      <c r="AB80" s="4" t="s">
        <v>187</v>
      </c>
      <c r="AC80" s="4" t="s">
        <v>464</v>
      </c>
      <c r="AD80" s="4" t="s">
        <v>465</v>
      </c>
      <c r="AG80" s="4">
        <v>-43.502600000000001</v>
      </c>
      <c r="AH80" s="4">
        <v>172.63339999999999</v>
      </c>
      <c r="AI80" s="4" t="s">
        <v>95</v>
      </c>
    </row>
    <row r="81" spans="1:35" hidden="1" x14ac:dyDescent="0.25">
      <c r="A81" s="4" t="s">
        <v>466</v>
      </c>
      <c r="B81" s="4" t="s">
        <v>151</v>
      </c>
      <c r="C81" s="4" t="s">
        <v>417</v>
      </c>
      <c r="G81" s="4" t="s">
        <v>153</v>
      </c>
      <c r="H81" s="4">
        <v>0.1</v>
      </c>
      <c r="I81" s="4">
        <v>0.1</v>
      </c>
      <c r="J81" s="4">
        <v>0</v>
      </c>
      <c r="S81" s="4" t="s">
        <v>467</v>
      </c>
      <c r="U81" s="4" t="s">
        <v>175</v>
      </c>
      <c r="V81" s="4" t="s">
        <v>157</v>
      </c>
      <c r="W81" s="4">
        <v>0</v>
      </c>
      <c r="AA81" s="4" t="s">
        <v>168</v>
      </c>
      <c r="AB81" s="4" t="s">
        <v>159</v>
      </c>
      <c r="AC81" s="4" t="s">
        <v>411</v>
      </c>
      <c r="AD81" s="4" t="s">
        <v>412</v>
      </c>
      <c r="AG81" s="4">
        <v>-36.889899999999997</v>
      </c>
      <c r="AH81" s="4">
        <v>174.80250000000001</v>
      </c>
      <c r="AI81" s="4" t="s">
        <v>171</v>
      </c>
    </row>
    <row r="82" spans="1:35" hidden="1" x14ac:dyDescent="0.25">
      <c r="A82" s="4" t="s">
        <v>468</v>
      </c>
      <c r="B82" s="4" t="s">
        <v>151</v>
      </c>
      <c r="C82" s="4" t="s">
        <v>417</v>
      </c>
      <c r="G82" s="4" t="s">
        <v>153</v>
      </c>
      <c r="H82" s="4">
        <v>0.1</v>
      </c>
      <c r="I82" s="4">
        <v>0.1</v>
      </c>
      <c r="J82" s="4">
        <v>0</v>
      </c>
      <c r="S82" s="4" t="s">
        <v>469</v>
      </c>
      <c r="U82" s="4" t="s">
        <v>185</v>
      </c>
      <c r="V82" s="4" t="s">
        <v>157</v>
      </c>
      <c r="W82" s="4">
        <v>0</v>
      </c>
      <c r="AA82" s="4" t="s">
        <v>186</v>
      </c>
      <c r="AB82" s="4" t="s">
        <v>187</v>
      </c>
      <c r="AC82" s="4" t="s">
        <v>442</v>
      </c>
      <c r="AD82" s="4" t="s">
        <v>270</v>
      </c>
      <c r="AG82" s="4">
        <v>-43.523200000000003</v>
      </c>
      <c r="AH82" s="4">
        <v>172.46770000000001</v>
      </c>
      <c r="AI82" s="4" t="s">
        <v>95</v>
      </c>
    </row>
    <row r="83" spans="1:35" hidden="1" x14ac:dyDescent="0.25">
      <c r="A83" s="4" t="s">
        <v>470</v>
      </c>
      <c r="B83" s="4" t="s">
        <v>151</v>
      </c>
      <c r="C83" s="4" t="s">
        <v>417</v>
      </c>
      <c r="G83" s="4" t="s">
        <v>153</v>
      </c>
      <c r="H83" s="4">
        <v>0</v>
      </c>
      <c r="I83" s="4">
        <v>0</v>
      </c>
      <c r="J83" s="4">
        <v>0</v>
      </c>
      <c r="S83" s="4" t="s">
        <v>463</v>
      </c>
      <c r="U83" s="4" t="s">
        <v>185</v>
      </c>
      <c r="V83" s="4" t="s">
        <v>157</v>
      </c>
      <c r="W83" s="4">
        <v>0</v>
      </c>
      <c r="AA83" s="4" t="s">
        <v>186</v>
      </c>
      <c r="AB83" s="4" t="s">
        <v>187</v>
      </c>
      <c r="AC83" s="4" t="s">
        <v>471</v>
      </c>
      <c r="AD83" s="4" t="s">
        <v>465</v>
      </c>
      <c r="AG83" s="4">
        <v>-43.443199999999997</v>
      </c>
      <c r="AH83" s="4">
        <v>172.6335</v>
      </c>
      <c r="AI83" s="4" t="s">
        <v>95</v>
      </c>
    </row>
    <row r="84" spans="1:35" hidden="1" x14ac:dyDescent="0.25">
      <c r="A84" s="4" t="s">
        <v>472</v>
      </c>
      <c r="B84" s="4" t="s">
        <v>151</v>
      </c>
      <c r="C84" s="4" t="s">
        <v>417</v>
      </c>
      <c r="G84" s="4" t="s">
        <v>153</v>
      </c>
      <c r="H84" s="4">
        <v>0</v>
      </c>
      <c r="I84" s="4">
        <v>0</v>
      </c>
      <c r="J84" s="4">
        <v>0</v>
      </c>
      <c r="S84" s="4" t="s">
        <v>473</v>
      </c>
      <c r="U84" s="4" t="s">
        <v>185</v>
      </c>
      <c r="V84" s="4" t="s">
        <v>157</v>
      </c>
      <c r="W84" s="4">
        <v>0</v>
      </c>
      <c r="AA84" s="4" t="s">
        <v>448</v>
      </c>
      <c r="AB84" s="4" t="s">
        <v>187</v>
      </c>
      <c r="AC84" s="4" t="s">
        <v>474</v>
      </c>
      <c r="AD84" s="4" t="s">
        <v>475</v>
      </c>
      <c r="AG84" s="4">
        <v>-45.042700000000004</v>
      </c>
      <c r="AH84" s="4">
        <v>170.87110000000001</v>
      </c>
      <c r="AI84" s="4" t="s">
        <v>93</v>
      </c>
    </row>
    <row r="85" spans="1:35" hidden="1" x14ac:dyDescent="0.25">
      <c r="A85" s="4" t="s">
        <v>476</v>
      </c>
      <c r="B85" s="4" t="s">
        <v>151</v>
      </c>
      <c r="C85" s="4" t="s">
        <v>417</v>
      </c>
      <c r="G85" s="4" t="s">
        <v>153</v>
      </c>
      <c r="H85" s="4">
        <v>0</v>
      </c>
      <c r="I85" s="4">
        <v>0</v>
      </c>
      <c r="J85" s="4">
        <v>0</v>
      </c>
      <c r="S85" s="4" t="s">
        <v>477</v>
      </c>
      <c r="U85" s="4" t="s">
        <v>185</v>
      </c>
      <c r="V85" s="4" t="s">
        <v>157</v>
      </c>
      <c r="W85" s="4">
        <v>0</v>
      </c>
      <c r="AA85" s="4" t="s">
        <v>186</v>
      </c>
      <c r="AB85" s="4" t="s">
        <v>187</v>
      </c>
      <c r="AC85" s="4" t="s">
        <v>442</v>
      </c>
      <c r="AD85" s="4" t="s">
        <v>270</v>
      </c>
      <c r="AG85" s="4">
        <v>-43.549599999999998</v>
      </c>
      <c r="AH85" s="4">
        <v>172.50649999999999</v>
      </c>
      <c r="AI85" s="4" t="s">
        <v>95</v>
      </c>
    </row>
    <row r="86" spans="1:35" hidden="1" x14ac:dyDescent="0.25">
      <c r="A86" s="4" t="s">
        <v>478</v>
      </c>
      <c r="B86" s="4" t="s">
        <v>151</v>
      </c>
      <c r="C86" s="4" t="s">
        <v>417</v>
      </c>
      <c r="G86" s="4" t="s">
        <v>153</v>
      </c>
      <c r="H86" s="4">
        <v>0</v>
      </c>
      <c r="I86" s="4">
        <v>0</v>
      </c>
      <c r="J86" s="4">
        <v>0</v>
      </c>
      <c r="S86" s="4" t="s">
        <v>478</v>
      </c>
      <c r="U86" s="4" t="s">
        <v>156</v>
      </c>
      <c r="V86" s="4" t="s">
        <v>157</v>
      </c>
      <c r="W86" s="4">
        <v>0</v>
      </c>
      <c r="AA86" s="4" t="s">
        <v>448</v>
      </c>
      <c r="AB86" s="4" t="s">
        <v>187</v>
      </c>
      <c r="AC86" s="4" t="s">
        <v>479</v>
      </c>
      <c r="AD86" s="4" t="s">
        <v>480</v>
      </c>
      <c r="AG86" s="4">
        <v>-46.437100000000001</v>
      </c>
      <c r="AH86" s="4">
        <v>168.35740000000001</v>
      </c>
      <c r="AI86" s="4" t="s">
        <v>93</v>
      </c>
    </row>
    <row r="87" spans="1:35" hidden="1" x14ac:dyDescent="0.25">
      <c r="A87" s="4" t="s">
        <v>481</v>
      </c>
      <c r="B87" s="4" t="s">
        <v>151</v>
      </c>
      <c r="C87" s="4" t="s">
        <v>417</v>
      </c>
      <c r="G87" s="4" t="s">
        <v>153</v>
      </c>
      <c r="H87" s="4">
        <v>0</v>
      </c>
      <c r="I87" s="4">
        <v>0</v>
      </c>
      <c r="J87" s="4">
        <v>0</v>
      </c>
      <c r="S87" s="4" t="s">
        <v>482</v>
      </c>
      <c r="U87" s="4" t="s">
        <v>483</v>
      </c>
      <c r="V87" s="4" t="s">
        <v>157</v>
      </c>
      <c r="W87" s="4">
        <v>0</v>
      </c>
      <c r="AA87" s="4" t="s">
        <v>248</v>
      </c>
      <c r="AB87" s="4" t="s">
        <v>187</v>
      </c>
      <c r="AC87" s="4" t="s">
        <v>484</v>
      </c>
      <c r="AD87" s="4" t="s">
        <v>485</v>
      </c>
      <c r="AG87" s="4">
        <v>-41.292299999999997</v>
      </c>
      <c r="AH87" s="4">
        <v>172.0933</v>
      </c>
      <c r="AI87" s="4" t="s">
        <v>95</v>
      </c>
    </row>
    <row r="88" spans="1:35" hidden="1" x14ac:dyDescent="0.25">
      <c r="A88" s="4" t="s">
        <v>486</v>
      </c>
      <c r="B88" s="4" t="s">
        <v>151</v>
      </c>
      <c r="C88" s="4" t="s">
        <v>417</v>
      </c>
      <c r="G88" s="4" t="s">
        <v>153</v>
      </c>
      <c r="H88" s="4">
        <v>0</v>
      </c>
      <c r="I88" s="4">
        <v>2E-3</v>
      </c>
      <c r="J88" s="4">
        <v>0</v>
      </c>
      <c r="S88" s="4" t="s">
        <v>175</v>
      </c>
      <c r="U88" s="4" t="s">
        <v>175</v>
      </c>
      <c r="V88" s="4" t="s">
        <v>157</v>
      </c>
      <c r="W88" s="4">
        <v>0</v>
      </c>
      <c r="AA88" s="4" t="s">
        <v>168</v>
      </c>
      <c r="AB88" s="4" t="s">
        <v>159</v>
      </c>
      <c r="AC88" s="4" t="s">
        <v>487</v>
      </c>
      <c r="AD88" s="4" t="s">
        <v>412</v>
      </c>
      <c r="AG88" s="4">
        <v>-36.852899999999998</v>
      </c>
      <c r="AH88" s="4">
        <v>174.78210000000001</v>
      </c>
      <c r="AI88" s="4" t="s">
        <v>171</v>
      </c>
    </row>
    <row r="89" spans="1:35" hidden="1" x14ac:dyDescent="0.25">
      <c r="A89" s="4" t="s">
        <v>488</v>
      </c>
      <c r="B89" s="4" t="s">
        <v>151</v>
      </c>
      <c r="C89" s="4" t="s">
        <v>417</v>
      </c>
      <c r="G89" s="4" t="s">
        <v>153</v>
      </c>
      <c r="H89" s="4">
        <v>0</v>
      </c>
      <c r="I89" s="4">
        <v>0</v>
      </c>
      <c r="J89" s="4">
        <v>0</v>
      </c>
      <c r="S89" s="4" t="s">
        <v>469</v>
      </c>
      <c r="U89" s="4" t="s">
        <v>185</v>
      </c>
      <c r="V89" s="4" t="s">
        <v>157</v>
      </c>
      <c r="W89" s="4">
        <v>0</v>
      </c>
      <c r="AA89" s="4" t="s">
        <v>448</v>
      </c>
      <c r="AB89" s="4" t="s">
        <v>187</v>
      </c>
      <c r="AC89" s="4" t="s">
        <v>489</v>
      </c>
      <c r="AD89" s="4" t="s">
        <v>490</v>
      </c>
      <c r="AG89" s="4">
        <v>-46.085000000000001</v>
      </c>
      <c r="AH89" s="4">
        <v>170.00880000000001</v>
      </c>
      <c r="AI89" s="4" t="s">
        <v>93</v>
      </c>
    </row>
    <row r="90" spans="1:35" hidden="1" x14ac:dyDescent="0.25">
      <c r="A90" s="4" t="s">
        <v>491</v>
      </c>
      <c r="B90" s="4" t="s">
        <v>151</v>
      </c>
      <c r="C90" s="4" t="s">
        <v>417</v>
      </c>
      <c r="G90" s="4" t="s">
        <v>153</v>
      </c>
      <c r="H90" s="4">
        <v>0</v>
      </c>
      <c r="I90" s="4">
        <v>0</v>
      </c>
      <c r="J90" s="4">
        <v>0</v>
      </c>
      <c r="S90" s="4" t="s">
        <v>492</v>
      </c>
      <c r="U90" s="4" t="s">
        <v>185</v>
      </c>
      <c r="V90" s="4" t="s">
        <v>157</v>
      </c>
      <c r="W90" s="4">
        <v>0</v>
      </c>
      <c r="AA90" s="4" t="s">
        <v>448</v>
      </c>
      <c r="AB90" s="4" t="s">
        <v>187</v>
      </c>
      <c r="AC90" s="4" t="s">
        <v>493</v>
      </c>
      <c r="AD90" s="4" t="s">
        <v>494</v>
      </c>
      <c r="AG90" s="4">
        <v>-44.487499999999997</v>
      </c>
      <c r="AH90" s="4">
        <v>169.96789999999999</v>
      </c>
      <c r="AI90" s="4" t="s">
        <v>93</v>
      </c>
    </row>
    <row r="91" spans="1:35" hidden="1" x14ac:dyDescent="0.25">
      <c r="A91" s="4" t="s">
        <v>495</v>
      </c>
      <c r="B91" s="4" t="s">
        <v>151</v>
      </c>
      <c r="C91" s="4" t="s">
        <v>417</v>
      </c>
      <c r="G91" s="4" t="s">
        <v>153</v>
      </c>
      <c r="H91" s="4">
        <v>0</v>
      </c>
      <c r="I91" s="4">
        <v>0</v>
      </c>
      <c r="J91" s="4">
        <v>0</v>
      </c>
      <c r="S91" s="4" t="s">
        <v>473</v>
      </c>
      <c r="U91" s="4" t="s">
        <v>185</v>
      </c>
      <c r="V91" s="4" t="s">
        <v>157</v>
      </c>
      <c r="W91" s="4">
        <v>0</v>
      </c>
      <c r="AA91" s="4" t="s">
        <v>448</v>
      </c>
      <c r="AB91" s="4" t="s">
        <v>187</v>
      </c>
      <c r="AC91" s="4" t="s">
        <v>496</v>
      </c>
      <c r="AD91" s="4" t="s">
        <v>497</v>
      </c>
      <c r="AG91" s="4">
        <v>-44.731099999999998</v>
      </c>
      <c r="AH91" s="4">
        <v>170.4701</v>
      </c>
      <c r="AI91" s="4" t="s">
        <v>93</v>
      </c>
    </row>
    <row r="92" spans="1:35" hidden="1" x14ac:dyDescent="0.25">
      <c r="A92" s="4" t="s">
        <v>498</v>
      </c>
      <c r="B92" s="4" t="s">
        <v>151</v>
      </c>
      <c r="C92" s="4" t="s">
        <v>417</v>
      </c>
      <c r="G92" s="4" t="s">
        <v>153</v>
      </c>
      <c r="H92" s="4">
        <v>0</v>
      </c>
      <c r="I92" s="4">
        <v>0</v>
      </c>
      <c r="J92" s="4">
        <v>0</v>
      </c>
      <c r="S92" s="4" t="s">
        <v>499</v>
      </c>
      <c r="U92" s="4" t="s">
        <v>185</v>
      </c>
      <c r="V92" s="4" t="s">
        <v>157</v>
      </c>
      <c r="W92" s="4">
        <v>0</v>
      </c>
      <c r="AA92" s="4" t="s">
        <v>200</v>
      </c>
      <c r="AB92" s="4" t="s">
        <v>159</v>
      </c>
      <c r="AC92" s="4" t="s">
        <v>500</v>
      </c>
      <c r="AD92" s="4" t="s">
        <v>501</v>
      </c>
      <c r="AG92" s="4">
        <v>-41.082299999999996</v>
      </c>
      <c r="AH92" s="4">
        <v>174.86869999999999</v>
      </c>
      <c r="AI92" s="4" t="s">
        <v>203</v>
      </c>
    </row>
    <row r="93" spans="1:35" hidden="1" x14ac:dyDescent="0.25">
      <c r="A93" s="4" t="s">
        <v>502</v>
      </c>
      <c r="B93" s="4" t="s">
        <v>151</v>
      </c>
      <c r="C93" s="4" t="s">
        <v>417</v>
      </c>
      <c r="G93" s="4" t="s">
        <v>153</v>
      </c>
      <c r="H93" s="4">
        <v>0</v>
      </c>
      <c r="I93" s="4">
        <v>0.01</v>
      </c>
      <c r="J93" s="4">
        <v>0</v>
      </c>
      <c r="S93" s="4" t="s">
        <v>503</v>
      </c>
      <c r="U93" s="4" t="s">
        <v>185</v>
      </c>
      <c r="V93" s="4" t="s">
        <v>157</v>
      </c>
      <c r="W93" s="4">
        <v>0</v>
      </c>
      <c r="AA93" s="4" t="s">
        <v>448</v>
      </c>
      <c r="AB93" s="4" t="s">
        <v>187</v>
      </c>
      <c r="AC93" s="4" t="s">
        <v>504</v>
      </c>
      <c r="AD93" s="4" t="s">
        <v>450</v>
      </c>
      <c r="AG93" s="4">
        <v>-45.8142</v>
      </c>
      <c r="AH93" s="4">
        <v>170.6225</v>
      </c>
      <c r="AI93" s="4" t="s">
        <v>93</v>
      </c>
    </row>
    <row r="94" spans="1:35" hidden="1" x14ac:dyDescent="0.25">
      <c r="A94" s="4" t="s">
        <v>505</v>
      </c>
      <c r="B94" s="4" t="s">
        <v>151</v>
      </c>
      <c r="C94" s="4" t="s">
        <v>417</v>
      </c>
      <c r="G94" s="4" t="s">
        <v>153</v>
      </c>
      <c r="H94" s="4">
        <v>0</v>
      </c>
      <c r="I94" s="4">
        <v>0</v>
      </c>
      <c r="J94" s="4">
        <v>0</v>
      </c>
      <c r="S94" s="4" t="s">
        <v>166</v>
      </c>
      <c r="U94" s="4" t="s">
        <v>185</v>
      </c>
      <c r="V94" s="4" t="s">
        <v>157</v>
      </c>
      <c r="W94" s="4">
        <v>0</v>
      </c>
      <c r="AA94" s="4" t="s">
        <v>168</v>
      </c>
      <c r="AB94" s="4" t="s">
        <v>159</v>
      </c>
      <c r="AC94" s="4" t="s">
        <v>192</v>
      </c>
      <c r="AD94" s="4" t="s">
        <v>193</v>
      </c>
      <c r="AG94" s="4">
        <v>-37.042499999999997</v>
      </c>
      <c r="AH94" s="4">
        <v>175.02289999999999</v>
      </c>
      <c r="AI94" s="4" t="s">
        <v>171</v>
      </c>
    </row>
    <row r="95" spans="1:35" hidden="1" x14ac:dyDescent="0.25">
      <c r="A95" s="4" t="s">
        <v>506</v>
      </c>
      <c r="B95" s="4" t="s">
        <v>151</v>
      </c>
      <c r="C95" s="4" t="s">
        <v>417</v>
      </c>
      <c r="G95" s="4" t="s">
        <v>153</v>
      </c>
      <c r="H95" s="4">
        <v>0</v>
      </c>
      <c r="I95" s="4">
        <v>0</v>
      </c>
      <c r="J95" s="4">
        <v>0</v>
      </c>
      <c r="S95" s="4" t="s">
        <v>507</v>
      </c>
      <c r="U95" s="4" t="s">
        <v>185</v>
      </c>
      <c r="V95" s="4" t="s">
        <v>157</v>
      </c>
      <c r="W95" s="4">
        <v>0</v>
      </c>
      <c r="AA95" s="4" t="s">
        <v>158</v>
      </c>
      <c r="AB95" s="4" t="s">
        <v>159</v>
      </c>
      <c r="AC95" s="4" t="s">
        <v>445</v>
      </c>
      <c r="AD95" s="4" t="s">
        <v>446</v>
      </c>
      <c r="AG95" s="4">
        <v>-35.731299999999997</v>
      </c>
      <c r="AH95" s="4">
        <v>174.30529999999999</v>
      </c>
      <c r="AI95" s="4" t="s">
        <v>162</v>
      </c>
    </row>
    <row r="96" spans="1:35" hidden="1" x14ac:dyDescent="0.25">
      <c r="A96" s="4" t="s">
        <v>508</v>
      </c>
      <c r="B96" s="4" t="s">
        <v>151</v>
      </c>
      <c r="C96" s="4" t="s">
        <v>417</v>
      </c>
      <c r="G96" s="4" t="s">
        <v>153</v>
      </c>
      <c r="H96" s="4">
        <v>0</v>
      </c>
      <c r="I96" s="4">
        <v>2E-3</v>
      </c>
      <c r="J96" s="4">
        <v>0</v>
      </c>
      <c r="S96" s="4" t="s">
        <v>508</v>
      </c>
      <c r="U96" s="4" t="s">
        <v>185</v>
      </c>
      <c r="V96" s="4" t="s">
        <v>157</v>
      </c>
      <c r="W96" s="4">
        <v>0</v>
      </c>
      <c r="AA96" s="4" t="s">
        <v>186</v>
      </c>
      <c r="AB96" s="4" t="s">
        <v>187</v>
      </c>
      <c r="AC96" s="4" t="s">
        <v>509</v>
      </c>
      <c r="AD96" s="4" t="s">
        <v>510</v>
      </c>
      <c r="AG96" s="4">
        <v>-43.527999999999999</v>
      </c>
      <c r="AH96" s="4">
        <v>172.64160000000001</v>
      </c>
      <c r="AI96" s="4" t="s">
        <v>95</v>
      </c>
    </row>
    <row r="97" spans="1:36" hidden="1" x14ac:dyDescent="0.25">
      <c r="A97" s="4" t="s">
        <v>511</v>
      </c>
      <c r="B97" s="4" t="s">
        <v>151</v>
      </c>
      <c r="C97" s="4" t="s">
        <v>512</v>
      </c>
      <c r="G97" s="4" t="s">
        <v>165</v>
      </c>
      <c r="H97" s="4">
        <v>6.5</v>
      </c>
      <c r="I97" s="4">
        <v>6.5</v>
      </c>
      <c r="J97" s="4">
        <v>0</v>
      </c>
      <c r="S97" s="4" t="s">
        <v>156</v>
      </c>
      <c r="U97" s="4" t="s">
        <v>156</v>
      </c>
      <c r="V97" s="4" t="s">
        <v>157</v>
      </c>
      <c r="W97" s="4">
        <v>11</v>
      </c>
      <c r="AA97" s="4" t="s">
        <v>280</v>
      </c>
      <c r="AB97" s="4" t="s">
        <v>159</v>
      </c>
      <c r="AC97" s="4" t="s">
        <v>513</v>
      </c>
      <c r="AD97" s="4" t="s">
        <v>514</v>
      </c>
      <c r="AG97" s="4">
        <v>-37.665799999999997</v>
      </c>
      <c r="AH97" s="4">
        <v>176.18450000000001</v>
      </c>
      <c r="AI97" s="4" t="s">
        <v>283</v>
      </c>
      <c r="AJ97" s="4" t="s">
        <v>163</v>
      </c>
    </row>
    <row r="98" spans="1:36" hidden="1" x14ac:dyDescent="0.25">
      <c r="A98" s="4" t="s">
        <v>23</v>
      </c>
      <c r="B98" s="4" t="s">
        <v>515</v>
      </c>
      <c r="C98" s="4" t="s">
        <v>516</v>
      </c>
      <c r="E98" s="4" t="s">
        <v>517</v>
      </c>
      <c r="G98" s="4" t="s">
        <v>153</v>
      </c>
      <c r="H98" s="4">
        <v>800</v>
      </c>
      <c r="I98" s="4">
        <v>121.5</v>
      </c>
      <c r="K98" s="4">
        <v>7</v>
      </c>
      <c r="M98" s="4">
        <v>1971</v>
      </c>
      <c r="N98" s="4" t="s">
        <v>227</v>
      </c>
      <c r="S98" s="4" t="s">
        <v>185</v>
      </c>
      <c r="U98" s="4" t="s">
        <v>185</v>
      </c>
      <c r="V98" s="4" t="s">
        <v>229</v>
      </c>
      <c r="W98" s="4">
        <v>5100</v>
      </c>
      <c r="X98" s="4">
        <v>382</v>
      </c>
      <c r="Y98" s="4" t="s">
        <v>23</v>
      </c>
      <c r="Z98" s="4" t="s">
        <v>518</v>
      </c>
      <c r="AA98" s="4" t="s">
        <v>448</v>
      </c>
      <c r="AB98" s="4" t="s">
        <v>16</v>
      </c>
      <c r="AC98" s="4" t="s">
        <v>519</v>
      </c>
      <c r="AD98" s="4" t="s">
        <v>520</v>
      </c>
      <c r="AE98" s="4">
        <v>2031</v>
      </c>
      <c r="AF98" s="4" t="s">
        <v>521</v>
      </c>
      <c r="AG98" s="4">
        <v>-45.521099999999997</v>
      </c>
      <c r="AH98" s="4">
        <v>167.2774</v>
      </c>
      <c r="AI98" s="4" t="s">
        <v>93</v>
      </c>
    </row>
    <row r="99" spans="1:36" hidden="1" x14ac:dyDescent="0.25">
      <c r="A99" s="4" t="s">
        <v>68</v>
      </c>
      <c r="B99" s="4" t="s">
        <v>515</v>
      </c>
      <c r="C99" s="4" t="s">
        <v>516</v>
      </c>
      <c r="E99" s="4" t="s">
        <v>517</v>
      </c>
      <c r="G99" s="4" t="s">
        <v>153</v>
      </c>
      <c r="H99" s="4">
        <v>540</v>
      </c>
      <c r="I99" s="4">
        <v>90</v>
      </c>
      <c r="J99" s="4">
        <v>0.81799999999999995</v>
      </c>
      <c r="K99" s="4">
        <v>6</v>
      </c>
      <c r="L99" s="4" t="s">
        <v>522</v>
      </c>
      <c r="M99" s="4">
        <v>1966</v>
      </c>
      <c r="N99" s="4" t="s">
        <v>227</v>
      </c>
      <c r="Q99" s="4" t="s">
        <v>523</v>
      </c>
      <c r="R99" s="4">
        <v>6</v>
      </c>
      <c r="S99" s="4" t="s">
        <v>185</v>
      </c>
      <c r="U99" s="4" t="s">
        <v>185</v>
      </c>
      <c r="V99" s="4" t="s">
        <v>229</v>
      </c>
      <c r="W99" s="4">
        <v>2500</v>
      </c>
      <c r="X99" s="4">
        <v>74</v>
      </c>
      <c r="Y99" s="4" t="s">
        <v>46</v>
      </c>
      <c r="Z99" s="4" t="s">
        <v>524</v>
      </c>
      <c r="AA99" s="4" t="s">
        <v>525</v>
      </c>
      <c r="AB99" s="4" t="s">
        <v>16</v>
      </c>
      <c r="AC99" s="4" t="s">
        <v>526</v>
      </c>
      <c r="AD99" s="4" t="s">
        <v>527</v>
      </c>
      <c r="AE99" s="4">
        <v>2025</v>
      </c>
      <c r="AF99" s="4" t="s">
        <v>521</v>
      </c>
      <c r="AG99" s="4">
        <v>-44.566000000000003</v>
      </c>
      <c r="AH99" s="4">
        <v>170.19919999999999</v>
      </c>
      <c r="AI99" s="4" t="s">
        <v>95</v>
      </c>
    </row>
    <row r="100" spans="1:36" hidden="1" x14ac:dyDescent="0.25">
      <c r="A100" s="4" t="s">
        <v>528</v>
      </c>
      <c r="B100" s="4" t="s">
        <v>515</v>
      </c>
      <c r="C100" s="4" t="s">
        <v>516</v>
      </c>
      <c r="E100" s="4" t="s">
        <v>517</v>
      </c>
      <c r="G100" s="4" t="s">
        <v>153</v>
      </c>
      <c r="H100" s="4">
        <v>432</v>
      </c>
      <c r="I100" s="4">
        <v>108</v>
      </c>
      <c r="J100" s="4">
        <v>0.51300000000000001</v>
      </c>
      <c r="K100" s="4">
        <v>4</v>
      </c>
      <c r="L100" s="4" t="s">
        <v>529</v>
      </c>
      <c r="M100" s="4">
        <v>1992</v>
      </c>
      <c r="N100" s="4" t="s">
        <v>227</v>
      </c>
      <c r="Q100" s="4" t="s">
        <v>530</v>
      </c>
      <c r="S100" s="4" t="s">
        <v>235</v>
      </c>
      <c r="U100" s="4" t="s">
        <v>235</v>
      </c>
      <c r="V100" s="4" t="s">
        <v>229</v>
      </c>
      <c r="W100" s="4">
        <v>2050</v>
      </c>
      <c r="X100" s="4">
        <v>24</v>
      </c>
      <c r="Y100" s="4" t="s">
        <v>77</v>
      </c>
      <c r="Z100" s="4" t="s">
        <v>531</v>
      </c>
      <c r="AA100" s="4" t="s">
        <v>448</v>
      </c>
      <c r="AB100" s="4" t="s">
        <v>16</v>
      </c>
      <c r="AC100" s="4" t="s">
        <v>532</v>
      </c>
      <c r="AD100" s="4" t="s">
        <v>533</v>
      </c>
      <c r="AE100" s="4">
        <v>2042</v>
      </c>
      <c r="AF100" s="4" t="s">
        <v>521</v>
      </c>
      <c r="AG100" s="4">
        <v>-45.18</v>
      </c>
      <c r="AH100" s="4">
        <v>169.3064</v>
      </c>
      <c r="AI100" s="4" t="s">
        <v>93</v>
      </c>
    </row>
    <row r="101" spans="1:36" hidden="1" x14ac:dyDescent="0.25">
      <c r="A101" s="4" t="s">
        <v>30</v>
      </c>
      <c r="B101" s="4" t="s">
        <v>515</v>
      </c>
      <c r="C101" s="4" t="s">
        <v>516</v>
      </c>
      <c r="E101" s="4" t="s">
        <v>517</v>
      </c>
      <c r="G101" s="4" t="s">
        <v>153</v>
      </c>
      <c r="H101" s="4">
        <v>320</v>
      </c>
      <c r="I101" s="4">
        <v>40</v>
      </c>
      <c r="J101" s="4">
        <v>0.38800000000000001</v>
      </c>
      <c r="K101" s="4">
        <v>8</v>
      </c>
      <c r="L101" s="4" t="s">
        <v>534</v>
      </c>
      <c r="M101" s="4">
        <v>1956</v>
      </c>
      <c r="N101" s="4" t="s">
        <v>227</v>
      </c>
      <c r="Q101" s="4" t="s">
        <v>530</v>
      </c>
      <c r="S101" s="4" t="s">
        <v>235</v>
      </c>
      <c r="U101" s="4" t="s">
        <v>235</v>
      </c>
      <c r="V101" s="4" t="s">
        <v>229</v>
      </c>
      <c r="W101" s="4">
        <v>1610</v>
      </c>
      <c r="X101" s="4">
        <v>0</v>
      </c>
      <c r="Y101" s="4" t="s">
        <v>77</v>
      </c>
      <c r="Z101" s="4" t="s">
        <v>531</v>
      </c>
      <c r="AA101" s="4" t="s">
        <v>448</v>
      </c>
      <c r="AB101" s="4" t="s">
        <v>16</v>
      </c>
      <c r="AC101" s="4" t="s">
        <v>535</v>
      </c>
      <c r="AD101" s="4" t="s">
        <v>536</v>
      </c>
      <c r="AE101" s="4">
        <v>2042</v>
      </c>
      <c r="AF101" s="4" t="s">
        <v>521</v>
      </c>
      <c r="AG101" s="4">
        <v>-45.4758</v>
      </c>
      <c r="AH101" s="4">
        <v>169.32259999999999</v>
      </c>
      <c r="AI101" s="4" t="s">
        <v>93</v>
      </c>
    </row>
    <row r="102" spans="1:36" hidden="1" x14ac:dyDescent="0.25">
      <c r="A102" s="4" t="s">
        <v>537</v>
      </c>
      <c r="B102" s="4" t="s">
        <v>515</v>
      </c>
      <c r="C102" s="4" t="s">
        <v>516</v>
      </c>
      <c r="E102" s="4" t="s">
        <v>517</v>
      </c>
      <c r="G102" s="4" t="s">
        <v>153</v>
      </c>
      <c r="H102" s="4">
        <v>264</v>
      </c>
      <c r="I102" s="4">
        <v>66</v>
      </c>
      <c r="J102" s="4">
        <v>0.501</v>
      </c>
      <c r="K102" s="4">
        <v>4</v>
      </c>
      <c r="L102" s="4" t="s">
        <v>538</v>
      </c>
      <c r="M102" s="4">
        <v>1979</v>
      </c>
      <c r="N102" s="4" t="s">
        <v>227</v>
      </c>
      <c r="Q102" s="4" t="s">
        <v>523</v>
      </c>
      <c r="R102" s="4">
        <v>3</v>
      </c>
      <c r="S102" s="4" t="s">
        <v>185</v>
      </c>
      <c r="U102" s="4" t="s">
        <v>185</v>
      </c>
      <c r="V102" s="4" t="s">
        <v>229</v>
      </c>
      <c r="W102" s="4">
        <v>1150</v>
      </c>
      <c r="X102" s="4">
        <v>0</v>
      </c>
      <c r="Y102" s="4" t="s">
        <v>46</v>
      </c>
      <c r="Z102" s="4" t="s">
        <v>524</v>
      </c>
      <c r="AA102" s="4" t="s">
        <v>525</v>
      </c>
      <c r="AB102" s="4" t="s">
        <v>16</v>
      </c>
      <c r="AC102" s="4" t="s">
        <v>539</v>
      </c>
      <c r="AD102" s="4" t="s">
        <v>540</v>
      </c>
      <c r="AE102" s="4">
        <v>2025</v>
      </c>
      <c r="AF102" s="4" t="s">
        <v>521</v>
      </c>
      <c r="AG102" s="4">
        <v>-44.264299999999999</v>
      </c>
      <c r="AH102" s="4">
        <v>170.0324</v>
      </c>
      <c r="AI102" s="4" t="s">
        <v>95</v>
      </c>
    </row>
    <row r="103" spans="1:36" hidden="1" x14ac:dyDescent="0.25">
      <c r="A103" s="4" t="s">
        <v>51</v>
      </c>
      <c r="B103" s="4" t="s">
        <v>515</v>
      </c>
      <c r="C103" s="4" t="s">
        <v>516</v>
      </c>
      <c r="E103" s="4" t="s">
        <v>517</v>
      </c>
      <c r="G103" s="4" t="s">
        <v>153</v>
      </c>
      <c r="H103" s="4">
        <v>240</v>
      </c>
      <c r="I103" s="4">
        <v>60</v>
      </c>
      <c r="J103" s="4">
        <v>1.754</v>
      </c>
      <c r="K103" s="4">
        <v>4</v>
      </c>
      <c r="L103" s="4" t="s">
        <v>541</v>
      </c>
      <c r="M103" s="4">
        <v>1973</v>
      </c>
      <c r="N103" s="4" t="s">
        <v>227</v>
      </c>
      <c r="Q103" s="4" t="s">
        <v>542</v>
      </c>
      <c r="R103" s="4">
        <v>1</v>
      </c>
      <c r="S103" s="4" t="s">
        <v>358</v>
      </c>
      <c r="U103" s="4" t="s">
        <v>358</v>
      </c>
      <c r="V103" s="4" t="s">
        <v>229</v>
      </c>
      <c r="W103" s="4">
        <v>763</v>
      </c>
      <c r="X103" s="4">
        <v>0</v>
      </c>
      <c r="Y103" s="4" t="s">
        <v>543</v>
      </c>
      <c r="Z103" s="4" t="s">
        <v>76</v>
      </c>
      <c r="AA103" s="4" t="s">
        <v>433</v>
      </c>
      <c r="AB103" s="4" t="s">
        <v>10</v>
      </c>
      <c r="AC103" s="4" t="s">
        <v>544</v>
      </c>
      <c r="AD103" s="4" t="s">
        <v>545</v>
      </c>
      <c r="AE103" s="4">
        <v>2039</v>
      </c>
      <c r="AF103" s="4" t="s">
        <v>521</v>
      </c>
      <c r="AG103" s="4">
        <v>-38.981200000000001</v>
      </c>
      <c r="AH103" s="4">
        <v>175.76849999999999</v>
      </c>
      <c r="AI103" s="4" t="s">
        <v>436</v>
      </c>
    </row>
    <row r="104" spans="1:36" hidden="1" x14ac:dyDescent="0.25">
      <c r="A104" s="4" t="s">
        <v>62</v>
      </c>
      <c r="B104" s="4" t="s">
        <v>515</v>
      </c>
      <c r="C104" s="4" t="s">
        <v>516</v>
      </c>
      <c r="E104" s="4" t="s">
        <v>517</v>
      </c>
      <c r="G104" s="4" t="s">
        <v>153</v>
      </c>
      <c r="H104" s="4">
        <v>220</v>
      </c>
      <c r="I104" s="4">
        <v>55</v>
      </c>
      <c r="J104" s="4">
        <v>0.31</v>
      </c>
      <c r="K104" s="4">
        <v>4</v>
      </c>
      <c r="L104" s="4" t="s">
        <v>546</v>
      </c>
      <c r="M104" s="4">
        <v>1968</v>
      </c>
      <c r="N104" s="4" t="s">
        <v>227</v>
      </c>
      <c r="Q104" s="4" t="s">
        <v>523</v>
      </c>
      <c r="R104" s="4">
        <v>7</v>
      </c>
      <c r="S104" s="4" t="s">
        <v>185</v>
      </c>
      <c r="U104" s="4" t="s">
        <v>185</v>
      </c>
      <c r="V104" s="4" t="s">
        <v>229</v>
      </c>
      <c r="W104" s="4">
        <v>930</v>
      </c>
      <c r="X104" s="4">
        <v>17</v>
      </c>
      <c r="Y104" s="4" t="s">
        <v>46</v>
      </c>
      <c r="Z104" s="4" t="s">
        <v>524</v>
      </c>
      <c r="AA104" s="4" t="s">
        <v>525</v>
      </c>
      <c r="AB104" s="4" t="s">
        <v>16</v>
      </c>
      <c r="AC104" s="4" t="s">
        <v>547</v>
      </c>
      <c r="AD104" s="4" t="s">
        <v>548</v>
      </c>
      <c r="AE104" s="4">
        <v>2025</v>
      </c>
      <c r="AF104" s="4" t="s">
        <v>521</v>
      </c>
      <c r="AG104" s="4">
        <v>-44.566000000000003</v>
      </c>
      <c r="AH104" s="4">
        <v>170.19919999999999</v>
      </c>
      <c r="AI104" s="4" t="s">
        <v>95</v>
      </c>
    </row>
    <row r="105" spans="1:36" hidden="1" x14ac:dyDescent="0.25">
      <c r="A105" s="4" t="s">
        <v>549</v>
      </c>
      <c r="B105" s="4" t="s">
        <v>515</v>
      </c>
      <c r="C105" s="4" t="s">
        <v>516</v>
      </c>
      <c r="E105" s="4" t="s">
        <v>517</v>
      </c>
      <c r="G105" s="4" t="s">
        <v>153</v>
      </c>
      <c r="H105" s="4">
        <v>212</v>
      </c>
      <c r="I105" s="4">
        <v>53</v>
      </c>
      <c r="J105" s="4">
        <v>0.41699999999999998</v>
      </c>
      <c r="K105" s="4">
        <v>4</v>
      </c>
      <c r="L105" s="4" t="s">
        <v>550</v>
      </c>
      <c r="M105" s="4">
        <v>1980</v>
      </c>
      <c r="N105" s="4" t="s">
        <v>227</v>
      </c>
      <c r="Q105" s="4" t="s">
        <v>523</v>
      </c>
      <c r="R105" s="4">
        <v>4</v>
      </c>
      <c r="S105" s="4" t="s">
        <v>185</v>
      </c>
      <c r="U105" s="4" t="s">
        <v>185</v>
      </c>
      <c r="V105" s="4" t="s">
        <v>229</v>
      </c>
      <c r="W105" s="4">
        <v>970</v>
      </c>
      <c r="X105" s="4">
        <v>0</v>
      </c>
      <c r="Y105" s="4" t="s">
        <v>46</v>
      </c>
      <c r="Z105" s="4" t="s">
        <v>524</v>
      </c>
      <c r="AA105" s="4" t="s">
        <v>525</v>
      </c>
      <c r="AB105" s="4" t="s">
        <v>16</v>
      </c>
      <c r="AC105" s="4" t="s">
        <v>551</v>
      </c>
      <c r="AD105" s="4" t="s">
        <v>552</v>
      </c>
      <c r="AE105" s="4">
        <v>2025</v>
      </c>
      <c r="AF105" s="4" t="s">
        <v>521</v>
      </c>
      <c r="AG105" s="4">
        <v>-44.299700000000001</v>
      </c>
      <c r="AH105" s="4">
        <v>170.1129</v>
      </c>
      <c r="AI105" s="4" t="s">
        <v>95</v>
      </c>
    </row>
    <row r="106" spans="1:36" hidden="1" x14ac:dyDescent="0.25">
      <c r="A106" s="4" t="s">
        <v>553</v>
      </c>
      <c r="B106" s="4" t="s">
        <v>515</v>
      </c>
      <c r="C106" s="4" t="s">
        <v>516</v>
      </c>
      <c r="E106" s="4" t="s">
        <v>517</v>
      </c>
      <c r="G106" s="4" t="s">
        <v>153</v>
      </c>
      <c r="H106" s="4">
        <v>212</v>
      </c>
      <c r="I106" s="4">
        <v>53</v>
      </c>
      <c r="J106" s="4">
        <v>0.42</v>
      </c>
      <c r="K106" s="4">
        <v>4</v>
      </c>
      <c r="L106" s="4" t="s">
        <v>550</v>
      </c>
      <c r="M106" s="4">
        <v>1985</v>
      </c>
      <c r="N106" s="4" t="s">
        <v>227</v>
      </c>
      <c r="Q106" s="4" t="s">
        <v>523</v>
      </c>
      <c r="R106" s="4">
        <v>5</v>
      </c>
      <c r="S106" s="4" t="s">
        <v>185</v>
      </c>
      <c r="U106" s="4" t="s">
        <v>185</v>
      </c>
      <c r="V106" s="4" t="s">
        <v>229</v>
      </c>
      <c r="W106" s="4">
        <v>970</v>
      </c>
      <c r="X106" s="4">
        <v>0</v>
      </c>
      <c r="Y106" s="4" t="s">
        <v>46</v>
      </c>
      <c r="Z106" s="4" t="s">
        <v>524</v>
      </c>
      <c r="AA106" s="4" t="s">
        <v>525</v>
      </c>
      <c r="AB106" s="4" t="s">
        <v>16</v>
      </c>
      <c r="AC106" s="4" t="s">
        <v>554</v>
      </c>
      <c r="AD106" s="4" t="s">
        <v>555</v>
      </c>
      <c r="AE106" s="4">
        <v>2025</v>
      </c>
      <c r="AF106" s="4" t="s">
        <v>521</v>
      </c>
      <c r="AG106" s="4">
        <v>-44.341999999999999</v>
      </c>
      <c r="AH106" s="4">
        <v>170.18209999999999</v>
      </c>
      <c r="AI106" s="4" t="s">
        <v>95</v>
      </c>
    </row>
    <row r="107" spans="1:36" hidden="1" x14ac:dyDescent="0.25">
      <c r="A107" s="4" t="s">
        <v>27</v>
      </c>
      <c r="B107" s="4" t="s">
        <v>515</v>
      </c>
      <c r="C107" s="4" t="s">
        <v>516</v>
      </c>
      <c r="E107" s="4" t="s">
        <v>517</v>
      </c>
      <c r="G107" s="4" t="s">
        <v>153</v>
      </c>
      <c r="H107" s="4">
        <v>196.7</v>
      </c>
      <c r="I107" s="4">
        <v>26.7</v>
      </c>
      <c r="J107" s="4">
        <v>0.46300000000000002</v>
      </c>
      <c r="K107" s="4">
        <v>8</v>
      </c>
      <c r="L107" s="4" t="s">
        <v>556</v>
      </c>
      <c r="M107" s="4">
        <v>1929</v>
      </c>
      <c r="N107" s="4" t="s">
        <v>227</v>
      </c>
      <c r="Q107" s="4" t="s">
        <v>557</v>
      </c>
      <c r="R107" s="4">
        <v>7</v>
      </c>
      <c r="S107" s="4" t="s">
        <v>175</v>
      </c>
      <c r="U107" s="4" t="s">
        <v>175</v>
      </c>
      <c r="V107" s="4" t="s">
        <v>229</v>
      </c>
      <c r="W107" s="4">
        <v>805</v>
      </c>
      <c r="X107" s="4">
        <v>10</v>
      </c>
      <c r="Y107" s="4" t="s">
        <v>76</v>
      </c>
      <c r="Z107" s="4" t="s">
        <v>76</v>
      </c>
      <c r="AA107" s="4" t="s">
        <v>180</v>
      </c>
      <c r="AB107" s="4" t="s">
        <v>10</v>
      </c>
      <c r="AC107" s="4" t="s">
        <v>558</v>
      </c>
      <c r="AD107" s="4" t="s">
        <v>559</v>
      </c>
      <c r="AE107" s="4">
        <v>2041</v>
      </c>
      <c r="AF107" s="4" t="s">
        <v>521</v>
      </c>
      <c r="AG107" s="4">
        <v>-38.070399999999999</v>
      </c>
      <c r="AH107" s="4">
        <v>175.6438</v>
      </c>
      <c r="AI107" s="4" t="s">
        <v>97</v>
      </c>
    </row>
    <row r="108" spans="1:36" hidden="1" x14ac:dyDescent="0.25">
      <c r="A108" s="4" t="s">
        <v>560</v>
      </c>
      <c r="B108" s="4" t="s">
        <v>515</v>
      </c>
      <c r="C108" s="4" t="s">
        <v>516</v>
      </c>
      <c r="E108" s="4" t="s">
        <v>517</v>
      </c>
      <c r="G108" s="4" t="s">
        <v>153</v>
      </c>
      <c r="H108" s="4">
        <v>176</v>
      </c>
      <c r="I108" s="4">
        <v>36</v>
      </c>
      <c r="J108" s="4">
        <v>0.498</v>
      </c>
      <c r="K108" s="4">
        <v>5</v>
      </c>
      <c r="L108" s="4" t="s">
        <v>561</v>
      </c>
      <c r="M108" s="4">
        <v>1952</v>
      </c>
      <c r="N108" s="4" t="s">
        <v>227</v>
      </c>
      <c r="Q108" s="4" t="s">
        <v>557</v>
      </c>
      <c r="R108" s="4">
        <v>5</v>
      </c>
      <c r="S108" s="4" t="s">
        <v>175</v>
      </c>
      <c r="U108" s="4" t="s">
        <v>175</v>
      </c>
      <c r="V108" s="4" t="s">
        <v>229</v>
      </c>
      <c r="W108" s="4">
        <v>442.5</v>
      </c>
      <c r="X108" s="4">
        <v>0</v>
      </c>
      <c r="Y108" s="4" t="s">
        <v>76</v>
      </c>
      <c r="Z108" s="4" t="s">
        <v>76</v>
      </c>
      <c r="AA108" s="4" t="s">
        <v>180</v>
      </c>
      <c r="AB108" s="4" t="s">
        <v>10</v>
      </c>
      <c r="AC108" s="4" t="s">
        <v>562</v>
      </c>
      <c r="AD108" s="4" t="s">
        <v>342</v>
      </c>
      <c r="AE108" s="4">
        <v>2041</v>
      </c>
      <c r="AF108" s="4" t="s">
        <v>521</v>
      </c>
      <c r="AG108" s="4">
        <v>-38.351700000000001</v>
      </c>
      <c r="AH108" s="4">
        <v>175.74100000000001</v>
      </c>
      <c r="AI108" s="4" t="s">
        <v>97</v>
      </c>
    </row>
    <row r="109" spans="1:36" hidden="1" x14ac:dyDescent="0.25">
      <c r="A109" s="4" t="s">
        <v>563</v>
      </c>
      <c r="B109" s="4" t="s">
        <v>515</v>
      </c>
      <c r="C109" s="4" t="s">
        <v>516</v>
      </c>
      <c r="E109" s="4" t="s">
        <v>517</v>
      </c>
      <c r="G109" s="4" t="s">
        <v>153</v>
      </c>
      <c r="H109" s="4">
        <v>176</v>
      </c>
      <c r="I109" s="4">
        <v>36</v>
      </c>
      <c r="J109" s="4">
        <v>0.498</v>
      </c>
      <c r="K109" s="4">
        <v>5</v>
      </c>
      <c r="L109" s="4" t="s">
        <v>561</v>
      </c>
      <c r="M109" s="4">
        <v>1970</v>
      </c>
      <c r="N109" s="4" t="s">
        <v>227</v>
      </c>
      <c r="Q109" s="4" t="s">
        <v>557</v>
      </c>
      <c r="R109" s="4">
        <v>5</v>
      </c>
      <c r="S109" s="4" t="s">
        <v>175</v>
      </c>
      <c r="U109" s="4" t="s">
        <v>175</v>
      </c>
      <c r="V109" s="4" t="s">
        <v>229</v>
      </c>
      <c r="W109" s="4">
        <v>442.5</v>
      </c>
      <c r="X109" s="4">
        <v>0</v>
      </c>
      <c r="Y109" s="4" t="s">
        <v>76</v>
      </c>
      <c r="Z109" s="4" t="s">
        <v>76</v>
      </c>
      <c r="AA109" s="4" t="s">
        <v>180</v>
      </c>
      <c r="AB109" s="4" t="s">
        <v>10</v>
      </c>
      <c r="AC109" s="4" t="s">
        <v>562</v>
      </c>
      <c r="AD109" s="4" t="s">
        <v>342</v>
      </c>
      <c r="AE109" s="4">
        <v>2041</v>
      </c>
      <c r="AF109" s="4" t="s">
        <v>521</v>
      </c>
      <c r="AG109" s="4">
        <v>-38.351700000000001</v>
      </c>
      <c r="AH109" s="4">
        <v>175.74100000000001</v>
      </c>
      <c r="AI109" s="4" t="s">
        <v>97</v>
      </c>
    </row>
    <row r="110" spans="1:36" hidden="1" x14ac:dyDescent="0.25">
      <c r="A110" s="4" t="s">
        <v>564</v>
      </c>
      <c r="B110" s="4" t="s">
        <v>515</v>
      </c>
      <c r="C110" s="4" t="s">
        <v>516</v>
      </c>
      <c r="E110" s="4" t="s">
        <v>517</v>
      </c>
      <c r="G110" s="4" t="s">
        <v>153</v>
      </c>
      <c r="H110" s="4">
        <v>160</v>
      </c>
      <c r="I110" s="4">
        <v>80</v>
      </c>
      <c r="J110" s="4">
        <v>1.282</v>
      </c>
      <c r="K110" s="4">
        <v>2</v>
      </c>
      <c r="L110" s="4" t="s">
        <v>565</v>
      </c>
      <c r="M110" s="4">
        <v>1977</v>
      </c>
      <c r="N110" s="4" t="s">
        <v>227</v>
      </c>
      <c r="Q110" s="4" t="s">
        <v>523</v>
      </c>
      <c r="R110" s="4">
        <v>2</v>
      </c>
      <c r="S110" s="4" t="s">
        <v>358</v>
      </c>
      <c r="U110" s="4" t="s">
        <v>358</v>
      </c>
      <c r="V110" s="4" t="s">
        <v>229</v>
      </c>
      <c r="W110" s="4">
        <v>800</v>
      </c>
      <c r="X110" s="4">
        <v>0</v>
      </c>
      <c r="Y110" s="4" t="s">
        <v>46</v>
      </c>
      <c r="Z110" s="4" t="s">
        <v>524</v>
      </c>
      <c r="AA110" s="4" t="s">
        <v>525</v>
      </c>
      <c r="AB110" s="4" t="s">
        <v>16</v>
      </c>
      <c r="AC110" s="4" t="s">
        <v>566</v>
      </c>
      <c r="AD110" s="4" t="s">
        <v>567</v>
      </c>
      <c r="AE110" s="4">
        <v>2025</v>
      </c>
      <c r="AF110" s="4" t="s">
        <v>521</v>
      </c>
      <c r="AG110" s="4">
        <v>-44.123800000000003</v>
      </c>
      <c r="AH110" s="4">
        <v>170.2122</v>
      </c>
      <c r="AI110" s="4" t="s">
        <v>95</v>
      </c>
    </row>
    <row r="111" spans="1:36" hidden="1" x14ac:dyDescent="0.25">
      <c r="A111" s="4" t="s">
        <v>17</v>
      </c>
      <c r="B111" s="4" t="s">
        <v>515</v>
      </c>
      <c r="C111" s="4" t="s">
        <v>516</v>
      </c>
      <c r="E111" s="4" t="s">
        <v>517</v>
      </c>
      <c r="G111" s="4" t="s">
        <v>153</v>
      </c>
      <c r="H111" s="4">
        <v>124</v>
      </c>
      <c r="I111" s="4">
        <v>31</v>
      </c>
      <c r="J111" s="4">
        <v>0.315</v>
      </c>
      <c r="K111" s="4">
        <v>4</v>
      </c>
      <c r="M111" s="4">
        <v>1956</v>
      </c>
      <c r="N111" s="4" t="s">
        <v>227</v>
      </c>
      <c r="Q111" s="4" t="s">
        <v>557</v>
      </c>
      <c r="R111" s="4">
        <v>4</v>
      </c>
      <c r="S111" s="4" t="s">
        <v>175</v>
      </c>
      <c r="U111" s="4" t="s">
        <v>175</v>
      </c>
      <c r="V111" s="4" t="s">
        <v>229</v>
      </c>
      <c r="W111" s="4">
        <v>494</v>
      </c>
      <c r="X111" s="4">
        <v>11</v>
      </c>
      <c r="Y111" s="4" t="s">
        <v>76</v>
      </c>
      <c r="Z111" s="4" t="s">
        <v>76</v>
      </c>
      <c r="AA111" s="4" t="s">
        <v>180</v>
      </c>
      <c r="AB111" s="4" t="s">
        <v>10</v>
      </c>
      <c r="AC111" s="4" t="s">
        <v>341</v>
      </c>
      <c r="AD111" s="4" t="s">
        <v>342</v>
      </c>
      <c r="AE111" s="4">
        <v>2041</v>
      </c>
      <c r="AF111" s="4" t="s">
        <v>521</v>
      </c>
      <c r="AG111" s="4">
        <v>-38.419600000000003</v>
      </c>
      <c r="AH111" s="4">
        <v>175.80869999999999</v>
      </c>
      <c r="AI111" s="4" t="s">
        <v>97</v>
      </c>
    </row>
    <row r="112" spans="1:36" hidden="1" x14ac:dyDescent="0.25">
      <c r="A112" s="4" t="s">
        <v>58</v>
      </c>
      <c r="B112" s="4" t="s">
        <v>515</v>
      </c>
      <c r="C112" s="4" t="s">
        <v>516</v>
      </c>
      <c r="E112" s="4" t="s">
        <v>517</v>
      </c>
      <c r="G112" s="4" t="s">
        <v>153</v>
      </c>
      <c r="H112" s="4">
        <v>120</v>
      </c>
      <c r="I112" s="4">
        <v>60</v>
      </c>
      <c r="K112" s="4">
        <v>2</v>
      </c>
      <c r="L112" s="4" t="s">
        <v>568</v>
      </c>
      <c r="M112" s="4">
        <v>1983</v>
      </c>
      <c r="N112" s="4" t="s">
        <v>227</v>
      </c>
      <c r="Q112" s="4" t="s">
        <v>542</v>
      </c>
      <c r="R112" s="4">
        <v>2</v>
      </c>
      <c r="S112" s="4" t="s">
        <v>358</v>
      </c>
      <c r="U112" s="4" t="s">
        <v>358</v>
      </c>
      <c r="V112" s="4" t="s">
        <v>229</v>
      </c>
      <c r="W112" s="4">
        <v>580</v>
      </c>
      <c r="X112" s="4">
        <v>0</v>
      </c>
      <c r="Y112" s="4" t="s">
        <v>543</v>
      </c>
      <c r="Z112" s="4" t="s">
        <v>76</v>
      </c>
      <c r="AA112" s="4" t="s">
        <v>433</v>
      </c>
      <c r="AB112" s="4" t="s">
        <v>10</v>
      </c>
      <c r="AC112" s="4" t="s">
        <v>569</v>
      </c>
      <c r="AD112" s="4" t="s">
        <v>570</v>
      </c>
      <c r="AE112" s="4">
        <v>2039</v>
      </c>
      <c r="AF112" s="4" t="s">
        <v>521</v>
      </c>
      <c r="AG112" s="4">
        <v>-39.153300000000002</v>
      </c>
      <c r="AH112" s="4">
        <v>175.83760000000001</v>
      </c>
      <c r="AI112" s="4" t="s">
        <v>436</v>
      </c>
    </row>
    <row r="113" spans="1:35" hidden="1" x14ac:dyDescent="0.25">
      <c r="A113" s="4" t="s">
        <v>20</v>
      </c>
      <c r="B113" s="4" t="s">
        <v>515</v>
      </c>
      <c r="C113" s="4" t="s">
        <v>516</v>
      </c>
      <c r="E113" s="4" t="s">
        <v>517</v>
      </c>
      <c r="G113" s="4" t="s">
        <v>153</v>
      </c>
      <c r="H113" s="4">
        <v>106</v>
      </c>
      <c r="I113" s="4">
        <v>28</v>
      </c>
      <c r="J113" s="4">
        <v>0.27800000000000002</v>
      </c>
      <c r="K113" s="4">
        <v>4</v>
      </c>
      <c r="M113" s="4">
        <v>1961</v>
      </c>
      <c r="N113" s="4" t="s">
        <v>227</v>
      </c>
      <c r="Q113" s="4" t="s">
        <v>557</v>
      </c>
      <c r="R113" s="4">
        <v>2</v>
      </c>
      <c r="S113" s="4" t="s">
        <v>175</v>
      </c>
      <c r="U113" s="4" t="s">
        <v>175</v>
      </c>
      <c r="V113" s="4" t="s">
        <v>229</v>
      </c>
      <c r="W113" s="4">
        <v>400</v>
      </c>
      <c r="X113" s="4">
        <v>14</v>
      </c>
      <c r="Y113" s="4" t="s">
        <v>76</v>
      </c>
      <c r="Z113" s="4" t="s">
        <v>76</v>
      </c>
      <c r="AA113" s="4" t="s">
        <v>180</v>
      </c>
      <c r="AB113" s="4" t="s">
        <v>10</v>
      </c>
      <c r="AC113" s="4" t="s">
        <v>571</v>
      </c>
      <c r="AD113" s="4" t="s">
        <v>342</v>
      </c>
      <c r="AE113" s="4">
        <v>2041</v>
      </c>
      <c r="AF113" s="4" t="s">
        <v>521</v>
      </c>
      <c r="AG113" s="4">
        <v>-38.407899999999998</v>
      </c>
      <c r="AH113" s="4">
        <v>176.08879999999999</v>
      </c>
      <c r="AI113" s="4" t="s">
        <v>97</v>
      </c>
    </row>
    <row r="114" spans="1:35" hidden="1" x14ac:dyDescent="0.25">
      <c r="A114" s="4" t="s">
        <v>46</v>
      </c>
      <c r="B114" s="4" t="s">
        <v>515</v>
      </c>
      <c r="C114" s="4" t="s">
        <v>516</v>
      </c>
      <c r="E114" s="4" t="s">
        <v>517</v>
      </c>
      <c r="G114" s="4" t="s">
        <v>153</v>
      </c>
      <c r="H114" s="4">
        <v>105</v>
      </c>
      <c r="I114" s="4">
        <v>15</v>
      </c>
      <c r="J114" s="4">
        <v>0.16200000000000001</v>
      </c>
      <c r="K114" s="4">
        <v>7</v>
      </c>
      <c r="L114" s="4" t="s">
        <v>572</v>
      </c>
      <c r="M114" s="4">
        <v>1936</v>
      </c>
      <c r="N114" s="4" t="s">
        <v>227</v>
      </c>
      <c r="Q114" s="4" t="s">
        <v>523</v>
      </c>
      <c r="R114" s="4">
        <v>8</v>
      </c>
      <c r="S114" s="4" t="s">
        <v>185</v>
      </c>
      <c r="U114" s="4" t="s">
        <v>185</v>
      </c>
      <c r="V114" s="4" t="s">
        <v>229</v>
      </c>
      <c r="W114" s="4">
        <v>500</v>
      </c>
      <c r="X114" s="4">
        <v>12</v>
      </c>
      <c r="Y114" s="4" t="s">
        <v>46</v>
      </c>
      <c r="Z114" s="4" t="s">
        <v>524</v>
      </c>
      <c r="AA114" s="4" t="s">
        <v>448</v>
      </c>
      <c r="AB114" s="4" t="s">
        <v>16</v>
      </c>
      <c r="AC114" s="4" t="s">
        <v>573</v>
      </c>
      <c r="AD114" s="4" t="s">
        <v>494</v>
      </c>
      <c r="AE114" s="4">
        <v>2025</v>
      </c>
      <c r="AF114" s="4" t="s">
        <v>521</v>
      </c>
      <c r="AG114" s="4">
        <v>-44.689100000000003</v>
      </c>
      <c r="AH114" s="4">
        <v>170.4265</v>
      </c>
      <c r="AI114" s="4" t="s">
        <v>93</v>
      </c>
    </row>
    <row r="115" spans="1:35" hidden="1" x14ac:dyDescent="0.25">
      <c r="A115" s="4" t="s">
        <v>64</v>
      </c>
      <c r="B115" s="4" t="s">
        <v>515</v>
      </c>
      <c r="C115" s="4" t="s">
        <v>516</v>
      </c>
      <c r="E115" s="4" t="s">
        <v>517</v>
      </c>
      <c r="G115" s="4" t="s">
        <v>153</v>
      </c>
      <c r="H115" s="4">
        <v>96</v>
      </c>
      <c r="I115" s="4">
        <v>32</v>
      </c>
      <c r="J115" s="4">
        <v>0.26500000000000001</v>
      </c>
      <c r="K115" s="4">
        <v>3</v>
      </c>
      <c r="L115" s="4" t="s">
        <v>574</v>
      </c>
      <c r="M115" s="4">
        <v>1947</v>
      </c>
      <c r="N115" s="4" t="s">
        <v>227</v>
      </c>
      <c r="Q115" s="4" t="s">
        <v>557</v>
      </c>
      <c r="R115" s="4">
        <v>8</v>
      </c>
      <c r="S115" s="4" t="s">
        <v>175</v>
      </c>
      <c r="U115" s="4" t="s">
        <v>175</v>
      </c>
      <c r="V115" s="4" t="s">
        <v>229</v>
      </c>
      <c r="W115" s="4">
        <v>525</v>
      </c>
      <c r="X115" s="4">
        <v>14</v>
      </c>
      <c r="Y115" s="4" t="s">
        <v>76</v>
      </c>
      <c r="Z115" s="4" t="s">
        <v>76</v>
      </c>
      <c r="AA115" s="4" t="s">
        <v>180</v>
      </c>
      <c r="AB115" s="4" t="s">
        <v>10</v>
      </c>
      <c r="AC115" s="4" t="s">
        <v>575</v>
      </c>
      <c r="AD115" s="4" t="s">
        <v>576</v>
      </c>
      <c r="AE115" s="4">
        <v>2041</v>
      </c>
      <c r="AF115" s="4" t="s">
        <v>521</v>
      </c>
      <c r="AG115" s="4">
        <v>-37.9236</v>
      </c>
      <c r="AH115" s="4">
        <v>175.5394</v>
      </c>
      <c r="AI115" s="4" t="s">
        <v>97</v>
      </c>
    </row>
    <row r="116" spans="1:35" hidden="1" x14ac:dyDescent="0.25">
      <c r="A116" s="4" t="s">
        <v>49</v>
      </c>
      <c r="B116" s="4" t="s">
        <v>515</v>
      </c>
      <c r="C116" s="4" t="s">
        <v>516</v>
      </c>
      <c r="E116" s="4" t="s">
        <v>517</v>
      </c>
      <c r="G116" s="4" t="s">
        <v>153</v>
      </c>
      <c r="H116" s="4">
        <v>80</v>
      </c>
      <c r="I116" s="4">
        <v>40</v>
      </c>
      <c r="K116" s="4">
        <v>2</v>
      </c>
      <c r="M116" s="4">
        <v>1967</v>
      </c>
      <c r="N116" s="4" t="s">
        <v>227</v>
      </c>
      <c r="S116" s="4" t="s">
        <v>156</v>
      </c>
      <c r="U116" s="4" t="s">
        <v>156</v>
      </c>
      <c r="V116" s="4" t="s">
        <v>229</v>
      </c>
      <c r="W116" s="4">
        <v>280</v>
      </c>
      <c r="X116" s="4">
        <v>7</v>
      </c>
      <c r="Y116" s="4" t="s">
        <v>577</v>
      </c>
      <c r="Z116" s="4" t="s">
        <v>578</v>
      </c>
      <c r="AA116" s="4" t="s">
        <v>292</v>
      </c>
      <c r="AB116" s="4" t="s">
        <v>10</v>
      </c>
      <c r="AC116" s="4" t="s">
        <v>579</v>
      </c>
      <c r="AD116" s="4" t="s">
        <v>580</v>
      </c>
      <c r="AE116" s="4">
        <v>2048</v>
      </c>
      <c r="AF116" s="4" t="s">
        <v>521</v>
      </c>
      <c r="AG116" s="4">
        <v>-38.114100000000001</v>
      </c>
      <c r="AH116" s="4">
        <v>176.81620000000001</v>
      </c>
      <c r="AI116" s="4" t="s">
        <v>283</v>
      </c>
    </row>
    <row r="117" spans="1:35" hidden="1" x14ac:dyDescent="0.25">
      <c r="A117" s="4" t="s">
        <v>25</v>
      </c>
      <c r="B117" s="4" t="s">
        <v>515</v>
      </c>
      <c r="C117" s="4" t="s">
        <v>516</v>
      </c>
      <c r="E117" s="4" t="s">
        <v>517</v>
      </c>
      <c r="G117" s="4" t="s">
        <v>153</v>
      </c>
      <c r="H117" s="4">
        <v>78</v>
      </c>
      <c r="I117" s="4">
        <v>31</v>
      </c>
      <c r="J117" s="4">
        <v>0.26800000000000002</v>
      </c>
      <c r="K117" s="4">
        <v>3</v>
      </c>
      <c r="M117" s="4">
        <v>1964</v>
      </c>
      <c r="N117" s="4" t="s">
        <v>227</v>
      </c>
      <c r="Q117" s="4" t="s">
        <v>557</v>
      </c>
      <c r="R117" s="4">
        <v>1</v>
      </c>
      <c r="S117" s="4" t="s">
        <v>175</v>
      </c>
      <c r="U117" s="4" t="s">
        <v>175</v>
      </c>
      <c r="V117" s="4" t="s">
        <v>229</v>
      </c>
      <c r="W117" s="4">
        <v>330</v>
      </c>
      <c r="X117" s="4">
        <v>0</v>
      </c>
      <c r="Y117" s="4" t="s">
        <v>76</v>
      </c>
      <c r="Z117" s="4" t="s">
        <v>76</v>
      </c>
      <c r="AA117" s="4" t="s">
        <v>180</v>
      </c>
      <c r="AB117" s="4" t="s">
        <v>10</v>
      </c>
      <c r="AC117" s="4" t="s">
        <v>581</v>
      </c>
      <c r="AD117" s="4" t="s">
        <v>313</v>
      </c>
      <c r="AE117" s="4">
        <v>2041</v>
      </c>
      <c r="AF117" s="4" t="s">
        <v>521</v>
      </c>
      <c r="AG117" s="4">
        <v>-38.616100000000003</v>
      </c>
      <c r="AH117" s="4">
        <v>176.1422</v>
      </c>
      <c r="AI117" s="4" t="s">
        <v>97</v>
      </c>
    </row>
    <row r="118" spans="1:35" hidden="1" x14ac:dyDescent="0.25">
      <c r="A118" s="4" t="s">
        <v>57</v>
      </c>
      <c r="B118" s="4" t="s">
        <v>515</v>
      </c>
      <c r="C118" s="4" t="s">
        <v>516</v>
      </c>
      <c r="E118" s="4" t="s">
        <v>517</v>
      </c>
      <c r="G118" s="4" t="s">
        <v>153</v>
      </c>
      <c r="H118" s="4">
        <v>74</v>
      </c>
      <c r="I118" s="4">
        <v>21</v>
      </c>
      <c r="J118" s="4">
        <v>0.20399999999999999</v>
      </c>
      <c r="K118" s="4">
        <v>4</v>
      </c>
      <c r="M118" s="4">
        <v>1957</v>
      </c>
      <c r="N118" s="4" t="s">
        <v>227</v>
      </c>
      <c r="Q118" s="4" t="s">
        <v>557</v>
      </c>
      <c r="R118" s="4">
        <v>3</v>
      </c>
      <c r="S118" s="4" t="s">
        <v>175</v>
      </c>
      <c r="U118" s="4" t="s">
        <v>175</v>
      </c>
      <c r="V118" s="4" t="s">
        <v>229</v>
      </c>
      <c r="W118" s="4">
        <v>289</v>
      </c>
      <c r="X118" s="4">
        <v>0</v>
      </c>
      <c r="Y118" s="4" t="s">
        <v>76</v>
      </c>
      <c r="Z118" s="4" t="s">
        <v>76</v>
      </c>
      <c r="AA118" s="4" t="s">
        <v>292</v>
      </c>
      <c r="AB118" s="4" t="s">
        <v>10</v>
      </c>
      <c r="AC118" s="4" t="s">
        <v>582</v>
      </c>
      <c r="AD118" s="4" t="s">
        <v>342</v>
      </c>
      <c r="AE118" s="4">
        <v>2041</v>
      </c>
      <c r="AF118" s="4" t="s">
        <v>521</v>
      </c>
      <c r="AG118" s="4">
        <v>-38.3919</v>
      </c>
      <c r="AH118" s="4">
        <v>176.0223</v>
      </c>
      <c r="AI118" s="4" t="s">
        <v>283</v>
      </c>
    </row>
    <row r="119" spans="1:35" hidden="1" x14ac:dyDescent="0.25">
      <c r="A119" s="4" t="s">
        <v>583</v>
      </c>
      <c r="B119" s="4" t="s">
        <v>515</v>
      </c>
      <c r="C119" s="4" t="s">
        <v>516</v>
      </c>
      <c r="E119" s="4" t="s">
        <v>517</v>
      </c>
      <c r="G119" s="4" t="s">
        <v>153</v>
      </c>
      <c r="H119" s="4">
        <v>60</v>
      </c>
      <c r="I119" s="4">
        <v>20</v>
      </c>
      <c r="J119" s="4">
        <v>1.587</v>
      </c>
      <c r="K119" s="4">
        <v>3</v>
      </c>
      <c r="L119" s="4" t="s">
        <v>584</v>
      </c>
      <c r="M119" s="4">
        <v>1929</v>
      </c>
      <c r="N119" s="4" t="s">
        <v>227</v>
      </c>
      <c r="Q119" s="4" t="s">
        <v>585</v>
      </c>
      <c r="R119" s="4">
        <v>2</v>
      </c>
      <c r="S119" s="4" t="s">
        <v>358</v>
      </c>
      <c r="U119" s="4" t="s">
        <v>358</v>
      </c>
      <c r="V119" s="4" t="s">
        <v>229</v>
      </c>
      <c r="W119" s="4">
        <v>218</v>
      </c>
      <c r="X119" s="4">
        <v>0</v>
      </c>
      <c r="Y119" s="4" t="s">
        <v>12</v>
      </c>
      <c r="Z119" s="4" t="s">
        <v>586</v>
      </c>
      <c r="AA119" s="4" t="s">
        <v>236</v>
      </c>
      <c r="AB119" s="4" t="s">
        <v>10</v>
      </c>
      <c r="AC119" s="4" t="s">
        <v>587</v>
      </c>
      <c r="AD119" s="4" t="s">
        <v>588</v>
      </c>
      <c r="AE119" s="4">
        <v>2032</v>
      </c>
      <c r="AF119" s="4" t="s">
        <v>521</v>
      </c>
      <c r="AG119" s="4">
        <v>-38.806800000000003</v>
      </c>
      <c r="AH119" s="4">
        <v>177.1508</v>
      </c>
      <c r="AI119" s="4" t="s">
        <v>100</v>
      </c>
    </row>
    <row r="120" spans="1:35" hidden="1" x14ac:dyDescent="0.25">
      <c r="A120" s="4" t="s">
        <v>589</v>
      </c>
      <c r="B120" s="4" t="s">
        <v>515</v>
      </c>
      <c r="C120" s="4" t="s">
        <v>516</v>
      </c>
      <c r="E120" s="4" t="s">
        <v>517</v>
      </c>
      <c r="G120" s="4" t="s">
        <v>153</v>
      </c>
      <c r="H120" s="4">
        <v>58</v>
      </c>
      <c r="I120" s="4">
        <v>20</v>
      </c>
      <c r="K120" s="4">
        <v>3</v>
      </c>
      <c r="M120" s="4">
        <v>1967</v>
      </c>
      <c r="N120" s="4" t="s">
        <v>227</v>
      </c>
      <c r="Q120" s="4" t="s">
        <v>590</v>
      </c>
      <c r="R120" s="4">
        <v>2</v>
      </c>
      <c r="S120" s="4" t="s">
        <v>156</v>
      </c>
      <c r="U120" s="4" t="s">
        <v>156</v>
      </c>
      <c r="V120" s="4" t="s">
        <v>591</v>
      </c>
      <c r="W120" s="4">
        <v>123</v>
      </c>
      <c r="X120" s="4">
        <v>0</v>
      </c>
      <c r="Y120" s="4" t="s">
        <v>592</v>
      </c>
      <c r="Z120" s="4" t="s">
        <v>531</v>
      </c>
      <c r="AA120" s="4" t="s">
        <v>448</v>
      </c>
      <c r="AB120" s="4" t="s">
        <v>16</v>
      </c>
      <c r="AC120" s="4" t="s">
        <v>593</v>
      </c>
      <c r="AD120" s="4" t="s">
        <v>594</v>
      </c>
      <c r="AE120" s="4">
        <v>2038</v>
      </c>
      <c r="AF120" s="4" t="s">
        <v>521</v>
      </c>
      <c r="AG120" s="4">
        <v>-45.905500000000004</v>
      </c>
      <c r="AH120" s="4">
        <v>169.98679999999999</v>
      </c>
      <c r="AI120" s="4" t="s">
        <v>93</v>
      </c>
    </row>
    <row r="121" spans="1:35" hidden="1" x14ac:dyDescent="0.25">
      <c r="A121" s="4" t="s">
        <v>56</v>
      </c>
      <c r="B121" s="4" t="s">
        <v>515</v>
      </c>
      <c r="C121" s="4" t="s">
        <v>516</v>
      </c>
      <c r="E121" s="4" t="s">
        <v>517</v>
      </c>
      <c r="G121" s="4" t="s">
        <v>153</v>
      </c>
      <c r="H121" s="4">
        <v>54</v>
      </c>
      <c r="I121" s="4">
        <v>18</v>
      </c>
      <c r="J121" s="4">
        <v>0.14299999999999999</v>
      </c>
      <c r="K121" s="4">
        <v>3</v>
      </c>
      <c r="L121" s="4" t="s">
        <v>595</v>
      </c>
      <c r="M121" s="4">
        <v>1961</v>
      </c>
      <c r="N121" s="4" t="s">
        <v>227</v>
      </c>
      <c r="Q121" s="4" t="s">
        <v>557</v>
      </c>
      <c r="R121" s="4">
        <v>6</v>
      </c>
      <c r="S121" s="4" t="s">
        <v>175</v>
      </c>
      <c r="U121" s="4" t="s">
        <v>175</v>
      </c>
      <c r="V121" s="4" t="s">
        <v>229</v>
      </c>
      <c r="W121" s="4">
        <v>242</v>
      </c>
      <c r="X121" s="4">
        <v>0</v>
      </c>
      <c r="Y121" s="4" t="s">
        <v>76</v>
      </c>
      <c r="Z121" s="4" t="s">
        <v>76</v>
      </c>
      <c r="AA121" s="4" t="s">
        <v>180</v>
      </c>
      <c r="AB121" s="4" t="s">
        <v>10</v>
      </c>
      <c r="AC121" s="4" t="s">
        <v>596</v>
      </c>
      <c r="AD121" s="4" t="s">
        <v>342</v>
      </c>
      <c r="AE121" s="4">
        <v>2041</v>
      </c>
      <c r="AF121" s="4" t="s">
        <v>521</v>
      </c>
      <c r="AG121" s="4">
        <v>-38.292000000000002</v>
      </c>
      <c r="AH121" s="4">
        <v>175.68350000000001</v>
      </c>
      <c r="AI121" s="4" t="s">
        <v>97</v>
      </c>
    </row>
    <row r="122" spans="1:35" hidden="1" x14ac:dyDescent="0.25">
      <c r="A122" s="4" t="s">
        <v>44</v>
      </c>
      <c r="B122" s="4" t="s">
        <v>515</v>
      </c>
      <c r="C122" s="4" t="s">
        <v>516</v>
      </c>
      <c r="E122" s="4" t="s">
        <v>517</v>
      </c>
      <c r="G122" s="4" t="s">
        <v>153</v>
      </c>
      <c r="H122" s="4">
        <v>45</v>
      </c>
      <c r="I122" s="4">
        <v>9.5</v>
      </c>
      <c r="J122" s="4">
        <v>1.0089999999999999</v>
      </c>
      <c r="K122" s="4">
        <v>4</v>
      </c>
      <c r="M122" s="4">
        <v>1914</v>
      </c>
      <c r="N122" s="4" t="s">
        <v>227</v>
      </c>
      <c r="S122" s="4" t="s">
        <v>156</v>
      </c>
      <c r="U122" s="4" t="s">
        <v>156</v>
      </c>
      <c r="V122" s="4" t="s">
        <v>229</v>
      </c>
      <c r="W122" s="4">
        <v>300</v>
      </c>
      <c r="X122" s="4">
        <v>138</v>
      </c>
      <c r="Y122" s="4" t="s">
        <v>597</v>
      </c>
      <c r="Z122" s="4" t="s">
        <v>524</v>
      </c>
      <c r="AA122" s="4" t="s">
        <v>186</v>
      </c>
      <c r="AB122" s="4" t="s">
        <v>16</v>
      </c>
      <c r="AC122" s="4" t="s">
        <v>598</v>
      </c>
      <c r="AD122" s="4" t="s">
        <v>599</v>
      </c>
      <c r="AE122" s="4">
        <v>2031</v>
      </c>
      <c r="AF122" s="4" t="s">
        <v>521</v>
      </c>
      <c r="AG122" s="4">
        <v>-43.363999999999997</v>
      </c>
      <c r="AH122" s="4">
        <v>171.52670000000001</v>
      </c>
      <c r="AI122" s="4" t="s">
        <v>95</v>
      </c>
    </row>
    <row r="123" spans="1:35" hidden="1" x14ac:dyDescent="0.25">
      <c r="A123" s="4" t="s">
        <v>600</v>
      </c>
      <c r="B123" s="4" t="s">
        <v>515</v>
      </c>
      <c r="C123" s="4" t="s">
        <v>516</v>
      </c>
      <c r="E123" s="4" t="s">
        <v>517</v>
      </c>
      <c r="G123" s="4" t="s">
        <v>153</v>
      </c>
      <c r="H123" s="4">
        <v>42</v>
      </c>
      <c r="I123" s="4">
        <v>21</v>
      </c>
      <c r="J123" s="4">
        <v>0.94199999999999995</v>
      </c>
      <c r="K123" s="4">
        <v>2</v>
      </c>
      <c r="L123" s="4" t="s">
        <v>601</v>
      </c>
      <c r="M123" s="4">
        <v>1943</v>
      </c>
      <c r="N123" s="4" t="s">
        <v>227</v>
      </c>
      <c r="Q123" s="4" t="s">
        <v>585</v>
      </c>
      <c r="R123" s="4">
        <v>3</v>
      </c>
      <c r="S123" s="4" t="s">
        <v>358</v>
      </c>
      <c r="U123" s="4" t="s">
        <v>358</v>
      </c>
      <c r="V123" s="4" t="s">
        <v>229</v>
      </c>
      <c r="W123" s="4">
        <v>133</v>
      </c>
      <c r="X123" s="4">
        <v>0</v>
      </c>
      <c r="Y123" s="4" t="s">
        <v>12</v>
      </c>
      <c r="Z123" s="4" t="s">
        <v>586</v>
      </c>
      <c r="AA123" s="4" t="s">
        <v>236</v>
      </c>
      <c r="AB123" s="4" t="s">
        <v>10</v>
      </c>
      <c r="AC123" s="4" t="s">
        <v>587</v>
      </c>
      <c r="AD123" s="4" t="s">
        <v>588</v>
      </c>
      <c r="AE123" s="4">
        <v>2032</v>
      </c>
      <c r="AF123" s="4" t="s">
        <v>521</v>
      </c>
      <c r="AG123" s="4">
        <v>-38.838999999999999</v>
      </c>
      <c r="AH123" s="4">
        <v>177.16810000000001</v>
      </c>
      <c r="AI123" s="4" t="s">
        <v>100</v>
      </c>
    </row>
    <row r="124" spans="1:35" hidden="1" x14ac:dyDescent="0.25">
      <c r="A124" s="4" t="s">
        <v>602</v>
      </c>
      <c r="B124" s="4" t="s">
        <v>515</v>
      </c>
      <c r="C124" s="4" t="s">
        <v>516</v>
      </c>
      <c r="E124" s="4" t="s">
        <v>517</v>
      </c>
      <c r="G124" s="4" t="s">
        <v>153</v>
      </c>
      <c r="H124" s="4">
        <v>39</v>
      </c>
      <c r="I124" s="4">
        <v>26</v>
      </c>
      <c r="K124" s="4">
        <v>4</v>
      </c>
      <c r="M124" s="4">
        <v>1924</v>
      </c>
      <c r="N124" s="4" t="s">
        <v>227</v>
      </c>
      <c r="S124" s="4" t="s">
        <v>603</v>
      </c>
      <c r="U124" s="4" t="s">
        <v>603</v>
      </c>
      <c r="V124" s="4" t="s">
        <v>229</v>
      </c>
      <c r="W124" s="4">
        <v>136</v>
      </c>
      <c r="X124" s="4">
        <v>5</v>
      </c>
      <c r="Y124" s="4" t="s">
        <v>7</v>
      </c>
      <c r="Z124" s="4" t="s">
        <v>604</v>
      </c>
      <c r="AA124" s="4" t="s">
        <v>433</v>
      </c>
      <c r="AB124" s="4" t="s">
        <v>10</v>
      </c>
      <c r="AC124" s="4" t="s">
        <v>605</v>
      </c>
      <c r="AD124" s="4" t="s">
        <v>606</v>
      </c>
      <c r="AE124" s="4">
        <v>2027</v>
      </c>
      <c r="AF124" s="4" t="s">
        <v>521</v>
      </c>
      <c r="AG124" s="4">
        <v>-40.576700000000002</v>
      </c>
      <c r="AH124" s="4">
        <v>175.4504</v>
      </c>
      <c r="AI124" s="4" t="s">
        <v>436</v>
      </c>
    </row>
    <row r="125" spans="1:35" hidden="1" x14ac:dyDescent="0.25">
      <c r="A125" s="4" t="s">
        <v>607</v>
      </c>
      <c r="B125" s="4" t="s">
        <v>515</v>
      </c>
      <c r="C125" s="4" t="s">
        <v>516</v>
      </c>
      <c r="E125" s="4" t="s">
        <v>517</v>
      </c>
      <c r="G125" s="4" t="s">
        <v>153</v>
      </c>
      <c r="H125" s="4">
        <v>36</v>
      </c>
      <c r="I125" s="4">
        <v>18</v>
      </c>
      <c r="J125" s="4">
        <v>1.006</v>
      </c>
      <c r="K125" s="4">
        <v>2</v>
      </c>
      <c r="L125" s="4" t="s">
        <v>608</v>
      </c>
      <c r="M125" s="4">
        <v>1948</v>
      </c>
      <c r="N125" s="4" t="s">
        <v>227</v>
      </c>
      <c r="Q125" s="4" t="s">
        <v>585</v>
      </c>
      <c r="R125" s="4">
        <v>1</v>
      </c>
      <c r="S125" s="4" t="s">
        <v>358</v>
      </c>
      <c r="U125" s="4" t="s">
        <v>358</v>
      </c>
      <c r="V125" s="4" t="s">
        <v>229</v>
      </c>
      <c r="W125" s="4">
        <v>91</v>
      </c>
      <c r="X125" s="4">
        <v>0</v>
      </c>
      <c r="Y125" s="4" t="s">
        <v>12</v>
      </c>
      <c r="Z125" s="4" t="s">
        <v>586</v>
      </c>
      <c r="AA125" s="4" t="s">
        <v>236</v>
      </c>
      <c r="AB125" s="4" t="s">
        <v>10</v>
      </c>
      <c r="AC125" s="4" t="s">
        <v>587</v>
      </c>
      <c r="AD125" s="4" t="s">
        <v>588</v>
      </c>
      <c r="AE125" s="4">
        <v>2032</v>
      </c>
      <c r="AF125" s="4" t="s">
        <v>521</v>
      </c>
      <c r="AG125" s="4">
        <v>-38.803199999999997</v>
      </c>
      <c r="AH125" s="4">
        <v>177.1311</v>
      </c>
      <c r="AI125" s="4" t="s">
        <v>100</v>
      </c>
    </row>
    <row r="126" spans="1:35" hidden="1" x14ac:dyDescent="0.25">
      <c r="A126" s="4" t="s">
        <v>14</v>
      </c>
      <c r="B126" s="4" t="s">
        <v>515</v>
      </c>
      <c r="C126" s="4" t="s">
        <v>516</v>
      </c>
      <c r="E126" s="4" t="s">
        <v>517</v>
      </c>
      <c r="G126" s="4" t="s">
        <v>153</v>
      </c>
      <c r="H126" s="4">
        <v>34.299999999999997</v>
      </c>
      <c r="I126" s="4">
        <v>10.45</v>
      </c>
      <c r="J126" s="4">
        <v>4.4050000000000002</v>
      </c>
      <c r="K126" s="4">
        <v>6</v>
      </c>
      <c r="L126" s="4" t="s">
        <v>609</v>
      </c>
      <c r="M126" s="4">
        <v>1944</v>
      </c>
      <c r="N126" s="4" t="s">
        <v>227</v>
      </c>
      <c r="S126" s="4" t="s">
        <v>156</v>
      </c>
      <c r="U126" s="4" t="s">
        <v>156</v>
      </c>
      <c r="V126" s="4" t="s">
        <v>229</v>
      </c>
      <c r="W126" s="4">
        <v>190</v>
      </c>
      <c r="X126" s="4">
        <v>24</v>
      </c>
      <c r="Y126" s="4" t="s">
        <v>14</v>
      </c>
      <c r="Z126" s="4" t="s">
        <v>610</v>
      </c>
      <c r="AA126" s="4" t="s">
        <v>611</v>
      </c>
      <c r="AB126" s="4" t="s">
        <v>16</v>
      </c>
      <c r="AC126" s="4" t="s">
        <v>612</v>
      </c>
      <c r="AD126" s="4" t="s">
        <v>613</v>
      </c>
      <c r="AE126" s="4">
        <v>2038</v>
      </c>
      <c r="AF126" s="4" t="s">
        <v>521</v>
      </c>
      <c r="AG126" s="4">
        <v>-41.086100000000002</v>
      </c>
      <c r="AH126" s="4">
        <v>172.73249999999999</v>
      </c>
      <c r="AI126" s="4" t="s">
        <v>262</v>
      </c>
    </row>
    <row r="127" spans="1:35" hidden="1" x14ac:dyDescent="0.25">
      <c r="A127" s="4" t="s">
        <v>614</v>
      </c>
      <c r="B127" s="4" t="s">
        <v>515</v>
      </c>
      <c r="C127" s="4" t="s">
        <v>516</v>
      </c>
      <c r="E127" s="4" t="s">
        <v>517</v>
      </c>
      <c r="G127" s="4" t="s">
        <v>153</v>
      </c>
      <c r="H127" s="4">
        <v>32</v>
      </c>
      <c r="I127" s="4">
        <v>10</v>
      </c>
      <c r="K127" s="4">
        <v>4</v>
      </c>
      <c r="M127" s="4">
        <v>1984</v>
      </c>
      <c r="N127" s="4" t="s">
        <v>227</v>
      </c>
      <c r="S127" s="4" t="s">
        <v>156</v>
      </c>
      <c r="U127" s="4" t="s">
        <v>156</v>
      </c>
      <c r="V127" s="4" t="s">
        <v>229</v>
      </c>
      <c r="W127" s="4">
        <v>118</v>
      </c>
      <c r="X127" s="4">
        <v>0</v>
      </c>
      <c r="Y127" s="4" t="s">
        <v>614</v>
      </c>
      <c r="Z127" s="4" t="s">
        <v>615</v>
      </c>
      <c r="AA127" s="4" t="s">
        <v>368</v>
      </c>
      <c r="AB127" s="4" t="s">
        <v>10</v>
      </c>
      <c r="AC127" s="4" t="s">
        <v>616</v>
      </c>
      <c r="AD127" s="4" t="s">
        <v>388</v>
      </c>
      <c r="AE127" s="4">
        <v>2040</v>
      </c>
      <c r="AF127" s="4" t="s">
        <v>521</v>
      </c>
      <c r="AG127" s="4">
        <v>-39.758000000000003</v>
      </c>
      <c r="AH127" s="4">
        <v>174.483</v>
      </c>
      <c r="AI127" s="4" t="s">
        <v>371</v>
      </c>
    </row>
    <row r="128" spans="1:35" hidden="1" x14ac:dyDescent="0.25">
      <c r="A128" s="4" t="s">
        <v>617</v>
      </c>
      <c r="B128" s="4" t="s">
        <v>515</v>
      </c>
      <c r="C128" s="4" t="s">
        <v>516</v>
      </c>
      <c r="E128" s="4" t="s">
        <v>517</v>
      </c>
      <c r="G128" s="4" t="s">
        <v>153</v>
      </c>
      <c r="H128" s="4">
        <v>30</v>
      </c>
      <c r="I128" s="4">
        <v>30</v>
      </c>
      <c r="J128" s="4">
        <v>0.23200000000000001</v>
      </c>
      <c r="K128" s="4">
        <v>1</v>
      </c>
      <c r="L128" s="4" t="s">
        <v>618</v>
      </c>
      <c r="M128" s="4">
        <v>1951</v>
      </c>
      <c r="N128" s="4" t="s">
        <v>227</v>
      </c>
      <c r="Q128" s="4" t="s">
        <v>523</v>
      </c>
      <c r="R128" s="4">
        <v>1</v>
      </c>
      <c r="S128" s="4" t="s">
        <v>358</v>
      </c>
      <c r="U128" s="4" t="s">
        <v>358</v>
      </c>
      <c r="V128" s="4" t="s">
        <v>229</v>
      </c>
      <c r="W128" s="4">
        <v>160</v>
      </c>
      <c r="X128" s="4">
        <v>0</v>
      </c>
      <c r="Y128" s="4" t="s">
        <v>46</v>
      </c>
      <c r="Z128" s="4" t="s">
        <v>524</v>
      </c>
      <c r="AA128" s="4" t="s">
        <v>525</v>
      </c>
      <c r="AB128" s="4" t="s">
        <v>16</v>
      </c>
      <c r="AC128" s="4" t="s">
        <v>619</v>
      </c>
      <c r="AD128" s="4" t="s">
        <v>620</v>
      </c>
      <c r="AE128" s="4">
        <v>2025</v>
      </c>
      <c r="AF128" s="4" t="s">
        <v>521</v>
      </c>
      <c r="AG128" s="4">
        <v>-44.013800000000003</v>
      </c>
      <c r="AH128" s="4">
        <v>170.4605</v>
      </c>
      <c r="AI128" s="4" t="s">
        <v>95</v>
      </c>
    </row>
    <row r="129" spans="1:35" hidden="1" x14ac:dyDescent="0.25">
      <c r="A129" s="4" t="s">
        <v>621</v>
      </c>
      <c r="B129" s="4" t="s">
        <v>515</v>
      </c>
      <c r="C129" s="4" t="s">
        <v>516</v>
      </c>
      <c r="E129" s="4" t="s">
        <v>517</v>
      </c>
      <c r="G129" s="4" t="s">
        <v>153</v>
      </c>
      <c r="H129" s="4">
        <v>25</v>
      </c>
      <c r="I129" s="4">
        <v>12.5</v>
      </c>
      <c r="J129" s="4">
        <v>0.17299999999999999</v>
      </c>
      <c r="K129" s="4">
        <v>2</v>
      </c>
      <c r="M129" s="4">
        <v>1982</v>
      </c>
      <c r="N129" s="4" t="s">
        <v>227</v>
      </c>
      <c r="S129" s="4" t="s">
        <v>622</v>
      </c>
      <c r="U129" s="4" t="s">
        <v>205</v>
      </c>
      <c r="V129" s="4" t="s">
        <v>346</v>
      </c>
      <c r="W129" s="4">
        <v>105</v>
      </c>
      <c r="X129" s="4">
        <v>0</v>
      </c>
      <c r="Y129" s="4" t="s">
        <v>577</v>
      </c>
      <c r="Z129" s="4" t="s">
        <v>578</v>
      </c>
      <c r="AA129" s="4" t="s">
        <v>292</v>
      </c>
      <c r="AB129" s="4" t="s">
        <v>10</v>
      </c>
      <c r="AC129" s="4" t="s">
        <v>579</v>
      </c>
      <c r="AD129" s="4" t="s">
        <v>580</v>
      </c>
      <c r="AE129" s="4">
        <v>2026</v>
      </c>
      <c r="AF129" s="4" t="s">
        <v>521</v>
      </c>
      <c r="AG129" s="4">
        <v>-38.293300000000002</v>
      </c>
      <c r="AH129" s="4">
        <v>176.79300000000001</v>
      </c>
      <c r="AI129" s="4" t="s">
        <v>283</v>
      </c>
    </row>
    <row r="130" spans="1:35" hidden="1" x14ac:dyDescent="0.25">
      <c r="A130" s="4" t="s">
        <v>623</v>
      </c>
      <c r="B130" s="4" t="s">
        <v>515</v>
      </c>
      <c r="C130" s="4" t="s">
        <v>516</v>
      </c>
      <c r="E130" s="4" t="s">
        <v>517</v>
      </c>
      <c r="G130" s="4" t="s">
        <v>153</v>
      </c>
      <c r="H130" s="4">
        <v>25</v>
      </c>
      <c r="I130" s="4">
        <v>25</v>
      </c>
      <c r="K130" s="4">
        <v>1</v>
      </c>
      <c r="M130" s="4">
        <v>1945</v>
      </c>
      <c r="N130" s="4" t="s">
        <v>227</v>
      </c>
      <c r="Q130" s="4" t="s">
        <v>624</v>
      </c>
      <c r="R130" s="4">
        <v>1</v>
      </c>
      <c r="S130" s="4" t="s">
        <v>156</v>
      </c>
      <c r="U130" s="4" t="s">
        <v>156</v>
      </c>
      <c r="V130" s="4" t="s">
        <v>346</v>
      </c>
      <c r="W130" s="4">
        <v>94</v>
      </c>
      <c r="X130" s="4">
        <v>0</v>
      </c>
      <c r="Y130" s="4" t="s">
        <v>597</v>
      </c>
      <c r="Z130" s="4" t="s">
        <v>524</v>
      </c>
      <c r="AA130" s="4" t="s">
        <v>186</v>
      </c>
      <c r="AB130" s="4" t="s">
        <v>16</v>
      </c>
      <c r="AC130" s="4" t="s">
        <v>625</v>
      </c>
      <c r="AD130" s="4" t="s">
        <v>626</v>
      </c>
      <c r="AE130" s="4">
        <v>2040</v>
      </c>
      <c r="AF130" s="4" t="s">
        <v>521</v>
      </c>
      <c r="AG130" s="4">
        <v>-43.573</v>
      </c>
      <c r="AH130" s="4">
        <v>171.7354</v>
      </c>
      <c r="AI130" s="4" t="s">
        <v>95</v>
      </c>
    </row>
    <row r="131" spans="1:35" hidden="1" x14ac:dyDescent="0.25">
      <c r="A131" s="4" t="s">
        <v>627</v>
      </c>
      <c r="B131" s="4" t="s">
        <v>515</v>
      </c>
      <c r="C131" s="4" t="s">
        <v>516</v>
      </c>
      <c r="E131" s="4" t="s">
        <v>517</v>
      </c>
      <c r="G131" s="4" t="s">
        <v>153</v>
      </c>
      <c r="H131" s="4">
        <v>24</v>
      </c>
      <c r="I131" s="4">
        <v>12</v>
      </c>
      <c r="K131" s="4">
        <v>2</v>
      </c>
      <c r="M131" s="4">
        <v>1982</v>
      </c>
      <c r="N131" s="4" t="s">
        <v>227</v>
      </c>
      <c r="S131" s="4" t="s">
        <v>156</v>
      </c>
      <c r="U131" s="4" t="s">
        <v>156</v>
      </c>
      <c r="V131" s="4" t="s">
        <v>229</v>
      </c>
      <c r="W131" s="4">
        <v>115</v>
      </c>
      <c r="X131" s="4">
        <v>0</v>
      </c>
      <c r="Y131" s="4" t="s">
        <v>627</v>
      </c>
      <c r="Z131" s="4" t="s">
        <v>578</v>
      </c>
      <c r="AA131" s="4" t="s">
        <v>292</v>
      </c>
      <c r="AB131" s="4" t="s">
        <v>10</v>
      </c>
      <c r="AC131" s="4" t="s">
        <v>414</v>
      </c>
      <c r="AD131" s="4" t="s">
        <v>415</v>
      </c>
      <c r="AE131" s="4">
        <v>2026</v>
      </c>
      <c r="AF131" s="4" t="s">
        <v>521</v>
      </c>
      <c r="AG131" s="4">
        <v>-38.633000000000003</v>
      </c>
      <c r="AH131" s="4">
        <v>176.578</v>
      </c>
      <c r="AI131" s="4" t="s">
        <v>283</v>
      </c>
    </row>
    <row r="132" spans="1:35" hidden="1" x14ac:dyDescent="0.25">
      <c r="A132" s="4" t="s">
        <v>628</v>
      </c>
      <c r="B132" s="4" t="s">
        <v>515</v>
      </c>
      <c r="C132" s="4" t="s">
        <v>516</v>
      </c>
      <c r="E132" s="4" t="s">
        <v>517</v>
      </c>
      <c r="G132" s="4" t="s">
        <v>153</v>
      </c>
      <c r="H132" s="4">
        <v>20</v>
      </c>
      <c r="I132" s="4">
        <v>10</v>
      </c>
      <c r="K132" s="4">
        <v>2</v>
      </c>
      <c r="M132" s="4">
        <v>1981</v>
      </c>
      <c r="N132" s="4" t="s">
        <v>227</v>
      </c>
      <c r="Q132" s="4" t="s">
        <v>629</v>
      </c>
      <c r="R132" s="4">
        <v>4</v>
      </c>
      <c r="S132" s="4" t="s">
        <v>156</v>
      </c>
      <c r="U132" s="4" t="s">
        <v>156</v>
      </c>
      <c r="V132" s="4" t="s">
        <v>157</v>
      </c>
      <c r="W132" s="4">
        <v>76</v>
      </c>
      <c r="X132" s="4">
        <v>0</v>
      </c>
      <c r="Y132" s="4" t="s">
        <v>630</v>
      </c>
      <c r="Z132" s="4" t="s">
        <v>578</v>
      </c>
      <c r="AA132" s="4" t="s">
        <v>292</v>
      </c>
      <c r="AB132" s="4" t="s">
        <v>10</v>
      </c>
      <c r="AC132" s="4" t="s">
        <v>631</v>
      </c>
      <c r="AD132" s="4" t="s">
        <v>632</v>
      </c>
      <c r="AE132" s="4">
        <v>2026</v>
      </c>
      <c r="AF132" s="4" t="s">
        <v>521</v>
      </c>
      <c r="AG132" s="4">
        <v>-37.777200000000001</v>
      </c>
      <c r="AH132" s="4">
        <v>176.05430000000001</v>
      </c>
      <c r="AI132" s="4" t="s">
        <v>283</v>
      </c>
    </row>
    <row r="133" spans="1:35" hidden="1" x14ac:dyDescent="0.25">
      <c r="A133" s="4" t="s">
        <v>633</v>
      </c>
      <c r="B133" s="4" t="s">
        <v>515</v>
      </c>
      <c r="C133" s="4" t="s">
        <v>516</v>
      </c>
      <c r="E133" s="4" t="s">
        <v>517</v>
      </c>
      <c r="G133" s="4" t="s">
        <v>153</v>
      </c>
      <c r="H133" s="4">
        <v>16</v>
      </c>
      <c r="I133" s="4">
        <v>8</v>
      </c>
      <c r="K133" s="4">
        <v>2</v>
      </c>
      <c r="M133" s="4">
        <v>1972</v>
      </c>
      <c r="N133" s="4" t="s">
        <v>227</v>
      </c>
      <c r="Q133" s="4" t="s">
        <v>629</v>
      </c>
      <c r="R133" s="4">
        <v>1</v>
      </c>
      <c r="S133" s="4" t="s">
        <v>156</v>
      </c>
      <c r="U133" s="4" t="s">
        <v>156</v>
      </c>
      <c r="V133" s="4" t="s">
        <v>157</v>
      </c>
      <c r="W133" s="4">
        <v>70</v>
      </c>
      <c r="X133" s="4">
        <v>0</v>
      </c>
      <c r="Y133" s="4" t="s">
        <v>630</v>
      </c>
      <c r="Z133" s="4" t="s">
        <v>578</v>
      </c>
      <c r="AA133" s="4" t="s">
        <v>292</v>
      </c>
      <c r="AB133" s="4" t="s">
        <v>10</v>
      </c>
      <c r="AC133" s="4" t="s">
        <v>631</v>
      </c>
      <c r="AD133" s="4" t="s">
        <v>632</v>
      </c>
      <c r="AE133" s="4">
        <v>2026</v>
      </c>
      <c r="AF133" s="4" t="s">
        <v>521</v>
      </c>
      <c r="AG133" s="4">
        <v>-37.842599999999997</v>
      </c>
      <c r="AH133" s="4">
        <v>176.0506</v>
      </c>
      <c r="AI133" s="4" t="s">
        <v>283</v>
      </c>
    </row>
    <row r="134" spans="1:35" hidden="1" x14ac:dyDescent="0.25">
      <c r="A134" s="4" t="s">
        <v>634</v>
      </c>
      <c r="B134" s="4" t="s">
        <v>515</v>
      </c>
      <c r="C134" s="4" t="s">
        <v>516</v>
      </c>
      <c r="E134" s="4" t="s">
        <v>517</v>
      </c>
      <c r="G134" s="4" t="s">
        <v>153</v>
      </c>
      <c r="H134" s="4">
        <v>10.5</v>
      </c>
      <c r="I134" s="4">
        <v>6.8</v>
      </c>
      <c r="K134" s="4">
        <v>4</v>
      </c>
      <c r="L134" s="4" t="s">
        <v>635</v>
      </c>
      <c r="M134" s="4">
        <v>1983</v>
      </c>
      <c r="N134" s="4" t="s">
        <v>227</v>
      </c>
      <c r="Q134" s="4" t="s">
        <v>636</v>
      </c>
      <c r="S134" s="4" t="s">
        <v>637</v>
      </c>
      <c r="U134" s="4" t="s">
        <v>156</v>
      </c>
      <c r="V134" s="4" t="s">
        <v>346</v>
      </c>
      <c r="W134" s="4">
        <v>55</v>
      </c>
      <c r="X134" s="4">
        <v>0</v>
      </c>
      <c r="Y134" s="4" t="s">
        <v>634</v>
      </c>
      <c r="AA134" s="4" t="s">
        <v>448</v>
      </c>
      <c r="AB134" s="4" t="s">
        <v>16</v>
      </c>
      <c r="AC134" s="4" t="s">
        <v>638</v>
      </c>
      <c r="AD134" s="4" t="s">
        <v>533</v>
      </c>
      <c r="AG134" s="4">
        <v>-45.537999999999997</v>
      </c>
      <c r="AH134" s="4">
        <v>169.3228</v>
      </c>
      <c r="AI134" s="4" t="s">
        <v>93</v>
      </c>
    </row>
    <row r="135" spans="1:35" hidden="1" x14ac:dyDescent="0.25">
      <c r="A135" s="4" t="s">
        <v>639</v>
      </c>
      <c r="B135" s="4" t="s">
        <v>515</v>
      </c>
      <c r="C135" s="4" t="s">
        <v>516</v>
      </c>
      <c r="E135" s="4" t="s">
        <v>517</v>
      </c>
      <c r="G135" s="4" t="s">
        <v>153</v>
      </c>
      <c r="H135" s="4">
        <v>10</v>
      </c>
      <c r="I135" s="4">
        <v>10</v>
      </c>
      <c r="K135" s="4">
        <v>1</v>
      </c>
      <c r="M135" s="4">
        <v>1983</v>
      </c>
      <c r="N135" s="4" t="s">
        <v>227</v>
      </c>
      <c r="Q135" s="4" t="s">
        <v>590</v>
      </c>
      <c r="R135" s="4">
        <v>1</v>
      </c>
      <c r="S135" s="4" t="s">
        <v>156</v>
      </c>
      <c r="U135" s="4" t="s">
        <v>156</v>
      </c>
      <c r="V135" s="4" t="s">
        <v>229</v>
      </c>
      <c r="W135" s="4">
        <v>21</v>
      </c>
      <c r="X135" s="4">
        <v>0</v>
      </c>
      <c r="Y135" s="4" t="s">
        <v>592</v>
      </c>
      <c r="Z135" s="4" t="s">
        <v>531</v>
      </c>
      <c r="AA135" s="4" t="s">
        <v>448</v>
      </c>
      <c r="AB135" s="4" t="s">
        <v>16</v>
      </c>
      <c r="AC135" s="4" t="s">
        <v>640</v>
      </c>
      <c r="AD135" s="4" t="s">
        <v>641</v>
      </c>
      <c r="AE135" s="4">
        <v>2038</v>
      </c>
      <c r="AF135" s="4" t="s">
        <v>521</v>
      </c>
      <c r="AG135" s="4">
        <v>-45.881500000000003</v>
      </c>
      <c r="AH135" s="4">
        <v>169.97800000000001</v>
      </c>
      <c r="AI135" s="4" t="s">
        <v>93</v>
      </c>
    </row>
    <row r="136" spans="1:35" hidden="1" x14ac:dyDescent="0.25">
      <c r="A136" s="4" t="s">
        <v>642</v>
      </c>
      <c r="B136" s="4" t="s">
        <v>515</v>
      </c>
      <c r="C136" s="4" t="s">
        <v>516</v>
      </c>
      <c r="E136" s="4" t="s">
        <v>517</v>
      </c>
      <c r="G136" s="4" t="s">
        <v>153</v>
      </c>
      <c r="H136" s="4">
        <v>10</v>
      </c>
      <c r="I136" s="4">
        <v>5</v>
      </c>
      <c r="K136" s="4">
        <v>2</v>
      </c>
      <c r="M136" s="4">
        <v>1984</v>
      </c>
      <c r="N136" s="4" t="s">
        <v>227</v>
      </c>
      <c r="Q136" s="4" t="s">
        <v>643</v>
      </c>
      <c r="R136" s="4">
        <v>1</v>
      </c>
      <c r="S136" s="4" t="s">
        <v>156</v>
      </c>
      <c r="U136" s="4" t="s">
        <v>156</v>
      </c>
      <c r="V136" s="4" t="s">
        <v>157</v>
      </c>
      <c r="W136" s="4">
        <v>48</v>
      </c>
      <c r="X136" s="4">
        <v>0</v>
      </c>
      <c r="Y136" s="4" t="s">
        <v>644</v>
      </c>
      <c r="Z136" s="4" t="s">
        <v>531</v>
      </c>
      <c r="AA136" s="4" t="s">
        <v>448</v>
      </c>
      <c r="AB136" s="4" t="s">
        <v>16</v>
      </c>
      <c r="AC136" s="4" t="s">
        <v>645</v>
      </c>
      <c r="AD136" s="4" t="s">
        <v>646</v>
      </c>
      <c r="AE136" s="4">
        <v>2034</v>
      </c>
      <c r="AF136" s="4" t="s">
        <v>521</v>
      </c>
      <c r="AG136" s="4">
        <v>-45.348599999999998</v>
      </c>
      <c r="AH136" s="4">
        <v>169.94450000000001</v>
      </c>
      <c r="AI136" s="4" t="s">
        <v>93</v>
      </c>
    </row>
    <row r="137" spans="1:35" hidden="1" x14ac:dyDescent="0.25">
      <c r="A137" s="4" t="s">
        <v>647</v>
      </c>
      <c r="B137" s="4" t="s">
        <v>515</v>
      </c>
      <c r="C137" s="4" t="s">
        <v>516</v>
      </c>
      <c r="E137" s="4" t="s">
        <v>517</v>
      </c>
      <c r="G137" s="4" t="s">
        <v>153</v>
      </c>
      <c r="H137" s="4">
        <v>8</v>
      </c>
      <c r="I137" s="4">
        <v>8</v>
      </c>
      <c r="K137" s="4">
        <v>1</v>
      </c>
      <c r="M137" s="4">
        <v>1954</v>
      </c>
      <c r="N137" s="4" t="s">
        <v>227</v>
      </c>
      <c r="Q137" s="4" t="s">
        <v>590</v>
      </c>
      <c r="R137" s="4">
        <v>4</v>
      </c>
      <c r="S137" s="4" t="s">
        <v>156</v>
      </c>
      <c r="U137" s="4" t="s">
        <v>156</v>
      </c>
      <c r="V137" s="4" t="s">
        <v>229</v>
      </c>
      <c r="W137" s="4">
        <v>54</v>
      </c>
      <c r="X137" s="4">
        <v>0</v>
      </c>
      <c r="Y137" s="4" t="s">
        <v>592</v>
      </c>
      <c r="Z137" s="4" t="s">
        <v>531</v>
      </c>
      <c r="AA137" s="4" t="s">
        <v>448</v>
      </c>
      <c r="AB137" s="4" t="s">
        <v>16</v>
      </c>
      <c r="AC137" s="4" t="s">
        <v>640</v>
      </c>
      <c r="AD137" s="4" t="s">
        <v>641</v>
      </c>
      <c r="AE137" s="4">
        <v>2038</v>
      </c>
      <c r="AF137" s="4" t="s">
        <v>521</v>
      </c>
      <c r="AG137" s="4">
        <v>-45.925600000000003</v>
      </c>
      <c r="AH137" s="4">
        <v>170.02109999999999</v>
      </c>
      <c r="AI137" s="4" t="s">
        <v>93</v>
      </c>
    </row>
    <row r="138" spans="1:35" hidden="1" x14ac:dyDescent="0.25">
      <c r="A138" s="4" t="s">
        <v>648</v>
      </c>
      <c r="B138" s="4" t="s">
        <v>515</v>
      </c>
      <c r="C138" s="4" t="s">
        <v>516</v>
      </c>
      <c r="E138" s="4" t="s">
        <v>517</v>
      </c>
      <c r="G138" s="4" t="s">
        <v>153</v>
      </c>
      <c r="H138" s="4">
        <v>7.6</v>
      </c>
      <c r="I138" s="4">
        <v>7.6</v>
      </c>
      <c r="K138" s="4">
        <v>1</v>
      </c>
      <c r="M138" s="4">
        <v>1952</v>
      </c>
      <c r="N138" s="4" t="s">
        <v>227</v>
      </c>
      <c r="Q138" s="4" t="s">
        <v>590</v>
      </c>
      <c r="R138" s="4">
        <v>3</v>
      </c>
      <c r="S138" s="4" t="s">
        <v>156</v>
      </c>
      <c r="U138" s="4" t="s">
        <v>156</v>
      </c>
      <c r="V138" s="4" t="s">
        <v>229</v>
      </c>
      <c r="W138" s="4">
        <v>16</v>
      </c>
      <c r="X138" s="4">
        <v>0</v>
      </c>
      <c r="Y138" s="4" t="s">
        <v>592</v>
      </c>
      <c r="Z138" s="4" t="s">
        <v>531</v>
      </c>
      <c r="AA138" s="4" t="s">
        <v>448</v>
      </c>
      <c r="AB138" s="4" t="s">
        <v>16</v>
      </c>
      <c r="AC138" s="4" t="s">
        <v>640</v>
      </c>
      <c r="AD138" s="4" t="s">
        <v>641</v>
      </c>
      <c r="AE138" s="4">
        <v>2038</v>
      </c>
      <c r="AF138" s="4" t="s">
        <v>521</v>
      </c>
      <c r="AG138" s="4">
        <v>-45.916800000000002</v>
      </c>
      <c r="AH138" s="4">
        <v>169.9922</v>
      </c>
      <c r="AI138" s="4" t="s">
        <v>93</v>
      </c>
    </row>
    <row r="139" spans="1:35" hidden="1" x14ac:dyDescent="0.25">
      <c r="A139" s="4" t="s">
        <v>649</v>
      </c>
      <c r="B139" s="4" t="s">
        <v>515</v>
      </c>
      <c r="C139" s="4" t="s">
        <v>516</v>
      </c>
      <c r="E139" s="4" t="s">
        <v>517</v>
      </c>
      <c r="G139" s="4" t="s">
        <v>153</v>
      </c>
      <c r="H139" s="4">
        <v>7.5</v>
      </c>
      <c r="I139" s="4">
        <v>7.5</v>
      </c>
      <c r="K139" s="4">
        <v>1</v>
      </c>
      <c r="M139" s="4">
        <v>1999</v>
      </c>
      <c r="S139" s="4" t="s">
        <v>650</v>
      </c>
      <c r="U139" s="4" t="s">
        <v>235</v>
      </c>
      <c r="V139" s="4" t="s">
        <v>346</v>
      </c>
      <c r="W139" s="4">
        <v>21</v>
      </c>
      <c r="AA139" s="4" t="s">
        <v>525</v>
      </c>
      <c r="AB139" s="4" t="s">
        <v>16</v>
      </c>
      <c r="AC139" s="4" t="s">
        <v>651</v>
      </c>
      <c r="AD139" s="4" t="s">
        <v>652</v>
      </c>
      <c r="AG139" s="4">
        <v>-44.000700000000002</v>
      </c>
      <c r="AH139" s="4">
        <v>170.89089999999999</v>
      </c>
      <c r="AI139" s="4" t="s">
        <v>95</v>
      </c>
    </row>
    <row r="140" spans="1:35" hidden="1" x14ac:dyDescent="0.25">
      <c r="A140" s="4" t="s">
        <v>653</v>
      </c>
      <c r="B140" s="4" t="s">
        <v>515</v>
      </c>
      <c r="C140" s="4" t="s">
        <v>516</v>
      </c>
      <c r="E140" s="4" t="s">
        <v>517</v>
      </c>
      <c r="G140" s="4" t="s">
        <v>153</v>
      </c>
      <c r="H140" s="4">
        <v>7.2</v>
      </c>
      <c r="I140" s="4">
        <v>7.2</v>
      </c>
      <c r="K140" s="4">
        <v>1</v>
      </c>
      <c r="L140" s="4" t="s">
        <v>654</v>
      </c>
      <c r="M140" s="4">
        <v>1983</v>
      </c>
      <c r="N140" s="4" t="s">
        <v>227</v>
      </c>
      <c r="Q140" s="4" t="s">
        <v>655</v>
      </c>
      <c r="R140" s="4">
        <v>2</v>
      </c>
      <c r="S140" s="4" t="s">
        <v>156</v>
      </c>
      <c r="U140" s="4" t="s">
        <v>156</v>
      </c>
      <c r="V140" s="4" t="s">
        <v>229</v>
      </c>
      <c r="W140" s="4">
        <v>31</v>
      </c>
      <c r="X140" s="4">
        <v>0</v>
      </c>
      <c r="Y140" s="4" t="s">
        <v>656</v>
      </c>
      <c r="Z140" s="4" t="s">
        <v>610</v>
      </c>
      <c r="AA140" s="4" t="s">
        <v>611</v>
      </c>
      <c r="AB140" s="4" t="s">
        <v>16</v>
      </c>
      <c r="AC140" s="4" t="s">
        <v>657</v>
      </c>
      <c r="AD140" s="4" t="s">
        <v>658</v>
      </c>
      <c r="AG140" s="4">
        <v>-41.648099999999999</v>
      </c>
      <c r="AH140" s="4">
        <v>173.2242</v>
      </c>
      <c r="AI140" s="4" t="s">
        <v>262</v>
      </c>
    </row>
    <row r="141" spans="1:35" hidden="1" x14ac:dyDescent="0.25">
      <c r="A141" s="4" t="s">
        <v>659</v>
      </c>
      <c r="B141" s="4" t="s">
        <v>515</v>
      </c>
      <c r="C141" s="4" t="s">
        <v>516</v>
      </c>
      <c r="E141" s="4" t="s">
        <v>517</v>
      </c>
      <c r="G141" s="4" t="s">
        <v>153</v>
      </c>
      <c r="H141" s="4">
        <v>6.6</v>
      </c>
      <c r="I141" s="4">
        <v>2.2000000000000002</v>
      </c>
      <c r="K141" s="4">
        <v>3</v>
      </c>
      <c r="M141" s="4">
        <v>1925</v>
      </c>
      <c r="S141" s="4" t="s">
        <v>637</v>
      </c>
      <c r="U141" s="4" t="s">
        <v>156</v>
      </c>
      <c r="V141" s="4" t="s">
        <v>157</v>
      </c>
      <c r="W141" s="4">
        <v>40</v>
      </c>
      <c r="AA141" s="4" t="s">
        <v>448</v>
      </c>
      <c r="AB141" s="4" t="s">
        <v>16</v>
      </c>
      <c r="AC141" s="4" t="s">
        <v>660</v>
      </c>
      <c r="AD141" s="4" t="s">
        <v>661</v>
      </c>
      <c r="AG141" s="4">
        <v>-45.775799999999997</v>
      </c>
      <c r="AH141" s="4">
        <v>167.61670000000001</v>
      </c>
      <c r="AI141" s="4" t="s">
        <v>93</v>
      </c>
    </row>
    <row r="142" spans="1:35" hidden="1" x14ac:dyDescent="0.25">
      <c r="A142" s="4" t="s">
        <v>662</v>
      </c>
      <c r="B142" s="4" t="s">
        <v>515</v>
      </c>
      <c r="C142" s="4" t="s">
        <v>516</v>
      </c>
      <c r="E142" s="4" t="s">
        <v>517</v>
      </c>
      <c r="G142" s="4" t="s">
        <v>153</v>
      </c>
      <c r="H142" s="4">
        <v>6.5</v>
      </c>
      <c r="I142" s="4">
        <v>6.5</v>
      </c>
      <c r="K142" s="4">
        <v>1</v>
      </c>
      <c r="M142" s="4">
        <v>1928</v>
      </c>
      <c r="N142" s="4" t="s">
        <v>227</v>
      </c>
      <c r="Q142" s="4" t="s">
        <v>663</v>
      </c>
      <c r="R142" s="4">
        <v>3</v>
      </c>
      <c r="S142" s="4" t="s">
        <v>156</v>
      </c>
      <c r="U142" s="4" t="s">
        <v>156</v>
      </c>
      <c r="V142" s="4" t="s">
        <v>157</v>
      </c>
      <c r="W142" s="4">
        <v>30</v>
      </c>
      <c r="X142" s="4">
        <v>0</v>
      </c>
      <c r="AA142" s="4" t="s">
        <v>248</v>
      </c>
      <c r="AB142" s="4" t="s">
        <v>16</v>
      </c>
      <c r="AC142" s="4" t="s">
        <v>249</v>
      </c>
      <c r="AD142" s="4" t="s">
        <v>250</v>
      </c>
      <c r="AG142" s="4">
        <v>-42.6355</v>
      </c>
      <c r="AH142" s="4">
        <v>171.1951</v>
      </c>
      <c r="AI142" s="4" t="s">
        <v>95</v>
      </c>
    </row>
    <row r="143" spans="1:35" hidden="1" x14ac:dyDescent="0.25">
      <c r="A143" s="4" t="s">
        <v>664</v>
      </c>
      <c r="B143" s="4" t="s">
        <v>515</v>
      </c>
      <c r="C143" s="4" t="s">
        <v>516</v>
      </c>
      <c r="E143" s="4" t="s">
        <v>517</v>
      </c>
      <c r="G143" s="4" t="s">
        <v>153</v>
      </c>
      <c r="H143" s="4">
        <v>6</v>
      </c>
      <c r="I143" s="4">
        <v>6</v>
      </c>
      <c r="K143" s="4">
        <v>1</v>
      </c>
      <c r="M143" s="4">
        <v>2013</v>
      </c>
      <c r="N143" s="4" t="s">
        <v>227</v>
      </c>
      <c r="S143" s="4" t="s">
        <v>665</v>
      </c>
      <c r="U143" s="4" t="s">
        <v>665</v>
      </c>
      <c r="V143" s="4" t="s">
        <v>157</v>
      </c>
      <c r="W143" s="4">
        <v>30</v>
      </c>
      <c r="X143" s="4">
        <v>0</v>
      </c>
      <c r="AA143" s="4" t="s">
        <v>248</v>
      </c>
      <c r="AB143" s="4" t="s">
        <v>16</v>
      </c>
      <c r="AC143" s="4" t="s">
        <v>581</v>
      </c>
      <c r="AD143" s="4" t="s">
        <v>666</v>
      </c>
      <c r="AG143" s="4">
        <v>-43.158900000000003</v>
      </c>
      <c r="AH143" s="4">
        <v>170.6285</v>
      </c>
      <c r="AI143" s="4" t="s">
        <v>95</v>
      </c>
    </row>
    <row r="144" spans="1:35" hidden="1" x14ac:dyDescent="0.25">
      <c r="A144" s="4" t="s">
        <v>667</v>
      </c>
      <c r="B144" s="4" t="s">
        <v>515</v>
      </c>
      <c r="C144" s="4" t="s">
        <v>516</v>
      </c>
      <c r="E144" s="4" t="s">
        <v>517</v>
      </c>
      <c r="G144" s="4" t="s">
        <v>153</v>
      </c>
      <c r="H144" s="4">
        <v>6</v>
      </c>
      <c r="I144" s="4">
        <v>3</v>
      </c>
      <c r="K144" s="4">
        <v>2</v>
      </c>
      <c r="M144" s="4">
        <v>1962</v>
      </c>
      <c r="S144" s="4" t="s">
        <v>603</v>
      </c>
      <c r="U144" s="4" t="s">
        <v>603</v>
      </c>
      <c r="V144" s="4" t="s">
        <v>157</v>
      </c>
      <c r="W144" s="4">
        <v>30</v>
      </c>
      <c r="AA144" s="4" t="s">
        <v>433</v>
      </c>
      <c r="AB144" s="4" t="s">
        <v>10</v>
      </c>
      <c r="AC144" s="4" t="s">
        <v>668</v>
      </c>
      <c r="AD144" s="4" t="s">
        <v>669</v>
      </c>
      <c r="AG144" s="4">
        <v>-38.879199999999997</v>
      </c>
      <c r="AH144" s="4">
        <v>175.73560000000001</v>
      </c>
      <c r="AI144" s="4" t="s">
        <v>436</v>
      </c>
    </row>
    <row r="145" spans="1:35" hidden="1" x14ac:dyDescent="0.25">
      <c r="A145" s="4" t="s">
        <v>670</v>
      </c>
      <c r="B145" s="4" t="s">
        <v>515</v>
      </c>
      <c r="C145" s="4" t="s">
        <v>516</v>
      </c>
      <c r="E145" s="4" t="s">
        <v>517</v>
      </c>
      <c r="G145" s="4" t="s">
        <v>153</v>
      </c>
      <c r="H145" s="4">
        <v>5.6</v>
      </c>
      <c r="I145" s="4">
        <v>3</v>
      </c>
      <c r="K145" s="4">
        <v>2</v>
      </c>
      <c r="M145" s="4">
        <v>1979</v>
      </c>
      <c r="N145" s="4" t="s">
        <v>227</v>
      </c>
      <c r="Q145" s="4" t="s">
        <v>629</v>
      </c>
      <c r="R145" s="4">
        <v>2</v>
      </c>
      <c r="S145" s="4" t="s">
        <v>156</v>
      </c>
      <c r="U145" s="4" t="s">
        <v>156</v>
      </c>
      <c r="V145" s="4" t="s">
        <v>157</v>
      </c>
      <c r="W145" s="4">
        <v>17</v>
      </c>
      <c r="X145" s="4">
        <v>0</v>
      </c>
      <c r="Y145" s="4" t="s">
        <v>630</v>
      </c>
      <c r="Z145" s="4" t="s">
        <v>578</v>
      </c>
      <c r="AA145" s="4" t="s">
        <v>292</v>
      </c>
      <c r="AB145" s="4" t="s">
        <v>10</v>
      </c>
      <c r="AC145" s="4" t="s">
        <v>631</v>
      </c>
      <c r="AD145" s="4" t="s">
        <v>632</v>
      </c>
      <c r="AE145" s="4">
        <v>2026</v>
      </c>
      <c r="AF145" s="4" t="s">
        <v>521</v>
      </c>
      <c r="AG145" s="4">
        <v>-37.8245</v>
      </c>
      <c r="AH145" s="4">
        <v>176.0402</v>
      </c>
      <c r="AI145" s="4" t="s">
        <v>283</v>
      </c>
    </row>
    <row r="146" spans="1:35" hidden="1" x14ac:dyDescent="0.25">
      <c r="A146" s="4" t="s">
        <v>671</v>
      </c>
      <c r="B146" s="4" t="s">
        <v>515</v>
      </c>
      <c r="C146" s="4" t="s">
        <v>516</v>
      </c>
      <c r="E146" s="4" t="s">
        <v>517</v>
      </c>
      <c r="G146" s="4" t="s">
        <v>153</v>
      </c>
      <c r="H146" s="4">
        <v>5</v>
      </c>
      <c r="I146" s="4">
        <v>2.5</v>
      </c>
      <c r="K146" s="4">
        <v>2</v>
      </c>
      <c r="M146" s="4">
        <v>2008</v>
      </c>
      <c r="N146" s="4" t="s">
        <v>227</v>
      </c>
      <c r="S146" s="4" t="s">
        <v>156</v>
      </c>
      <c r="U146" s="4" t="s">
        <v>156</v>
      </c>
      <c r="V146" s="4" t="s">
        <v>157</v>
      </c>
      <c r="W146" s="4">
        <v>25</v>
      </c>
      <c r="X146" s="4">
        <v>0</v>
      </c>
      <c r="Y146" s="4" t="s">
        <v>671</v>
      </c>
      <c r="Z146" s="4" t="s">
        <v>531</v>
      </c>
      <c r="AA146" s="4" t="s">
        <v>448</v>
      </c>
      <c r="AB146" s="4" t="s">
        <v>16</v>
      </c>
      <c r="AC146" s="4" t="s">
        <v>504</v>
      </c>
      <c r="AD146" s="4" t="s">
        <v>450</v>
      </c>
      <c r="AE146" s="4">
        <v>2038</v>
      </c>
      <c r="AF146" s="4" t="s">
        <v>521</v>
      </c>
      <c r="AG146" s="4">
        <v>-45.803600000000003</v>
      </c>
      <c r="AH146" s="4">
        <v>169.90530000000001</v>
      </c>
      <c r="AI146" s="4" t="s">
        <v>93</v>
      </c>
    </row>
    <row r="147" spans="1:35" hidden="1" x14ac:dyDescent="0.25">
      <c r="A147" s="4" t="s">
        <v>672</v>
      </c>
      <c r="B147" s="4" t="s">
        <v>515</v>
      </c>
      <c r="C147" s="4" t="s">
        <v>516</v>
      </c>
      <c r="E147" s="4" t="s">
        <v>517</v>
      </c>
      <c r="G147" s="4" t="s">
        <v>153</v>
      </c>
      <c r="H147" s="4">
        <v>5</v>
      </c>
      <c r="I147" s="4">
        <v>3</v>
      </c>
      <c r="K147" s="4">
        <v>2</v>
      </c>
      <c r="M147" s="4">
        <v>1978</v>
      </c>
      <c r="S147" s="4" t="s">
        <v>673</v>
      </c>
      <c r="U147" s="4" t="s">
        <v>185</v>
      </c>
      <c r="V147" s="4" t="s">
        <v>157</v>
      </c>
      <c r="W147" s="4">
        <v>22</v>
      </c>
      <c r="AA147" s="4" t="s">
        <v>158</v>
      </c>
      <c r="AB147" s="4" t="s">
        <v>10</v>
      </c>
      <c r="AC147" s="4" t="s">
        <v>668</v>
      </c>
      <c r="AD147" s="4" t="s">
        <v>669</v>
      </c>
      <c r="AG147" s="4">
        <v>-35.756999999999998</v>
      </c>
      <c r="AH147" s="4">
        <v>174.06739999999999</v>
      </c>
      <c r="AI147" s="4" t="s">
        <v>162</v>
      </c>
    </row>
    <row r="148" spans="1:35" hidden="1" x14ac:dyDescent="0.25">
      <c r="A148" s="4" t="s">
        <v>674</v>
      </c>
      <c r="B148" s="4" t="s">
        <v>515</v>
      </c>
      <c r="C148" s="4" t="s">
        <v>516</v>
      </c>
      <c r="E148" s="4" t="s">
        <v>517</v>
      </c>
      <c r="G148" s="4" t="s">
        <v>153</v>
      </c>
      <c r="H148" s="4">
        <v>4.9000000000000004</v>
      </c>
      <c r="I148" s="4">
        <v>3.3</v>
      </c>
      <c r="K148" s="4">
        <v>2</v>
      </c>
      <c r="M148" s="4">
        <v>1963</v>
      </c>
      <c r="S148" s="4" t="s">
        <v>603</v>
      </c>
      <c r="U148" s="4" t="s">
        <v>603</v>
      </c>
      <c r="V148" s="4" t="s">
        <v>157</v>
      </c>
      <c r="W148" s="4">
        <v>18</v>
      </c>
      <c r="AA148" s="4" t="s">
        <v>433</v>
      </c>
      <c r="AB148" s="4" t="s">
        <v>10</v>
      </c>
      <c r="AC148" s="4" t="s">
        <v>640</v>
      </c>
      <c r="AD148" s="4" t="s">
        <v>641</v>
      </c>
      <c r="AG148" s="4">
        <v>-38.531500000000001</v>
      </c>
      <c r="AH148" s="4">
        <v>175.00829999999999</v>
      </c>
      <c r="AI148" s="4" t="s">
        <v>436</v>
      </c>
    </row>
    <row r="149" spans="1:35" hidden="1" x14ac:dyDescent="0.25">
      <c r="A149" s="4" t="s">
        <v>675</v>
      </c>
      <c r="B149" s="4" t="s">
        <v>515</v>
      </c>
      <c r="C149" s="4" t="s">
        <v>516</v>
      </c>
      <c r="E149" s="4" t="s">
        <v>517</v>
      </c>
      <c r="G149" s="4" t="s">
        <v>153</v>
      </c>
      <c r="H149" s="4">
        <v>4.8</v>
      </c>
      <c r="I149" s="4">
        <v>1.5</v>
      </c>
      <c r="K149" s="4">
        <v>3</v>
      </c>
      <c r="M149" s="4">
        <v>1927</v>
      </c>
      <c r="S149" s="4" t="s">
        <v>156</v>
      </c>
      <c r="U149" s="4" t="s">
        <v>156</v>
      </c>
      <c r="V149" s="4" t="s">
        <v>157</v>
      </c>
      <c r="W149" s="4">
        <v>26</v>
      </c>
      <c r="AA149" s="4" t="s">
        <v>368</v>
      </c>
      <c r="AB149" s="4" t="s">
        <v>10</v>
      </c>
      <c r="AC149" s="4" t="s">
        <v>407</v>
      </c>
      <c r="AD149" s="4" t="s">
        <v>676</v>
      </c>
      <c r="AG149" s="4">
        <v>-39.183700000000002</v>
      </c>
      <c r="AH149" s="4">
        <v>174.38159999999999</v>
      </c>
      <c r="AI149" s="4" t="s">
        <v>371</v>
      </c>
    </row>
    <row r="150" spans="1:35" hidden="1" x14ac:dyDescent="0.25">
      <c r="A150" s="4" t="s">
        <v>677</v>
      </c>
      <c r="B150" s="4" t="s">
        <v>515</v>
      </c>
      <c r="C150" s="4" t="s">
        <v>516</v>
      </c>
      <c r="E150" s="4" t="s">
        <v>517</v>
      </c>
      <c r="G150" s="4" t="s">
        <v>153</v>
      </c>
      <c r="H150" s="4">
        <v>4.7</v>
      </c>
      <c r="I150" s="4">
        <v>2.35</v>
      </c>
      <c r="K150" s="4">
        <v>2</v>
      </c>
      <c r="M150" s="4">
        <v>1913</v>
      </c>
      <c r="S150" s="4" t="s">
        <v>156</v>
      </c>
      <c r="U150" s="4" t="s">
        <v>156</v>
      </c>
      <c r="V150" s="4" t="s">
        <v>157</v>
      </c>
      <c r="W150" s="4">
        <v>10.4</v>
      </c>
      <c r="AA150" s="4" t="s">
        <v>236</v>
      </c>
      <c r="AB150" s="4" t="s">
        <v>10</v>
      </c>
      <c r="AC150" s="4" t="s">
        <v>438</v>
      </c>
      <c r="AD150" s="4" t="s">
        <v>439</v>
      </c>
      <c r="AG150" s="4">
        <v>-38.9298</v>
      </c>
      <c r="AH150" s="4">
        <v>177.16040000000001</v>
      </c>
      <c r="AI150" s="4" t="s">
        <v>100</v>
      </c>
    </row>
    <row r="151" spans="1:35" hidden="1" x14ac:dyDescent="0.25">
      <c r="A151" s="4" t="s">
        <v>678</v>
      </c>
      <c r="B151" s="4" t="s">
        <v>515</v>
      </c>
      <c r="C151" s="4" t="s">
        <v>516</v>
      </c>
      <c r="E151" s="4" t="s">
        <v>517</v>
      </c>
      <c r="G151" s="4" t="s">
        <v>153</v>
      </c>
      <c r="H151" s="4">
        <v>4.5</v>
      </c>
      <c r="I151" s="4">
        <v>1.3</v>
      </c>
      <c r="K151" s="4">
        <v>4</v>
      </c>
      <c r="M151" s="4">
        <v>1906</v>
      </c>
      <c r="S151" s="4" t="s">
        <v>156</v>
      </c>
      <c r="U151" s="4" t="s">
        <v>156</v>
      </c>
      <c r="V151" s="4" t="s">
        <v>157</v>
      </c>
      <c r="W151" s="4">
        <v>21</v>
      </c>
      <c r="AA151" s="4" t="s">
        <v>368</v>
      </c>
      <c r="AB151" s="4" t="s">
        <v>10</v>
      </c>
      <c r="AC151" s="4" t="s">
        <v>679</v>
      </c>
      <c r="AD151" s="4" t="s">
        <v>680</v>
      </c>
      <c r="AG151" s="4">
        <v>-39.119500000000002</v>
      </c>
      <c r="AH151" s="4">
        <v>174.12700000000001</v>
      </c>
      <c r="AI151" s="4" t="s">
        <v>371</v>
      </c>
    </row>
    <row r="152" spans="1:35" hidden="1" x14ac:dyDescent="0.25">
      <c r="A152" s="4" t="s">
        <v>681</v>
      </c>
      <c r="B152" s="4" t="s">
        <v>515</v>
      </c>
      <c r="C152" s="4" t="s">
        <v>516</v>
      </c>
      <c r="E152" s="4" t="s">
        <v>517</v>
      </c>
      <c r="G152" s="4" t="s">
        <v>153</v>
      </c>
      <c r="H152" s="4">
        <v>4.3</v>
      </c>
      <c r="I152" s="4">
        <v>4.3</v>
      </c>
      <c r="K152" s="4">
        <v>1</v>
      </c>
      <c r="M152" s="4">
        <v>1999</v>
      </c>
      <c r="N152" s="4" t="s">
        <v>227</v>
      </c>
      <c r="Q152" s="4" t="s">
        <v>636</v>
      </c>
      <c r="S152" s="4" t="s">
        <v>637</v>
      </c>
      <c r="U152" s="4" t="s">
        <v>156</v>
      </c>
      <c r="V152" s="4" t="s">
        <v>346</v>
      </c>
      <c r="W152" s="4">
        <v>23</v>
      </c>
      <c r="X152" s="4">
        <v>0</v>
      </c>
      <c r="Y152" s="4" t="s">
        <v>634</v>
      </c>
      <c r="AA152" s="4" t="s">
        <v>448</v>
      </c>
      <c r="AB152" s="4" t="s">
        <v>16</v>
      </c>
      <c r="AC152" s="4" t="s">
        <v>638</v>
      </c>
      <c r="AD152" s="4" t="s">
        <v>533</v>
      </c>
      <c r="AG152" s="4">
        <v>-45.540799999999997</v>
      </c>
      <c r="AH152" s="4">
        <v>169.49340000000001</v>
      </c>
      <c r="AI152" s="4" t="s">
        <v>93</v>
      </c>
    </row>
    <row r="153" spans="1:35" hidden="1" x14ac:dyDescent="0.25">
      <c r="A153" s="4" t="s">
        <v>682</v>
      </c>
      <c r="B153" s="4" t="s">
        <v>515</v>
      </c>
      <c r="C153" s="4" t="s">
        <v>516</v>
      </c>
      <c r="E153" s="4" t="s">
        <v>517</v>
      </c>
      <c r="G153" s="4" t="s">
        <v>153</v>
      </c>
      <c r="H153" s="4">
        <v>4.2</v>
      </c>
      <c r="I153" s="4">
        <v>1.5</v>
      </c>
      <c r="K153" s="4">
        <v>3</v>
      </c>
      <c r="M153" s="4">
        <v>1936</v>
      </c>
      <c r="S153" s="4" t="s">
        <v>637</v>
      </c>
      <c r="U153" s="4" t="s">
        <v>156</v>
      </c>
      <c r="V153" s="4" t="s">
        <v>157</v>
      </c>
      <c r="W153" s="4">
        <v>29</v>
      </c>
      <c r="AA153" s="4" t="s">
        <v>448</v>
      </c>
      <c r="AB153" s="4" t="s">
        <v>16</v>
      </c>
      <c r="AC153" s="4" t="s">
        <v>683</v>
      </c>
      <c r="AD153" s="4" t="s">
        <v>684</v>
      </c>
      <c r="AG153" s="4">
        <v>-45.001300000000001</v>
      </c>
      <c r="AH153" s="4">
        <v>169.0701</v>
      </c>
      <c r="AI153" s="4" t="s">
        <v>93</v>
      </c>
    </row>
    <row r="154" spans="1:35" hidden="1" x14ac:dyDescent="0.25">
      <c r="A154" s="4" t="s">
        <v>685</v>
      </c>
      <c r="B154" s="4" t="s">
        <v>515</v>
      </c>
      <c r="C154" s="4" t="s">
        <v>516</v>
      </c>
      <c r="E154" s="4" t="s">
        <v>517</v>
      </c>
      <c r="G154" s="4" t="s">
        <v>153</v>
      </c>
      <c r="H154" s="4">
        <v>4.2</v>
      </c>
      <c r="I154" s="4">
        <v>4.2</v>
      </c>
      <c r="K154" s="4">
        <v>1</v>
      </c>
      <c r="M154" s="4">
        <v>2013</v>
      </c>
      <c r="S154" s="4" t="s">
        <v>686</v>
      </c>
      <c r="U154" s="4" t="s">
        <v>686</v>
      </c>
      <c r="V154" s="4" t="s">
        <v>157</v>
      </c>
      <c r="W154" s="4">
        <v>20</v>
      </c>
      <c r="AA154" s="4" t="s">
        <v>248</v>
      </c>
      <c r="AB154" s="4" t="s">
        <v>10</v>
      </c>
      <c r="AC154" s="4" t="s">
        <v>484</v>
      </c>
      <c r="AD154" s="4" t="s">
        <v>485</v>
      </c>
      <c r="AG154" s="4">
        <v>-41.7545</v>
      </c>
      <c r="AH154" s="4">
        <v>171.60300000000001</v>
      </c>
      <c r="AI154" s="4" t="s">
        <v>95</v>
      </c>
    </row>
    <row r="155" spans="1:35" hidden="1" x14ac:dyDescent="0.25">
      <c r="A155" s="4" t="s">
        <v>687</v>
      </c>
      <c r="B155" s="4" t="s">
        <v>515</v>
      </c>
      <c r="C155" s="4" t="s">
        <v>516</v>
      </c>
      <c r="E155" s="4" t="s">
        <v>517</v>
      </c>
      <c r="G155" s="4" t="s">
        <v>153</v>
      </c>
      <c r="H155" s="4">
        <v>3.8</v>
      </c>
      <c r="I155" s="4">
        <v>3.8</v>
      </c>
      <c r="K155" s="4">
        <v>1</v>
      </c>
      <c r="L155" s="4" t="s">
        <v>688</v>
      </c>
      <c r="M155" s="4">
        <v>1983</v>
      </c>
      <c r="N155" s="4" t="s">
        <v>227</v>
      </c>
      <c r="Q155" s="4" t="s">
        <v>655</v>
      </c>
      <c r="R155" s="4">
        <v>1</v>
      </c>
      <c r="S155" s="4" t="s">
        <v>156</v>
      </c>
      <c r="U155" s="4" t="s">
        <v>156</v>
      </c>
      <c r="V155" s="4" t="s">
        <v>229</v>
      </c>
      <c r="W155" s="4">
        <v>17</v>
      </c>
      <c r="X155" s="4">
        <v>0</v>
      </c>
      <c r="Y155" s="4" t="s">
        <v>656</v>
      </c>
      <c r="Z155" s="4" t="s">
        <v>610</v>
      </c>
      <c r="AA155" s="4" t="s">
        <v>611</v>
      </c>
      <c r="AB155" s="4" t="s">
        <v>16</v>
      </c>
      <c r="AC155" s="4" t="s">
        <v>657</v>
      </c>
      <c r="AD155" s="4" t="s">
        <v>658</v>
      </c>
      <c r="AG155" s="4">
        <v>-41.670699999999997</v>
      </c>
      <c r="AH155" s="4">
        <v>173.20320000000001</v>
      </c>
      <c r="AI155" s="4" t="s">
        <v>262</v>
      </c>
    </row>
    <row r="156" spans="1:35" hidden="1" x14ac:dyDescent="0.25">
      <c r="A156" s="4" t="s">
        <v>689</v>
      </c>
      <c r="B156" s="4" t="s">
        <v>515</v>
      </c>
      <c r="C156" s="4" t="s">
        <v>516</v>
      </c>
      <c r="E156" s="4" t="s">
        <v>517</v>
      </c>
      <c r="G156" s="4" t="s">
        <v>153</v>
      </c>
      <c r="H156" s="4">
        <v>3.5</v>
      </c>
      <c r="I156" s="4">
        <v>3.5</v>
      </c>
      <c r="K156" s="4">
        <v>1</v>
      </c>
      <c r="M156" s="4">
        <v>1928</v>
      </c>
      <c r="N156" s="4" t="s">
        <v>227</v>
      </c>
      <c r="Q156" s="4" t="s">
        <v>663</v>
      </c>
      <c r="R156" s="4">
        <v>2</v>
      </c>
      <c r="S156" s="4" t="s">
        <v>156</v>
      </c>
      <c r="U156" s="4" t="s">
        <v>156</v>
      </c>
      <c r="V156" s="4" t="s">
        <v>157</v>
      </c>
      <c r="W156" s="4">
        <v>16</v>
      </c>
      <c r="X156" s="4">
        <v>0</v>
      </c>
      <c r="AA156" s="4" t="s">
        <v>248</v>
      </c>
      <c r="AB156" s="4" t="s">
        <v>16</v>
      </c>
      <c r="AC156" s="4" t="s">
        <v>249</v>
      </c>
      <c r="AD156" s="4" t="s">
        <v>250</v>
      </c>
      <c r="AG156" s="4">
        <v>-42.655500000000004</v>
      </c>
      <c r="AH156" s="4">
        <v>171.19489999999999</v>
      </c>
      <c r="AI156" s="4" t="s">
        <v>95</v>
      </c>
    </row>
    <row r="157" spans="1:35" hidden="1" x14ac:dyDescent="0.25">
      <c r="A157" s="4" t="s">
        <v>690</v>
      </c>
      <c r="B157" s="4" t="s">
        <v>515</v>
      </c>
      <c r="C157" s="4" t="s">
        <v>516</v>
      </c>
      <c r="E157" s="4" t="s">
        <v>517</v>
      </c>
      <c r="G157" s="4" t="s">
        <v>153</v>
      </c>
      <c r="H157" s="4">
        <v>3.1</v>
      </c>
      <c r="I157" s="4">
        <v>3.1</v>
      </c>
      <c r="K157" s="4">
        <v>1</v>
      </c>
      <c r="M157" s="4">
        <v>1932</v>
      </c>
      <c r="N157" s="4" t="s">
        <v>227</v>
      </c>
      <c r="S157" s="4" t="s">
        <v>156</v>
      </c>
      <c r="U157" s="4" t="s">
        <v>156</v>
      </c>
      <c r="V157" s="4" t="s">
        <v>157</v>
      </c>
      <c r="W157" s="4">
        <v>20</v>
      </c>
      <c r="X157" s="4">
        <v>0</v>
      </c>
      <c r="AA157" s="4" t="s">
        <v>248</v>
      </c>
      <c r="AB157" s="4" t="s">
        <v>16</v>
      </c>
      <c r="AC157" s="4" t="s">
        <v>691</v>
      </c>
      <c r="AD157" s="4" t="s">
        <v>692</v>
      </c>
      <c r="AG157" s="4">
        <v>-42.523600000000002</v>
      </c>
      <c r="AH157" s="4">
        <v>171.40790000000001</v>
      </c>
      <c r="AI157" s="4" t="s">
        <v>95</v>
      </c>
    </row>
    <row r="158" spans="1:35" hidden="1" x14ac:dyDescent="0.25">
      <c r="A158" s="4" t="s">
        <v>693</v>
      </c>
      <c r="B158" s="4" t="s">
        <v>515</v>
      </c>
      <c r="C158" s="4" t="s">
        <v>516</v>
      </c>
      <c r="E158" s="4" t="s">
        <v>517</v>
      </c>
      <c r="G158" s="4" t="s">
        <v>153</v>
      </c>
      <c r="H158" s="4">
        <v>3.1</v>
      </c>
      <c r="I158" s="4">
        <v>3.1</v>
      </c>
      <c r="K158" s="4">
        <v>1</v>
      </c>
      <c r="M158" s="4">
        <v>1960</v>
      </c>
      <c r="S158" s="4" t="s">
        <v>156</v>
      </c>
      <c r="U158" s="4" t="s">
        <v>156</v>
      </c>
      <c r="V158" s="4" t="s">
        <v>346</v>
      </c>
      <c r="W158" s="4">
        <v>14.5</v>
      </c>
      <c r="AA158" s="4" t="s">
        <v>248</v>
      </c>
      <c r="AB158" s="4" t="s">
        <v>16</v>
      </c>
      <c r="AC158" s="4" t="s">
        <v>694</v>
      </c>
      <c r="AD158" s="4" t="s">
        <v>695</v>
      </c>
      <c r="AG158" s="4">
        <v>-43.247999999999998</v>
      </c>
      <c r="AH158" s="4">
        <v>170.23560000000001</v>
      </c>
      <c r="AI158" s="4" t="s">
        <v>95</v>
      </c>
    </row>
    <row r="159" spans="1:35" hidden="1" x14ac:dyDescent="0.25">
      <c r="A159" s="4" t="s">
        <v>696</v>
      </c>
      <c r="B159" s="4" t="s">
        <v>515</v>
      </c>
      <c r="C159" s="4" t="s">
        <v>516</v>
      </c>
      <c r="E159" s="4" t="s">
        <v>517</v>
      </c>
      <c r="G159" s="4" t="s">
        <v>153</v>
      </c>
      <c r="H159" s="4">
        <v>2.85</v>
      </c>
      <c r="I159" s="4">
        <v>2.85</v>
      </c>
      <c r="K159" s="4">
        <v>1</v>
      </c>
      <c r="M159" s="4">
        <v>1982</v>
      </c>
      <c r="N159" s="4" t="s">
        <v>227</v>
      </c>
      <c r="Q159" s="4" t="s">
        <v>697</v>
      </c>
      <c r="R159" s="4">
        <v>2</v>
      </c>
      <c r="S159" s="4" t="s">
        <v>156</v>
      </c>
      <c r="U159" s="4" t="s">
        <v>156</v>
      </c>
      <c r="V159" s="4" t="s">
        <v>157</v>
      </c>
      <c r="W159" s="4">
        <v>13</v>
      </c>
      <c r="X159" s="4">
        <v>0</v>
      </c>
      <c r="Y159" s="4" t="s">
        <v>698</v>
      </c>
      <c r="AA159" s="4" t="s">
        <v>180</v>
      </c>
      <c r="AB159" s="4" t="s">
        <v>10</v>
      </c>
      <c r="AC159" s="4" t="s">
        <v>312</v>
      </c>
      <c r="AD159" s="4" t="s">
        <v>313</v>
      </c>
      <c r="AG159" s="4">
        <v>-38.883200000000002</v>
      </c>
      <c r="AH159" s="4">
        <v>176.0778</v>
      </c>
      <c r="AI159" s="4" t="s">
        <v>97</v>
      </c>
    </row>
    <row r="160" spans="1:35" hidden="1" x14ac:dyDescent="0.25">
      <c r="A160" s="4" t="s">
        <v>699</v>
      </c>
      <c r="B160" s="4" t="s">
        <v>515</v>
      </c>
      <c r="C160" s="4" t="s">
        <v>516</v>
      </c>
      <c r="E160" s="4" t="s">
        <v>517</v>
      </c>
      <c r="G160" s="4" t="s">
        <v>153</v>
      </c>
      <c r="H160" s="4">
        <v>2.8</v>
      </c>
      <c r="I160" s="4">
        <v>2.8</v>
      </c>
      <c r="K160" s="4">
        <v>1</v>
      </c>
      <c r="M160" s="4">
        <v>2013</v>
      </c>
      <c r="Q160" s="4" t="s">
        <v>700</v>
      </c>
      <c r="S160" s="4" t="s">
        <v>156</v>
      </c>
      <c r="U160" s="4" t="s">
        <v>156</v>
      </c>
      <c r="V160" s="4" t="s">
        <v>157</v>
      </c>
      <c r="W160" s="4">
        <v>10</v>
      </c>
      <c r="AA160" s="4" t="s">
        <v>236</v>
      </c>
      <c r="AB160" s="4" t="s">
        <v>10</v>
      </c>
      <c r="AC160" s="4" t="s">
        <v>418</v>
      </c>
      <c r="AD160" s="4" t="s">
        <v>419</v>
      </c>
      <c r="AG160" s="4">
        <v>-39.175199999999997</v>
      </c>
      <c r="AH160" s="4">
        <v>176.77269999999999</v>
      </c>
      <c r="AI160" s="4" t="s">
        <v>100</v>
      </c>
    </row>
    <row r="161" spans="1:35" hidden="1" x14ac:dyDescent="0.25">
      <c r="A161" s="4" t="s">
        <v>701</v>
      </c>
      <c r="B161" s="4" t="s">
        <v>515</v>
      </c>
      <c r="C161" s="4" t="s">
        <v>516</v>
      </c>
      <c r="E161" s="4" t="s">
        <v>517</v>
      </c>
      <c r="G161" s="4" t="s">
        <v>153</v>
      </c>
      <c r="H161" s="4">
        <v>2.8</v>
      </c>
      <c r="I161" s="4">
        <v>2.8</v>
      </c>
      <c r="K161" s="4">
        <v>1</v>
      </c>
      <c r="M161" s="4">
        <v>1956</v>
      </c>
      <c r="S161" s="4" t="s">
        <v>637</v>
      </c>
      <c r="U161" s="4" t="s">
        <v>156</v>
      </c>
      <c r="V161" s="4" t="s">
        <v>157</v>
      </c>
      <c r="W161" s="4">
        <v>19</v>
      </c>
      <c r="AA161" s="4" t="s">
        <v>448</v>
      </c>
      <c r="AB161" s="4" t="s">
        <v>16</v>
      </c>
      <c r="AC161" s="4" t="s">
        <v>638</v>
      </c>
      <c r="AD161" s="4" t="s">
        <v>533</v>
      </c>
      <c r="AG161" s="4">
        <v>-45.235700000000001</v>
      </c>
      <c r="AH161" s="4">
        <v>169.20060000000001</v>
      </c>
      <c r="AI161" s="4" t="s">
        <v>93</v>
      </c>
    </row>
    <row r="162" spans="1:35" hidden="1" x14ac:dyDescent="0.25">
      <c r="A162" s="4" t="s">
        <v>702</v>
      </c>
      <c r="B162" s="4" t="s">
        <v>515</v>
      </c>
      <c r="C162" s="4" t="s">
        <v>516</v>
      </c>
      <c r="E162" s="4" t="s">
        <v>517</v>
      </c>
      <c r="G162" s="4" t="s">
        <v>153</v>
      </c>
      <c r="H162" s="4">
        <v>2.5</v>
      </c>
      <c r="I162" s="4">
        <v>2</v>
      </c>
      <c r="K162" s="4">
        <v>2</v>
      </c>
      <c r="M162" s="4">
        <v>1927</v>
      </c>
      <c r="S162" s="4" t="s">
        <v>156</v>
      </c>
      <c r="U162" s="4" t="s">
        <v>156</v>
      </c>
      <c r="V162" s="4" t="s">
        <v>157</v>
      </c>
      <c r="W162" s="4">
        <v>11.8</v>
      </c>
      <c r="AA162" s="4" t="s">
        <v>611</v>
      </c>
      <c r="AB162" s="4" t="s">
        <v>16</v>
      </c>
      <c r="AC162" s="4" t="s">
        <v>260</v>
      </c>
      <c r="AD162" s="4" t="s">
        <v>261</v>
      </c>
      <c r="AG162" s="4">
        <v>-41.664499999999997</v>
      </c>
      <c r="AH162" s="4">
        <v>173.57470000000001</v>
      </c>
      <c r="AI162" s="4" t="s">
        <v>262</v>
      </c>
    </row>
    <row r="163" spans="1:35" hidden="1" x14ac:dyDescent="0.25">
      <c r="A163" s="4" t="s">
        <v>703</v>
      </c>
      <c r="B163" s="4" t="s">
        <v>515</v>
      </c>
      <c r="C163" s="4" t="s">
        <v>516</v>
      </c>
      <c r="E163" s="4" t="s">
        <v>517</v>
      </c>
      <c r="G163" s="4" t="s">
        <v>153</v>
      </c>
      <c r="H163" s="4">
        <v>2.4</v>
      </c>
      <c r="I163" s="4">
        <v>2.4</v>
      </c>
      <c r="K163" s="4">
        <v>1</v>
      </c>
      <c r="M163" s="4">
        <v>1939</v>
      </c>
      <c r="N163" s="4" t="s">
        <v>227</v>
      </c>
      <c r="Q163" s="4" t="s">
        <v>697</v>
      </c>
      <c r="R163" s="4">
        <v>1</v>
      </c>
      <c r="S163" s="4" t="s">
        <v>156</v>
      </c>
      <c r="U163" s="4" t="s">
        <v>156</v>
      </c>
      <c r="V163" s="4" t="s">
        <v>157</v>
      </c>
      <c r="W163" s="4">
        <v>10</v>
      </c>
      <c r="X163" s="4">
        <v>0</v>
      </c>
      <c r="Y163" s="4" t="s">
        <v>698</v>
      </c>
      <c r="AA163" s="4" t="s">
        <v>180</v>
      </c>
      <c r="AB163" s="4" t="s">
        <v>10</v>
      </c>
      <c r="AC163" s="4" t="s">
        <v>312</v>
      </c>
      <c r="AD163" s="4" t="s">
        <v>313</v>
      </c>
      <c r="AG163" s="4">
        <v>-38.890700000000002</v>
      </c>
      <c r="AH163" s="4">
        <v>176.09229999999999</v>
      </c>
      <c r="AI163" s="4" t="s">
        <v>97</v>
      </c>
    </row>
    <row r="164" spans="1:35" hidden="1" x14ac:dyDescent="0.25">
      <c r="A164" s="4" t="s">
        <v>704</v>
      </c>
      <c r="B164" s="4" t="s">
        <v>515</v>
      </c>
      <c r="C164" s="4" t="s">
        <v>516</v>
      </c>
      <c r="E164" s="4" t="s">
        <v>517</v>
      </c>
      <c r="G164" s="4" t="s">
        <v>153</v>
      </c>
      <c r="H164" s="4">
        <v>2.2999999999999998</v>
      </c>
      <c r="I164" s="4">
        <v>2.2999999999999998</v>
      </c>
      <c r="K164" s="4">
        <v>1</v>
      </c>
      <c r="M164" s="4">
        <v>1984</v>
      </c>
      <c r="N164" s="4" t="s">
        <v>227</v>
      </c>
      <c r="Q164" s="4" t="s">
        <v>643</v>
      </c>
      <c r="R164" s="4">
        <v>2</v>
      </c>
      <c r="S164" s="4" t="s">
        <v>156</v>
      </c>
      <c r="U164" s="4" t="s">
        <v>156</v>
      </c>
      <c r="V164" s="4" t="s">
        <v>157</v>
      </c>
      <c r="W164" s="4">
        <v>8</v>
      </c>
      <c r="X164" s="4">
        <v>0</v>
      </c>
      <c r="Y164" s="4" t="s">
        <v>644</v>
      </c>
      <c r="Z164" s="4" t="s">
        <v>531</v>
      </c>
      <c r="AA164" s="4" t="s">
        <v>448</v>
      </c>
      <c r="AB164" s="4" t="s">
        <v>16</v>
      </c>
      <c r="AC164" s="4" t="s">
        <v>645</v>
      </c>
      <c r="AD164" s="4" t="s">
        <v>646</v>
      </c>
      <c r="AE164" s="4">
        <v>2034</v>
      </c>
      <c r="AF164" s="4" t="s">
        <v>521</v>
      </c>
      <c r="AG164" s="4">
        <v>-45.3262</v>
      </c>
      <c r="AH164" s="4">
        <v>169.95650000000001</v>
      </c>
      <c r="AI164" s="4" t="s">
        <v>93</v>
      </c>
    </row>
    <row r="165" spans="1:35" hidden="1" x14ac:dyDescent="0.25">
      <c r="A165" s="4" t="s">
        <v>705</v>
      </c>
      <c r="B165" s="4" t="s">
        <v>515</v>
      </c>
      <c r="C165" s="4" t="s">
        <v>516</v>
      </c>
      <c r="E165" s="4" t="s">
        <v>517</v>
      </c>
      <c r="G165" s="4" t="s">
        <v>153</v>
      </c>
      <c r="H165" s="4">
        <v>2.15</v>
      </c>
      <c r="I165" s="4">
        <v>2.15</v>
      </c>
      <c r="K165" s="4">
        <v>1</v>
      </c>
      <c r="M165" s="4">
        <v>2010</v>
      </c>
      <c r="S165" s="4" t="s">
        <v>706</v>
      </c>
      <c r="U165" s="4" t="s">
        <v>706</v>
      </c>
      <c r="V165" s="4" t="s">
        <v>157</v>
      </c>
      <c r="W165" s="4">
        <v>10</v>
      </c>
      <c r="AA165" s="4" t="s">
        <v>448</v>
      </c>
      <c r="AB165" s="4" t="s">
        <v>16</v>
      </c>
      <c r="AC165" s="4" t="s">
        <v>638</v>
      </c>
      <c r="AD165" s="4" t="s">
        <v>533</v>
      </c>
      <c r="AG165" s="4">
        <v>-45.756100000000004</v>
      </c>
      <c r="AH165" s="4">
        <v>169.51320000000001</v>
      </c>
      <c r="AI165" s="4" t="s">
        <v>93</v>
      </c>
    </row>
    <row r="166" spans="1:35" hidden="1" x14ac:dyDescent="0.25">
      <c r="A166" s="4" t="s">
        <v>707</v>
      </c>
      <c r="B166" s="4" t="s">
        <v>515</v>
      </c>
      <c r="C166" s="4" t="s">
        <v>516</v>
      </c>
      <c r="E166" s="4" t="s">
        <v>517</v>
      </c>
      <c r="G166" s="4" t="s">
        <v>153</v>
      </c>
      <c r="H166" s="4">
        <v>2</v>
      </c>
      <c r="I166" s="4">
        <v>2</v>
      </c>
      <c r="K166" s="4">
        <v>1</v>
      </c>
      <c r="M166" s="4">
        <v>1982</v>
      </c>
      <c r="N166" s="4" t="s">
        <v>227</v>
      </c>
      <c r="S166" s="4" t="s">
        <v>156</v>
      </c>
      <c r="U166" s="4" t="s">
        <v>156</v>
      </c>
      <c r="V166" s="4" t="s">
        <v>229</v>
      </c>
      <c r="X166" s="4">
        <v>0</v>
      </c>
      <c r="Y166" s="4" t="s">
        <v>707</v>
      </c>
      <c r="Z166" s="4" t="s">
        <v>578</v>
      </c>
      <c r="AA166" s="4" t="s">
        <v>292</v>
      </c>
      <c r="AB166" s="4" t="s">
        <v>10</v>
      </c>
      <c r="AC166" s="4" t="s">
        <v>414</v>
      </c>
      <c r="AD166" s="4" t="s">
        <v>415</v>
      </c>
      <c r="AE166" s="4">
        <v>2026</v>
      </c>
      <c r="AF166" s="4" t="s">
        <v>521</v>
      </c>
      <c r="AG166" s="4">
        <v>-38.634</v>
      </c>
      <c r="AH166" s="4">
        <v>176.55799999999999</v>
      </c>
      <c r="AI166" s="4" t="s">
        <v>283</v>
      </c>
    </row>
    <row r="167" spans="1:35" hidden="1" x14ac:dyDescent="0.25">
      <c r="A167" s="4" t="s">
        <v>708</v>
      </c>
      <c r="B167" s="4" t="s">
        <v>515</v>
      </c>
      <c r="C167" s="4" t="s">
        <v>516</v>
      </c>
      <c r="E167" s="4" t="s">
        <v>517</v>
      </c>
      <c r="G167" s="4" t="s">
        <v>153</v>
      </c>
      <c r="H167" s="4">
        <v>2</v>
      </c>
      <c r="I167" s="4">
        <v>1</v>
      </c>
      <c r="K167" s="4">
        <v>2</v>
      </c>
      <c r="M167" s="4">
        <v>2009</v>
      </c>
      <c r="S167" s="4" t="s">
        <v>709</v>
      </c>
      <c r="U167" s="4" t="s">
        <v>710</v>
      </c>
      <c r="V167" s="4" t="s">
        <v>157</v>
      </c>
      <c r="W167" s="4">
        <v>10</v>
      </c>
      <c r="AA167" s="4" t="s">
        <v>236</v>
      </c>
      <c r="AB167" s="4" t="s">
        <v>10</v>
      </c>
      <c r="AC167" s="4" t="s">
        <v>422</v>
      </c>
      <c r="AD167" s="4" t="s">
        <v>423</v>
      </c>
      <c r="AG167" s="4">
        <v>-38.402900000000002</v>
      </c>
      <c r="AH167" s="4">
        <v>177.6104</v>
      </c>
      <c r="AI167" s="4" t="s">
        <v>100</v>
      </c>
    </row>
    <row r="168" spans="1:35" hidden="1" x14ac:dyDescent="0.25">
      <c r="A168" s="4" t="s">
        <v>711</v>
      </c>
      <c r="B168" s="4" t="s">
        <v>515</v>
      </c>
      <c r="C168" s="4" t="s">
        <v>516</v>
      </c>
      <c r="E168" s="4" t="s">
        <v>517</v>
      </c>
      <c r="G168" s="4" t="s">
        <v>153</v>
      </c>
      <c r="H168" s="4">
        <v>1.9</v>
      </c>
      <c r="I168" s="4">
        <v>1.9</v>
      </c>
      <c r="K168" s="4">
        <v>1</v>
      </c>
      <c r="M168" s="4">
        <v>2010</v>
      </c>
      <c r="N168" s="4" t="s">
        <v>227</v>
      </c>
      <c r="Q168" s="4" t="s">
        <v>636</v>
      </c>
      <c r="S168" s="4" t="s">
        <v>637</v>
      </c>
      <c r="U168" s="4" t="s">
        <v>637</v>
      </c>
      <c r="V168" s="4" t="s">
        <v>346</v>
      </c>
      <c r="W168" s="4">
        <v>5.5</v>
      </c>
      <c r="X168" s="4">
        <v>0</v>
      </c>
      <c r="Y168" s="4" t="s">
        <v>634</v>
      </c>
      <c r="AA168" s="4" t="s">
        <v>448</v>
      </c>
      <c r="AB168" s="4" t="s">
        <v>16</v>
      </c>
      <c r="AC168" s="4" t="s">
        <v>638</v>
      </c>
      <c r="AD168" s="4" t="s">
        <v>533</v>
      </c>
      <c r="AG168" s="4">
        <v>-45.531999999999996</v>
      </c>
      <c r="AH168" s="4">
        <v>169.3603</v>
      </c>
      <c r="AI168" s="4" t="s">
        <v>93</v>
      </c>
    </row>
    <row r="169" spans="1:35" hidden="1" x14ac:dyDescent="0.25">
      <c r="A169" s="4" t="s">
        <v>712</v>
      </c>
      <c r="B169" s="4" t="s">
        <v>515</v>
      </c>
      <c r="C169" s="4" t="s">
        <v>516</v>
      </c>
      <c r="E169" s="4" t="s">
        <v>517</v>
      </c>
      <c r="G169" s="4" t="s">
        <v>153</v>
      </c>
      <c r="H169" s="4">
        <v>1.9</v>
      </c>
      <c r="I169" s="4">
        <v>1.3</v>
      </c>
      <c r="K169" s="4">
        <v>2</v>
      </c>
      <c r="M169" s="4">
        <v>1963</v>
      </c>
      <c r="S169" s="4" t="s">
        <v>603</v>
      </c>
      <c r="U169" s="4" t="s">
        <v>603</v>
      </c>
      <c r="V169" s="4" t="s">
        <v>157</v>
      </c>
      <c r="W169" s="4">
        <v>7</v>
      </c>
      <c r="AA169" s="4" t="s">
        <v>433</v>
      </c>
      <c r="AB169" s="4" t="s">
        <v>10</v>
      </c>
      <c r="AC169" s="4" t="s">
        <v>668</v>
      </c>
      <c r="AD169" s="4" t="s">
        <v>669</v>
      </c>
      <c r="AG169" s="4">
        <v>-38.552599999999998</v>
      </c>
      <c r="AH169" s="4">
        <v>174.9622</v>
      </c>
      <c r="AI169" s="4" t="s">
        <v>436</v>
      </c>
    </row>
    <row r="170" spans="1:35" hidden="1" x14ac:dyDescent="0.25">
      <c r="A170" s="4" t="s">
        <v>713</v>
      </c>
      <c r="B170" s="4" t="s">
        <v>515</v>
      </c>
      <c r="C170" s="4" t="s">
        <v>516</v>
      </c>
      <c r="E170" s="4" t="s">
        <v>517</v>
      </c>
      <c r="G170" s="4" t="s">
        <v>153</v>
      </c>
      <c r="H170" s="4">
        <v>1.8</v>
      </c>
      <c r="I170" s="4">
        <v>1.2</v>
      </c>
      <c r="K170" s="4">
        <v>2</v>
      </c>
      <c r="M170" s="4">
        <v>1924</v>
      </c>
      <c r="S170" s="4" t="s">
        <v>603</v>
      </c>
      <c r="U170" s="4" t="s">
        <v>603</v>
      </c>
      <c r="V170" s="4" t="s">
        <v>157</v>
      </c>
      <c r="W170" s="4">
        <v>7</v>
      </c>
      <c r="AA170" s="4" t="s">
        <v>433</v>
      </c>
      <c r="AB170" s="4" t="s">
        <v>10</v>
      </c>
      <c r="AC170" s="4" t="s">
        <v>714</v>
      </c>
      <c r="AD170" s="4" t="s">
        <v>715</v>
      </c>
      <c r="AG170" s="4">
        <v>-38.912500000000001</v>
      </c>
      <c r="AH170" s="4">
        <v>175.34309999999999</v>
      </c>
      <c r="AI170" s="4" t="s">
        <v>436</v>
      </c>
    </row>
    <row r="171" spans="1:35" hidden="1" x14ac:dyDescent="0.25">
      <c r="A171" s="4" t="s">
        <v>716</v>
      </c>
      <c r="B171" s="4" t="s">
        <v>515</v>
      </c>
      <c r="C171" s="4" t="s">
        <v>516</v>
      </c>
      <c r="E171" s="4" t="s">
        <v>517</v>
      </c>
      <c r="G171" s="4" t="s">
        <v>153</v>
      </c>
      <c r="H171" s="4">
        <v>1.8</v>
      </c>
      <c r="I171" s="4">
        <v>1.8</v>
      </c>
      <c r="K171" s="4">
        <v>1</v>
      </c>
      <c r="M171" s="4">
        <v>1958</v>
      </c>
      <c r="N171" s="4" t="s">
        <v>227</v>
      </c>
      <c r="Q171" s="4" t="s">
        <v>624</v>
      </c>
      <c r="R171" s="4">
        <v>2</v>
      </c>
      <c r="S171" s="4" t="s">
        <v>156</v>
      </c>
      <c r="U171" s="4" t="s">
        <v>156</v>
      </c>
      <c r="V171" s="4" t="s">
        <v>346</v>
      </c>
      <c r="W171" s="4">
        <v>12</v>
      </c>
      <c r="X171" s="4">
        <v>0</v>
      </c>
      <c r="Y171" s="4" t="s">
        <v>597</v>
      </c>
      <c r="Z171" s="4" t="s">
        <v>524</v>
      </c>
      <c r="AA171" s="4" t="s">
        <v>186</v>
      </c>
      <c r="AB171" s="4" t="s">
        <v>16</v>
      </c>
      <c r="AC171" s="4" t="s">
        <v>717</v>
      </c>
      <c r="AD171" s="4" t="s">
        <v>626</v>
      </c>
      <c r="AE171" s="4">
        <v>2040</v>
      </c>
      <c r="AF171" s="4" t="s">
        <v>521</v>
      </c>
      <c r="AG171" s="4">
        <v>-43.798299999999998</v>
      </c>
      <c r="AH171" s="4">
        <v>171.33920000000001</v>
      </c>
      <c r="AI171" s="4" t="s">
        <v>95</v>
      </c>
    </row>
    <row r="172" spans="1:35" hidden="1" x14ac:dyDescent="0.25">
      <c r="A172" s="4" t="s">
        <v>718</v>
      </c>
      <c r="B172" s="4" t="s">
        <v>515</v>
      </c>
      <c r="C172" s="4" t="s">
        <v>516</v>
      </c>
      <c r="E172" s="4" t="s">
        <v>517</v>
      </c>
      <c r="G172" s="4" t="s">
        <v>153</v>
      </c>
      <c r="H172" s="4">
        <v>1.6</v>
      </c>
      <c r="I172" s="4">
        <v>0.8</v>
      </c>
      <c r="K172" s="4">
        <v>2</v>
      </c>
      <c r="M172" s="4">
        <v>2008</v>
      </c>
      <c r="S172" s="4" t="s">
        <v>709</v>
      </c>
      <c r="U172" s="4" t="s">
        <v>175</v>
      </c>
      <c r="V172" s="4" t="s">
        <v>157</v>
      </c>
      <c r="W172" s="4">
        <v>5</v>
      </c>
      <c r="AA172" s="4" t="s">
        <v>180</v>
      </c>
      <c r="AB172" s="4" t="s">
        <v>10</v>
      </c>
      <c r="AC172" s="4" t="s">
        <v>714</v>
      </c>
      <c r="AD172" s="4" t="s">
        <v>715</v>
      </c>
      <c r="AG172" s="4">
        <v>-38.478700000000003</v>
      </c>
      <c r="AH172" s="4">
        <v>175.23330000000001</v>
      </c>
      <c r="AI172" s="4" t="s">
        <v>97</v>
      </c>
    </row>
    <row r="173" spans="1:35" hidden="1" x14ac:dyDescent="0.25">
      <c r="A173" s="4" t="s">
        <v>719</v>
      </c>
      <c r="B173" s="4" t="s">
        <v>515</v>
      </c>
      <c r="C173" s="4" t="s">
        <v>516</v>
      </c>
      <c r="E173" s="4" t="s">
        <v>517</v>
      </c>
      <c r="G173" s="4" t="s">
        <v>153</v>
      </c>
      <c r="H173" s="4">
        <v>1.4</v>
      </c>
      <c r="I173" s="4">
        <v>1.4</v>
      </c>
      <c r="K173" s="4">
        <v>1</v>
      </c>
      <c r="M173" s="4">
        <v>2013</v>
      </c>
      <c r="Q173" s="4" t="s">
        <v>700</v>
      </c>
      <c r="S173" s="4" t="s">
        <v>156</v>
      </c>
      <c r="U173" s="4" t="s">
        <v>156</v>
      </c>
      <c r="V173" s="4" t="s">
        <v>157</v>
      </c>
      <c r="W173" s="4">
        <v>5</v>
      </c>
      <c r="AA173" s="4" t="s">
        <v>236</v>
      </c>
      <c r="AB173" s="4" t="s">
        <v>10</v>
      </c>
      <c r="AC173" s="4" t="s">
        <v>418</v>
      </c>
      <c r="AD173" s="4" t="s">
        <v>419</v>
      </c>
      <c r="AG173" s="4">
        <v>-39.824199999999998</v>
      </c>
      <c r="AH173" s="4">
        <v>175.4896</v>
      </c>
      <c r="AI173" s="4" t="s">
        <v>100</v>
      </c>
    </row>
    <row r="174" spans="1:35" hidden="1" x14ac:dyDescent="0.25">
      <c r="A174" s="4" t="s">
        <v>720</v>
      </c>
      <c r="B174" s="4" t="s">
        <v>515</v>
      </c>
      <c r="C174" s="4" t="s">
        <v>516</v>
      </c>
      <c r="E174" s="4" t="s">
        <v>517</v>
      </c>
      <c r="G174" s="4" t="s">
        <v>153</v>
      </c>
      <c r="H174" s="4">
        <v>1.35</v>
      </c>
      <c r="I174" s="4">
        <v>1.35</v>
      </c>
      <c r="K174" s="4">
        <v>1</v>
      </c>
      <c r="M174" s="4">
        <v>1966</v>
      </c>
      <c r="N174" s="4" t="s">
        <v>227</v>
      </c>
      <c r="Q174" s="4" t="s">
        <v>697</v>
      </c>
      <c r="R174" s="4">
        <v>3</v>
      </c>
      <c r="S174" s="4" t="s">
        <v>156</v>
      </c>
      <c r="U174" s="4" t="s">
        <v>156</v>
      </c>
      <c r="V174" s="4" t="s">
        <v>157</v>
      </c>
      <c r="W174" s="4">
        <v>6</v>
      </c>
      <c r="X174" s="4">
        <v>0</v>
      </c>
      <c r="Y174" s="4" t="s">
        <v>698</v>
      </c>
      <c r="AA174" s="4" t="s">
        <v>180</v>
      </c>
      <c r="AB174" s="4" t="s">
        <v>10</v>
      </c>
      <c r="AC174" s="4" t="s">
        <v>312</v>
      </c>
      <c r="AD174" s="4" t="s">
        <v>313</v>
      </c>
      <c r="AG174" s="4">
        <v>-38.869300000000003</v>
      </c>
      <c r="AH174" s="4">
        <v>176.05279999999999</v>
      </c>
      <c r="AI174" s="4" t="s">
        <v>97</v>
      </c>
    </row>
    <row r="175" spans="1:35" hidden="1" x14ac:dyDescent="0.25">
      <c r="A175" s="4" t="s">
        <v>721</v>
      </c>
      <c r="B175" s="4" t="s">
        <v>515</v>
      </c>
      <c r="C175" s="4" t="s">
        <v>516</v>
      </c>
      <c r="E175" s="4" t="s">
        <v>517</v>
      </c>
      <c r="G175" s="4" t="s">
        <v>153</v>
      </c>
      <c r="H175" s="4">
        <v>1.35</v>
      </c>
      <c r="I175" s="4">
        <v>1.35</v>
      </c>
      <c r="K175" s="4">
        <v>1</v>
      </c>
      <c r="M175" s="4">
        <v>1936</v>
      </c>
      <c r="S175" s="4" t="s">
        <v>637</v>
      </c>
      <c r="U175" s="4" t="s">
        <v>156</v>
      </c>
      <c r="V175" s="4" t="s">
        <v>157</v>
      </c>
      <c r="W175" s="4">
        <v>1.35</v>
      </c>
      <c r="AA175" s="4" t="s">
        <v>448</v>
      </c>
      <c r="AB175" s="4" t="s">
        <v>16</v>
      </c>
      <c r="AC175" s="4" t="s">
        <v>722</v>
      </c>
      <c r="AD175" s="4" t="s">
        <v>723</v>
      </c>
      <c r="AG175" s="4">
        <v>-45.1389</v>
      </c>
      <c r="AH175" s="4">
        <v>168.7593</v>
      </c>
      <c r="AI175" s="4" t="s">
        <v>93</v>
      </c>
    </row>
    <row r="176" spans="1:35" hidden="1" x14ac:dyDescent="0.25">
      <c r="A176" s="4" t="s">
        <v>724</v>
      </c>
      <c r="B176" s="4" t="s">
        <v>515</v>
      </c>
      <c r="C176" s="4" t="s">
        <v>516</v>
      </c>
      <c r="E176" s="4" t="s">
        <v>517</v>
      </c>
      <c r="G176" s="4" t="s">
        <v>153</v>
      </c>
      <c r="H176" s="4">
        <v>1.3</v>
      </c>
      <c r="I176" s="4">
        <v>1.3</v>
      </c>
      <c r="K176" s="4">
        <v>1</v>
      </c>
      <c r="M176" s="4">
        <v>2003</v>
      </c>
      <c r="S176" s="4" t="s">
        <v>637</v>
      </c>
      <c r="U176" s="4" t="s">
        <v>156</v>
      </c>
      <c r="V176" s="4" t="s">
        <v>157</v>
      </c>
      <c r="W176" s="4">
        <v>9</v>
      </c>
      <c r="AA176" s="4" t="s">
        <v>448</v>
      </c>
      <c r="AB176" s="4" t="s">
        <v>16</v>
      </c>
      <c r="AC176" s="4" t="s">
        <v>645</v>
      </c>
      <c r="AD176" s="4" t="s">
        <v>646</v>
      </c>
      <c r="AG176" s="4">
        <v>-44.874200000000002</v>
      </c>
      <c r="AH176" s="4">
        <v>169.90190000000001</v>
      </c>
      <c r="AI176" s="4" t="s">
        <v>93</v>
      </c>
    </row>
    <row r="177" spans="1:35" hidden="1" x14ac:dyDescent="0.25">
      <c r="A177" s="4" t="s">
        <v>725</v>
      </c>
      <c r="B177" s="4" t="s">
        <v>515</v>
      </c>
      <c r="C177" s="4" t="s">
        <v>516</v>
      </c>
      <c r="E177" s="4" t="s">
        <v>517</v>
      </c>
      <c r="G177" s="4" t="s">
        <v>153</v>
      </c>
      <c r="H177" s="4">
        <v>1.1000000000000001</v>
      </c>
      <c r="I177" s="4">
        <v>1.1000000000000001</v>
      </c>
      <c r="K177" s="4">
        <v>1</v>
      </c>
      <c r="M177" s="4">
        <v>1931</v>
      </c>
      <c r="N177" s="4" t="s">
        <v>227</v>
      </c>
      <c r="Q177" s="4" t="s">
        <v>726</v>
      </c>
      <c r="R177" s="4">
        <v>2</v>
      </c>
      <c r="S177" s="4" t="s">
        <v>156</v>
      </c>
      <c r="U177" s="4" t="s">
        <v>156</v>
      </c>
      <c r="V177" s="4" t="s">
        <v>157</v>
      </c>
      <c r="W177" s="4">
        <v>8</v>
      </c>
      <c r="X177" s="4">
        <v>0</v>
      </c>
      <c r="Y177" s="4" t="s">
        <v>727</v>
      </c>
      <c r="AA177" s="4" t="s">
        <v>248</v>
      </c>
      <c r="AB177" s="4" t="s">
        <v>16</v>
      </c>
      <c r="AC177" s="4" t="s">
        <v>694</v>
      </c>
      <c r="AD177" s="4" t="s">
        <v>695</v>
      </c>
      <c r="AG177" s="4">
        <v>-42.766100000000002</v>
      </c>
      <c r="AH177" s="4">
        <v>171.06960000000001</v>
      </c>
      <c r="AI177" s="4" t="s">
        <v>95</v>
      </c>
    </row>
    <row r="178" spans="1:35" hidden="1" x14ac:dyDescent="0.25">
      <c r="A178" s="4" t="s">
        <v>728</v>
      </c>
      <c r="B178" s="4" t="s">
        <v>515</v>
      </c>
      <c r="C178" s="4" t="s">
        <v>516</v>
      </c>
      <c r="E178" s="4" t="s">
        <v>517</v>
      </c>
      <c r="G178" s="4" t="s">
        <v>153</v>
      </c>
      <c r="H178" s="4">
        <v>1</v>
      </c>
      <c r="I178" s="4">
        <v>1</v>
      </c>
      <c r="K178" s="4">
        <v>1</v>
      </c>
      <c r="S178" s="4" t="s">
        <v>729</v>
      </c>
      <c r="U178" s="4" t="s">
        <v>729</v>
      </c>
      <c r="V178" s="4" t="s">
        <v>157</v>
      </c>
      <c r="W178" s="4">
        <v>3.2</v>
      </c>
      <c r="AA178" s="4" t="s">
        <v>611</v>
      </c>
      <c r="AB178" s="4" t="s">
        <v>16</v>
      </c>
      <c r="AC178" s="4" t="s">
        <v>730</v>
      </c>
      <c r="AD178" s="4" t="s">
        <v>731</v>
      </c>
      <c r="AG178" s="4">
        <v>-40.765700000000002</v>
      </c>
      <c r="AH178" s="4">
        <v>172.708</v>
      </c>
      <c r="AI178" s="4" t="s">
        <v>262</v>
      </c>
    </row>
    <row r="179" spans="1:35" hidden="1" x14ac:dyDescent="0.25">
      <c r="A179" s="4" t="s">
        <v>732</v>
      </c>
      <c r="B179" s="4" t="s">
        <v>515</v>
      </c>
      <c r="C179" s="4" t="s">
        <v>516</v>
      </c>
      <c r="E179" s="4" t="s">
        <v>517</v>
      </c>
      <c r="G179" s="4" t="s">
        <v>153</v>
      </c>
      <c r="H179" s="4">
        <v>0.95</v>
      </c>
      <c r="I179" s="4">
        <v>0.7</v>
      </c>
      <c r="K179" s="4">
        <v>2</v>
      </c>
      <c r="M179" s="4">
        <v>1923</v>
      </c>
      <c r="S179" s="4" t="s">
        <v>358</v>
      </c>
      <c r="U179" s="4" t="s">
        <v>358</v>
      </c>
      <c r="V179" s="4" t="s">
        <v>346</v>
      </c>
      <c r="W179" s="4">
        <v>2</v>
      </c>
      <c r="AA179" s="4" t="s">
        <v>200</v>
      </c>
      <c r="AB179" s="4" t="s">
        <v>10</v>
      </c>
      <c r="AC179" s="4" t="s">
        <v>733</v>
      </c>
      <c r="AD179" s="4" t="s">
        <v>734</v>
      </c>
      <c r="AG179" s="4">
        <v>-41.092500000000001</v>
      </c>
      <c r="AH179" s="4">
        <v>175.7022</v>
      </c>
      <c r="AI179" s="4" t="s">
        <v>203</v>
      </c>
    </row>
    <row r="180" spans="1:35" hidden="1" x14ac:dyDescent="0.25">
      <c r="A180" s="4" t="s">
        <v>735</v>
      </c>
      <c r="B180" s="4" t="s">
        <v>515</v>
      </c>
      <c r="C180" s="4" t="s">
        <v>516</v>
      </c>
      <c r="E180" s="4" t="s">
        <v>517</v>
      </c>
      <c r="G180" s="4" t="s">
        <v>153</v>
      </c>
      <c r="H180" s="4">
        <v>0.9</v>
      </c>
      <c r="I180" s="4">
        <v>0.9</v>
      </c>
      <c r="K180" s="4">
        <v>1</v>
      </c>
      <c r="M180" s="4">
        <v>2010</v>
      </c>
      <c r="N180" s="4" t="s">
        <v>227</v>
      </c>
      <c r="S180" s="4" t="s">
        <v>736</v>
      </c>
      <c r="U180" s="4" t="s">
        <v>736</v>
      </c>
      <c r="V180" s="4" t="s">
        <v>157</v>
      </c>
      <c r="W180" s="4">
        <v>4</v>
      </c>
      <c r="X180" s="4">
        <v>0</v>
      </c>
      <c r="Z180" s="4" t="s">
        <v>524</v>
      </c>
      <c r="AA180" s="4" t="s">
        <v>186</v>
      </c>
      <c r="AB180" s="4" t="s">
        <v>16</v>
      </c>
      <c r="AC180" s="4" t="s">
        <v>625</v>
      </c>
      <c r="AD180" s="4" t="s">
        <v>626</v>
      </c>
      <c r="AG180" s="4">
        <v>-43.452500000000001</v>
      </c>
      <c r="AH180" s="4">
        <v>171.58430000000001</v>
      </c>
      <c r="AI180" s="4" t="s">
        <v>95</v>
      </c>
    </row>
    <row r="181" spans="1:35" hidden="1" x14ac:dyDescent="0.25">
      <c r="A181" s="4" t="s">
        <v>737</v>
      </c>
      <c r="B181" s="4" t="s">
        <v>515</v>
      </c>
      <c r="C181" s="4" t="s">
        <v>516</v>
      </c>
      <c r="E181" s="4" t="s">
        <v>517</v>
      </c>
      <c r="G181" s="4" t="s">
        <v>153</v>
      </c>
      <c r="H181" s="4">
        <v>0.9</v>
      </c>
      <c r="I181" s="4">
        <v>0.9</v>
      </c>
      <c r="K181" s="4">
        <v>1</v>
      </c>
      <c r="S181" s="4" t="s">
        <v>738</v>
      </c>
      <c r="U181" s="4" t="s">
        <v>483</v>
      </c>
      <c r="V181" s="4" t="s">
        <v>157</v>
      </c>
      <c r="W181" s="4">
        <v>4.5</v>
      </c>
      <c r="AA181" s="4" t="s">
        <v>448</v>
      </c>
      <c r="AB181" s="4" t="s">
        <v>16</v>
      </c>
      <c r="AC181" s="4" t="s">
        <v>739</v>
      </c>
      <c r="AD181" s="4" t="s">
        <v>740</v>
      </c>
      <c r="AG181" s="4">
        <v>-46.189900000000002</v>
      </c>
      <c r="AH181" s="4">
        <v>168.87270000000001</v>
      </c>
      <c r="AI181" s="4" t="s">
        <v>93</v>
      </c>
    </row>
    <row r="182" spans="1:35" hidden="1" x14ac:dyDescent="0.25">
      <c r="A182" s="4" t="s">
        <v>741</v>
      </c>
      <c r="B182" s="4" t="s">
        <v>515</v>
      </c>
      <c r="C182" s="4" t="s">
        <v>516</v>
      </c>
      <c r="E182" s="4" t="s">
        <v>517</v>
      </c>
      <c r="G182" s="4" t="s">
        <v>153</v>
      </c>
      <c r="H182" s="4">
        <v>0.6</v>
      </c>
      <c r="I182" s="4">
        <v>0.6</v>
      </c>
      <c r="K182" s="4">
        <v>1</v>
      </c>
      <c r="S182" s="4" t="s">
        <v>166</v>
      </c>
      <c r="U182" s="4" t="s">
        <v>175</v>
      </c>
      <c r="V182" s="4" t="s">
        <v>346</v>
      </c>
      <c r="W182" s="4">
        <v>5</v>
      </c>
      <c r="AA182" s="4" t="s">
        <v>168</v>
      </c>
      <c r="AB182" s="4" t="s">
        <v>10</v>
      </c>
      <c r="AC182" s="4" t="s">
        <v>742</v>
      </c>
      <c r="AD182" s="4" t="s">
        <v>430</v>
      </c>
      <c r="AG182" s="4">
        <v>-37.188200000000002</v>
      </c>
      <c r="AH182" s="4">
        <v>175.21960000000001</v>
      </c>
      <c r="AI182" s="4" t="s">
        <v>171</v>
      </c>
    </row>
    <row r="183" spans="1:35" hidden="1" x14ac:dyDescent="0.25">
      <c r="A183" s="4" t="s">
        <v>743</v>
      </c>
      <c r="B183" s="4" t="s">
        <v>515</v>
      </c>
      <c r="C183" s="4" t="s">
        <v>516</v>
      </c>
      <c r="E183" s="4" t="s">
        <v>517</v>
      </c>
      <c r="G183" s="4" t="s">
        <v>153</v>
      </c>
      <c r="H183" s="4">
        <v>0.5</v>
      </c>
      <c r="I183" s="4">
        <v>0.5</v>
      </c>
      <c r="K183" s="4">
        <v>1</v>
      </c>
      <c r="M183" s="4">
        <v>1928</v>
      </c>
      <c r="N183" s="4" t="s">
        <v>227</v>
      </c>
      <c r="Q183" s="4" t="s">
        <v>663</v>
      </c>
      <c r="R183" s="4">
        <v>1</v>
      </c>
      <c r="S183" s="4" t="s">
        <v>156</v>
      </c>
      <c r="U183" s="4" t="s">
        <v>156</v>
      </c>
      <c r="V183" s="4" t="s">
        <v>157</v>
      </c>
      <c r="W183" s="4">
        <v>2</v>
      </c>
      <c r="X183" s="4">
        <v>0</v>
      </c>
      <c r="AA183" s="4" t="s">
        <v>248</v>
      </c>
      <c r="AB183" s="4" t="s">
        <v>16</v>
      </c>
      <c r="AC183" s="4" t="s">
        <v>744</v>
      </c>
      <c r="AD183" s="4" t="s">
        <v>250</v>
      </c>
      <c r="AG183" s="4">
        <v>-42.729799999999997</v>
      </c>
      <c r="AH183" s="4">
        <v>171.20599999999999</v>
      </c>
      <c r="AI183" s="4" t="s">
        <v>95</v>
      </c>
    </row>
    <row r="184" spans="1:35" hidden="1" x14ac:dyDescent="0.25">
      <c r="A184" s="4" t="s">
        <v>745</v>
      </c>
      <c r="B184" s="4" t="s">
        <v>515</v>
      </c>
      <c r="C184" s="4" t="s">
        <v>516</v>
      </c>
      <c r="E184" s="4" t="s">
        <v>517</v>
      </c>
      <c r="G184" s="4" t="s">
        <v>153</v>
      </c>
      <c r="H184" s="4">
        <v>0.43</v>
      </c>
      <c r="I184" s="4">
        <v>0.43</v>
      </c>
      <c r="K184" s="4">
        <v>1</v>
      </c>
      <c r="M184" s="4">
        <v>1911</v>
      </c>
      <c r="N184" s="4" t="s">
        <v>227</v>
      </c>
      <c r="Q184" s="4" t="s">
        <v>726</v>
      </c>
      <c r="R184" s="4">
        <v>1</v>
      </c>
      <c r="S184" s="4" t="s">
        <v>156</v>
      </c>
      <c r="U184" s="4" t="s">
        <v>156</v>
      </c>
      <c r="V184" s="4" t="s">
        <v>157</v>
      </c>
      <c r="W184" s="4">
        <v>4</v>
      </c>
      <c r="X184" s="4">
        <v>0</v>
      </c>
      <c r="Y184" s="4" t="s">
        <v>727</v>
      </c>
      <c r="AA184" s="4" t="s">
        <v>248</v>
      </c>
      <c r="AB184" s="4" t="s">
        <v>16</v>
      </c>
      <c r="AC184" s="4" t="s">
        <v>694</v>
      </c>
      <c r="AD184" s="4" t="s">
        <v>695</v>
      </c>
      <c r="AG184" s="4">
        <v>-42.766100000000002</v>
      </c>
      <c r="AH184" s="4">
        <v>171.06960000000001</v>
      </c>
      <c r="AI184" s="4" t="s">
        <v>95</v>
      </c>
    </row>
    <row r="185" spans="1:35" hidden="1" x14ac:dyDescent="0.25">
      <c r="A185" s="4" t="s">
        <v>746</v>
      </c>
      <c r="B185" s="4" t="s">
        <v>515</v>
      </c>
      <c r="C185" s="4" t="s">
        <v>516</v>
      </c>
      <c r="E185" s="4" t="s">
        <v>517</v>
      </c>
      <c r="G185" s="4" t="s">
        <v>153</v>
      </c>
      <c r="H185" s="4">
        <v>0.4</v>
      </c>
      <c r="I185" s="4">
        <v>0.4</v>
      </c>
      <c r="K185" s="4">
        <v>1</v>
      </c>
      <c r="M185" s="4">
        <v>1968</v>
      </c>
      <c r="S185" s="4" t="s">
        <v>637</v>
      </c>
      <c r="U185" s="4" t="s">
        <v>637</v>
      </c>
      <c r="V185" s="4" t="s">
        <v>157</v>
      </c>
      <c r="W185" s="4">
        <v>2</v>
      </c>
      <c r="AA185" s="4" t="s">
        <v>448</v>
      </c>
      <c r="AB185" s="4" t="s">
        <v>16</v>
      </c>
      <c r="AC185" s="4" t="s">
        <v>747</v>
      </c>
      <c r="AD185" s="4" t="s">
        <v>748</v>
      </c>
      <c r="AG185" s="4">
        <v>-44.767899999999997</v>
      </c>
      <c r="AH185" s="4">
        <v>168.429</v>
      </c>
      <c r="AI185" s="4" t="s">
        <v>93</v>
      </c>
    </row>
    <row r="186" spans="1:35" hidden="1" x14ac:dyDescent="0.25">
      <c r="A186" s="4" t="s">
        <v>749</v>
      </c>
      <c r="B186" s="4" t="s">
        <v>515</v>
      </c>
      <c r="C186" s="4" t="s">
        <v>516</v>
      </c>
      <c r="E186" s="4" t="s">
        <v>517</v>
      </c>
      <c r="G186" s="4" t="s">
        <v>153</v>
      </c>
      <c r="H186" s="4">
        <v>0.35</v>
      </c>
      <c r="I186" s="4">
        <v>0.35</v>
      </c>
      <c r="K186" s="4">
        <v>1</v>
      </c>
      <c r="M186" s="4">
        <v>1994</v>
      </c>
      <c r="N186" s="4" t="s">
        <v>227</v>
      </c>
      <c r="Q186" s="4" t="s">
        <v>629</v>
      </c>
      <c r="R186" s="4">
        <v>3</v>
      </c>
      <c r="S186" s="4" t="s">
        <v>156</v>
      </c>
      <c r="U186" s="4" t="s">
        <v>156</v>
      </c>
      <c r="V186" s="4" t="s">
        <v>157</v>
      </c>
      <c r="W186" s="4">
        <v>2</v>
      </c>
      <c r="X186" s="4">
        <v>0</v>
      </c>
      <c r="Y186" s="4" t="s">
        <v>630</v>
      </c>
      <c r="Z186" s="4" t="s">
        <v>578</v>
      </c>
      <c r="AA186" s="4" t="s">
        <v>292</v>
      </c>
      <c r="AB186" s="4" t="s">
        <v>10</v>
      </c>
      <c r="AC186" s="4" t="s">
        <v>631</v>
      </c>
      <c r="AD186" s="4" t="s">
        <v>632</v>
      </c>
      <c r="AE186" s="4">
        <v>2026</v>
      </c>
      <c r="AF186" s="4" t="s">
        <v>521</v>
      </c>
      <c r="AG186" s="4">
        <v>-37.805799999999998</v>
      </c>
      <c r="AH186" s="4">
        <v>176.04490000000001</v>
      </c>
      <c r="AI186" s="4" t="s">
        <v>283</v>
      </c>
    </row>
    <row r="187" spans="1:35" hidden="1" x14ac:dyDescent="0.25">
      <c r="A187" s="4" t="s">
        <v>750</v>
      </c>
      <c r="B187" s="4" t="s">
        <v>515</v>
      </c>
      <c r="C187" s="4" t="s">
        <v>516</v>
      </c>
      <c r="E187" s="4" t="s">
        <v>517</v>
      </c>
      <c r="G187" s="4" t="s">
        <v>153</v>
      </c>
      <c r="H187" s="4">
        <v>0.3</v>
      </c>
      <c r="I187" s="4">
        <v>0.3</v>
      </c>
      <c r="K187" s="4">
        <v>1</v>
      </c>
      <c r="S187" s="4" t="s">
        <v>156</v>
      </c>
      <c r="U187" s="4" t="s">
        <v>156</v>
      </c>
      <c r="V187" s="4" t="s">
        <v>157</v>
      </c>
      <c r="W187" s="4">
        <v>1.2</v>
      </c>
      <c r="AA187" s="4" t="s">
        <v>368</v>
      </c>
      <c r="AB187" s="4" t="s">
        <v>10</v>
      </c>
      <c r="AC187" s="4" t="s">
        <v>751</v>
      </c>
      <c r="AD187" s="4" t="s">
        <v>752</v>
      </c>
      <c r="AG187" s="4">
        <v>-39.458599999999997</v>
      </c>
      <c r="AH187" s="4">
        <v>173.8588</v>
      </c>
      <c r="AI187" s="4" t="s">
        <v>371</v>
      </c>
    </row>
    <row r="188" spans="1:35" hidden="1" x14ac:dyDescent="0.25">
      <c r="A188" s="4" t="s">
        <v>753</v>
      </c>
      <c r="B188" s="4" t="s">
        <v>515</v>
      </c>
      <c r="C188" s="4" t="s">
        <v>516</v>
      </c>
      <c r="E188" s="4" t="s">
        <v>517</v>
      </c>
      <c r="G188" s="4" t="s">
        <v>153</v>
      </c>
      <c r="H188" s="4">
        <v>0.3</v>
      </c>
      <c r="I188" s="4">
        <v>0.3</v>
      </c>
      <c r="K188" s="4">
        <v>1</v>
      </c>
      <c r="S188" s="4" t="s">
        <v>754</v>
      </c>
      <c r="U188" s="4" t="s">
        <v>235</v>
      </c>
      <c r="V188" s="4" t="s">
        <v>157</v>
      </c>
      <c r="W188" s="4">
        <v>1.7</v>
      </c>
      <c r="AA188" s="4" t="s">
        <v>611</v>
      </c>
      <c r="AB188" s="4" t="s">
        <v>16</v>
      </c>
      <c r="AC188" s="4" t="s">
        <v>730</v>
      </c>
      <c r="AD188" s="4" t="s">
        <v>731</v>
      </c>
      <c r="AG188" s="4">
        <v>-40.855200000000004</v>
      </c>
      <c r="AH188" s="4">
        <v>172.73750000000001</v>
      </c>
      <c r="AI188" s="4" t="s">
        <v>262</v>
      </c>
    </row>
    <row r="189" spans="1:35" hidden="1" x14ac:dyDescent="0.25">
      <c r="A189" s="4" t="s">
        <v>755</v>
      </c>
      <c r="B189" s="4" t="s">
        <v>515</v>
      </c>
      <c r="C189" s="4" t="s">
        <v>516</v>
      </c>
      <c r="E189" s="4" t="s">
        <v>517</v>
      </c>
      <c r="G189" s="4" t="s">
        <v>153</v>
      </c>
      <c r="H189" s="4">
        <v>0.3</v>
      </c>
      <c r="I189" s="4">
        <v>0.3</v>
      </c>
      <c r="K189" s="4">
        <v>1</v>
      </c>
      <c r="S189" s="4" t="s">
        <v>156</v>
      </c>
      <c r="U189" s="4" t="s">
        <v>156</v>
      </c>
      <c r="V189" s="4" t="s">
        <v>157</v>
      </c>
      <c r="W189" s="4">
        <v>1.3</v>
      </c>
      <c r="AA189" s="4" t="s">
        <v>433</v>
      </c>
      <c r="AB189" s="4" t="s">
        <v>10</v>
      </c>
      <c r="AC189" s="4" t="s">
        <v>756</v>
      </c>
      <c r="AD189" s="4" t="s">
        <v>757</v>
      </c>
      <c r="AG189" s="4">
        <v>-39.427999999999997</v>
      </c>
      <c r="AH189" s="4">
        <v>175.2825</v>
      </c>
      <c r="AI189" s="4" t="s">
        <v>436</v>
      </c>
    </row>
    <row r="190" spans="1:35" hidden="1" x14ac:dyDescent="0.25">
      <c r="A190" s="4" t="s">
        <v>758</v>
      </c>
      <c r="B190" s="4" t="s">
        <v>515</v>
      </c>
      <c r="C190" s="4" t="s">
        <v>516</v>
      </c>
      <c r="E190" s="4" t="s">
        <v>517</v>
      </c>
      <c r="G190" s="4" t="s">
        <v>153</v>
      </c>
      <c r="H190" s="4">
        <v>0.2</v>
      </c>
      <c r="I190" s="4">
        <v>0.2</v>
      </c>
      <c r="K190" s="4">
        <v>1</v>
      </c>
      <c r="M190" s="4">
        <v>1934</v>
      </c>
      <c r="N190" s="4" t="s">
        <v>227</v>
      </c>
      <c r="S190" s="4" t="s">
        <v>759</v>
      </c>
      <c r="U190" s="4" t="s">
        <v>759</v>
      </c>
      <c r="V190" s="4" t="s">
        <v>157</v>
      </c>
      <c r="W190" s="4">
        <v>1</v>
      </c>
      <c r="X190" s="4">
        <v>0</v>
      </c>
      <c r="Z190" s="4" t="s">
        <v>610</v>
      </c>
      <c r="AA190" s="4" t="s">
        <v>611</v>
      </c>
      <c r="AB190" s="4" t="s">
        <v>16</v>
      </c>
      <c r="AC190" s="4" t="s">
        <v>760</v>
      </c>
      <c r="AD190" s="4" t="s">
        <v>761</v>
      </c>
      <c r="AG190" s="4">
        <v>-41.097200000000001</v>
      </c>
      <c r="AH190" s="4">
        <v>172.9726</v>
      </c>
      <c r="AI190" s="4" t="s">
        <v>262</v>
      </c>
    </row>
    <row r="191" spans="1:35" hidden="1" x14ac:dyDescent="0.25">
      <c r="A191" s="4" t="s">
        <v>762</v>
      </c>
      <c r="B191" s="4" t="s">
        <v>515</v>
      </c>
      <c r="C191" s="4" t="s">
        <v>516</v>
      </c>
      <c r="E191" s="4" t="s">
        <v>517</v>
      </c>
      <c r="G191" s="4" t="s">
        <v>153</v>
      </c>
      <c r="H191" s="4">
        <v>0.2</v>
      </c>
      <c r="I191" s="4">
        <v>0.2</v>
      </c>
      <c r="K191" s="4">
        <v>1</v>
      </c>
      <c r="S191" s="4" t="s">
        <v>156</v>
      </c>
      <c r="U191" s="4" t="s">
        <v>156</v>
      </c>
      <c r="V191" s="4" t="s">
        <v>157</v>
      </c>
      <c r="W191" s="4">
        <v>1.9</v>
      </c>
      <c r="AA191" s="4" t="s">
        <v>248</v>
      </c>
      <c r="AB191" s="4" t="s">
        <v>16</v>
      </c>
      <c r="AC191" s="4" t="s">
        <v>694</v>
      </c>
      <c r="AD191" s="4" t="s">
        <v>695</v>
      </c>
      <c r="AG191" s="4">
        <v>-43.972900000000003</v>
      </c>
      <c r="AH191" s="4">
        <v>168.95050000000001</v>
      </c>
      <c r="AI191" s="4" t="s">
        <v>95</v>
      </c>
    </row>
    <row r="192" spans="1:35" hidden="1" x14ac:dyDescent="0.25">
      <c r="A192" s="4" t="s">
        <v>763</v>
      </c>
      <c r="B192" s="4" t="s">
        <v>515</v>
      </c>
      <c r="C192" s="4" t="s">
        <v>516</v>
      </c>
      <c r="E192" s="4" t="s">
        <v>517</v>
      </c>
      <c r="G192" s="4" t="s">
        <v>153</v>
      </c>
      <c r="H192" s="4">
        <v>0.2</v>
      </c>
      <c r="I192" s="4">
        <v>0.2</v>
      </c>
      <c r="K192" s="4">
        <v>1</v>
      </c>
      <c r="S192" s="4" t="s">
        <v>764</v>
      </c>
      <c r="U192" s="4" t="s">
        <v>175</v>
      </c>
      <c r="V192" s="4" t="s">
        <v>157</v>
      </c>
      <c r="W192" s="4">
        <v>0.3</v>
      </c>
      <c r="AA192" s="4" t="s">
        <v>168</v>
      </c>
      <c r="AB192" s="4" t="s">
        <v>10</v>
      </c>
      <c r="AC192" s="4" t="s">
        <v>742</v>
      </c>
      <c r="AD192" s="4" t="s">
        <v>430</v>
      </c>
      <c r="AG192" s="4">
        <v>-37.219499999999996</v>
      </c>
      <c r="AH192" s="4">
        <v>175.11500000000001</v>
      </c>
      <c r="AI192" s="4" t="s">
        <v>171</v>
      </c>
    </row>
    <row r="193" spans="1:35" hidden="1" x14ac:dyDescent="0.25">
      <c r="A193" s="4" t="s">
        <v>765</v>
      </c>
      <c r="B193" s="4" t="s">
        <v>515</v>
      </c>
      <c r="C193" s="4" t="s">
        <v>516</v>
      </c>
      <c r="E193" s="4" t="s">
        <v>517</v>
      </c>
      <c r="G193" s="4" t="s">
        <v>153</v>
      </c>
      <c r="H193" s="4">
        <v>0.1</v>
      </c>
      <c r="I193" s="4">
        <v>0.1</v>
      </c>
      <c r="K193" s="4">
        <v>1</v>
      </c>
      <c r="S193" s="4" t="s">
        <v>766</v>
      </c>
      <c r="U193" s="4" t="s">
        <v>175</v>
      </c>
      <c r="V193" s="4" t="s">
        <v>157</v>
      </c>
      <c r="W193" s="4">
        <v>0.3</v>
      </c>
      <c r="X193" s="4">
        <v>0</v>
      </c>
      <c r="AA193" s="4" t="s">
        <v>433</v>
      </c>
      <c r="AB193" s="4" t="s">
        <v>10</v>
      </c>
      <c r="AC193" s="4" t="s">
        <v>767</v>
      </c>
      <c r="AD193" s="4" t="s">
        <v>768</v>
      </c>
      <c r="AG193" s="4">
        <v>-39.546700000000001</v>
      </c>
      <c r="AH193" s="4">
        <v>174.56870000000001</v>
      </c>
      <c r="AI193" s="4" t="s">
        <v>436</v>
      </c>
    </row>
    <row r="194" spans="1:35" hidden="1" x14ac:dyDescent="0.25">
      <c r="A194" s="4" t="s">
        <v>769</v>
      </c>
      <c r="B194" s="4" t="s">
        <v>515</v>
      </c>
      <c r="C194" s="4" t="s">
        <v>516</v>
      </c>
      <c r="E194" s="4" t="s">
        <v>517</v>
      </c>
      <c r="G194" s="4" t="s">
        <v>153</v>
      </c>
      <c r="H194" s="4">
        <v>0.1</v>
      </c>
      <c r="I194" s="4">
        <v>0.1</v>
      </c>
      <c r="K194" s="4">
        <v>1</v>
      </c>
      <c r="S194" s="4" t="s">
        <v>175</v>
      </c>
      <c r="U194" s="4" t="s">
        <v>175</v>
      </c>
      <c r="V194" s="4" t="s">
        <v>157</v>
      </c>
      <c r="W194" s="4">
        <v>0</v>
      </c>
      <c r="AA194" s="4" t="s">
        <v>180</v>
      </c>
      <c r="AB194" s="4" t="s">
        <v>10</v>
      </c>
      <c r="AC194" s="4" t="s">
        <v>341</v>
      </c>
      <c r="AD194" s="4" t="s">
        <v>342</v>
      </c>
      <c r="AG194" s="4">
        <v>-36.880299999999998</v>
      </c>
      <c r="AH194" s="4">
        <v>175.0341</v>
      </c>
      <c r="AI194" s="4" t="s">
        <v>97</v>
      </c>
    </row>
    <row r="195" spans="1:35" hidden="1" x14ac:dyDescent="0.25">
      <c r="A195" s="4" t="s">
        <v>770</v>
      </c>
      <c r="B195" s="4" t="s">
        <v>515</v>
      </c>
      <c r="C195" s="4" t="s">
        <v>516</v>
      </c>
      <c r="E195" s="4" t="s">
        <v>517</v>
      </c>
      <c r="G195" s="4" t="s">
        <v>153</v>
      </c>
      <c r="H195" s="4">
        <v>0.1</v>
      </c>
      <c r="I195" s="4">
        <v>0.1</v>
      </c>
      <c r="K195" s="4">
        <v>1</v>
      </c>
      <c r="S195" s="4" t="s">
        <v>771</v>
      </c>
      <c r="U195" s="4" t="s">
        <v>235</v>
      </c>
      <c r="V195" s="4" t="s">
        <v>157</v>
      </c>
      <c r="W195" s="4">
        <v>0.6</v>
      </c>
      <c r="AA195" s="4" t="s">
        <v>180</v>
      </c>
      <c r="AB195" s="4" t="s">
        <v>10</v>
      </c>
      <c r="AC195" s="4" t="s">
        <v>714</v>
      </c>
      <c r="AD195" s="4" t="s">
        <v>715</v>
      </c>
      <c r="AG195" s="4">
        <v>-38.2667</v>
      </c>
      <c r="AH195" s="4">
        <v>174.84610000000001</v>
      </c>
      <c r="AI195" s="4" t="s">
        <v>97</v>
      </c>
    </row>
    <row r="196" spans="1:35" hidden="1" x14ac:dyDescent="0.25">
      <c r="A196" s="4" t="s">
        <v>772</v>
      </c>
      <c r="B196" s="4" t="s">
        <v>515</v>
      </c>
      <c r="C196" s="4" t="s">
        <v>516</v>
      </c>
      <c r="E196" s="4" t="s">
        <v>517</v>
      </c>
      <c r="G196" s="4" t="s">
        <v>153</v>
      </c>
      <c r="H196" s="4">
        <v>0.1</v>
      </c>
      <c r="I196" s="4">
        <v>0.1</v>
      </c>
      <c r="K196" s="4">
        <v>1</v>
      </c>
      <c r="S196" s="4" t="s">
        <v>773</v>
      </c>
      <c r="U196" s="4" t="s">
        <v>175</v>
      </c>
      <c r="V196" s="4" t="s">
        <v>157</v>
      </c>
      <c r="W196" s="4">
        <v>0.2</v>
      </c>
      <c r="AA196" s="4" t="s">
        <v>248</v>
      </c>
      <c r="AB196" s="4" t="s">
        <v>16</v>
      </c>
      <c r="AC196" s="4" t="s">
        <v>691</v>
      </c>
      <c r="AD196" s="4" t="s">
        <v>692</v>
      </c>
      <c r="AG196" s="4">
        <v>-42.393000000000001</v>
      </c>
      <c r="AH196" s="4">
        <v>171.45259999999999</v>
      </c>
      <c r="AI196" s="4" t="s">
        <v>95</v>
      </c>
    </row>
    <row r="197" spans="1:35" hidden="1" x14ac:dyDescent="0.25">
      <c r="A197" s="4" t="s">
        <v>774</v>
      </c>
      <c r="B197" s="4" t="s">
        <v>515</v>
      </c>
      <c r="C197" s="4" t="s">
        <v>516</v>
      </c>
      <c r="E197" s="4" t="s">
        <v>517</v>
      </c>
      <c r="G197" s="4" t="s">
        <v>153</v>
      </c>
      <c r="H197" s="4">
        <v>0.1</v>
      </c>
      <c r="I197" s="4">
        <v>0.1</v>
      </c>
      <c r="K197" s="4">
        <v>1</v>
      </c>
      <c r="S197" s="4" t="s">
        <v>432</v>
      </c>
      <c r="U197" s="4" t="s">
        <v>175</v>
      </c>
      <c r="V197" s="4" t="s">
        <v>157</v>
      </c>
      <c r="W197" s="4">
        <v>0.5</v>
      </c>
      <c r="AA197" s="4" t="s">
        <v>433</v>
      </c>
      <c r="AB197" s="4" t="s">
        <v>10</v>
      </c>
      <c r="AC197" s="4" t="s">
        <v>434</v>
      </c>
      <c r="AD197" s="4" t="s">
        <v>435</v>
      </c>
      <c r="AG197" s="4">
        <v>-40.285899999999998</v>
      </c>
      <c r="AH197" s="4">
        <v>175.5941</v>
      </c>
      <c r="AI197" s="4" t="s">
        <v>436</v>
      </c>
    </row>
    <row r="198" spans="1:35" hidden="1" x14ac:dyDescent="0.25">
      <c r="A198" s="4" t="s">
        <v>775</v>
      </c>
      <c r="B198" s="4" t="s">
        <v>515</v>
      </c>
      <c r="C198" s="4" t="s">
        <v>516</v>
      </c>
      <c r="E198" s="4" t="s">
        <v>517</v>
      </c>
      <c r="G198" s="4" t="s">
        <v>153</v>
      </c>
      <c r="H198" s="4">
        <v>0.02</v>
      </c>
      <c r="I198" s="4">
        <v>0.02</v>
      </c>
      <c r="K198" s="4">
        <v>1</v>
      </c>
      <c r="S198" s="4" t="s">
        <v>432</v>
      </c>
      <c r="U198" s="4" t="s">
        <v>175</v>
      </c>
      <c r="V198" s="4" t="s">
        <v>157</v>
      </c>
      <c r="W198" s="4">
        <v>0</v>
      </c>
      <c r="AA198" s="4" t="s">
        <v>433</v>
      </c>
      <c r="AB198" s="4" t="s">
        <v>10</v>
      </c>
      <c r="AC198" s="4" t="s">
        <v>776</v>
      </c>
      <c r="AD198" s="4" t="s">
        <v>777</v>
      </c>
      <c r="AG198" s="4">
        <v>-40.385899999999999</v>
      </c>
      <c r="AH198" s="4">
        <v>175.58160000000001</v>
      </c>
      <c r="AI198" s="4" t="s">
        <v>436</v>
      </c>
    </row>
    <row r="199" spans="1:35" hidden="1" x14ac:dyDescent="0.25">
      <c r="A199" s="4" t="s">
        <v>778</v>
      </c>
      <c r="B199" s="4" t="s">
        <v>515</v>
      </c>
      <c r="C199" s="4" t="s">
        <v>516</v>
      </c>
      <c r="E199" s="4" t="s">
        <v>517</v>
      </c>
      <c r="G199" s="4" t="s">
        <v>153</v>
      </c>
      <c r="H199" s="4">
        <v>0</v>
      </c>
      <c r="I199" s="4">
        <v>0</v>
      </c>
      <c r="K199" s="4">
        <v>1</v>
      </c>
      <c r="S199" s="4" t="s">
        <v>764</v>
      </c>
      <c r="U199" s="4" t="s">
        <v>175</v>
      </c>
      <c r="V199" s="4" t="s">
        <v>157</v>
      </c>
      <c r="W199" s="4">
        <v>0</v>
      </c>
      <c r="AA199" s="4" t="s">
        <v>168</v>
      </c>
      <c r="AB199" s="4" t="s">
        <v>10</v>
      </c>
      <c r="AC199" s="4" t="s">
        <v>445</v>
      </c>
      <c r="AD199" s="4" t="s">
        <v>446</v>
      </c>
      <c r="AG199" s="4">
        <v>-37.059699999999999</v>
      </c>
      <c r="AH199" s="4">
        <v>175.10650000000001</v>
      </c>
      <c r="AI199" s="4" t="s">
        <v>171</v>
      </c>
    </row>
    <row r="200" spans="1:35" hidden="1" x14ac:dyDescent="0.25">
      <c r="A200" s="4" t="s">
        <v>779</v>
      </c>
      <c r="B200" s="4" t="s">
        <v>515</v>
      </c>
      <c r="C200" s="4" t="s">
        <v>516</v>
      </c>
      <c r="E200" s="4" t="s">
        <v>517</v>
      </c>
      <c r="G200" s="4" t="s">
        <v>153</v>
      </c>
      <c r="H200" s="4">
        <v>0</v>
      </c>
      <c r="I200" s="4">
        <v>0</v>
      </c>
      <c r="K200" s="4">
        <v>1</v>
      </c>
      <c r="S200" s="4" t="s">
        <v>764</v>
      </c>
      <c r="U200" s="4" t="s">
        <v>175</v>
      </c>
      <c r="V200" s="4" t="s">
        <v>157</v>
      </c>
      <c r="W200" s="4">
        <v>0</v>
      </c>
      <c r="AA200" s="4" t="s">
        <v>168</v>
      </c>
      <c r="AB200" s="4" t="s">
        <v>10</v>
      </c>
      <c r="AC200" s="4" t="s">
        <v>742</v>
      </c>
      <c r="AD200" s="4" t="s">
        <v>430</v>
      </c>
      <c r="AG200" s="4">
        <v>-37.103299999999997</v>
      </c>
      <c r="AH200" s="4">
        <v>175.11850000000001</v>
      </c>
      <c r="AI200" s="4" t="s">
        <v>171</v>
      </c>
    </row>
    <row r="201" spans="1:35" hidden="1" x14ac:dyDescent="0.25">
      <c r="A201" s="4" t="s">
        <v>780</v>
      </c>
      <c r="B201" s="4" t="s">
        <v>515</v>
      </c>
      <c r="C201" s="4" t="s">
        <v>516</v>
      </c>
      <c r="E201" s="4" t="s">
        <v>517</v>
      </c>
      <c r="G201" s="4" t="s">
        <v>153</v>
      </c>
      <c r="H201" s="4">
        <v>0</v>
      </c>
      <c r="I201" s="4">
        <v>0.03</v>
      </c>
      <c r="K201" s="4">
        <v>1</v>
      </c>
      <c r="S201" s="4" t="s">
        <v>781</v>
      </c>
      <c r="U201" s="4" t="s">
        <v>156</v>
      </c>
      <c r="V201" s="4" t="s">
        <v>157</v>
      </c>
      <c r="W201" s="4">
        <v>0.1</v>
      </c>
      <c r="AA201" s="4" t="s">
        <v>158</v>
      </c>
      <c r="AB201" s="4" t="s">
        <v>10</v>
      </c>
      <c r="AC201" s="4" t="s">
        <v>742</v>
      </c>
      <c r="AD201" s="4" t="s">
        <v>430</v>
      </c>
      <c r="AG201" s="4">
        <v>-36.899000000000001</v>
      </c>
      <c r="AH201" s="4">
        <v>174.52959999999999</v>
      </c>
      <c r="AI201" s="4" t="s">
        <v>162</v>
      </c>
    </row>
    <row r="202" spans="1:35" hidden="1" x14ac:dyDescent="0.25">
      <c r="A202" s="4" t="s">
        <v>782</v>
      </c>
      <c r="B202" s="4" t="s">
        <v>783</v>
      </c>
      <c r="C202" s="4" t="s">
        <v>783</v>
      </c>
      <c r="G202" s="4" t="s">
        <v>153</v>
      </c>
      <c r="H202" s="4">
        <v>221.4</v>
      </c>
      <c r="I202" s="4">
        <v>3.69</v>
      </c>
      <c r="K202" s="4">
        <v>60</v>
      </c>
      <c r="L202" s="4" t="s">
        <v>784</v>
      </c>
      <c r="M202" s="4">
        <v>2020</v>
      </c>
      <c r="N202" s="4" t="s">
        <v>227</v>
      </c>
      <c r="S202" s="4" t="s">
        <v>175</v>
      </c>
      <c r="U202" s="4" t="s">
        <v>175</v>
      </c>
      <c r="AA202" s="4" t="s">
        <v>433</v>
      </c>
      <c r="AB202" s="4" t="s">
        <v>10</v>
      </c>
      <c r="AC202" s="4" t="s">
        <v>785</v>
      </c>
      <c r="AD202" s="4" t="s">
        <v>435</v>
      </c>
      <c r="AE202" s="4">
        <v>2070</v>
      </c>
      <c r="AF202" s="4" t="s">
        <v>786</v>
      </c>
      <c r="AG202" s="4">
        <v>-40.4283</v>
      </c>
      <c r="AH202" s="4">
        <v>175.6225</v>
      </c>
      <c r="AI202" s="4" t="s">
        <v>436</v>
      </c>
    </row>
    <row r="203" spans="1:35" hidden="1" x14ac:dyDescent="0.25">
      <c r="A203" s="4" t="s">
        <v>787</v>
      </c>
      <c r="B203" s="4" t="s">
        <v>783</v>
      </c>
      <c r="C203" s="4" t="s">
        <v>783</v>
      </c>
      <c r="G203" s="4" t="s">
        <v>153</v>
      </c>
      <c r="H203" s="4">
        <v>143</v>
      </c>
      <c r="I203" s="4">
        <v>2.2999999999999998</v>
      </c>
      <c r="K203" s="4">
        <v>62</v>
      </c>
      <c r="L203" s="4" t="s">
        <v>788</v>
      </c>
      <c r="M203" s="4">
        <v>2009</v>
      </c>
      <c r="S203" s="4" t="s">
        <v>185</v>
      </c>
      <c r="U203" s="4" t="s">
        <v>185</v>
      </c>
      <c r="V203" s="4" t="s">
        <v>229</v>
      </c>
      <c r="W203" s="4">
        <v>550</v>
      </c>
      <c r="AA203" s="4" t="s">
        <v>200</v>
      </c>
      <c r="AB203" s="4" t="s">
        <v>159</v>
      </c>
      <c r="AC203" s="4" t="s">
        <v>789</v>
      </c>
      <c r="AG203" s="4">
        <v>-41.250500000000002</v>
      </c>
      <c r="AH203" s="4">
        <v>174.69069999999999</v>
      </c>
      <c r="AI203" s="4" t="s">
        <v>203</v>
      </c>
    </row>
    <row r="204" spans="1:35" hidden="1" x14ac:dyDescent="0.25">
      <c r="A204" s="4" t="s">
        <v>790</v>
      </c>
      <c r="B204" s="4" t="s">
        <v>783</v>
      </c>
      <c r="C204" s="4" t="s">
        <v>783</v>
      </c>
      <c r="G204" s="4" t="s">
        <v>153</v>
      </c>
      <c r="H204" s="4">
        <v>133.30000000000001</v>
      </c>
      <c r="I204" s="4">
        <v>4.3</v>
      </c>
      <c r="K204" s="4">
        <v>31</v>
      </c>
      <c r="L204" s="4" t="s">
        <v>791</v>
      </c>
      <c r="M204" s="4">
        <v>2020</v>
      </c>
      <c r="N204" s="4" t="s">
        <v>227</v>
      </c>
      <c r="S204" s="4" t="s">
        <v>175</v>
      </c>
      <c r="U204" s="4" t="s">
        <v>175</v>
      </c>
      <c r="AA204" s="4" t="s">
        <v>368</v>
      </c>
      <c r="AB204" s="4" t="s">
        <v>10</v>
      </c>
      <c r="AC204" s="4" t="s">
        <v>792</v>
      </c>
      <c r="AD204" s="4" t="s">
        <v>793</v>
      </c>
      <c r="AE204" s="4">
        <v>2070</v>
      </c>
      <c r="AF204" s="4" t="s">
        <v>786</v>
      </c>
      <c r="AG204" s="4">
        <v>-39.79</v>
      </c>
      <c r="AH204" s="4">
        <v>174.5444</v>
      </c>
      <c r="AI204" s="4" t="s">
        <v>371</v>
      </c>
    </row>
    <row r="205" spans="1:35" hidden="1" x14ac:dyDescent="0.25">
      <c r="A205" s="4" t="s">
        <v>794</v>
      </c>
      <c r="B205" s="4" t="s">
        <v>783</v>
      </c>
      <c r="C205" s="4" t="s">
        <v>783</v>
      </c>
      <c r="G205" s="4" t="s">
        <v>153</v>
      </c>
      <c r="H205" s="4">
        <v>93</v>
      </c>
      <c r="I205" s="4">
        <v>3</v>
      </c>
      <c r="K205" s="4">
        <v>31</v>
      </c>
      <c r="L205" s="4" t="s">
        <v>795</v>
      </c>
      <c r="M205" s="4">
        <v>2007</v>
      </c>
      <c r="S205" s="4" t="s">
        <v>175</v>
      </c>
      <c r="U205" s="4" t="s">
        <v>175</v>
      </c>
      <c r="V205" s="4" t="s">
        <v>229</v>
      </c>
      <c r="W205" s="4">
        <v>375</v>
      </c>
      <c r="AA205" s="4" t="s">
        <v>433</v>
      </c>
      <c r="AB205" s="4" t="s">
        <v>159</v>
      </c>
      <c r="AC205" s="4" t="s">
        <v>796</v>
      </c>
      <c r="AD205" s="4" t="s">
        <v>797</v>
      </c>
      <c r="AG205" s="4">
        <v>-40.357399999999998</v>
      </c>
      <c r="AH205" s="4">
        <v>175.74979999999999</v>
      </c>
      <c r="AI205" s="4" t="s">
        <v>436</v>
      </c>
    </row>
    <row r="206" spans="1:35" hidden="1" x14ac:dyDescent="0.25">
      <c r="A206" s="4" t="s">
        <v>798</v>
      </c>
      <c r="B206" s="4" t="s">
        <v>783</v>
      </c>
      <c r="C206" s="4" t="s">
        <v>783</v>
      </c>
      <c r="G206" s="4" t="s">
        <v>153</v>
      </c>
      <c r="H206" s="4">
        <v>90.75</v>
      </c>
      <c r="I206" s="4">
        <v>1.65</v>
      </c>
      <c r="K206" s="4">
        <v>55</v>
      </c>
      <c r="L206" s="4" t="s">
        <v>799</v>
      </c>
      <c r="M206" s="4">
        <v>2004</v>
      </c>
      <c r="S206" s="4" t="s">
        <v>185</v>
      </c>
      <c r="U206" s="4" t="s">
        <v>185</v>
      </c>
      <c r="V206" s="4" t="s">
        <v>229</v>
      </c>
      <c r="W206" s="4">
        <v>258</v>
      </c>
      <c r="AA206" s="4" t="s">
        <v>433</v>
      </c>
      <c r="AB206" s="4" t="s">
        <v>159</v>
      </c>
      <c r="AC206" s="4" t="s">
        <v>800</v>
      </c>
      <c r="AD206" s="4" t="s">
        <v>801</v>
      </c>
      <c r="AG206" s="4">
        <v>-40.2911</v>
      </c>
      <c r="AH206" s="4">
        <v>175.82579999999999</v>
      </c>
      <c r="AI206" s="4" t="s">
        <v>436</v>
      </c>
    </row>
    <row r="207" spans="1:35" hidden="1" x14ac:dyDescent="0.25">
      <c r="A207" s="4" t="s">
        <v>802</v>
      </c>
      <c r="B207" s="4" t="s">
        <v>783</v>
      </c>
      <c r="C207" s="4" t="s">
        <v>783</v>
      </c>
      <c r="G207" s="4" t="s">
        <v>153</v>
      </c>
      <c r="H207" s="4">
        <v>71.3</v>
      </c>
      <c r="I207" s="4">
        <v>2.2999999999999998</v>
      </c>
      <c r="K207" s="4">
        <v>26</v>
      </c>
      <c r="L207" s="4" t="s">
        <v>803</v>
      </c>
      <c r="M207" s="4">
        <v>2014</v>
      </c>
      <c r="S207" s="4" t="s">
        <v>185</v>
      </c>
      <c r="U207" s="4" t="s">
        <v>185</v>
      </c>
      <c r="V207" s="4" t="s">
        <v>157</v>
      </c>
      <c r="W207" s="4">
        <v>235</v>
      </c>
      <c r="Y207" s="4" t="s">
        <v>804</v>
      </c>
      <c r="AA207" s="4" t="s">
        <v>200</v>
      </c>
      <c r="AB207" s="4" t="s">
        <v>159</v>
      </c>
      <c r="AC207" s="4" t="s">
        <v>805</v>
      </c>
      <c r="AD207" s="4" t="s">
        <v>806</v>
      </c>
      <c r="AG207" s="4">
        <v>-41.170699999999997</v>
      </c>
      <c r="AH207" s="4">
        <v>174.7756</v>
      </c>
      <c r="AI207" s="4" t="s">
        <v>203</v>
      </c>
    </row>
    <row r="208" spans="1:35" hidden="1" x14ac:dyDescent="0.25">
      <c r="A208" s="4" t="s">
        <v>807</v>
      </c>
      <c r="B208" s="4" t="s">
        <v>783</v>
      </c>
      <c r="C208" s="4" t="s">
        <v>783</v>
      </c>
      <c r="G208" s="4" t="s">
        <v>153</v>
      </c>
      <c r="H208" s="4">
        <v>64.400000000000006</v>
      </c>
      <c r="I208" s="4">
        <v>2.2999999999999998</v>
      </c>
      <c r="K208" s="4">
        <v>28</v>
      </c>
      <c r="L208" s="4" t="s">
        <v>808</v>
      </c>
      <c r="M208" s="4">
        <v>2011</v>
      </c>
      <c r="S208" s="4" t="s">
        <v>215</v>
      </c>
      <c r="T208" s="4" t="s">
        <v>185</v>
      </c>
      <c r="U208" s="4" t="s">
        <v>185</v>
      </c>
      <c r="V208" s="4" t="s">
        <v>157</v>
      </c>
      <c r="W208" s="4">
        <v>225</v>
      </c>
      <c r="AA208" s="4" t="s">
        <v>180</v>
      </c>
      <c r="AB208" s="4" t="s">
        <v>159</v>
      </c>
      <c r="AC208" s="4" t="s">
        <v>216</v>
      </c>
      <c r="AD208" s="4" t="s">
        <v>217</v>
      </c>
      <c r="AG208" s="4">
        <v>-37.872500000000002</v>
      </c>
      <c r="AH208" s="4">
        <v>174.9622</v>
      </c>
      <c r="AI208" s="4" t="s">
        <v>97</v>
      </c>
    </row>
    <row r="209" spans="1:35" hidden="1" x14ac:dyDescent="0.25">
      <c r="A209" s="4" t="s">
        <v>809</v>
      </c>
      <c r="B209" s="4" t="s">
        <v>783</v>
      </c>
      <c r="C209" s="4" t="s">
        <v>783</v>
      </c>
      <c r="G209" s="4" t="s">
        <v>153</v>
      </c>
      <c r="H209" s="4">
        <v>58</v>
      </c>
      <c r="I209" s="4">
        <v>2</v>
      </c>
      <c r="K209" s="4">
        <v>29</v>
      </c>
      <c r="L209" s="4" t="s">
        <v>810</v>
      </c>
      <c r="M209" s="4">
        <v>2007</v>
      </c>
      <c r="S209" s="4" t="s">
        <v>185</v>
      </c>
      <c r="U209" s="4" t="s">
        <v>185</v>
      </c>
      <c r="V209" s="4" t="s">
        <v>157</v>
      </c>
      <c r="W209" s="4">
        <v>200</v>
      </c>
      <c r="AA209" s="4" t="s">
        <v>448</v>
      </c>
      <c r="AB209" s="4" t="s">
        <v>187</v>
      </c>
      <c r="AC209" s="4" t="s">
        <v>660</v>
      </c>
      <c r="AD209" s="4" t="s">
        <v>661</v>
      </c>
      <c r="AG209" s="4">
        <v>-45.7667</v>
      </c>
      <c r="AH209" s="4">
        <v>168.3</v>
      </c>
      <c r="AI209" s="4" t="s">
        <v>93</v>
      </c>
    </row>
    <row r="210" spans="1:35" hidden="1" x14ac:dyDescent="0.25">
      <c r="A210" s="4" t="s">
        <v>811</v>
      </c>
      <c r="B210" s="4" t="s">
        <v>783</v>
      </c>
      <c r="C210" s="4" t="s">
        <v>783</v>
      </c>
      <c r="G210" s="4" t="s">
        <v>153</v>
      </c>
      <c r="H210" s="4">
        <v>48.5</v>
      </c>
      <c r="I210" s="4">
        <v>0.5</v>
      </c>
      <c r="K210" s="4">
        <v>97</v>
      </c>
      <c r="L210" s="4" t="s">
        <v>812</v>
      </c>
      <c r="M210" s="4">
        <v>2011</v>
      </c>
      <c r="S210" s="4" t="s">
        <v>813</v>
      </c>
      <c r="U210" s="4" t="s">
        <v>813</v>
      </c>
      <c r="V210" s="4" t="s">
        <v>814</v>
      </c>
      <c r="W210" s="4">
        <v>160</v>
      </c>
      <c r="AA210" s="4" t="s">
        <v>433</v>
      </c>
      <c r="AB210" s="4" t="s">
        <v>159</v>
      </c>
      <c r="AC210" s="4" t="s">
        <v>796</v>
      </c>
      <c r="AD210" s="4" t="s">
        <v>797</v>
      </c>
      <c r="AG210" s="4">
        <v>-40.3874</v>
      </c>
      <c r="AH210" s="4">
        <v>175.73179999999999</v>
      </c>
      <c r="AI210" s="4" t="s">
        <v>436</v>
      </c>
    </row>
    <row r="211" spans="1:35" hidden="1" x14ac:dyDescent="0.25">
      <c r="A211" s="4" t="s">
        <v>815</v>
      </c>
      <c r="B211" s="4" t="s">
        <v>783</v>
      </c>
      <c r="C211" s="4" t="s">
        <v>783</v>
      </c>
      <c r="H211" s="4">
        <v>36.299999999999997</v>
      </c>
      <c r="I211" s="4">
        <v>0.66</v>
      </c>
      <c r="K211" s="4">
        <v>55</v>
      </c>
      <c r="L211" s="4" t="s">
        <v>816</v>
      </c>
      <c r="M211" s="4">
        <v>2004</v>
      </c>
      <c r="S211" s="4" t="s">
        <v>175</v>
      </c>
      <c r="U211" s="4" t="s">
        <v>175</v>
      </c>
      <c r="V211" s="4" t="s">
        <v>157</v>
      </c>
      <c r="W211" s="4">
        <v>147</v>
      </c>
      <c r="AA211" s="4" t="s">
        <v>433</v>
      </c>
      <c r="AB211" s="4" t="s">
        <v>159</v>
      </c>
      <c r="AC211" s="4" t="s">
        <v>776</v>
      </c>
      <c r="AD211" s="4" t="s">
        <v>777</v>
      </c>
      <c r="AG211" s="4">
        <v>-40.357399999999998</v>
      </c>
      <c r="AH211" s="4">
        <v>175.74979999999999</v>
      </c>
      <c r="AI211" s="4" t="s">
        <v>436</v>
      </c>
    </row>
    <row r="212" spans="1:35" hidden="1" x14ac:dyDescent="0.25">
      <c r="A212" s="4" t="s">
        <v>817</v>
      </c>
      <c r="B212" s="4" t="s">
        <v>783</v>
      </c>
      <c r="C212" s="4" t="s">
        <v>783</v>
      </c>
      <c r="H212" s="4">
        <v>36</v>
      </c>
      <c r="I212" s="4">
        <v>3</v>
      </c>
      <c r="K212" s="4">
        <v>12</v>
      </c>
      <c r="L212" s="4" t="s">
        <v>818</v>
      </c>
      <c r="M212" s="4">
        <v>2011</v>
      </c>
      <c r="S212" s="4" t="s">
        <v>175</v>
      </c>
      <c r="U212" s="4" t="s">
        <v>175</v>
      </c>
      <c r="V212" s="4" t="s">
        <v>157</v>
      </c>
      <c r="W212" s="4">
        <v>112</v>
      </c>
      <c r="AA212" s="4" t="s">
        <v>448</v>
      </c>
      <c r="AB212" s="4" t="s">
        <v>187</v>
      </c>
      <c r="AC212" s="4" t="s">
        <v>504</v>
      </c>
      <c r="AD212" s="4" t="s">
        <v>450</v>
      </c>
      <c r="AG212" s="4">
        <v>-45.878799999999998</v>
      </c>
      <c r="AH212" s="4">
        <v>170.50280000000001</v>
      </c>
      <c r="AI212" s="4" t="s">
        <v>93</v>
      </c>
    </row>
    <row r="213" spans="1:35" hidden="1" x14ac:dyDescent="0.25">
      <c r="A213" s="4" t="s">
        <v>819</v>
      </c>
      <c r="B213" s="4" t="s">
        <v>783</v>
      </c>
      <c r="C213" s="4" t="s">
        <v>783</v>
      </c>
      <c r="H213" s="4">
        <v>31.7</v>
      </c>
      <c r="I213" s="4">
        <v>0.66</v>
      </c>
      <c r="K213" s="4">
        <v>48</v>
      </c>
      <c r="L213" s="4" t="s">
        <v>820</v>
      </c>
      <c r="M213" s="4">
        <v>1999</v>
      </c>
      <c r="S213" s="4" t="s">
        <v>175</v>
      </c>
      <c r="U213" s="4" t="s">
        <v>175</v>
      </c>
      <c r="V213" s="4" t="s">
        <v>157</v>
      </c>
      <c r="W213" s="4">
        <v>128</v>
      </c>
      <c r="AA213" s="4" t="s">
        <v>433</v>
      </c>
      <c r="AB213" s="4" t="s">
        <v>159</v>
      </c>
      <c r="AC213" s="4" t="s">
        <v>434</v>
      </c>
      <c r="AD213" s="4" t="s">
        <v>435</v>
      </c>
      <c r="AG213" s="4">
        <v>-40.357399999999998</v>
      </c>
      <c r="AH213" s="4">
        <v>175.74979999999999</v>
      </c>
      <c r="AI213" s="4" t="s">
        <v>436</v>
      </c>
    </row>
    <row r="214" spans="1:35" hidden="1" x14ac:dyDescent="0.25">
      <c r="A214" s="4" t="s">
        <v>821</v>
      </c>
      <c r="B214" s="4" t="s">
        <v>783</v>
      </c>
      <c r="C214" s="4" t="s">
        <v>783</v>
      </c>
      <c r="H214" s="4">
        <v>8.4499999999999993</v>
      </c>
      <c r="I214" s="4">
        <v>0.6</v>
      </c>
      <c r="K214" s="4">
        <v>15</v>
      </c>
      <c r="L214" s="4" t="s">
        <v>822</v>
      </c>
      <c r="M214" s="4">
        <v>1996</v>
      </c>
      <c r="S214" s="4" t="s">
        <v>459</v>
      </c>
      <c r="U214" s="4" t="s">
        <v>459</v>
      </c>
      <c r="V214" s="4" t="s">
        <v>157</v>
      </c>
      <c r="W214" s="4">
        <v>22</v>
      </c>
      <c r="AA214" s="4" t="s">
        <v>200</v>
      </c>
      <c r="AB214" s="4" t="s">
        <v>159</v>
      </c>
      <c r="AC214" s="4" t="s">
        <v>823</v>
      </c>
      <c r="AD214" s="4" t="s">
        <v>824</v>
      </c>
      <c r="AG214" s="4">
        <v>-41.384300000000003</v>
      </c>
      <c r="AH214" s="4">
        <v>175.46850000000001</v>
      </c>
      <c r="AI214" s="4" t="s">
        <v>203</v>
      </c>
    </row>
    <row r="215" spans="1:35" hidden="1" x14ac:dyDescent="0.25">
      <c r="A215" s="4" t="s">
        <v>825</v>
      </c>
      <c r="B215" s="4" t="s">
        <v>783</v>
      </c>
      <c r="C215" s="4" t="s">
        <v>783</v>
      </c>
      <c r="H215" s="4">
        <v>7.65</v>
      </c>
      <c r="I215" s="4">
        <v>0.85</v>
      </c>
      <c r="M215" s="4">
        <v>2011</v>
      </c>
      <c r="S215" s="4" t="s">
        <v>637</v>
      </c>
      <c r="U215" s="4" t="s">
        <v>637</v>
      </c>
      <c r="V215" s="4" t="s">
        <v>157</v>
      </c>
      <c r="W215" s="4">
        <v>25.6</v>
      </c>
      <c r="AA215" s="4" t="s">
        <v>448</v>
      </c>
      <c r="AB215" s="4" t="s">
        <v>187</v>
      </c>
      <c r="AC215" s="4" t="s">
        <v>489</v>
      </c>
      <c r="AD215" s="4" t="s">
        <v>490</v>
      </c>
      <c r="AG215" s="4">
        <v>-46.105699999999999</v>
      </c>
      <c r="AH215" s="4">
        <v>170.00399999999999</v>
      </c>
      <c r="AI215" s="4" t="s">
        <v>93</v>
      </c>
    </row>
    <row r="216" spans="1:35" hidden="1" x14ac:dyDescent="0.25">
      <c r="A216" s="4" t="s">
        <v>826</v>
      </c>
      <c r="B216" s="4" t="s">
        <v>783</v>
      </c>
      <c r="C216" s="4" t="s">
        <v>783</v>
      </c>
      <c r="H216" s="4">
        <v>6.8</v>
      </c>
      <c r="I216" s="4">
        <v>0.85</v>
      </c>
      <c r="K216" s="4">
        <v>8</v>
      </c>
      <c r="L216" s="4" t="s">
        <v>827</v>
      </c>
      <c r="M216" s="4">
        <v>2015</v>
      </c>
      <c r="S216" s="4" t="s">
        <v>637</v>
      </c>
      <c r="U216" s="4" t="s">
        <v>156</v>
      </c>
      <c r="V216" s="4" t="s">
        <v>157</v>
      </c>
      <c r="W216" s="4">
        <v>24</v>
      </c>
      <c r="AA216" s="4" t="s">
        <v>448</v>
      </c>
      <c r="AB216" s="4" t="s">
        <v>187</v>
      </c>
      <c r="AC216" s="4" t="s">
        <v>479</v>
      </c>
      <c r="AD216" s="4" t="s">
        <v>480</v>
      </c>
      <c r="AG216" s="4">
        <v>-46.6068</v>
      </c>
      <c r="AH216" s="4">
        <v>168.33690000000001</v>
      </c>
      <c r="AI216" s="4" t="s">
        <v>93</v>
      </c>
    </row>
    <row r="217" spans="1:35" hidden="1" x14ac:dyDescent="0.25">
      <c r="A217" s="4" t="s">
        <v>828</v>
      </c>
      <c r="B217" s="4" t="s">
        <v>783</v>
      </c>
      <c r="C217" s="4" t="s">
        <v>783</v>
      </c>
      <c r="H217" s="4">
        <v>2.25</v>
      </c>
      <c r="I217" s="4">
        <v>0.75</v>
      </c>
      <c r="K217" s="4">
        <v>3</v>
      </c>
      <c r="L217" s="4" t="s">
        <v>829</v>
      </c>
      <c r="M217" s="4">
        <v>2009</v>
      </c>
      <c r="S217" s="4" t="s">
        <v>637</v>
      </c>
      <c r="U217" s="4" t="s">
        <v>637</v>
      </c>
      <c r="V217" s="4" t="s">
        <v>157</v>
      </c>
      <c r="W217" s="4">
        <v>8</v>
      </c>
      <c r="Y217" s="4" t="s">
        <v>804</v>
      </c>
      <c r="AA217" s="4" t="s">
        <v>448</v>
      </c>
      <c r="AB217" s="4" t="s">
        <v>187</v>
      </c>
      <c r="AC217" s="4" t="s">
        <v>638</v>
      </c>
      <c r="AD217" s="4" t="s">
        <v>533</v>
      </c>
      <c r="AG217" s="4">
        <v>-45.542700000000004</v>
      </c>
      <c r="AH217" s="4">
        <v>169.2987</v>
      </c>
      <c r="AI217" s="4" t="s">
        <v>93</v>
      </c>
    </row>
    <row r="218" spans="1:35" hidden="1" x14ac:dyDescent="0.25">
      <c r="A218" s="4" t="s">
        <v>830</v>
      </c>
      <c r="B218" s="4" t="s">
        <v>783</v>
      </c>
      <c r="C218" s="4" t="s">
        <v>783</v>
      </c>
      <c r="H218" s="4">
        <v>1</v>
      </c>
      <c r="I218" s="4">
        <v>0.25</v>
      </c>
      <c r="K218" s="4">
        <v>4</v>
      </c>
      <c r="L218" s="4" t="s">
        <v>831</v>
      </c>
      <c r="M218" s="4">
        <v>2011</v>
      </c>
      <c r="S218" s="4" t="s">
        <v>832</v>
      </c>
      <c r="U218" s="4" t="s">
        <v>185</v>
      </c>
      <c r="V218" s="4" t="s">
        <v>157</v>
      </c>
      <c r="W218" s="4">
        <v>3.2</v>
      </c>
      <c r="AA218" s="4" t="s">
        <v>259</v>
      </c>
      <c r="AB218" s="4" t="s">
        <v>187</v>
      </c>
      <c r="AC218" s="4" t="s">
        <v>260</v>
      </c>
      <c r="AD218" s="4" t="s">
        <v>261</v>
      </c>
      <c r="AG218" s="4">
        <v>-41.845300000000002</v>
      </c>
      <c r="AH218" s="4">
        <v>174.16390000000001</v>
      </c>
      <c r="AI218" s="4" t="s">
        <v>262</v>
      </c>
    </row>
    <row r="219" spans="1:35" hidden="1" x14ac:dyDescent="0.25">
      <c r="A219" s="4" t="s">
        <v>833</v>
      </c>
      <c r="B219" s="4" t="s">
        <v>783</v>
      </c>
      <c r="C219" s="4" t="s">
        <v>783</v>
      </c>
      <c r="H219" s="4">
        <v>0.75</v>
      </c>
      <c r="I219" s="4">
        <v>0.25</v>
      </c>
      <c r="K219" s="4">
        <v>3</v>
      </c>
      <c r="L219" s="4" t="s">
        <v>834</v>
      </c>
      <c r="M219" s="4">
        <v>2010</v>
      </c>
      <c r="S219" s="4" t="s">
        <v>832</v>
      </c>
      <c r="U219" s="4" t="s">
        <v>185</v>
      </c>
      <c r="V219" s="4" t="s">
        <v>157</v>
      </c>
      <c r="W219" s="4">
        <v>3</v>
      </c>
      <c r="AA219" s="4" t="s">
        <v>259</v>
      </c>
      <c r="AB219" s="4" t="s">
        <v>187</v>
      </c>
      <c r="AC219" s="4" t="s">
        <v>260</v>
      </c>
      <c r="AD219" s="4" t="s">
        <v>261</v>
      </c>
      <c r="AG219" s="4">
        <v>-41.845399999999998</v>
      </c>
      <c r="AH219" s="4">
        <v>174.16290000000001</v>
      </c>
      <c r="AI219" s="4" t="s">
        <v>262</v>
      </c>
    </row>
    <row r="220" spans="1:35" hidden="1" x14ac:dyDescent="0.25">
      <c r="A220" s="4" t="s">
        <v>835</v>
      </c>
      <c r="B220" s="4" t="s">
        <v>783</v>
      </c>
      <c r="C220" s="4" t="s">
        <v>783</v>
      </c>
      <c r="H220" s="4">
        <v>0.66</v>
      </c>
      <c r="I220" s="4">
        <v>0.66</v>
      </c>
      <c r="K220" s="4">
        <v>1</v>
      </c>
      <c r="L220" s="4" t="s">
        <v>836</v>
      </c>
      <c r="M220" s="4">
        <v>2014</v>
      </c>
      <c r="S220" s="4" t="s">
        <v>832</v>
      </c>
      <c r="U220" s="4" t="s">
        <v>185</v>
      </c>
      <c r="V220" s="4" t="s">
        <v>157</v>
      </c>
      <c r="W220" s="4">
        <v>6</v>
      </c>
      <c r="AA220" s="4" t="s">
        <v>259</v>
      </c>
      <c r="AB220" s="4" t="s">
        <v>187</v>
      </c>
      <c r="AC220" s="4" t="s">
        <v>260</v>
      </c>
      <c r="AD220" s="4" t="s">
        <v>261</v>
      </c>
      <c r="AG220" s="4">
        <v>-41.728400000000001</v>
      </c>
      <c r="AH220" s="4">
        <v>174.15090000000001</v>
      </c>
      <c r="AI220" s="4" t="s">
        <v>262</v>
      </c>
    </row>
    <row r="221" spans="1:35" hidden="1" x14ac:dyDescent="0.25">
      <c r="A221" s="4" t="s">
        <v>837</v>
      </c>
      <c r="B221" s="4" t="s">
        <v>783</v>
      </c>
      <c r="C221" s="4" t="s">
        <v>783</v>
      </c>
      <c r="H221" s="4">
        <v>0.5</v>
      </c>
      <c r="I221" s="4">
        <v>0.5</v>
      </c>
      <c r="K221" s="4">
        <v>1</v>
      </c>
      <c r="M221" s="4">
        <v>2003</v>
      </c>
      <c r="S221" s="4" t="s">
        <v>184</v>
      </c>
      <c r="U221" s="4" t="s">
        <v>185</v>
      </c>
      <c r="V221" s="4" t="s">
        <v>157</v>
      </c>
      <c r="W221" s="4">
        <v>0.8</v>
      </c>
      <c r="AA221" s="4" t="s">
        <v>186</v>
      </c>
      <c r="AB221" s="4" t="s">
        <v>187</v>
      </c>
      <c r="AC221" s="4" t="s">
        <v>838</v>
      </c>
      <c r="AD221" s="4" t="s">
        <v>839</v>
      </c>
      <c r="AG221" s="4">
        <v>-43.697699999999998</v>
      </c>
      <c r="AH221" s="4">
        <v>172.64179999999999</v>
      </c>
      <c r="AI221" s="4" t="s">
        <v>95</v>
      </c>
    </row>
    <row r="222" spans="1:35" hidden="1" x14ac:dyDescent="0.25">
      <c r="A222" s="4" t="s">
        <v>840</v>
      </c>
      <c r="B222" s="4" t="s">
        <v>783</v>
      </c>
      <c r="C222" s="4" t="s">
        <v>783</v>
      </c>
      <c r="H222" s="4">
        <v>0.45</v>
      </c>
      <c r="I222" s="4">
        <v>0.22500000000000001</v>
      </c>
      <c r="K222" s="4">
        <v>2</v>
      </c>
      <c r="L222" s="4" t="s">
        <v>841</v>
      </c>
      <c r="M222" s="4">
        <v>2010</v>
      </c>
      <c r="S222" s="4" t="s">
        <v>842</v>
      </c>
      <c r="U222" s="4" t="s">
        <v>843</v>
      </c>
      <c r="V222" s="4" t="s">
        <v>157</v>
      </c>
      <c r="W222" s="4">
        <v>1.4</v>
      </c>
      <c r="Y222" s="4" t="s">
        <v>804</v>
      </c>
      <c r="AA222" s="4" t="s">
        <v>844</v>
      </c>
      <c r="AB222" s="4" t="s">
        <v>845</v>
      </c>
      <c r="AC222" s="4" t="s">
        <v>846</v>
      </c>
      <c r="AD222" s="4" t="s">
        <v>846</v>
      </c>
      <c r="AG222" s="4">
        <v>-44.034100000000002</v>
      </c>
      <c r="AH222" s="4">
        <v>-176.39490000000001</v>
      </c>
      <c r="AI222" s="4" t="s">
        <v>93</v>
      </c>
    </row>
    <row r="223" spans="1:35" hidden="1" x14ac:dyDescent="0.25">
      <c r="A223" s="4" t="s">
        <v>847</v>
      </c>
      <c r="B223" s="4" t="s">
        <v>783</v>
      </c>
      <c r="C223" s="4" t="s">
        <v>783</v>
      </c>
      <c r="H223" s="4">
        <v>0.2</v>
      </c>
      <c r="I223" s="4">
        <v>0.2</v>
      </c>
      <c r="K223" s="4">
        <v>1</v>
      </c>
      <c r="M223" s="4">
        <v>1993</v>
      </c>
      <c r="S223" s="4" t="s">
        <v>185</v>
      </c>
      <c r="U223" s="4" t="s">
        <v>185</v>
      </c>
      <c r="V223" s="4" t="s">
        <v>157</v>
      </c>
      <c r="W223" s="4">
        <v>0.8</v>
      </c>
      <c r="AA223" s="4" t="s">
        <v>200</v>
      </c>
      <c r="AB223" s="4" t="s">
        <v>159</v>
      </c>
      <c r="AC223" s="4" t="s">
        <v>206</v>
      </c>
      <c r="AD223" s="4" t="s">
        <v>207</v>
      </c>
      <c r="AG223" s="4">
        <v>-41.310899999999997</v>
      </c>
      <c r="AH223" s="4">
        <v>174.7449</v>
      </c>
      <c r="AI223" s="4" t="s">
        <v>203</v>
      </c>
    </row>
    <row r="224" spans="1:35" hidden="1" x14ac:dyDescent="0.25">
      <c r="A224" s="4" t="s">
        <v>848</v>
      </c>
      <c r="B224" s="4" t="s">
        <v>783</v>
      </c>
      <c r="C224" s="4" t="s">
        <v>783</v>
      </c>
      <c r="H224" s="4">
        <v>0.1</v>
      </c>
      <c r="I224" s="4">
        <v>0.1</v>
      </c>
      <c r="K224" s="4">
        <v>1</v>
      </c>
      <c r="L224" s="4" t="s">
        <v>849</v>
      </c>
      <c r="M224" s="4">
        <v>2005</v>
      </c>
      <c r="S224" s="4" t="s">
        <v>832</v>
      </c>
      <c r="U224" s="4" t="s">
        <v>185</v>
      </c>
      <c r="V224" s="4" t="s">
        <v>157</v>
      </c>
      <c r="W224" s="4">
        <v>0.4</v>
      </c>
      <c r="AA224" s="4" t="s">
        <v>186</v>
      </c>
      <c r="AB224" s="4" t="s">
        <v>187</v>
      </c>
      <c r="AC224" s="4" t="s">
        <v>838</v>
      </c>
      <c r="AD224" s="4" t="s">
        <v>839</v>
      </c>
      <c r="AG224" s="4">
        <v>-43.872599999999998</v>
      </c>
      <c r="AH224" s="4">
        <v>172.27699999999999</v>
      </c>
      <c r="AI224" s="4" t="s">
        <v>95</v>
      </c>
    </row>
    <row r="225" spans="1:36" hidden="1" x14ac:dyDescent="0.25">
      <c r="A225" s="4" t="s">
        <v>850</v>
      </c>
      <c r="B225" s="4" t="s">
        <v>151</v>
      </c>
      <c r="C225" s="4" t="s">
        <v>851</v>
      </c>
      <c r="D225" s="4" t="s">
        <v>356</v>
      </c>
      <c r="E225" s="4" t="s">
        <v>226</v>
      </c>
      <c r="G225" s="4" t="s">
        <v>165</v>
      </c>
      <c r="H225" s="4">
        <v>40</v>
      </c>
      <c r="I225" s="4">
        <v>28</v>
      </c>
      <c r="J225" s="4">
        <v>0</v>
      </c>
      <c r="K225" s="4">
        <v>2</v>
      </c>
      <c r="M225" s="4">
        <v>1998</v>
      </c>
      <c r="N225" s="4" t="s">
        <v>227</v>
      </c>
      <c r="S225" s="4" t="s">
        <v>852</v>
      </c>
      <c r="U225" s="4" t="s">
        <v>853</v>
      </c>
      <c r="V225" s="4" t="s">
        <v>229</v>
      </c>
      <c r="W225" s="4">
        <v>250</v>
      </c>
      <c r="AA225" s="4" t="s">
        <v>180</v>
      </c>
      <c r="AB225" s="4" t="s">
        <v>159</v>
      </c>
      <c r="AC225" s="4" t="s">
        <v>854</v>
      </c>
      <c r="AD225" s="4" t="s">
        <v>855</v>
      </c>
      <c r="AE225" s="4">
        <v>2048</v>
      </c>
      <c r="AG225" s="4">
        <v>-38.225999999999999</v>
      </c>
      <c r="AH225" s="4">
        <v>175.8663</v>
      </c>
      <c r="AI225" s="4" t="s">
        <v>97</v>
      </c>
      <c r="AJ225" s="4" t="s">
        <v>163</v>
      </c>
    </row>
    <row r="226" spans="1:36" hidden="1" x14ac:dyDescent="0.25">
      <c r="A226" s="4" t="s">
        <v>856</v>
      </c>
      <c r="B226" s="4" t="s">
        <v>151</v>
      </c>
      <c r="C226" s="4" t="s">
        <v>857</v>
      </c>
      <c r="G226" s="4" t="s">
        <v>165</v>
      </c>
      <c r="H226" s="4">
        <v>27</v>
      </c>
      <c r="I226" s="4">
        <v>27</v>
      </c>
      <c r="J226" s="4">
        <v>0</v>
      </c>
      <c r="S226" s="4" t="s">
        <v>858</v>
      </c>
      <c r="U226" s="4" t="s">
        <v>858</v>
      </c>
      <c r="V226" s="4" t="s">
        <v>157</v>
      </c>
      <c r="W226" s="4">
        <v>118</v>
      </c>
      <c r="AA226" s="4" t="s">
        <v>280</v>
      </c>
      <c r="AB226" s="4" t="s">
        <v>159</v>
      </c>
      <c r="AC226" s="4" t="s">
        <v>293</v>
      </c>
      <c r="AD226" s="4" t="s">
        <v>294</v>
      </c>
      <c r="AG226" s="4">
        <v>-38.069499999999998</v>
      </c>
      <c r="AH226" s="4">
        <v>176.72059999999999</v>
      </c>
      <c r="AI226" s="4" t="s">
        <v>283</v>
      </c>
      <c r="AJ226" s="4" t="s">
        <v>163</v>
      </c>
    </row>
    <row r="227" spans="1:36" hidden="1" x14ac:dyDescent="0.25">
      <c r="A227" s="4" t="s">
        <v>859</v>
      </c>
      <c r="B227" s="4" t="s">
        <v>151</v>
      </c>
      <c r="C227" s="4" t="s">
        <v>857</v>
      </c>
      <c r="G227" s="4" t="s">
        <v>165</v>
      </c>
      <c r="H227" s="4">
        <v>12.8</v>
      </c>
      <c r="I227" s="4">
        <v>12.8</v>
      </c>
      <c r="M227" s="4">
        <v>2005</v>
      </c>
      <c r="S227" s="4" t="s">
        <v>860</v>
      </c>
      <c r="U227" s="4" t="s">
        <v>860</v>
      </c>
      <c r="V227" s="4" t="s">
        <v>157</v>
      </c>
      <c r="W227" s="4">
        <v>48</v>
      </c>
      <c r="AA227" s="4" t="s">
        <v>236</v>
      </c>
      <c r="AB227" s="4" t="s">
        <v>159</v>
      </c>
      <c r="AC227" s="4" t="s">
        <v>861</v>
      </c>
      <c r="AD227" s="4" t="s">
        <v>238</v>
      </c>
      <c r="AG227" s="4">
        <v>-39.378100000000003</v>
      </c>
      <c r="AH227" s="4">
        <v>176.89169999999999</v>
      </c>
      <c r="AI227" s="4" t="s">
        <v>100</v>
      </c>
      <c r="AJ227" s="4" t="s">
        <v>163</v>
      </c>
    </row>
    <row r="228" spans="1:36" hidden="1" x14ac:dyDescent="0.25">
      <c r="A228" s="4" t="s">
        <v>862</v>
      </c>
      <c r="B228" s="4" t="s">
        <v>151</v>
      </c>
      <c r="C228" s="4" t="s">
        <v>857</v>
      </c>
      <c r="G228" s="4" t="s">
        <v>153</v>
      </c>
      <c r="H228" s="4">
        <v>3.5</v>
      </c>
      <c r="I228" s="4">
        <v>3.5</v>
      </c>
      <c r="J228" s="4">
        <v>0</v>
      </c>
      <c r="S228" s="4" t="s">
        <v>156</v>
      </c>
      <c r="U228" s="4" t="s">
        <v>156</v>
      </c>
      <c r="V228" s="4" t="s">
        <v>157</v>
      </c>
      <c r="W228" s="4">
        <v>26</v>
      </c>
      <c r="AA228" s="4" t="s">
        <v>280</v>
      </c>
      <c r="AB228" s="4" t="s">
        <v>159</v>
      </c>
      <c r="AC228" s="4" t="s">
        <v>414</v>
      </c>
      <c r="AD228" s="4" t="s">
        <v>415</v>
      </c>
      <c r="AG228" s="4">
        <v>-38.179900000000004</v>
      </c>
      <c r="AH228" s="4">
        <v>176.2612</v>
      </c>
      <c r="AI228" s="4" t="s">
        <v>283</v>
      </c>
      <c r="AJ228" s="4" t="s">
        <v>163</v>
      </c>
    </row>
    <row r="229" spans="1:36" hidden="1" x14ac:dyDescent="0.25">
      <c r="A229" s="4" t="s">
        <v>863</v>
      </c>
      <c r="B229" s="4" t="s">
        <v>151</v>
      </c>
      <c r="C229" s="4" t="s">
        <v>857</v>
      </c>
      <c r="G229" s="4" t="s">
        <v>165</v>
      </c>
      <c r="H229" s="4">
        <v>1.4</v>
      </c>
      <c r="I229" s="4">
        <v>1.4</v>
      </c>
      <c r="J229" s="4">
        <v>0</v>
      </c>
      <c r="M229" s="4">
        <v>2000</v>
      </c>
      <c r="S229" s="4" t="s">
        <v>863</v>
      </c>
      <c r="U229" s="4" t="s">
        <v>185</v>
      </c>
      <c r="V229" s="4" t="s">
        <v>157</v>
      </c>
      <c r="W229" s="4">
        <v>1.9</v>
      </c>
      <c r="AA229" s="4" t="s">
        <v>448</v>
      </c>
      <c r="AB229" s="4" t="s">
        <v>187</v>
      </c>
      <c r="AC229" s="4" t="s">
        <v>739</v>
      </c>
      <c r="AD229" s="4" t="s">
        <v>740</v>
      </c>
      <c r="AG229" s="4">
        <v>-45.464799999999997</v>
      </c>
      <c r="AH229" s="4">
        <v>167.85300000000001</v>
      </c>
      <c r="AI229" s="4" t="s">
        <v>93</v>
      </c>
      <c r="AJ229" s="4" t="s">
        <v>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A28" sqref="A28:A29"/>
    </sheetView>
  </sheetViews>
  <sheetFormatPr defaultRowHeight="15" x14ac:dyDescent="0.25"/>
  <cols>
    <col min="1" max="3" width="19.7109375" customWidth="1"/>
    <col min="4" max="4" width="4.5703125" customWidth="1"/>
    <col min="5" max="8" width="14.85546875" customWidth="1"/>
    <col min="9" max="9" width="7.5703125" customWidth="1"/>
    <col min="10" max="10" width="19.42578125" customWidth="1"/>
    <col min="11" max="11" width="15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</v>
      </c>
      <c r="J1" s="4" t="s">
        <v>70</v>
      </c>
      <c r="K1" s="4" t="s">
        <v>71</v>
      </c>
      <c r="L1" s="4" t="s">
        <v>75</v>
      </c>
    </row>
    <row r="2" spans="1:12" x14ac:dyDescent="0.25">
      <c r="A2" t="s">
        <v>7</v>
      </c>
      <c r="B2" t="s">
        <v>8</v>
      </c>
      <c r="C2" t="s">
        <v>9</v>
      </c>
      <c r="D2" t="s">
        <v>10</v>
      </c>
      <c r="E2">
        <v>37</v>
      </c>
      <c r="F2">
        <v>2.5299999999999998</v>
      </c>
      <c r="G2" t="s">
        <v>11</v>
      </c>
      <c r="J2" s="5" t="s">
        <v>72</v>
      </c>
      <c r="K2" s="5">
        <f>+SUM(F4:F8,F11:F12,F14)</f>
        <v>2.4710000000000001</v>
      </c>
      <c r="L2" s="4"/>
    </row>
    <row r="3" spans="1:12" x14ac:dyDescent="0.25">
      <c r="A3" s="10" t="s">
        <v>12</v>
      </c>
      <c r="B3" s="10" t="s">
        <v>13</v>
      </c>
      <c r="C3" s="10" t="s">
        <v>9</v>
      </c>
      <c r="D3" s="10" t="s">
        <v>10</v>
      </c>
      <c r="E3" s="10">
        <v>140</v>
      </c>
      <c r="F3" s="10">
        <v>3.5350000000000001</v>
      </c>
      <c r="G3" s="10">
        <v>44</v>
      </c>
      <c r="H3" s="10"/>
      <c r="J3" s="6" t="s">
        <v>73</v>
      </c>
      <c r="K3" s="6">
        <f>+SUM(F17:F18,F22:F27)</f>
        <v>4.1407999999999996</v>
      </c>
      <c r="L3" s="4" t="s">
        <v>81</v>
      </c>
    </row>
    <row r="4" spans="1:12" x14ac:dyDescent="0.25">
      <c r="A4" s="1" t="s">
        <v>27</v>
      </c>
      <c r="B4" s="1" t="s">
        <v>28</v>
      </c>
      <c r="C4" s="1" t="s">
        <v>29</v>
      </c>
      <c r="D4" s="1" t="s">
        <v>10</v>
      </c>
      <c r="E4" s="1">
        <v>192</v>
      </c>
      <c r="F4" s="1">
        <v>0.46189999999999998</v>
      </c>
      <c r="G4" s="1" t="s">
        <v>11</v>
      </c>
      <c r="H4" s="1" t="s">
        <v>76</v>
      </c>
      <c r="J4" s="7" t="s">
        <v>74</v>
      </c>
      <c r="K4" s="7">
        <f>+K3-F23-F27</f>
        <v>2.6238999999999995</v>
      </c>
      <c r="L4" s="4"/>
    </row>
    <row r="5" spans="1:12" x14ac:dyDescent="0.25">
      <c r="A5" s="1" t="s">
        <v>25</v>
      </c>
      <c r="B5" s="1" t="s">
        <v>26</v>
      </c>
      <c r="C5" s="1" t="s">
        <v>21</v>
      </c>
      <c r="D5" s="1" t="s">
        <v>10</v>
      </c>
      <c r="E5" s="1">
        <v>78</v>
      </c>
      <c r="F5" s="1">
        <v>0.28410000000000002</v>
      </c>
      <c r="G5" s="1" t="s">
        <v>11</v>
      </c>
      <c r="H5" s="1" t="s">
        <v>76</v>
      </c>
      <c r="J5" s="8" t="s">
        <v>78</v>
      </c>
      <c r="K5" s="9">
        <f>+F19+F20</f>
        <v>0.91969999999999996</v>
      </c>
      <c r="L5" s="4"/>
    </row>
    <row r="6" spans="1:12" x14ac:dyDescent="0.25">
      <c r="A6" s="1" t="s">
        <v>57</v>
      </c>
      <c r="B6" s="1" t="s">
        <v>22</v>
      </c>
      <c r="C6" s="1" t="s">
        <v>18</v>
      </c>
      <c r="D6" s="1" t="s">
        <v>10</v>
      </c>
      <c r="E6" s="1">
        <v>84</v>
      </c>
      <c r="F6" s="1">
        <v>0.19570000000000001</v>
      </c>
      <c r="G6" s="1" t="s">
        <v>11</v>
      </c>
      <c r="H6" s="1" t="s">
        <v>76</v>
      </c>
      <c r="J6" s="10" t="s">
        <v>12</v>
      </c>
      <c r="K6" s="13">
        <f>+F3</f>
        <v>3.5350000000000001</v>
      </c>
      <c r="L6" s="4"/>
    </row>
    <row r="7" spans="1:12" x14ac:dyDescent="0.25">
      <c r="A7" s="1" t="s">
        <v>64</v>
      </c>
      <c r="B7" s="1" t="s">
        <v>29</v>
      </c>
      <c r="C7" s="1" t="s">
        <v>65</v>
      </c>
      <c r="D7" s="1" t="s">
        <v>10</v>
      </c>
      <c r="E7" s="1">
        <v>96</v>
      </c>
      <c r="F7" s="1">
        <v>0.26390000000000002</v>
      </c>
      <c r="G7" s="1" t="s">
        <v>11</v>
      </c>
      <c r="H7" s="1" t="s">
        <v>76</v>
      </c>
      <c r="J7" s="11" t="s">
        <v>79</v>
      </c>
      <c r="K7" s="11">
        <f>+F16</f>
        <v>1.5314000000000001</v>
      </c>
      <c r="L7" s="4"/>
    </row>
    <row r="8" spans="1:12" x14ac:dyDescent="0.25">
      <c r="A8" s="1" t="s">
        <v>39</v>
      </c>
      <c r="B8" s="1" t="s">
        <v>19</v>
      </c>
      <c r="C8" s="1" t="s">
        <v>40</v>
      </c>
      <c r="D8" s="1" t="s">
        <v>10</v>
      </c>
      <c r="E8" s="1">
        <v>352</v>
      </c>
      <c r="F8" s="1">
        <v>0.52629999999999999</v>
      </c>
      <c r="G8" s="1" t="s">
        <v>11</v>
      </c>
      <c r="H8" s="1" t="s">
        <v>76</v>
      </c>
      <c r="J8" s="4"/>
      <c r="K8" s="4"/>
      <c r="L8" s="4"/>
    </row>
    <row r="9" spans="1:12" x14ac:dyDescent="0.25">
      <c r="A9" t="s">
        <v>49</v>
      </c>
      <c r="B9" t="s">
        <v>50</v>
      </c>
      <c r="C9" t="s">
        <v>9</v>
      </c>
      <c r="D9" t="s">
        <v>10</v>
      </c>
      <c r="E9">
        <v>80</v>
      </c>
      <c r="F9">
        <v>0.59499999999999997</v>
      </c>
      <c r="G9" t="s">
        <v>11</v>
      </c>
      <c r="K9" s="4"/>
    </row>
    <row r="10" spans="1:12" x14ac:dyDescent="0.25">
      <c r="A10" t="s">
        <v>51</v>
      </c>
      <c r="B10" t="s">
        <v>52</v>
      </c>
      <c r="C10" t="s">
        <v>9</v>
      </c>
      <c r="D10" t="s">
        <v>10</v>
      </c>
      <c r="E10">
        <v>240</v>
      </c>
      <c r="F10">
        <v>1.75</v>
      </c>
      <c r="G10" t="s">
        <v>11</v>
      </c>
      <c r="K10" s="4"/>
    </row>
    <row r="11" spans="1:12" x14ac:dyDescent="0.25">
      <c r="A11" s="1" t="s">
        <v>20</v>
      </c>
      <c r="B11" s="1" t="s">
        <v>21</v>
      </c>
      <c r="C11" s="1" t="s">
        <v>22</v>
      </c>
      <c r="D11" s="1" t="s">
        <v>10</v>
      </c>
      <c r="E11" s="1">
        <v>112</v>
      </c>
      <c r="F11" s="1">
        <v>0.28410000000000002</v>
      </c>
      <c r="G11" s="1" t="s">
        <v>11</v>
      </c>
      <c r="H11" s="1" t="s">
        <v>76</v>
      </c>
      <c r="K11" s="4"/>
    </row>
    <row r="12" spans="1:12" x14ac:dyDescent="0.25">
      <c r="A12" s="1" t="s">
        <v>56</v>
      </c>
      <c r="B12" s="1" t="s">
        <v>40</v>
      </c>
      <c r="C12" s="1" t="s">
        <v>28</v>
      </c>
      <c r="D12" s="1" t="s">
        <v>10</v>
      </c>
      <c r="E12" s="1">
        <v>54</v>
      </c>
      <c r="F12" s="1">
        <v>0.13850000000000001</v>
      </c>
      <c r="G12" s="1" t="s">
        <v>11</v>
      </c>
      <c r="H12" s="1" t="s">
        <v>76</v>
      </c>
      <c r="K12" s="4"/>
    </row>
    <row r="13" spans="1:12" x14ac:dyDescent="0.25">
      <c r="A13" t="s">
        <v>58</v>
      </c>
      <c r="B13" t="s">
        <v>59</v>
      </c>
      <c r="C13" t="s">
        <v>9</v>
      </c>
      <c r="D13" t="s">
        <v>10</v>
      </c>
      <c r="E13">
        <v>120</v>
      </c>
      <c r="F13">
        <v>1.96</v>
      </c>
      <c r="G13" t="s">
        <v>11</v>
      </c>
      <c r="K13" s="4"/>
    </row>
    <row r="14" spans="1:12" x14ac:dyDescent="0.25">
      <c r="A14" s="1" t="s">
        <v>17</v>
      </c>
      <c r="B14" s="1" t="s">
        <v>18</v>
      </c>
      <c r="C14" s="1" t="s">
        <v>19</v>
      </c>
      <c r="D14" s="1" t="s">
        <v>10</v>
      </c>
      <c r="E14" s="1">
        <v>124</v>
      </c>
      <c r="F14" s="1">
        <v>0.3165</v>
      </c>
      <c r="G14" s="1" t="s">
        <v>11</v>
      </c>
      <c r="H14" s="1" t="s">
        <v>76</v>
      </c>
      <c r="K14" s="4"/>
    </row>
    <row r="15" spans="1:12" x14ac:dyDescent="0.25">
      <c r="A15" t="s">
        <v>14</v>
      </c>
      <c r="B15" t="s">
        <v>15</v>
      </c>
      <c r="C15" t="s">
        <v>9</v>
      </c>
      <c r="D15" t="s">
        <v>16</v>
      </c>
      <c r="E15">
        <v>32</v>
      </c>
      <c r="F15">
        <v>4.4050000000000002</v>
      </c>
      <c r="G15" t="s">
        <v>11</v>
      </c>
      <c r="K15" s="4"/>
    </row>
    <row r="16" spans="1:12" x14ac:dyDescent="0.25">
      <c r="A16" s="12" t="s">
        <v>23</v>
      </c>
      <c r="B16" s="12" t="s">
        <v>24</v>
      </c>
      <c r="C16" s="12" t="s">
        <v>9</v>
      </c>
      <c r="D16" s="12" t="s">
        <v>16</v>
      </c>
      <c r="E16" s="12">
        <v>842</v>
      </c>
      <c r="F16" s="12">
        <v>1.5314000000000001</v>
      </c>
      <c r="G16" s="12" t="s">
        <v>11</v>
      </c>
      <c r="H16" s="12"/>
      <c r="K16" s="4"/>
    </row>
    <row r="17" spans="1:11" x14ac:dyDescent="0.25">
      <c r="A17" s="3" t="s">
        <v>62</v>
      </c>
      <c r="B17" s="3" t="s">
        <v>63</v>
      </c>
      <c r="C17" s="3" t="s">
        <v>47</v>
      </c>
      <c r="D17" s="3" t="s">
        <v>16</v>
      </c>
      <c r="E17" s="3">
        <v>220</v>
      </c>
      <c r="F17" s="3">
        <v>0.31009999999999999</v>
      </c>
      <c r="G17" s="3">
        <v>5400</v>
      </c>
      <c r="H17" s="3" t="s">
        <v>46</v>
      </c>
      <c r="K17" s="4"/>
    </row>
    <row r="18" spans="1:11" x14ac:dyDescent="0.25">
      <c r="A18" s="3" t="s">
        <v>68</v>
      </c>
      <c r="B18" s="3" t="s">
        <v>43</v>
      </c>
      <c r="C18" s="3" t="s">
        <v>63</v>
      </c>
      <c r="D18" s="3" t="s">
        <v>16</v>
      </c>
      <c r="E18" s="3">
        <v>540</v>
      </c>
      <c r="F18" s="3">
        <v>0.81769999999999998</v>
      </c>
      <c r="G18" s="3">
        <v>3400</v>
      </c>
      <c r="H18" s="3" t="s">
        <v>46</v>
      </c>
      <c r="K18" s="4"/>
    </row>
    <row r="19" spans="1:11" x14ac:dyDescent="0.25">
      <c r="A19" s="8" t="s">
        <v>36</v>
      </c>
      <c r="B19" s="8" t="s">
        <v>37</v>
      </c>
      <c r="C19" s="8" t="s">
        <v>38</v>
      </c>
      <c r="D19" s="8" t="s">
        <v>16</v>
      </c>
      <c r="E19" s="8">
        <v>464</v>
      </c>
      <c r="F19" s="8">
        <v>0.5181</v>
      </c>
      <c r="G19" s="8">
        <v>4140</v>
      </c>
      <c r="H19" s="8" t="s">
        <v>77</v>
      </c>
      <c r="K19" s="4"/>
    </row>
    <row r="20" spans="1:11" x14ac:dyDescent="0.25">
      <c r="A20" s="8" t="s">
        <v>30</v>
      </c>
      <c r="B20" s="8" t="s">
        <v>31</v>
      </c>
      <c r="C20" s="8" t="s">
        <v>32</v>
      </c>
      <c r="D20" s="8" t="s">
        <v>16</v>
      </c>
      <c r="E20" s="8">
        <v>320</v>
      </c>
      <c r="F20" s="8">
        <v>0.40160000000000001</v>
      </c>
      <c r="G20" s="8">
        <v>6000</v>
      </c>
      <c r="H20" s="8" t="s">
        <v>77</v>
      </c>
      <c r="K20" s="4"/>
    </row>
    <row r="21" spans="1:11" x14ac:dyDescent="0.25">
      <c r="A21" t="s">
        <v>44</v>
      </c>
      <c r="B21" t="s">
        <v>45</v>
      </c>
      <c r="C21" t="s">
        <v>9</v>
      </c>
      <c r="D21" t="s">
        <v>16</v>
      </c>
      <c r="E21">
        <v>39</v>
      </c>
      <c r="F21">
        <v>1.0089999999999999</v>
      </c>
      <c r="G21" t="s">
        <v>11</v>
      </c>
      <c r="K21" s="4"/>
    </row>
    <row r="22" spans="1:11" x14ac:dyDescent="0.25">
      <c r="A22" s="3" t="s">
        <v>60</v>
      </c>
      <c r="B22" s="3" t="s">
        <v>61</v>
      </c>
      <c r="C22" s="3" t="s">
        <v>42</v>
      </c>
      <c r="D22" s="3" t="s">
        <v>16</v>
      </c>
      <c r="E22" s="3">
        <v>212</v>
      </c>
      <c r="F22" s="3">
        <v>0.41670000000000001</v>
      </c>
      <c r="G22" s="3">
        <v>560</v>
      </c>
      <c r="H22" s="3" t="s">
        <v>46</v>
      </c>
      <c r="K22" s="4"/>
    </row>
    <row r="23" spans="1:11" x14ac:dyDescent="0.25">
      <c r="A23" s="2" t="s">
        <v>53</v>
      </c>
      <c r="B23" s="2" t="s">
        <v>54</v>
      </c>
      <c r="C23" s="2" t="s">
        <v>55</v>
      </c>
      <c r="D23" s="2" t="s">
        <v>16</v>
      </c>
      <c r="E23" s="2">
        <v>27</v>
      </c>
      <c r="F23" s="2">
        <v>0.23219999999999999</v>
      </c>
      <c r="G23" s="2">
        <v>600</v>
      </c>
      <c r="H23" s="2" t="s">
        <v>46</v>
      </c>
      <c r="K23" s="4"/>
    </row>
    <row r="24" spans="1:11" x14ac:dyDescent="0.25">
      <c r="A24" s="3" t="s">
        <v>46</v>
      </c>
      <c r="B24" s="3" t="s">
        <v>47</v>
      </c>
      <c r="C24" s="3" t="s">
        <v>48</v>
      </c>
      <c r="D24" s="3" t="s">
        <v>16</v>
      </c>
      <c r="E24" s="3">
        <v>105</v>
      </c>
      <c r="F24" s="3">
        <v>0.16220000000000001</v>
      </c>
      <c r="G24" s="3">
        <v>5380</v>
      </c>
      <c r="H24" s="3" t="s">
        <v>46</v>
      </c>
    </row>
    <row r="25" spans="1:11" x14ac:dyDescent="0.25">
      <c r="A25" s="3" t="s">
        <v>41</v>
      </c>
      <c r="B25" s="3" t="s">
        <v>42</v>
      </c>
      <c r="C25" s="3" t="s">
        <v>43</v>
      </c>
      <c r="D25" s="3" t="s">
        <v>16</v>
      </c>
      <c r="E25" s="3">
        <v>212</v>
      </c>
      <c r="F25" s="3">
        <v>0.41670000000000001</v>
      </c>
      <c r="G25" s="3" t="s">
        <v>11</v>
      </c>
      <c r="H25" s="3" t="s">
        <v>46</v>
      </c>
    </row>
    <row r="26" spans="1:11" x14ac:dyDescent="0.25">
      <c r="A26" s="3" t="s">
        <v>66</v>
      </c>
      <c r="B26" s="3" t="s">
        <v>67</v>
      </c>
      <c r="C26" s="3" t="s">
        <v>61</v>
      </c>
      <c r="D26" s="3" t="s">
        <v>16</v>
      </c>
      <c r="E26" s="3">
        <v>264</v>
      </c>
      <c r="F26" s="3">
        <v>0.50049999999999994</v>
      </c>
      <c r="G26" s="3">
        <v>0</v>
      </c>
      <c r="H26" s="3" t="s">
        <v>46</v>
      </c>
    </row>
    <row r="27" spans="1:11" x14ac:dyDescent="0.25">
      <c r="A27" s="2" t="s">
        <v>33</v>
      </c>
      <c r="B27" s="2" t="s">
        <v>34</v>
      </c>
      <c r="C27" s="2" t="s">
        <v>35</v>
      </c>
      <c r="D27" s="2" t="s">
        <v>16</v>
      </c>
      <c r="E27" s="2">
        <v>154</v>
      </c>
      <c r="F27" s="2">
        <v>1.2847</v>
      </c>
      <c r="G27" s="2" t="s">
        <v>11</v>
      </c>
      <c r="H27" s="2" t="s">
        <v>46</v>
      </c>
    </row>
    <row r="28" spans="1:11" x14ac:dyDescent="0.25">
      <c r="A28" t="s">
        <v>80</v>
      </c>
    </row>
    <row r="29" spans="1:11" x14ac:dyDescent="0.25">
      <c r="A29" t="s">
        <v>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I18" sqref="I18"/>
    </sheetView>
  </sheetViews>
  <sheetFormatPr defaultRowHeight="15" x14ac:dyDescent="0.25"/>
  <cols>
    <col min="1" max="1" width="20.7109375" customWidth="1"/>
    <col min="2" max="6" width="10.5703125" customWidth="1"/>
    <col min="7" max="7" width="17.28515625" customWidth="1"/>
    <col min="8" max="9" width="12.5703125" customWidth="1"/>
    <col min="10" max="10" width="12" customWidth="1"/>
  </cols>
  <sheetData>
    <row r="1" spans="1:13" ht="45" x14ac:dyDescent="0.25">
      <c r="A1" s="14" t="s">
        <v>104</v>
      </c>
      <c r="B1" s="14" t="s">
        <v>105</v>
      </c>
      <c r="C1" s="14" t="s">
        <v>105</v>
      </c>
      <c r="D1" s="14" t="s">
        <v>105</v>
      </c>
      <c r="E1" s="14" t="s">
        <v>106</v>
      </c>
      <c r="F1" s="14" t="s">
        <v>107</v>
      </c>
      <c r="G1" s="14" t="s">
        <v>113</v>
      </c>
      <c r="H1" s="14"/>
      <c r="I1" s="14"/>
      <c r="J1" s="14"/>
      <c r="K1" s="14"/>
      <c r="L1" s="14"/>
      <c r="M1" s="14"/>
    </row>
    <row r="2" spans="1:13" ht="60" x14ac:dyDescent="0.25">
      <c r="A2" s="23" t="s">
        <v>83</v>
      </c>
      <c r="B2" s="24" t="s">
        <v>84</v>
      </c>
      <c r="C2" s="24" t="s">
        <v>85</v>
      </c>
      <c r="D2" s="24" t="s">
        <v>86</v>
      </c>
      <c r="E2" s="24" t="s">
        <v>87</v>
      </c>
      <c r="F2" s="24" t="s">
        <v>88</v>
      </c>
      <c r="G2" s="24" t="s">
        <v>89</v>
      </c>
      <c r="H2" s="24" t="s">
        <v>90</v>
      </c>
      <c r="I2" s="25" t="s">
        <v>91</v>
      </c>
      <c r="J2" s="14" t="s">
        <v>108</v>
      </c>
      <c r="K2" s="14"/>
      <c r="L2" s="14"/>
      <c r="M2" s="4"/>
    </row>
    <row r="3" spans="1:13" x14ac:dyDescent="0.25">
      <c r="A3" s="15" t="s">
        <v>92</v>
      </c>
      <c r="B3" s="14">
        <v>1141.95</v>
      </c>
      <c r="C3" s="14">
        <v>-263.87</v>
      </c>
      <c r="D3" s="14">
        <v>5000</v>
      </c>
      <c r="E3" s="14">
        <v>1017.468</v>
      </c>
      <c r="F3" s="14" t="s">
        <v>93</v>
      </c>
      <c r="G3" s="9">
        <v>0.91969999999999996</v>
      </c>
      <c r="H3" s="16">
        <f t="shared" ref="H3:H9" si="0">+B3*G3/3600*1000</f>
        <v>291.73650416666663</v>
      </c>
      <c r="I3" s="17">
        <f t="shared" ref="I3:I9" si="1">(-C3)*G3/3600*1000</f>
        <v>67.411455277777776</v>
      </c>
      <c r="J3" s="4"/>
      <c r="K3" s="4"/>
      <c r="L3" s="4"/>
      <c r="M3" s="4"/>
    </row>
    <row r="4" spans="1:13" x14ac:dyDescent="0.25">
      <c r="A4" s="15" t="s">
        <v>94</v>
      </c>
      <c r="B4" s="14">
        <v>30.22</v>
      </c>
      <c r="C4" s="14"/>
      <c r="D4" s="14"/>
      <c r="E4" s="14">
        <v>3.05</v>
      </c>
      <c r="F4" s="14" t="s">
        <v>95</v>
      </c>
      <c r="G4" s="7">
        <v>2.6238999999999995</v>
      </c>
      <c r="H4" s="16">
        <f t="shared" si="0"/>
        <v>22.026182777777773</v>
      </c>
      <c r="I4" s="17">
        <f t="shared" si="1"/>
        <v>0</v>
      </c>
      <c r="J4" s="4"/>
      <c r="K4" s="4"/>
      <c r="L4" s="4"/>
      <c r="M4" s="4"/>
    </row>
    <row r="5" spans="1:13" x14ac:dyDescent="0.25">
      <c r="A5" s="15" t="s">
        <v>35</v>
      </c>
      <c r="B5" s="14">
        <v>2425.4499999999998</v>
      </c>
      <c r="C5" s="14">
        <v>-748.74</v>
      </c>
      <c r="D5" s="14">
        <v>5000</v>
      </c>
      <c r="E5" s="14">
        <v>2250.192</v>
      </c>
      <c r="F5" s="14" t="s">
        <v>95</v>
      </c>
      <c r="G5" s="7">
        <v>2.6238999999999995</v>
      </c>
      <c r="H5" s="16">
        <f t="shared" si="0"/>
        <v>1767.8161819444438</v>
      </c>
      <c r="I5" s="17">
        <f t="shared" si="1"/>
        <v>545.72746833333315</v>
      </c>
      <c r="J5" s="4"/>
      <c r="K5" s="4"/>
      <c r="L5" s="4"/>
      <c r="M5" s="4"/>
    </row>
    <row r="6" spans="1:13" x14ac:dyDescent="0.25">
      <c r="A6" s="15" t="s">
        <v>96</v>
      </c>
      <c r="B6" s="14">
        <v>855.4</v>
      </c>
      <c r="C6" s="14"/>
      <c r="D6" s="14"/>
      <c r="E6" s="14">
        <v>747.12199999999996</v>
      </c>
      <c r="F6" s="14" t="s">
        <v>97</v>
      </c>
      <c r="G6" s="5">
        <v>2.4710000000000001</v>
      </c>
      <c r="H6" s="16">
        <f t="shared" si="0"/>
        <v>587.13705555555566</v>
      </c>
      <c r="I6" s="17">
        <f t="shared" si="1"/>
        <v>0</v>
      </c>
      <c r="J6" s="4" t="s">
        <v>98</v>
      </c>
      <c r="K6" s="4"/>
      <c r="L6" s="4"/>
      <c r="M6" s="4"/>
    </row>
    <row r="7" spans="1:13" x14ac:dyDescent="0.25">
      <c r="A7" s="15" t="s">
        <v>54</v>
      </c>
      <c r="B7" s="14">
        <v>632.4</v>
      </c>
      <c r="C7" s="14">
        <v>-191</v>
      </c>
      <c r="D7" s="14">
        <v>5000</v>
      </c>
      <c r="E7" s="14">
        <v>508.79700000000003</v>
      </c>
      <c r="F7" s="14" t="s">
        <v>95</v>
      </c>
      <c r="G7" s="6">
        <v>4.1407999999999996</v>
      </c>
      <c r="H7" s="16">
        <f t="shared" si="0"/>
        <v>727.40053333333321</v>
      </c>
      <c r="I7" s="17">
        <f t="shared" si="1"/>
        <v>219.69244444444445</v>
      </c>
      <c r="J7" s="4"/>
      <c r="K7" s="4"/>
      <c r="L7" s="4"/>
      <c r="M7" s="4"/>
    </row>
    <row r="8" spans="1:13" ht="30" x14ac:dyDescent="0.25">
      <c r="A8" s="15" t="s">
        <v>99</v>
      </c>
      <c r="B8" s="14">
        <v>157.1</v>
      </c>
      <c r="C8" s="14"/>
      <c r="D8" s="14"/>
      <c r="E8" s="14">
        <v>120.96899999999999</v>
      </c>
      <c r="F8" s="14" t="s">
        <v>100</v>
      </c>
      <c r="G8" s="13">
        <v>3.5350000000000001</v>
      </c>
      <c r="H8" s="16">
        <f t="shared" si="0"/>
        <v>154.26347222222222</v>
      </c>
      <c r="I8" s="17">
        <f t="shared" si="1"/>
        <v>0</v>
      </c>
      <c r="J8" s="4"/>
      <c r="K8" s="4"/>
      <c r="L8" s="4"/>
      <c r="M8" s="4"/>
    </row>
    <row r="9" spans="1:13" ht="30" x14ac:dyDescent="0.25">
      <c r="A9" s="15" t="s">
        <v>101</v>
      </c>
      <c r="B9" s="14">
        <v>1029.23</v>
      </c>
      <c r="C9" s="14"/>
      <c r="D9" s="14"/>
      <c r="E9" s="14">
        <v>751.41499999999996</v>
      </c>
      <c r="F9" s="14" t="s">
        <v>93</v>
      </c>
      <c r="G9" s="11">
        <v>1.5314000000000001</v>
      </c>
      <c r="H9" s="16">
        <f t="shared" si="0"/>
        <v>437.82300611111117</v>
      </c>
      <c r="I9" s="17">
        <f t="shared" si="1"/>
        <v>0</v>
      </c>
      <c r="J9" s="4" t="s">
        <v>102</v>
      </c>
      <c r="K9" s="4"/>
      <c r="L9" s="4"/>
      <c r="M9" s="4"/>
    </row>
    <row r="10" spans="1:13" x14ac:dyDescent="0.25">
      <c r="A10" s="18"/>
      <c r="B10" s="19"/>
      <c r="C10" s="19"/>
      <c r="D10" s="19"/>
      <c r="E10" s="19"/>
      <c r="F10" s="19"/>
      <c r="G10" s="20" t="s">
        <v>103</v>
      </c>
      <c r="H10" s="21">
        <f>+SUM(H3:H9)</f>
        <v>3988.2029361111108</v>
      </c>
      <c r="I10" s="22">
        <f>+SUM(I3:I9)</f>
        <v>832.83136805555546</v>
      </c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28" t="s">
        <v>110</v>
      </c>
      <c r="B12" s="29" t="s">
        <v>109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26" t="s">
        <v>95</v>
      </c>
      <c r="B13" s="17">
        <f>+H4+H5+H7</f>
        <v>2517.2428980555551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26" t="s">
        <v>100</v>
      </c>
      <c r="B14" s="17">
        <f>+H8</f>
        <v>154.26347222222222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26" t="s">
        <v>93</v>
      </c>
      <c r="B15" s="17">
        <f>+H3+H9</f>
        <v>729.5595102777778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26" t="s">
        <v>97</v>
      </c>
      <c r="B16" s="17">
        <f>+H6</f>
        <v>587.13705555555566</v>
      </c>
      <c r="C16" s="4"/>
      <c r="D16" t="s">
        <v>111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27" t="s">
        <v>103</v>
      </c>
      <c r="B17" s="22">
        <f>+SUM(B13:B16)</f>
        <v>3988.2029361111108</v>
      </c>
      <c r="C17" s="4"/>
      <c r="D17" t="s">
        <v>112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2d7d53541144364bb9d71f286b51f7e xmlns="6f562838-09de-4b65-939a-432777c5c6ca">
      <Terms xmlns="http://schemas.microsoft.com/office/infopath/2007/PartnerControls">
        <TermInfo xmlns="http://schemas.microsoft.com/office/infopath/2007/PartnerControls">
          <TermName xmlns="http://schemas.microsoft.com/office/infopath/2007/PartnerControls">Ilam</TermName>
          <TermId xmlns="http://schemas.microsoft.com/office/infopath/2007/PartnerControls">17015150-e7d5-4990-b358-e90ea571f1b0</TermId>
        </TermInfo>
      </Terms>
    </c2d7d53541144364bb9d71f286b51f7e>
    <b0b6db7483f14678a4ad7fdce99521be xmlns="6f562838-09de-4b65-939a-432777c5c6ca">
      <Terms xmlns="http://schemas.microsoft.com/office/infopath/2007/PartnerControls"/>
    </b0b6db7483f14678a4ad7fdce99521be>
    <beaf417fcb4a4faab8ee781c2aab7105 xmlns="6f562838-09de-4b65-939a-432777c5c6ca">
      <Terms xmlns="http://schemas.microsoft.com/office/infopath/2007/PartnerControls"/>
    </beaf417fcb4a4faab8ee781c2aab7105>
    <a01561942c7d47699e3a361a6a580934 xmlns="6f562838-09de-4b65-939a-432777c5c6ca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Engineering</TermName>
          <TermId xmlns="http://schemas.microsoft.com/office/infopath/2007/PartnerControls">12b95fca-364a-4e75-bfde-3a4be67cafb1</TermId>
        </TermInfo>
      </Terms>
    </a01561942c7d47699e3a361a6a580934>
    <i7a4717f7d5d4c169373d4bfa77876ba xmlns="6f562838-09de-4b65-939a-432777c5c6ca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Document [Information]</TermName>
          <TermId xmlns="http://schemas.microsoft.com/office/infopath/2007/PartnerControls">1d129e84-9db2-4df6-a74b-09dd873e3970</TermId>
        </TermInfo>
      </Terms>
    </i7a4717f7d5d4c169373d4bfa77876ba>
    <jb15094b84d04db39a8de0b202a5649b xmlns="6f562838-09de-4b65-939a-432777c5c6ca">
      <Terms xmlns="http://schemas.microsoft.com/office/infopath/2007/PartnerControls"/>
    </jb15094b84d04db39a8de0b202a5649b>
    <SolarAuthor xmlns="6f562838-09de-4b65-939a-432777c5c6ca">
      <UserInfo>
        <DisplayName/>
        <AccountId xsi:nil="true"/>
        <AccountType/>
      </UserInfo>
    </SolarAuthor>
    <ece120804c3e4f2e81afd96eec8909f4 xmlns="6f562838-09de-4b65-939a-432777c5c6ca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1b523ed0-c261-4ad9-b790-ca7c80e7725e</TermId>
        </TermInfo>
      </Terms>
    </ece120804c3e4f2e81afd96eec8909f4>
    <TaxCatchAll xmlns="6f562838-09de-4b65-939a-432777c5c6ca">
      <Value>4</Value>
      <Value>3</Value>
      <Value>2</Value>
      <Value>1</Value>
    </TaxCatchAl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b9d2b188-b8f0-4527-ab9c-6ed07e2b5a47" ContentTypeId="0x010100BD80C5A6E3BE6B41A2427F16147D47A40053312233075A4069A30329A9D6153650" PreviousValue="tru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D80C5A6E3BE6B41A2427F16147D47A40053312233075A4069A30329A9D6153650009BDFA1D5359CBD4C85DAD57477427FFF" ma:contentTypeVersion="30" ma:contentTypeDescription="Solar Project Document Content Type - extends Solar Document; published by the Content Type Hub" ma:contentTypeScope="" ma:versionID="0fb8144282e26997dbfbcfff0a847418">
  <xsd:schema xmlns:xsd="http://www.w3.org/2001/XMLSchema" xmlns:xs="http://www.w3.org/2001/XMLSchema" xmlns:p="http://schemas.microsoft.com/office/2006/metadata/properties" xmlns:ns2="6f562838-09de-4b65-939a-432777c5c6ca" targetNamespace="http://schemas.microsoft.com/office/2006/metadata/properties" ma:root="true" ma:fieldsID="219c1bdc2a51c6b4ea03056f61156727" ns2:_="">
    <xsd:import namespace="6f562838-09de-4b65-939a-432777c5c6ca"/>
    <xsd:element name="properties">
      <xsd:complexType>
        <xsd:sequence>
          <xsd:element name="documentManagement">
            <xsd:complexType>
              <xsd:all>
                <xsd:element ref="ns2:SolarAuthor" minOccurs="0"/>
                <xsd:element ref="ns2:TaxCatchAllLabel" minOccurs="0"/>
                <xsd:element ref="ns2:jb15094b84d04db39a8de0b202a5649b" minOccurs="0"/>
                <xsd:element ref="ns2:a01561942c7d47699e3a361a6a580934" minOccurs="0"/>
                <xsd:element ref="ns2:ece120804c3e4f2e81afd96eec8909f4" minOccurs="0"/>
                <xsd:element ref="ns2:i7a4717f7d5d4c169373d4bfa77876ba" minOccurs="0"/>
                <xsd:element ref="ns2:c2d7d53541144364bb9d71f286b51f7e" minOccurs="0"/>
                <xsd:element ref="ns2:b0b6db7483f14678a4ad7fdce99521be" minOccurs="0"/>
                <xsd:element ref="ns2:TaxCatchAll" minOccurs="0"/>
                <xsd:element ref="ns2:beaf417fcb4a4faab8ee781c2aab7105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62838-09de-4b65-939a-432777c5c6ca" elementFormDefault="qualified">
    <xsd:import namespace="http://schemas.microsoft.com/office/2006/documentManagement/types"/>
    <xsd:import namespace="http://schemas.microsoft.com/office/infopath/2007/PartnerControls"/>
    <xsd:element name="SolarAuthor" ma:index="5" nillable="true" ma:displayName="Content Author" ma:description="Please specify the author of the content" ma:SharePointGroup="0" ma:internalName="Solar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Label" ma:index="10" nillable="true" ma:displayName="Taxonomy Catch All Column1" ma:hidden="true" ma:list="{391e412a-5cea-40ca-b974-b2b6d4e87d15}" ma:internalName="TaxCatchAllLabel" ma:readOnly="true" ma:showField="CatchAllDataLabel" ma:web="834cc484-bdff-4563-8615-a09634419f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jb15094b84d04db39a8de0b202a5649b" ma:index="12" nillable="true" ma:taxonomy="true" ma:internalName="jb15094b84d04db39a8de0b202a5649b" ma:taxonomyFieldName="SolarBusinessUnit" ma:displayName="Business Unit" ma:readOnly="false" ma:fieldId="{3b15094b-84d0-4db3-9a8d-e0b202a5649b}" ma:taxonomyMulti="true" ma:sspId="b9d2b188-b8f0-4527-ab9c-6ed07e2b5a47" ma:termSetId="9862a471-922d-4dbf-86ff-7f9443f4b69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01561942c7d47699e3a361a6a580934" ma:index="14" ma:taxonomy="true" ma:internalName="a01561942c7d47699e3a361a6a580934" ma:taxonomyFieldName="SolarDepartment" ma:displayName="Department" ma:default="" ma:fieldId="{a0156194-2c7d-4769-9e3a-361a6a580934}" ma:sspId="b9d2b188-b8f0-4527-ab9c-6ed07e2b5a47" ma:termSetId="a2a9cd89-8956-43cd-8902-c890ec3194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ce120804c3e4f2e81afd96eec8909f4" ma:index="17" ma:taxonomy="true" ma:internalName="ece120804c3e4f2e81afd96eec8909f4" ma:taxonomyFieldName="SolarCategory" ma:displayName="Category" ma:readOnly="false" ma:fieldId="{ece12080-4c3e-4f2e-81af-d96eec8909f4}" ma:sspId="b9d2b188-b8f0-4527-ab9c-6ed07e2b5a47" ma:termSetId="af3054d5-0efb-4d05-9185-ffb492b046b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7a4717f7d5d4c169373d4bfa77876ba" ma:index="19" ma:taxonomy="true" ma:internalName="i7a4717f7d5d4c169373d4bfa77876ba" ma:taxonomyFieldName="SolarDocumentType" ma:displayName="Document Type" ma:fieldId="{27a4717f-7d5d-4c16-9373-d4bfa77876ba}" ma:sspId="b9d2b188-b8f0-4527-ab9c-6ed07e2b5a47" ma:termSetId="3becb80b-35bf-4675-a7f1-fd97918282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2d7d53541144364bb9d71f286b51f7e" ma:index="20" ma:taxonomy="true" ma:internalName="c2d7d53541144364bb9d71f286b51f7e" ma:taxonomyFieldName="SolarLocation" ma:displayName="Location" ma:default="1;#Ilam|17015150-e7d5-4990-b358-e90ea571f1b0" ma:fieldId="{c2d7d535-4114-4364-bb9d-71f286b51f7e}" ma:sspId="b9d2b188-b8f0-4527-ab9c-6ed07e2b5a47" ma:termSetId="91c000f1-3349-4c42-8265-e80d17e1367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0b6db7483f14678a4ad7fdce99521be" ma:index="21" nillable="true" ma:taxonomy="true" ma:internalName="b0b6db7483f14678a4ad7fdce99521be" ma:taxonomyFieldName="InformationValue" ma:displayName="Information Value" ma:default="" ma:fieldId="{b0b6db74-83f1-4678-a4ad-7fdce99521be}" ma:sspId="b9d2b188-b8f0-4527-ab9c-6ed07e2b5a47" ma:termSetId="34b0f4c5-defa-4470-bf4b-1423e5dab3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391e412a-5cea-40ca-b974-b2b6d4e87d15}" ma:internalName="TaxCatchAll" ma:showField="CatchAllData" ma:web="834cc484-bdff-4563-8615-a09634419f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eaf417fcb4a4faab8ee781c2aab7105" ma:index="23" nillable="true" ma:taxonomy="true" ma:internalName="beaf417fcb4a4faab8ee781c2aab7105" ma:taxonomyFieldName="SolarRecordOutcome" ma:displayName="Business Classification" ma:default="" ma:fieldId="{beaf417f-cb4a-4faa-b8ee-781c2aab7105}" ma:sspId="b9d2b188-b8f0-4527-ab9c-6ed07e2b5a47" ma:termSetId="8c3df037-9251-4cc2-8e70-544a7250a86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DBAFCD-C269-43B7-A06E-897DA31B0E55}">
  <ds:schemaRefs>
    <ds:schemaRef ds:uri="http://schemas.microsoft.com/office/2006/metadata/properties"/>
    <ds:schemaRef ds:uri="http://schemas.microsoft.com/office/infopath/2007/PartnerControls"/>
    <ds:schemaRef ds:uri="6f562838-09de-4b65-939a-432777c5c6ca"/>
  </ds:schemaRefs>
</ds:datastoreItem>
</file>

<file path=customXml/itemProps2.xml><?xml version="1.0" encoding="utf-8"?>
<ds:datastoreItem xmlns:ds="http://schemas.openxmlformats.org/officeDocument/2006/customXml" ds:itemID="{58361F4D-BB56-47AE-B6C4-2885F884BD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9636EE-2547-49FD-B415-D65666F76B6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BF847ED0-6C15-41EC-B05A-C6C1E0211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62838-09de-4b65-939a-432777c5c6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hydro_groups</vt:lpstr>
      <vt:lpstr>power-plant-nz-database</vt:lpstr>
      <vt:lpstr>hydro_stations</vt:lpstr>
      <vt:lpstr>resevoir_storage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Rafaella Canessa</dc:creator>
  <cp:lastModifiedBy>Rafaella Canessa</cp:lastModifiedBy>
  <dcterms:created xsi:type="dcterms:W3CDTF">2024-03-08T03:09:22Z</dcterms:created>
  <dcterms:modified xsi:type="dcterms:W3CDTF">2024-03-08T08:44:58Z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0x010100BD80C5A6E3BE6B41A2427F16147D47A40053312233075A4069A30329A9D6153650009BDFA1D5359CBD4C85DAD57477427FFF</vt:lpwstr>
  </property>
  <property fmtid="{D5CDD505-2E9C-101B-9397-08002B2CF9AE}" pid="3" name="SolarRecordOutcome">
    <vt:lpwstr/>
  </property>
  <property fmtid="{D5CDD505-2E9C-101B-9397-08002B2CF9AE}" pid="4" name="SolarDocumentType">
    <vt:lpwstr>4;#Project Document [Information]|1d129e84-9db2-4df6-a74b-09dd873e3970</vt:lpwstr>
  </property>
  <property fmtid="{D5CDD505-2E9C-101B-9397-08002B2CF9AE}" pid="5" name="MediaServiceImageTags">
    <vt:lpwstr/>
  </property>
  <property fmtid="{D5CDD505-2E9C-101B-9397-08002B2CF9AE}" pid="6" name="SolarCategory">
    <vt:lpwstr>3;#Project|1b523ed0-c261-4ad9-b790-ca7c80e7725e</vt:lpwstr>
  </property>
  <property fmtid="{D5CDD505-2E9C-101B-9397-08002B2CF9AE}" pid="7" name="lcf76f155ced4ddcb4097134ff3c332f">
    <vt:lpwstr/>
  </property>
  <property fmtid="{D5CDD505-2E9C-101B-9397-08002B2CF9AE}" pid="8" name="SolarLocation">
    <vt:lpwstr>1;#Ilam|17015150-e7d5-4990-b358-e90ea571f1b0</vt:lpwstr>
  </property>
  <property fmtid="{D5CDD505-2E9C-101B-9397-08002B2CF9AE}" pid="9" name="SolarDepartment">
    <vt:lpwstr>2;#Engineering|12b95fca-364a-4e75-bfde-3a4be67cafb1</vt:lpwstr>
  </property>
  <property fmtid="{D5CDD505-2E9C-101B-9397-08002B2CF9AE}" pid="10" name="SolarBusinessUnit">
    <vt:lpwstr/>
  </property>
  <property fmtid="{D5CDD505-2E9C-101B-9397-08002B2CF9AE}" pid="11" name="InformationValue">
    <vt:lpwstr/>
  </property>
</Properties>
</file>