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lliBruggenPurce\Desktop\"/>
    </mc:Choice>
  </mc:AlternateContent>
  <xr:revisionPtr revIDLastSave="0" documentId="8_{4780222A-D1C5-4642-86BD-11E6844E6199}" xr6:coauthVersionLast="47" xr6:coauthVersionMax="47" xr10:uidLastSave="{00000000-0000-0000-0000-000000000000}"/>
  <bookViews>
    <workbookView xWindow="-120" yWindow="-120" windowWidth="29040" windowHeight="15840" activeTab="1" xr2:uid="{D757BB5B-D3E7-4711-BC6C-F7525EE86A23}"/>
  </bookViews>
  <sheets>
    <sheet name="Planilha1" sheetId="1" r:id="rId1"/>
    <sheet name="ex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2" l="1"/>
  <c r="F67" i="2"/>
  <c r="F66" i="2"/>
  <c r="F65" i="2"/>
  <c r="F64" i="2"/>
  <c r="F63" i="2"/>
  <c r="F62" i="2"/>
  <c r="E63" i="2"/>
  <c r="E64" i="2"/>
  <c r="E65" i="2"/>
  <c r="E66" i="2"/>
  <c r="E67" i="2"/>
  <c r="E68" i="2"/>
  <c r="E62" i="2"/>
  <c r="I51" i="2"/>
  <c r="I52" i="2"/>
  <c r="I53" i="2"/>
  <c r="I54" i="2"/>
  <c r="I55" i="2"/>
  <c r="I56" i="2"/>
  <c r="I57" i="2"/>
  <c r="I50" i="2"/>
  <c r="H51" i="2"/>
  <c r="H52" i="2"/>
  <c r="H53" i="2"/>
  <c r="H54" i="2"/>
  <c r="H55" i="2"/>
  <c r="H56" i="2"/>
  <c r="H57" i="2"/>
  <c r="H50" i="2"/>
  <c r="G51" i="2"/>
  <c r="G52" i="2"/>
  <c r="G53" i="2"/>
  <c r="G54" i="2"/>
  <c r="G55" i="2"/>
  <c r="G56" i="2"/>
  <c r="G57" i="2"/>
  <c r="G50" i="2"/>
  <c r="I44" i="2"/>
  <c r="H44" i="2"/>
  <c r="G44" i="2"/>
  <c r="F44" i="2"/>
  <c r="E44" i="2"/>
  <c r="D44" i="2"/>
  <c r="I42" i="2"/>
  <c r="H42" i="2"/>
  <c r="G42" i="2"/>
  <c r="F42" i="2"/>
  <c r="E42" i="2"/>
  <c r="D42" i="2"/>
  <c r="I23" i="2"/>
  <c r="J17" i="2"/>
  <c r="J18" i="2"/>
  <c r="J19" i="2"/>
  <c r="J20" i="2"/>
  <c r="J21" i="2"/>
  <c r="J16" i="2"/>
  <c r="J23" i="2" s="1"/>
  <c r="I17" i="2"/>
  <c r="I18" i="2"/>
  <c r="I19" i="2"/>
  <c r="I20" i="2"/>
  <c r="I21" i="2"/>
  <c r="I16" i="2"/>
  <c r="H17" i="2"/>
  <c r="H18" i="2"/>
  <c r="H19" i="2"/>
  <c r="H20" i="2"/>
  <c r="H21" i="2"/>
  <c r="H16" i="2"/>
  <c r="H23" i="2" s="1"/>
  <c r="G17" i="2"/>
  <c r="G18" i="2"/>
  <c r="G19" i="2"/>
  <c r="G20" i="2"/>
  <c r="G21" i="2"/>
  <c r="G16" i="2"/>
  <c r="G23" i="2" s="1"/>
  <c r="F23" i="2"/>
  <c r="E23" i="2"/>
  <c r="D23" i="2"/>
  <c r="F13" i="2"/>
  <c r="F25" i="2" s="1"/>
  <c r="E13" i="2"/>
  <c r="E25" i="2" s="1"/>
  <c r="D13" i="2"/>
  <c r="D25" i="2" s="1"/>
  <c r="J9" i="2"/>
  <c r="J8" i="2"/>
  <c r="J7" i="2"/>
  <c r="J6" i="2"/>
  <c r="J13" i="2" s="1"/>
  <c r="J25" i="2" s="1"/>
  <c r="J11" i="2"/>
  <c r="J10" i="2"/>
  <c r="H6" i="2"/>
  <c r="H13" i="2" s="1"/>
  <c r="H7" i="2"/>
  <c r="H8" i="2"/>
  <c r="H9" i="2"/>
  <c r="H10" i="2"/>
  <c r="H11" i="2"/>
  <c r="I11" i="2"/>
  <c r="I10" i="2"/>
  <c r="I9" i="2"/>
  <c r="I8" i="2"/>
  <c r="I7" i="2"/>
  <c r="I6" i="2"/>
  <c r="I13" i="2" s="1"/>
  <c r="I25" i="2" s="1"/>
  <c r="G11" i="2"/>
  <c r="G10" i="2"/>
  <c r="G9" i="2"/>
  <c r="G8" i="2"/>
  <c r="G7" i="2"/>
  <c r="G6" i="2"/>
  <c r="G13" i="2" s="1"/>
  <c r="G25" i="2" s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D28" i="1"/>
  <c r="E28" i="1"/>
  <c r="F28" i="1"/>
  <c r="G28" i="1"/>
  <c r="H28" i="1"/>
  <c r="I28" i="1"/>
  <c r="C28" i="1"/>
  <c r="F4" i="1"/>
  <c r="F8" i="1"/>
  <c r="F7" i="1"/>
  <c r="F6" i="1"/>
  <c r="F5" i="1"/>
  <c r="F3" i="1"/>
  <c r="F2" i="1"/>
  <c r="H25" i="2" l="1"/>
</calcChain>
</file>

<file path=xl/sharedStrings.xml><?xml version="1.0" encoding="utf-8"?>
<sst xmlns="http://schemas.openxmlformats.org/spreadsheetml/2006/main" count="145" uniqueCount="111">
  <si>
    <t>produto</t>
  </si>
  <si>
    <t>valor</t>
  </si>
  <si>
    <t>maça</t>
  </si>
  <si>
    <t>banana</t>
  </si>
  <si>
    <t>arroz</t>
  </si>
  <si>
    <t>feijão</t>
  </si>
  <si>
    <t>pipoca</t>
  </si>
  <si>
    <t>macarrão</t>
  </si>
  <si>
    <t>soma</t>
  </si>
  <si>
    <t>subtração</t>
  </si>
  <si>
    <t>multriplicação</t>
  </si>
  <si>
    <t>divisão</t>
  </si>
  <si>
    <t>media</t>
  </si>
  <si>
    <t>maximo</t>
  </si>
  <si>
    <t>minimo</t>
  </si>
  <si>
    <t>vendedores</t>
  </si>
  <si>
    <t>Adriana Gomes</t>
  </si>
  <si>
    <t>Alice Silva</t>
  </si>
  <si>
    <t>Ana Cristina</t>
  </si>
  <si>
    <t>Lavinia Sá</t>
  </si>
  <si>
    <t>Vitoria Sarques</t>
  </si>
  <si>
    <t>Jullya Victoria</t>
  </si>
  <si>
    <t>Gabrielly Henrique</t>
  </si>
  <si>
    <t>Ananda Vieira</t>
  </si>
  <si>
    <t>Carolina De Oliveira Palmen</t>
  </si>
  <si>
    <t>Fabio Pinheirto Borges</t>
  </si>
  <si>
    <t>Hallana Vitoria Faria Ribeirop</t>
  </si>
  <si>
    <t>Ester De Santana Felicissimo</t>
  </si>
  <si>
    <t>Jhenifer Braga Bitencourt</t>
  </si>
  <si>
    <t>janeiro</t>
  </si>
  <si>
    <t>fevereiro</t>
  </si>
  <si>
    <t>março</t>
  </si>
  <si>
    <t>abril</t>
  </si>
  <si>
    <t>maio</t>
  </si>
  <si>
    <t>junho</t>
  </si>
  <si>
    <t>total</t>
  </si>
  <si>
    <t>variação</t>
  </si>
  <si>
    <t>Empresa Nacional S/A</t>
  </si>
  <si>
    <t>Codigo</t>
  </si>
  <si>
    <t>Produto</t>
  </si>
  <si>
    <t>Porca</t>
  </si>
  <si>
    <t>Parafuso</t>
  </si>
  <si>
    <t>Arruela</t>
  </si>
  <si>
    <t>Prego</t>
  </si>
  <si>
    <t>Alicate</t>
  </si>
  <si>
    <t>Martelo</t>
  </si>
  <si>
    <t>Jan</t>
  </si>
  <si>
    <t>Mar</t>
  </si>
  <si>
    <t>Fev</t>
  </si>
  <si>
    <t>Total 1°Trim.</t>
  </si>
  <si>
    <t>Maximo</t>
  </si>
  <si>
    <t>Minimo</t>
  </si>
  <si>
    <t>Media</t>
  </si>
  <si>
    <t>Totais</t>
  </si>
  <si>
    <t>-</t>
  </si>
  <si>
    <t>Abril</t>
  </si>
  <si>
    <t>Maio</t>
  </si>
  <si>
    <t>Junho</t>
  </si>
  <si>
    <t>Total 2°Trim.</t>
  </si>
  <si>
    <t>Total de semestre</t>
  </si>
  <si>
    <t xml:space="preserve">CONTAS A PAGAR </t>
  </si>
  <si>
    <t>JANEIRO</t>
  </si>
  <si>
    <t>FEVEREIRO</t>
  </si>
  <si>
    <t>MARÇO</t>
  </si>
  <si>
    <t>JUNHO</t>
  </si>
  <si>
    <t>SALARIO</t>
  </si>
  <si>
    <t>ABRIL</t>
  </si>
  <si>
    <t>M AIO</t>
  </si>
  <si>
    <t>CONTAS</t>
  </si>
  <si>
    <t>AGUA</t>
  </si>
  <si>
    <t>LUZ</t>
  </si>
  <si>
    <t>ESCOLA</t>
  </si>
  <si>
    <t>IPTU</t>
  </si>
  <si>
    <t>IPVA</t>
  </si>
  <si>
    <t>SHOPPING</t>
  </si>
  <si>
    <t>COMBUSTIVEL</t>
  </si>
  <si>
    <t>ACADEMIA</t>
  </si>
  <si>
    <t>TOTAL DE CONTAS</t>
  </si>
  <si>
    <t>SALDO</t>
  </si>
  <si>
    <t>Araras Informáticas -  Hardware e Software</t>
  </si>
  <si>
    <t>Rua São Francisco de Assis, 123 - Araras SP</t>
  </si>
  <si>
    <t>N°</t>
  </si>
  <si>
    <t>NOME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</si>
  <si>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</si>
  <si>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</si>
  <si>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</si>
  <si>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</si>
  <si>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</si>
  <si>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</si>
  <si>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</si>
  <si>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</si>
  <si>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Salario Bruto</t>
  </si>
  <si>
    <t>INSS</t>
  </si>
  <si>
    <t>Gratificação</t>
  </si>
  <si>
    <t>INSS R$</t>
  </si>
  <si>
    <t>Gratificação R$</t>
  </si>
  <si>
    <t>Salario Liquido</t>
  </si>
  <si>
    <t>Valor do Dólar</t>
  </si>
  <si>
    <t>Papelaria Papel Branco</t>
  </si>
  <si>
    <t>Produtos</t>
  </si>
  <si>
    <t>Caneta Azul</t>
  </si>
  <si>
    <t>Caneta Vermelha</t>
  </si>
  <si>
    <t>Caderno</t>
  </si>
  <si>
    <t>Régua</t>
  </si>
  <si>
    <t>Lapis</t>
  </si>
  <si>
    <t>Papel Sulfite</t>
  </si>
  <si>
    <t>Tinta Nanquim</t>
  </si>
  <si>
    <t>Qtde</t>
  </si>
  <si>
    <t>Preço Unit.</t>
  </si>
  <si>
    <t>Total R$</t>
  </si>
  <si>
    <t>Total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</si>
</sst>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_-[$$-409]* #,##0.00_ ;_-[$$-409]* \-#,##0.00\ ;_-[$$-409]* &quot;-&quot;??_ ;_-@_ 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3" fillId="0" borderId="1" xfId="0" applyFont="1" applyBorder="1"/>
    <xf numFmtId="164" fontId="0" fillId="0" borderId="1" xfId="0" applyNumberFormat="1" applyBorder="1"/>
    <xf numFmtId="44" fontId="0" fillId="0" borderId="1" xfId="1" applyFont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4" fontId="0" fillId="0" borderId="1" xfId="0" applyNumberFormat="1" applyBorder="1"/>
    <xf numFmtId="44" fontId="0" fillId="0" borderId="0" xfId="1" applyFo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0" fontId="0" fillId="0" borderId="1" xfId="0" applyNumberFormat="1" applyBorder="1"/>
    <xf numFmtId="10" fontId="0" fillId="0" borderId="1" xfId="2" applyNumberFormat="1" applyFont="1" applyBorder="1"/>
    <xf numFmtId="0" fontId="2" fillId="0" borderId="11" xfId="0" applyFont="1" applyBorder="1"/>
    <xf numFmtId="44" fontId="2" fillId="0" borderId="11" xfId="1" applyFont="1" applyBorder="1"/>
    <xf numFmtId="165" fontId="0" fillId="0" borderId="1" xfId="1" applyNumberFormat="1" applyFont="1" applyBorder="1"/>
    <xf numFmtId="0" fontId="0" fillId="0" borderId="0" xfId="0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0985-C329-425B-8AD0-778936711968}">
  <dimension ref="B2:L40"/>
  <sheetViews>
    <sheetView topLeftCell="A17" workbookViewId="0">
      <selection activeCell="K29" sqref="K29"/>
    </sheetView>
  </sheetViews>
  <sheetFormatPr defaultRowHeight="14.25"/>
  <cols>
    <col min="2" max="2" width="27" customWidth="1"/>
    <col min="5" max="5" width="13.375" customWidth="1"/>
    <col min="6" max="6" width="15.625" bestFit="1" customWidth="1"/>
  </cols>
  <sheetData>
    <row r="2" spans="2:9" ht="15">
      <c r="B2" s="2" t="s">
        <v>0</v>
      </c>
      <c r="C2" s="2" t="s">
        <v>1</v>
      </c>
      <c r="E2" s="2" t="s">
        <v>8</v>
      </c>
      <c r="F2" s="3">
        <f>SUM(C3:C8)</f>
        <v>152</v>
      </c>
    </row>
    <row r="3" spans="2:9" ht="15">
      <c r="B3" s="1" t="s">
        <v>2</v>
      </c>
      <c r="C3" s="3">
        <v>22</v>
      </c>
      <c r="E3" s="2" t="s">
        <v>9</v>
      </c>
      <c r="F3" s="3">
        <f>SUM(C3-C4-C5-C6-C7-C8)</f>
        <v>-108</v>
      </c>
    </row>
    <row r="4" spans="2:9" ht="15">
      <c r="B4" s="1" t="s">
        <v>3</v>
      </c>
      <c r="C4" s="3">
        <v>33</v>
      </c>
      <c r="E4" s="2" t="s">
        <v>10</v>
      </c>
      <c r="F4" s="4">
        <f>(C3*C4)</f>
        <v>726</v>
      </c>
    </row>
    <row r="5" spans="2:9" ht="15">
      <c r="B5" s="1" t="s">
        <v>4</v>
      </c>
      <c r="C5" s="3">
        <v>15</v>
      </c>
      <c r="E5" s="2" t="s">
        <v>11</v>
      </c>
      <c r="F5" s="3">
        <f>C3/C4</f>
        <v>0.66666666666666663</v>
      </c>
    </row>
    <row r="6" spans="2:9" ht="15">
      <c r="B6" s="1" t="s">
        <v>5</v>
      </c>
      <c r="C6" s="3">
        <v>20</v>
      </c>
      <c r="E6" s="2" t="s">
        <v>12</v>
      </c>
      <c r="F6" s="3">
        <f>AVERAGE(C3:C8)</f>
        <v>25.333333333333332</v>
      </c>
    </row>
    <row r="7" spans="2:9" ht="15">
      <c r="B7" s="1" t="s">
        <v>6</v>
      </c>
      <c r="C7" s="3">
        <v>50</v>
      </c>
      <c r="E7" s="2" t="s">
        <v>13</v>
      </c>
      <c r="F7" s="3">
        <f>MAX(C3:C8)</f>
        <v>50</v>
      </c>
    </row>
    <row r="8" spans="2:9" ht="15">
      <c r="B8" s="1" t="s">
        <v>7</v>
      </c>
      <c r="C8" s="3">
        <v>12</v>
      </c>
      <c r="E8" s="2" t="s">
        <v>14</v>
      </c>
      <c r="F8" s="3">
        <f>MIN(C3:C8)</f>
        <v>12</v>
      </c>
    </row>
    <row r="12" spans="2:9" ht="15">
      <c r="B12" s="7" t="s">
        <v>15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</row>
    <row r="13" spans="2:9">
      <c r="B13" s="8" t="s">
        <v>16</v>
      </c>
      <c r="C13" s="8">
        <v>165792</v>
      </c>
      <c r="D13" s="8">
        <v>132334</v>
      </c>
      <c r="E13" s="8">
        <v>55555273</v>
      </c>
      <c r="F13" s="8">
        <v>160476</v>
      </c>
      <c r="G13" s="8">
        <v>289375</v>
      </c>
      <c r="H13" s="8">
        <v>215189</v>
      </c>
      <c r="I13" s="8">
        <v>56518439</v>
      </c>
    </row>
    <row r="14" spans="2:9">
      <c r="B14" s="8" t="s">
        <v>17</v>
      </c>
      <c r="C14" s="8">
        <v>165792</v>
      </c>
      <c r="D14" s="8">
        <v>132334</v>
      </c>
      <c r="E14" s="8">
        <v>55555273</v>
      </c>
      <c r="F14" s="8">
        <v>160476</v>
      </c>
      <c r="G14" s="8">
        <v>289375</v>
      </c>
      <c r="H14" s="8">
        <v>215189</v>
      </c>
      <c r="I14" s="8">
        <v>56518439</v>
      </c>
    </row>
    <row r="15" spans="2:9">
      <c r="B15" s="8" t="s">
        <v>18</v>
      </c>
      <c r="C15" s="8">
        <v>165792</v>
      </c>
      <c r="D15" s="8">
        <v>132334</v>
      </c>
      <c r="E15" s="8">
        <v>55555273</v>
      </c>
      <c r="F15" s="8">
        <v>160476</v>
      </c>
      <c r="G15" s="8">
        <v>289375</v>
      </c>
      <c r="H15" s="8">
        <v>215189</v>
      </c>
      <c r="I15" s="8">
        <v>56518439</v>
      </c>
    </row>
    <row r="16" spans="2:9">
      <c r="B16" s="8" t="s">
        <v>19</v>
      </c>
      <c r="C16" s="8">
        <v>165792</v>
      </c>
      <c r="D16" s="8">
        <v>132334</v>
      </c>
      <c r="E16" s="8">
        <v>55555273</v>
      </c>
      <c r="F16" s="8">
        <v>160476</v>
      </c>
      <c r="G16" s="8">
        <v>289375</v>
      </c>
      <c r="H16" s="8">
        <v>215189</v>
      </c>
      <c r="I16" s="8">
        <v>56518439</v>
      </c>
    </row>
    <row r="17" spans="2:12">
      <c r="B17" s="8" t="s">
        <v>20</v>
      </c>
      <c r="C17" s="8">
        <v>165792</v>
      </c>
      <c r="D17" s="8">
        <v>132334</v>
      </c>
      <c r="E17" s="8">
        <v>55555273</v>
      </c>
      <c r="F17" s="8">
        <v>160476</v>
      </c>
      <c r="G17" s="8">
        <v>289375</v>
      </c>
      <c r="H17" s="8">
        <v>215189</v>
      </c>
      <c r="I17" s="8">
        <v>56518439</v>
      </c>
      <c r="K17" t="s">
        <v>36</v>
      </c>
      <c r="L17" s="9">
        <v>0.1</v>
      </c>
    </row>
    <row r="18" spans="2:12">
      <c r="B18" s="8" t="s">
        <v>21</v>
      </c>
      <c r="C18" s="8">
        <v>165792</v>
      </c>
      <c r="D18" s="8">
        <v>132334</v>
      </c>
      <c r="E18" s="8">
        <v>55555273</v>
      </c>
      <c r="F18" s="8">
        <v>160476</v>
      </c>
      <c r="G18" s="8">
        <v>289375</v>
      </c>
      <c r="H18" s="8">
        <v>215189</v>
      </c>
      <c r="I18" s="8">
        <v>56518439</v>
      </c>
    </row>
    <row r="19" spans="2:12">
      <c r="B19" s="8" t="s">
        <v>22</v>
      </c>
      <c r="C19" s="8">
        <v>165792</v>
      </c>
      <c r="D19" s="8">
        <v>132334</v>
      </c>
      <c r="E19" s="8">
        <v>55555273</v>
      </c>
      <c r="F19" s="8">
        <v>160476</v>
      </c>
      <c r="G19" s="8">
        <v>289375</v>
      </c>
      <c r="H19" s="8">
        <v>215189</v>
      </c>
      <c r="I19" s="8">
        <v>56518439</v>
      </c>
    </row>
    <row r="20" spans="2:12">
      <c r="B20" s="8" t="s">
        <v>23</v>
      </c>
      <c r="C20" s="8">
        <v>165792</v>
      </c>
      <c r="D20" s="8">
        <v>132334</v>
      </c>
      <c r="E20" s="8">
        <v>55555273</v>
      </c>
      <c r="F20" s="8">
        <v>160476</v>
      </c>
      <c r="G20" s="8">
        <v>289375</v>
      </c>
      <c r="H20" s="8">
        <v>215189</v>
      </c>
      <c r="I20" s="8">
        <v>56518439</v>
      </c>
    </row>
    <row r="21" spans="2:12">
      <c r="B21" s="8" t="s">
        <v>24</v>
      </c>
      <c r="C21" s="8">
        <v>165792</v>
      </c>
      <c r="D21" s="8">
        <v>132334</v>
      </c>
      <c r="E21" s="8">
        <v>55555273</v>
      </c>
      <c r="F21" s="8">
        <v>160476</v>
      </c>
      <c r="G21" s="8">
        <v>289375</v>
      </c>
      <c r="H21" s="8">
        <v>215189</v>
      </c>
      <c r="I21" s="8">
        <v>56518439</v>
      </c>
    </row>
    <row r="22" spans="2:12">
      <c r="B22" s="8" t="s">
        <v>25</v>
      </c>
      <c r="C22" s="8">
        <v>165792</v>
      </c>
      <c r="D22" s="8">
        <v>132334</v>
      </c>
      <c r="E22" s="8">
        <v>55555273</v>
      </c>
      <c r="F22" s="8">
        <v>160476</v>
      </c>
      <c r="G22" s="8">
        <v>289375</v>
      </c>
      <c r="H22" s="8">
        <v>215189</v>
      </c>
      <c r="I22" s="8">
        <v>56518439</v>
      </c>
    </row>
    <row r="23" spans="2:12">
      <c r="B23" s="8" t="s">
        <v>26</v>
      </c>
      <c r="C23" s="8">
        <v>165792</v>
      </c>
      <c r="D23" s="8">
        <v>132334</v>
      </c>
      <c r="E23" s="8">
        <v>55555273</v>
      </c>
      <c r="F23" s="8">
        <v>160476</v>
      </c>
      <c r="G23" s="8">
        <v>289375</v>
      </c>
      <c r="H23" s="8">
        <v>215189</v>
      </c>
      <c r="I23" s="8">
        <v>56518439</v>
      </c>
    </row>
    <row r="24" spans="2:12">
      <c r="B24" s="8" t="s">
        <v>27</v>
      </c>
      <c r="C24" s="8">
        <v>165792</v>
      </c>
      <c r="D24" s="8">
        <v>132334</v>
      </c>
      <c r="E24" s="8">
        <v>55555273</v>
      </c>
      <c r="F24" s="8">
        <v>160476</v>
      </c>
      <c r="G24" s="8">
        <v>289375</v>
      </c>
      <c r="H24" s="8">
        <v>215189</v>
      </c>
      <c r="I24" s="8">
        <v>56518439</v>
      </c>
    </row>
    <row r="25" spans="2:12">
      <c r="B25" s="8" t="s">
        <v>28</v>
      </c>
      <c r="C25" s="8">
        <v>165792</v>
      </c>
      <c r="D25" s="8">
        <v>132334</v>
      </c>
      <c r="E25" s="8">
        <v>55555273</v>
      </c>
      <c r="F25" s="8">
        <v>160476</v>
      </c>
      <c r="G25" s="8">
        <v>289375</v>
      </c>
      <c r="H25" s="8">
        <v>215189</v>
      </c>
      <c r="I25" s="8">
        <v>56518439</v>
      </c>
    </row>
    <row r="27" spans="2:12" ht="15">
      <c r="B27" s="7" t="s">
        <v>15</v>
      </c>
      <c r="C27" s="7" t="s">
        <v>29</v>
      </c>
      <c r="D27" s="7" t="s">
        <v>30</v>
      </c>
      <c r="E27" s="7" t="s">
        <v>31</v>
      </c>
      <c r="F27" s="7" t="s">
        <v>32</v>
      </c>
      <c r="G27" s="7" t="s">
        <v>33</v>
      </c>
      <c r="H27" s="7" t="s">
        <v>34</v>
      </c>
      <c r="I27" s="7" t="s">
        <v>35</v>
      </c>
    </row>
    <row r="28" spans="2:12">
      <c r="B28" s="8" t="s">
        <v>16</v>
      </c>
      <c r="C28" s="8">
        <f>C13</f>
        <v>165792</v>
      </c>
      <c r="D28" s="8">
        <f>D13</f>
        <v>132334</v>
      </c>
      <c r="E28" s="8">
        <f>E13</f>
        <v>55555273</v>
      </c>
      <c r="F28" s="8">
        <f>F13</f>
        <v>160476</v>
      </c>
      <c r="G28" s="8">
        <f>G13</f>
        <v>289375</v>
      </c>
      <c r="H28" s="8">
        <f>H13</f>
        <v>215189</v>
      </c>
      <c r="I28" s="8">
        <f>I13</f>
        <v>56518439</v>
      </c>
    </row>
    <row r="29" spans="2:12">
      <c r="B29" s="8" t="s">
        <v>17</v>
      </c>
      <c r="C29" s="8">
        <f t="shared" ref="C29:I29" si="0">C14</f>
        <v>165792</v>
      </c>
      <c r="D29" s="8">
        <f t="shared" si="0"/>
        <v>132334</v>
      </c>
      <c r="E29" s="8">
        <f t="shared" si="0"/>
        <v>55555273</v>
      </c>
      <c r="F29" s="8">
        <f t="shared" si="0"/>
        <v>160476</v>
      </c>
      <c r="G29" s="8">
        <f t="shared" si="0"/>
        <v>289375</v>
      </c>
      <c r="H29" s="8">
        <f t="shared" si="0"/>
        <v>215189</v>
      </c>
      <c r="I29" s="8">
        <f t="shared" si="0"/>
        <v>56518439</v>
      </c>
    </row>
    <row r="30" spans="2:12">
      <c r="B30" s="8" t="s">
        <v>18</v>
      </c>
      <c r="C30" s="8">
        <f t="shared" ref="C30:I30" si="1">C15</f>
        <v>165792</v>
      </c>
      <c r="D30" s="8">
        <f t="shared" si="1"/>
        <v>132334</v>
      </c>
      <c r="E30" s="8">
        <f t="shared" si="1"/>
        <v>55555273</v>
      </c>
      <c r="F30" s="8">
        <f t="shared" si="1"/>
        <v>160476</v>
      </c>
      <c r="G30" s="8">
        <f t="shared" si="1"/>
        <v>289375</v>
      </c>
      <c r="H30" s="8">
        <f t="shared" si="1"/>
        <v>215189</v>
      </c>
      <c r="I30" s="8">
        <f t="shared" si="1"/>
        <v>56518439</v>
      </c>
    </row>
    <row r="31" spans="2:12">
      <c r="B31" s="8" t="s">
        <v>19</v>
      </c>
      <c r="C31" s="8">
        <f t="shared" ref="C31:I31" si="2">C16</f>
        <v>165792</v>
      </c>
      <c r="D31" s="8">
        <f t="shared" si="2"/>
        <v>132334</v>
      </c>
      <c r="E31" s="8">
        <f t="shared" si="2"/>
        <v>55555273</v>
      </c>
      <c r="F31" s="8">
        <f t="shared" si="2"/>
        <v>160476</v>
      </c>
      <c r="G31" s="8">
        <f t="shared" si="2"/>
        <v>289375</v>
      </c>
      <c r="H31" s="8">
        <f t="shared" si="2"/>
        <v>215189</v>
      </c>
      <c r="I31" s="8">
        <f t="shared" si="2"/>
        <v>56518439</v>
      </c>
    </row>
    <row r="32" spans="2:12">
      <c r="B32" s="8" t="s">
        <v>20</v>
      </c>
      <c r="C32" s="8">
        <f t="shared" ref="C32:I32" si="3">C17</f>
        <v>165792</v>
      </c>
      <c r="D32" s="8">
        <f t="shared" si="3"/>
        <v>132334</v>
      </c>
      <c r="E32" s="8">
        <f t="shared" si="3"/>
        <v>55555273</v>
      </c>
      <c r="F32" s="8">
        <f t="shared" si="3"/>
        <v>160476</v>
      </c>
      <c r="G32" s="8">
        <f t="shared" si="3"/>
        <v>289375</v>
      </c>
      <c r="H32" s="8">
        <f t="shared" si="3"/>
        <v>215189</v>
      </c>
      <c r="I32" s="8">
        <f t="shared" si="3"/>
        <v>56518439</v>
      </c>
    </row>
    <row r="33" spans="2:9">
      <c r="B33" s="8" t="s">
        <v>21</v>
      </c>
      <c r="C33" s="8">
        <f t="shared" ref="C33:I33" si="4">C18</f>
        <v>165792</v>
      </c>
      <c r="D33" s="8">
        <f t="shared" si="4"/>
        <v>132334</v>
      </c>
      <c r="E33" s="8">
        <f t="shared" si="4"/>
        <v>55555273</v>
      </c>
      <c r="F33" s="8">
        <f t="shared" si="4"/>
        <v>160476</v>
      </c>
      <c r="G33" s="8">
        <f t="shared" si="4"/>
        <v>289375</v>
      </c>
      <c r="H33" s="8">
        <f t="shared" si="4"/>
        <v>215189</v>
      </c>
      <c r="I33" s="8">
        <f t="shared" si="4"/>
        <v>56518439</v>
      </c>
    </row>
    <row r="34" spans="2:9">
      <c r="B34" s="8" t="s">
        <v>22</v>
      </c>
      <c r="C34" s="8">
        <f t="shared" ref="C34:I34" si="5">C19</f>
        <v>165792</v>
      </c>
      <c r="D34" s="8">
        <f t="shared" si="5"/>
        <v>132334</v>
      </c>
      <c r="E34" s="8">
        <f t="shared" si="5"/>
        <v>55555273</v>
      </c>
      <c r="F34" s="8">
        <f t="shared" si="5"/>
        <v>160476</v>
      </c>
      <c r="G34" s="8">
        <f t="shared" si="5"/>
        <v>289375</v>
      </c>
      <c r="H34" s="8">
        <f t="shared" si="5"/>
        <v>215189</v>
      </c>
      <c r="I34" s="8">
        <f t="shared" si="5"/>
        <v>56518439</v>
      </c>
    </row>
    <row r="35" spans="2:9">
      <c r="B35" s="8" t="s">
        <v>23</v>
      </c>
      <c r="C35" s="8">
        <f t="shared" ref="C35:I35" si="6">C20</f>
        <v>165792</v>
      </c>
      <c r="D35" s="8">
        <f t="shared" si="6"/>
        <v>132334</v>
      </c>
      <c r="E35" s="8">
        <f t="shared" si="6"/>
        <v>55555273</v>
      </c>
      <c r="F35" s="8">
        <f t="shared" si="6"/>
        <v>160476</v>
      </c>
      <c r="G35" s="8">
        <f t="shared" si="6"/>
        <v>289375</v>
      </c>
      <c r="H35" s="8">
        <f t="shared" si="6"/>
        <v>215189</v>
      </c>
      <c r="I35" s="8">
        <f t="shared" si="6"/>
        <v>56518439</v>
      </c>
    </row>
    <row r="36" spans="2:9">
      <c r="B36" s="8" t="s">
        <v>24</v>
      </c>
      <c r="C36" s="8">
        <f t="shared" ref="C36:I36" si="7">C21</f>
        <v>165792</v>
      </c>
      <c r="D36" s="8">
        <f t="shared" si="7"/>
        <v>132334</v>
      </c>
      <c r="E36" s="8">
        <f t="shared" si="7"/>
        <v>55555273</v>
      </c>
      <c r="F36" s="8">
        <f t="shared" si="7"/>
        <v>160476</v>
      </c>
      <c r="G36" s="8">
        <f t="shared" si="7"/>
        <v>289375</v>
      </c>
      <c r="H36" s="8">
        <f t="shared" si="7"/>
        <v>215189</v>
      </c>
      <c r="I36" s="8">
        <f t="shared" si="7"/>
        <v>56518439</v>
      </c>
    </row>
    <row r="37" spans="2:9">
      <c r="B37" s="8" t="s">
        <v>25</v>
      </c>
      <c r="C37" s="8">
        <f t="shared" ref="C37:I37" si="8">C22</f>
        <v>165792</v>
      </c>
      <c r="D37" s="8">
        <f t="shared" si="8"/>
        <v>132334</v>
      </c>
      <c r="E37" s="8">
        <f t="shared" si="8"/>
        <v>55555273</v>
      </c>
      <c r="F37" s="8">
        <f t="shared" si="8"/>
        <v>160476</v>
      </c>
      <c r="G37" s="8">
        <f t="shared" si="8"/>
        <v>289375</v>
      </c>
      <c r="H37" s="8">
        <f t="shared" si="8"/>
        <v>215189</v>
      </c>
      <c r="I37" s="8">
        <f t="shared" si="8"/>
        <v>56518439</v>
      </c>
    </row>
    <row r="38" spans="2:9">
      <c r="B38" s="8" t="s">
        <v>26</v>
      </c>
      <c r="C38" s="8">
        <f t="shared" ref="C38:I38" si="9">C23</f>
        <v>165792</v>
      </c>
      <c r="D38" s="8">
        <f t="shared" si="9"/>
        <v>132334</v>
      </c>
      <c r="E38" s="8">
        <f t="shared" si="9"/>
        <v>55555273</v>
      </c>
      <c r="F38" s="8">
        <f t="shared" si="9"/>
        <v>160476</v>
      </c>
      <c r="G38" s="8">
        <f t="shared" si="9"/>
        <v>289375</v>
      </c>
      <c r="H38" s="8">
        <f t="shared" si="9"/>
        <v>215189</v>
      </c>
      <c r="I38" s="8">
        <f t="shared" si="9"/>
        <v>56518439</v>
      </c>
    </row>
    <row r="39" spans="2:9">
      <c r="B39" s="8" t="s">
        <v>27</v>
      </c>
      <c r="C39" s="8">
        <f t="shared" ref="C39:I39" si="10">C24</f>
        <v>165792</v>
      </c>
      <c r="D39" s="8">
        <f t="shared" si="10"/>
        <v>132334</v>
      </c>
      <c r="E39" s="8">
        <f t="shared" si="10"/>
        <v>55555273</v>
      </c>
      <c r="F39" s="8">
        <f t="shared" si="10"/>
        <v>160476</v>
      </c>
      <c r="G39" s="8">
        <f t="shared" si="10"/>
        <v>289375</v>
      </c>
      <c r="H39" s="8">
        <f t="shared" si="10"/>
        <v>215189</v>
      </c>
      <c r="I39" s="8">
        <f t="shared" si="10"/>
        <v>56518439</v>
      </c>
    </row>
    <row r="40" spans="2:9">
      <c r="B40" s="8" t="s">
        <v>28</v>
      </c>
      <c r="C40" s="8">
        <f t="shared" ref="C40:I40" si="11">C25</f>
        <v>165792</v>
      </c>
      <c r="D40" s="8">
        <f t="shared" si="11"/>
        <v>132334</v>
      </c>
      <c r="E40" s="8">
        <f t="shared" si="11"/>
        <v>55555273</v>
      </c>
      <c r="F40" s="8">
        <f t="shared" si="11"/>
        <v>160476</v>
      </c>
      <c r="G40" s="8">
        <f t="shared" si="11"/>
        <v>289375</v>
      </c>
      <c r="H40" s="8">
        <f t="shared" si="11"/>
        <v>215189</v>
      </c>
      <c r="I40" s="8">
        <f t="shared" si="11"/>
        <v>56518439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5169-F269-4BC5-BC06-AD0835786767}">
  <dimension ref="B1:L70"/>
  <sheetViews>
    <sheetView tabSelected="1" workbookViewId="0">
      <selection activeCell="N9" sqref="N9"/>
    </sheetView>
  </sheetViews>
  <sheetFormatPr defaultRowHeight="14.25"/>
  <cols>
    <col min="2" max="2" width="15.875" customWidth="1"/>
    <col min="3" max="3" width="9.25" bestFit="1" customWidth="1"/>
    <col min="4" max="4" width="12.5" bestFit="1" customWidth="1"/>
    <col min="5" max="6" width="11.625" bestFit="1" customWidth="1"/>
    <col min="7" max="7" width="15" customWidth="1"/>
    <col min="8" max="8" width="16.5" customWidth="1"/>
    <col min="9" max="9" width="14.5" customWidth="1"/>
    <col min="10" max="10" width="13.625" customWidth="1"/>
  </cols>
  <sheetData>
    <row r="1" spans="2:12" ht="15" thickBot="1"/>
    <row r="2" spans="2:12" ht="15.75" thickBot="1">
      <c r="B2" s="10" t="s">
        <v>37</v>
      </c>
      <c r="C2" s="11"/>
      <c r="D2" s="11"/>
      <c r="E2" s="11"/>
      <c r="F2" s="11"/>
      <c r="G2" s="11"/>
      <c r="H2" s="11"/>
      <c r="I2" s="11"/>
      <c r="J2" s="11"/>
      <c r="K2" s="11"/>
      <c r="L2" s="12"/>
    </row>
    <row r="5" spans="2:12" ht="15">
      <c r="B5" s="7" t="s">
        <v>38</v>
      </c>
      <c r="C5" s="7" t="s">
        <v>39</v>
      </c>
      <c r="D5" s="7" t="s">
        <v>46</v>
      </c>
      <c r="E5" s="7" t="s">
        <v>48</v>
      </c>
      <c r="F5" s="7" t="s">
        <v>47</v>
      </c>
      <c r="G5" s="7" t="s">
        <v>49</v>
      </c>
      <c r="H5" s="7" t="s">
        <v>50</v>
      </c>
      <c r="I5" s="7" t="s">
        <v>51</v>
      </c>
      <c r="J5" s="7" t="s">
        <v>52</v>
      </c>
    </row>
    <row r="6" spans="2:12" ht="15">
      <c r="B6" s="7">
        <v>1</v>
      </c>
      <c r="C6" s="1" t="s">
        <v>40</v>
      </c>
      <c r="D6" s="4">
        <v>4500</v>
      </c>
      <c r="E6" s="4">
        <v>5040</v>
      </c>
      <c r="F6" s="4">
        <v>5696</v>
      </c>
      <c r="G6" s="4">
        <f>SUM(D6:F6)</f>
        <v>15236</v>
      </c>
      <c r="H6" s="4">
        <f>MAX(D6:F6)</f>
        <v>5696</v>
      </c>
      <c r="I6" s="4">
        <f>MIN(D6:F6)</f>
        <v>4500</v>
      </c>
      <c r="J6" s="4">
        <f>AVERAGE(D6:F6)</f>
        <v>5078.666666666667</v>
      </c>
    </row>
    <row r="7" spans="2:12" ht="15">
      <c r="B7" s="7">
        <v>2</v>
      </c>
      <c r="C7" s="1" t="s">
        <v>41</v>
      </c>
      <c r="D7" s="4">
        <v>6250</v>
      </c>
      <c r="E7" s="4">
        <v>7000</v>
      </c>
      <c r="F7" s="4">
        <v>7910</v>
      </c>
      <c r="G7" s="4">
        <f>SUM(D7:F7)</f>
        <v>21160</v>
      </c>
      <c r="H7" s="4">
        <f>MAX(D7:F7)</f>
        <v>7910</v>
      </c>
      <c r="I7" s="4">
        <f>MIN(D7:F7)</f>
        <v>6250</v>
      </c>
      <c r="J7" s="4">
        <f>AVERAGE(D7:F7)</f>
        <v>7053.333333333333</v>
      </c>
    </row>
    <row r="8" spans="2:12" ht="15">
      <c r="B8" s="7">
        <v>3</v>
      </c>
      <c r="C8" s="1" t="s">
        <v>42</v>
      </c>
      <c r="D8" s="4">
        <v>3300</v>
      </c>
      <c r="E8" s="4">
        <v>3696</v>
      </c>
      <c r="F8" s="4">
        <v>4176</v>
      </c>
      <c r="G8" s="4">
        <f>SUM(D8:F8)</f>
        <v>11172</v>
      </c>
      <c r="H8" s="4">
        <f>MAX(D8:F8)</f>
        <v>4176</v>
      </c>
      <c r="I8" s="4">
        <f>MIN(D8:F8)</f>
        <v>3300</v>
      </c>
      <c r="J8" s="4">
        <f>AVERAGE(D8:F8)</f>
        <v>3724</v>
      </c>
    </row>
    <row r="9" spans="2:12" ht="15">
      <c r="B9" s="7">
        <v>4</v>
      </c>
      <c r="C9" s="1" t="s">
        <v>43</v>
      </c>
      <c r="D9" s="4">
        <v>8000</v>
      </c>
      <c r="E9" s="4">
        <v>8690</v>
      </c>
      <c r="F9" s="4">
        <v>10125</v>
      </c>
      <c r="G9" s="4">
        <f>SUM(D9:F9)</f>
        <v>26815</v>
      </c>
      <c r="H9" s="4">
        <f>MAX(D9:F9)</f>
        <v>10125</v>
      </c>
      <c r="I9" s="4">
        <f>MIN(D9:F9)</f>
        <v>8000</v>
      </c>
      <c r="J9" s="4">
        <f>AVERAGE(D9:F9)</f>
        <v>8938.3333333333339</v>
      </c>
    </row>
    <row r="10" spans="2:12" ht="15">
      <c r="B10" s="7">
        <v>5</v>
      </c>
      <c r="C10" s="1" t="s">
        <v>44</v>
      </c>
      <c r="D10" s="4">
        <v>4557</v>
      </c>
      <c r="E10" s="4">
        <v>5104</v>
      </c>
      <c r="F10" s="4">
        <v>5676</v>
      </c>
      <c r="G10" s="4">
        <f>SUM(D10:F10)</f>
        <v>15337</v>
      </c>
      <c r="H10" s="4">
        <f>MAX(D10:F10)</f>
        <v>5676</v>
      </c>
      <c r="I10" s="4">
        <f>MIN(D10:F10)</f>
        <v>4557</v>
      </c>
      <c r="J10" s="4">
        <f>AVERAGE(D10:F10)</f>
        <v>5112.333333333333</v>
      </c>
    </row>
    <row r="11" spans="2:12" ht="15">
      <c r="B11" s="7">
        <v>6</v>
      </c>
      <c r="C11" s="1" t="s">
        <v>45</v>
      </c>
      <c r="D11" s="4">
        <v>3260</v>
      </c>
      <c r="E11" s="4">
        <v>3640</v>
      </c>
      <c r="F11" s="4">
        <v>4113</v>
      </c>
      <c r="G11" s="4">
        <f>SUM(D11:F11)</f>
        <v>11013</v>
      </c>
      <c r="H11" s="4">
        <f>MAX(D11:F11)</f>
        <v>4113</v>
      </c>
      <c r="I11" s="4">
        <f>MIN(D11:F11)</f>
        <v>3260</v>
      </c>
      <c r="J11" s="4">
        <f>AVERAGE(D11:F11)</f>
        <v>3671</v>
      </c>
    </row>
    <row r="12" spans="2:12" ht="15">
      <c r="B12" s="5"/>
      <c r="G12" s="14"/>
      <c r="H12" s="14"/>
      <c r="I12" s="14"/>
      <c r="J12" s="14"/>
    </row>
    <row r="13" spans="2:12" ht="15">
      <c r="B13" s="6" t="s">
        <v>53</v>
      </c>
      <c r="C13" s="8" t="s">
        <v>54</v>
      </c>
      <c r="D13" s="13">
        <f>SUM(D6:D11)</f>
        <v>29867</v>
      </c>
      <c r="E13" s="13">
        <f>SUM(E6:E11)</f>
        <v>33170</v>
      </c>
      <c r="F13" s="13">
        <f t="shared" ref="F13:J13" si="0">SUM(F6:F11)</f>
        <v>37696</v>
      </c>
      <c r="G13" s="13">
        <f t="shared" si="0"/>
        <v>100733</v>
      </c>
      <c r="H13" s="13">
        <f t="shared" si="0"/>
        <v>37696</v>
      </c>
      <c r="I13" s="13">
        <f t="shared" si="0"/>
        <v>29867</v>
      </c>
      <c r="J13" s="13">
        <f t="shared" si="0"/>
        <v>33577.666666666672</v>
      </c>
    </row>
    <row r="15" spans="2:12" ht="15">
      <c r="B15" s="7" t="s">
        <v>38</v>
      </c>
      <c r="C15" s="7" t="s">
        <v>39</v>
      </c>
      <c r="D15" s="7" t="s">
        <v>55</v>
      </c>
      <c r="E15" s="7" t="s">
        <v>56</v>
      </c>
      <c r="F15" s="7" t="s">
        <v>57</v>
      </c>
      <c r="G15" s="7" t="s">
        <v>58</v>
      </c>
      <c r="H15" s="7" t="s">
        <v>50</v>
      </c>
      <c r="I15" s="7" t="s">
        <v>51</v>
      </c>
      <c r="J15" s="7" t="s">
        <v>52</v>
      </c>
    </row>
    <row r="16" spans="2:12" ht="15">
      <c r="B16" s="7">
        <v>1</v>
      </c>
      <c r="C16" s="1" t="s">
        <v>40</v>
      </c>
      <c r="D16" s="4">
        <v>6265</v>
      </c>
      <c r="E16" s="4">
        <v>6954</v>
      </c>
      <c r="F16" s="4">
        <v>7858</v>
      </c>
      <c r="G16" s="4">
        <f>SUM(D16:F16)</f>
        <v>21077</v>
      </c>
      <c r="H16" s="4">
        <f>MAX(D16:F16)</f>
        <v>7858</v>
      </c>
      <c r="I16" s="4">
        <f>MIN(D16:F16)</f>
        <v>6265</v>
      </c>
      <c r="J16" s="4">
        <f>AVERAGE(D16:F16)</f>
        <v>7025.666666666667</v>
      </c>
    </row>
    <row r="17" spans="2:10" ht="15">
      <c r="B17" s="7">
        <v>2</v>
      </c>
      <c r="C17" s="1" t="s">
        <v>41</v>
      </c>
      <c r="D17" s="4">
        <v>8701</v>
      </c>
      <c r="E17" s="4">
        <v>9658</v>
      </c>
      <c r="F17" s="4">
        <v>10167</v>
      </c>
      <c r="G17" s="4">
        <f t="shared" ref="G17:G21" si="1">SUM(D17:F17)</f>
        <v>28526</v>
      </c>
      <c r="H17" s="4">
        <f t="shared" ref="H17:H21" si="2">MAX(D17:F17)</f>
        <v>10167</v>
      </c>
      <c r="I17" s="4">
        <f t="shared" ref="I17:I21" si="3">MIN(D17:F17)</f>
        <v>8701</v>
      </c>
      <c r="J17" s="4">
        <f t="shared" ref="J17:J21" si="4">AVERAGE(D17:F17)</f>
        <v>9508.6666666666661</v>
      </c>
    </row>
    <row r="18" spans="2:10" ht="15">
      <c r="B18" s="7">
        <v>3</v>
      </c>
      <c r="C18" s="1" t="s">
        <v>42</v>
      </c>
      <c r="D18" s="4">
        <v>4569</v>
      </c>
      <c r="E18" s="4">
        <v>5099</v>
      </c>
      <c r="F18" s="4">
        <v>5769</v>
      </c>
      <c r="G18" s="4">
        <f t="shared" si="1"/>
        <v>15437</v>
      </c>
      <c r="H18" s="4">
        <f t="shared" si="2"/>
        <v>5769</v>
      </c>
      <c r="I18" s="4">
        <f t="shared" si="3"/>
        <v>4569</v>
      </c>
      <c r="J18" s="4">
        <f t="shared" si="4"/>
        <v>5145.666666666667</v>
      </c>
    </row>
    <row r="19" spans="2:10" ht="15">
      <c r="B19" s="7">
        <v>4</v>
      </c>
      <c r="C19" s="1" t="s">
        <v>43</v>
      </c>
      <c r="D19" s="4">
        <v>12341</v>
      </c>
      <c r="E19" s="4">
        <v>12365</v>
      </c>
      <c r="F19" s="4">
        <v>13969</v>
      </c>
      <c r="G19" s="4">
        <f t="shared" si="1"/>
        <v>38675</v>
      </c>
      <c r="H19" s="4">
        <f t="shared" si="2"/>
        <v>13969</v>
      </c>
      <c r="I19" s="4">
        <f t="shared" si="3"/>
        <v>12341</v>
      </c>
      <c r="J19" s="4">
        <f t="shared" si="4"/>
        <v>12891.666666666666</v>
      </c>
    </row>
    <row r="20" spans="2:10" ht="15">
      <c r="B20" s="7">
        <v>5</v>
      </c>
      <c r="C20" s="1" t="s">
        <v>44</v>
      </c>
      <c r="D20" s="4">
        <v>6344</v>
      </c>
      <c r="E20" s="4">
        <v>7042</v>
      </c>
      <c r="F20" s="4">
        <v>7957</v>
      </c>
      <c r="G20" s="4">
        <f t="shared" si="1"/>
        <v>21343</v>
      </c>
      <c r="H20" s="4">
        <f t="shared" si="2"/>
        <v>7957</v>
      </c>
      <c r="I20" s="4">
        <f t="shared" si="3"/>
        <v>6344</v>
      </c>
      <c r="J20" s="4">
        <f t="shared" si="4"/>
        <v>7114.333333333333</v>
      </c>
    </row>
    <row r="21" spans="2:10" ht="15">
      <c r="B21" s="7">
        <v>6</v>
      </c>
      <c r="C21" s="1" t="s">
        <v>45</v>
      </c>
      <c r="D21" s="4">
        <v>4525</v>
      </c>
      <c r="E21" s="4">
        <v>5022</v>
      </c>
      <c r="F21" s="4">
        <v>5671</v>
      </c>
      <c r="G21" s="4">
        <f t="shared" si="1"/>
        <v>15218</v>
      </c>
      <c r="H21" s="4">
        <f t="shared" si="2"/>
        <v>5671</v>
      </c>
      <c r="I21" s="4">
        <f t="shared" si="3"/>
        <v>4525</v>
      </c>
      <c r="J21" s="4">
        <f t="shared" si="4"/>
        <v>5072.666666666667</v>
      </c>
    </row>
    <row r="22" spans="2:10" ht="15">
      <c r="B22" s="5"/>
      <c r="G22" s="14"/>
      <c r="H22" s="14"/>
      <c r="I22" s="14"/>
      <c r="J22" s="14"/>
    </row>
    <row r="23" spans="2:10" ht="15">
      <c r="B23" s="6" t="s">
        <v>53</v>
      </c>
      <c r="C23" s="8" t="s">
        <v>54</v>
      </c>
      <c r="D23" s="13">
        <f>SUM(D16:D21)</f>
        <v>42745</v>
      </c>
      <c r="E23" s="13">
        <f>SUM(E16:E21)</f>
        <v>46140</v>
      </c>
      <c r="F23" s="13">
        <f t="shared" ref="F23:J23" si="5">SUM(F16:F21)</f>
        <v>51391</v>
      </c>
      <c r="G23" s="13">
        <f t="shared" si="5"/>
        <v>140276</v>
      </c>
      <c r="H23" s="13">
        <f t="shared" si="5"/>
        <v>51391</v>
      </c>
      <c r="I23" s="13">
        <f t="shared" si="5"/>
        <v>42745</v>
      </c>
      <c r="J23" s="13">
        <f t="shared" si="5"/>
        <v>46758.666666666664</v>
      </c>
    </row>
    <row r="25" spans="2:10" ht="17.25" customHeight="1">
      <c r="B25" s="15" t="s">
        <v>59</v>
      </c>
      <c r="C25" s="15"/>
      <c r="D25" s="13">
        <f>SUM(D13+D23)</f>
        <v>72612</v>
      </c>
      <c r="E25" s="13">
        <f>SUM(E13+E23)</f>
        <v>79310</v>
      </c>
      <c r="F25" s="13">
        <f>SUM(F13+F23)</f>
        <v>89087</v>
      </c>
      <c r="G25" s="13">
        <f>SUM(G13+G23)</f>
        <v>241009</v>
      </c>
      <c r="H25" s="13">
        <f>SUM(H13+H23)</f>
        <v>89087</v>
      </c>
      <c r="I25" s="13">
        <f>SUM(I13+I23)</f>
        <v>72612</v>
      </c>
      <c r="J25" s="13">
        <f>SUM(J13+J23)</f>
        <v>80336.333333333343</v>
      </c>
    </row>
    <row r="27" spans="2:10" ht="15">
      <c r="B27" s="15" t="s">
        <v>60</v>
      </c>
      <c r="C27" s="15"/>
      <c r="D27" s="15"/>
      <c r="E27" s="15"/>
      <c r="F27" s="15"/>
      <c r="G27" s="15"/>
      <c r="H27" s="15"/>
      <c r="I27" s="15"/>
      <c r="J27" s="15"/>
    </row>
    <row r="29" spans="2:10" ht="15">
      <c r="B29" s="18"/>
      <c r="C29" s="18"/>
      <c r="D29" s="6" t="s">
        <v>61</v>
      </c>
      <c r="E29" s="6" t="s">
        <v>62</v>
      </c>
      <c r="F29" s="6" t="s">
        <v>63</v>
      </c>
      <c r="G29" s="6" t="s">
        <v>66</v>
      </c>
      <c r="H29" s="6" t="s">
        <v>67</v>
      </c>
      <c r="I29" s="6" t="s">
        <v>64</v>
      </c>
    </row>
    <row r="30" spans="2:10" ht="14.25" customHeight="1">
      <c r="B30" s="19" t="s">
        <v>65</v>
      </c>
      <c r="C30" s="19"/>
      <c r="D30" s="4">
        <v>500</v>
      </c>
      <c r="E30" s="4">
        <v>750</v>
      </c>
      <c r="F30" s="4">
        <v>800</v>
      </c>
      <c r="G30" s="4">
        <v>700</v>
      </c>
      <c r="H30" s="4">
        <v>654</v>
      </c>
      <c r="I30" s="4">
        <v>700</v>
      </c>
    </row>
    <row r="32" spans="2:10" ht="15">
      <c r="B32" s="19" t="s">
        <v>68</v>
      </c>
      <c r="C32" s="19"/>
      <c r="D32" s="1"/>
      <c r="E32" s="1"/>
      <c r="F32" s="1"/>
      <c r="G32" s="1"/>
      <c r="H32" s="1"/>
      <c r="I32" s="1"/>
    </row>
    <row r="33" spans="2:9" ht="15">
      <c r="B33" s="19" t="s">
        <v>69</v>
      </c>
      <c r="C33" s="19"/>
      <c r="D33" s="4">
        <v>10</v>
      </c>
      <c r="E33" s="4">
        <v>15</v>
      </c>
      <c r="F33" s="4">
        <v>15</v>
      </c>
      <c r="G33" s="4">
        <v>12</v>
      </c>
      <c r="H33" s="4">
        <v>12</v>
      </c>
      <c r="I33" s="4">
        <v>11</v>
      </c>
    </row>
    <row r="34" spans="2:9" ht="15">
      <c r="B34" s="19" t="s">
        <v>70</v>
      </c>
      <c r="C34" s="19"/>
      <c r="D34" s="4">
        <v>50</v>
      </c>
      <c r="E34" s="4">
        <v>60</v>
      </c>
      <c r="F34" s="4">
        <v>54</v>
      </c>
      <c r="G34" s="4">
        <v>55</v>
      </c>
      <c r="H34" s="4">
        <v>54</v>
      </c>
      <c r="I34" s="4">
        <v>56</v>
      </c>
    </row>
    <row r="35" spans="2:9" ht="15">
      <c r="B35" s="19" t="s">
        <v>71</v>
      </c>
      <c r="C35" s="19"/>
      <c r="D35" s="4">
        <v>300</v>
      </c>
      <c r="E35" s="4">
        <v>250</v>
      </c>
      <c r="F35" s="4">
        <v>300</v>
      </c>
      <c r="G35" s="4">
        <v>300</v>
      </c>
      <c r="H35" s="4">
        <v>200</v>
      </c>
      <c r="I35" s="4">
        <v>200</v>
      </c>
    </row>
    <row r="36" spans="2:9" ht="15">
      <c r="B36" s="19" t="s">
        <v>72</v>
      </c>
      <c r="C36" s="19"/>
      <c r="D36" s="4">
        <v>40</v>
      </c>
      <c r="E36" s="4">
        <v>40</v>
      </c>
      <c r="F36" s="4">
        <v>40</v>
      </c>
      <c r="G36" s="4">
        <v>40</v>
      </c>
      <c r="H36" s="4">
        <v>40</v>
      </c>
      <c r="I36" s="4">
        <v>40</v>
      </c>
    </row>
    <row r="37" spans="2:9" ht="15">
      <c r="B37" s="19" t="s">
        <v>73</v>
      </c>
      <c r="C37" s="19"/>
      <c r="D37" s="4">
        <v>10</v>
      </c>
      <c r="E37" s="4">
        <v>15</v>
      </c>
      <c r="F37" s="4">
        <v>14</v>
      </c>
      <c r="G37" s="4">
        <v>15</v>
      </c>
      <c r="H37" s="4">
        <v>20</v>
      </c>
      <c r="I37" s="4">
        <v>31</v>
      </c>
    </row>
    <row r="38" spans="2:9" ht="15">
      <c r="B38" s="19" t="s">
        <v>74</v>
      </c>
      <c r="C38" s="19"/>
      <c r="D38" s="4">
        <v>120</v>
      </c>
      <c r="E38" s="4">
        <v>150</v>
      </c>
      <c r="F38" s="4">
        <v>130</v>
      </c>
      <c r="G38" s="4">
        <v>200</v>
      </c>
      <c r="H38" s="4">
        <v>150</v>
      </c>
      <c r="I38" s="4">
        <v>190</v>
      </c>
    </row>
    <row r="39" spans="2:9" ht="15">
      <c r="B39" s="19" t="s">
        <v>75</v>
      </c>
      <c r="C39" s="19"/>
      <c r="D39" s="4">
        <v>50</v>
      </c>
      <c r="E39" s="4">
        <v>60</v>
      </c>
      <c r="F39" s="4">
        <v>65</v>
      </c>
      <c r="G39" s="4">
        <v>70</v>
      </c>
      <c r="H39" s="4">
        <v>65</v>
      </c>
      <c r="I39" s="4">
        <v>85</v>
      </c>
    </row>
    <row r="40" spans="2:9" ht="15">
      <c r="B40" s="19" t="s">
        <v>76</v>
      </c>
      <c r="C40" s="19"/>
      <c r="D40" s="4">
        <v>145</v>
      </c>
      <c r="E40" s="4">
        <v>145</v>
      </c>
      <c r="F40" s="4">
        <v>145</v>
      </c>
      <c r="G40" s="4">
        <v>145</v>
      </c>
      <c r="H40" s="4">
        <v>100</v>
      </c>
      <c r="I40" s="4">
        <v>145</v>
      </c>
    </row>
    <row r="42" spans="2:9" ht="13.5" customHeight="1">
      <c r="B42" s="16" t="s">
        <v>77</v>
      </c>
      <c r="C42" s="1"/>
      <c r="D42" s="13">
        <f>SUM(D33:D40)</f>
        <v>725</v>
      </c>
      <c r="E42" s="13">
        <f>SUM(E33:E40)</f>
        <v>735</v>
      </c>
      <c r="F42" s="13">
        <f>SUM(F33:F40)</f>
        <v>763</v>
      </c>
      <c r="G42" s="13">
        <f>SUM(G33:G40)</f>
        <v>837</v>
      </c>
      <c r="H42" s="13">
        <f>SUM(H33:H40)</f>
        <v>641</v>
      </c>
      <c r="I42" s="13">
        <f>SUM(I33:I40)</f>
        <v>758</v>
      </c>
    </row>
    <row r="44" spans="2:9" ht="15">
      <c r="B44" s="17" t="s">
        <v>78</v>
      </c>
      <c r="C44" s="17"/>
      <c r="D44" s="13">
        <f>(D30-D42)</f>
        <v>-225</v>
      </c>
      <c r="E44" s="13">
        <f>(E30-E42)</f>
        <v>15</v>
      </c>
      <c r="F44" s="13">
        <f>(F30-F42)</f>
        <v>37</v>
      </c>
      <c r="G44" s="13">
        <f>(G30-G42)</f>
        <v>-137</v>
      </c>
      <c r="H44" s="13">
        <f>(H30-H42)</f>
        <v>13</v>
      </c>
      <c r="I44" s="13">
        <f>I30-I42</f>
        <v>-58</v>
      </c>
    </row>
    <row r="46" spans="2:9" ht="15">
      <c r="B46" s="20" t="s">
        <v>79</v>
      </c>
      <c r="C46" s="21"/>
      <c r="D46" s="21"/>
      <c r="E46" s="21"/>
      <c r="F46" s="21"/>
      <c r="G46" s="21"/>
      <c r="H46" s="21"/>
      <c r="I46" s="22"/>
    </row>
    <row r="47" spans="2:9" ht="15">
      <c r="B47" s="23" t="s">
        <v>80</v>
      </c>
      <c r="C47" s="24"/>
      <c r="D47" s="24"/>
      <c r="E47" s="24"/>
      <c r="F47" s="24"/>
      <c r="G47" s="24"/>
      <c r="H47" s="24"/>
      <c r="I47" s="25"/>
    </row>
    <row r="49" spans="2:9" ht="15">
      <c r="B49" s="7" t="s">
        <v>81</v>
      </c>
      <c r="C49" s="6" t="s">
        <v>82</v>
      </c>
      <c r="D49" s="6" t="s">
        <v>91</v>
      </c>
      <c r="E49" s="6" t="s">
        <v>92</v>
      </c>
      <c r="F49" s="6" t="s">
        <v>93</v>
      </c>
      <c r="G49" s="6" t="s">
        <v>94</v>
      </c>
      <c r="H49" s="6" t="s">
        <v>95</v>
      </c>
      <c r="I49" s="6" t="s">
        <v>96</v>
      </c>
    </row>
    <row r="50" spans="2:9" ht="15">
      <c r="B50" s="7">
        <v>1</v>
      </c>
      <c r="C50" s="1" t="s">
        <v>83</v>
      </c>
      <c r="D50" s="4">
        <v>853</v>
      </c>
      <c r="E50" s="26">
        <v>0.1</v>
      </c>
      <c r="F50" s="26">
        <v>0.09</v>
      </c>
      <c r="G50" s="13">
        <f>(D50*E50)</f>
        <v>85.300000000000011</v>
      </c>
      <c r="H50" s="13">
        <f>(D50*F50)</f>
        <v>76.77</v>
      </c>
      <c r="I50" s="13">
        <f>(D50+H50-G50)</f>
        <v>844.47</v>
      </c>
    </row>
    <row r="51" spans="2:9" ht="15">
      <c r="B51" s="7">
        <v>2</v>
      </c>
      <c r="C51" s="1" t="s">
        <v>84</v>
      </c>
      <c r="D51" s="4">
        <v>951</v>
      </c>
      <c r="E51" s="27">
        <v>9.9900000000000003E-2</v>
      </c>
      <c r="F51" s="26">
        <v>0.08</v>
      </c>
      <c r="G51" s="13">
        <f t="shared" ref="G51:G57" si="6">(D51*E51)</f>
        <v>95.004900000000006</v>
      </c>
      <c r="H51" s="13">
        <f t="shared" ref="H51:H57" si="7">(D51*F51)</f>
        <v>76.08</v>
      </c>
      <c r="I51" s="13">
        <f t="shared" ref="I51:I57" si="8">(D51+H51-G51)</f>
        <v>932.07509999999991</v>
      </c>
    </row>
    <row r="52" spans="2:9" ht="15">
      <c r="B52" s="7">
        <v>3</v>
      </c>
      <c r="C52" s="1" t="s">
        <v>85</v>
      </c>
      <c r="D52" s="4">
        <v>456</v>
      </c>
      <c r="E52" s="26">
        <v>8.6400000000000005E-2</v>
      </c>
      <c r="F52" s="26">
        <v>0.06</v>
      </c>
      <c r="G52" s="13">
        <f t="shared" si="6"/>
        <v>39.398400000000002</v>
      </c>
      <c r="H52" s="13">
        <f t="shared" si="7"/>
        <v>27.36</v>
      </c>
      <c r="I52" s="13">
        <f t="shared" si="8"/>
        <v>443.96160000000003</v>
      </c>
    </row>
    <row r="53" spans="2:9" ht="15">
      <c r="B53" s="7">
        <v>4</v>
      </c>
      <c r="C53" s="1" t="s">
        <v>86</v>
      </c>
      <c r="D53" s="4">
        <v>500</v>
      </c>
      <c r="E53" s="26">
        <v>8.5000000000000006E-2</v>
      </c>
      <c r="F53" s="26">
        <v>0.06</v>
      </c>
      <c r="G53" s="13">
        <f t="shared" si="6"/>
        <v>42.5</v>
      </c>
      <c r="H53" s="13">
        <f t="shared" si="7"/>
        <v>30</v>
      </c>
      <c r="I53" s="13">
        <f t="shared" si="8"/>
        <v>487.5</v>
      </c>
    </row>
    <row r="54" spans="2:9" ht="15">
      <c r="B54" s="7">
        <v>5</v>
      </c>
      <c r="C54" s="1" t="s">
        <v>87</v>
      </c>
      <c r="D54" s="4">
        <v>850</v>
      </c>
      <c r="E54" s="26">
        <v>8.9899999999999994E-2</v>
      </c>
      <c r="F54" s="26">
        <v>7.0000000000000007E-2</v>
      </c>
      <c r="G54" s="13">
        <f t="shared" si="6"/>
        <v>76.414999999999992</v>
      </c>
      <c r="H54" s="13">
        <f t="shared" si="7"/>
        <v>59.500000000000007</v>
      </c>
      <c r="I54" s="13">
        <f t="shared" si="8"/>
        <v>833.08500000000004</v>
      </c>
    </row>
    <row r="55" spans="2:9" ht="15">
      <c r="B55" s="7">
        <v>6</v>
      </c>
      <c r="C55" s="1" t="s">
        <v>88</v>
      </c>
      <c r="D55" s="4">
        <v>459</v>
      </c>
      <c r="E55" s="26">
        <v>6.25E-2</v>
      </c>
      <c r="F55" s="26">
        <v>0.05</v>
      </c>
      <c r="G55" s="13">
        <f t="shared" si="6"/>
        <v>28.6875</v>
      </c>
      <c r="H55" s="13">
        <f t="shared" si="7"/>
        <v>22.950000000000003</v>
      </c>
      <c r="I55" s="13">
        <f t="shared" si="8"/>
        <v>453.26249999999999</v>
      </c>
    </row>
    <row r="56" spans="2:9" ht="15">
      <c r="B56" s="7">
        <v>7</v>
      </c>
      <c r="C56" s="1" t="s">
        <v>89</v>
      </c>
      <c r="D56" s="4">
        <v>478</v>
      </c>
      <c r="E56" s="26">
        <v>7.1199999999999999E-2</v>
      </c>
      <c r="F56" s="26">
        <v>0.05</v>
      </c>
      <c r="G56" s="13">
        <f t="shared" si="6"/>
        <v>34.0336</v>
      </c>
      <c r="H56" s="13">
        <f t="shared" si="7"/>
        <v>23.900000000000002</v>
      </c>
      <c r="I56" s="13">
        <f t="shared" si="8"/>
        <v>467.8664</v>
      </c>
    </row>
    <row r="57" spans="2:9" ht="15">
      <c r="B57" s="7">
        <v>8</v>
      </c>
      <c r="C57" s="1" t="s">
        <v>90</v>
      </c>
      <c r="D57" s="4">
        <v>658</v>
      </c>
      <c r="E57" s="26">
        <v>5.9900000000000002E-2</v>
      </c>
      <c r="F57" s="26">
        <v>0.04</v>
      </c>
      <c r="G57" s="13">
        <f t="shared" si="6"/>
        <v>39.414200000000001</v>
      </c>
      <c r="H57" s="13">
        <f t="shared" si="7"/>
        <v>26.32</v>
      </c>
      <c r="I57" s="13">
        <f t="shared" si="8"/>
        <v>644.9058</v>
      </c>
    </row>
    <row r="59" spans="2:9" ht="15">
      <c r="B59" s="28" t="s">
        <v>97</v>
      </c>
      <c r="C59" s="29">
        <v>2.94</v>
      </c>
    </row>
    <row r="60" spans="2:9" ht="15">
      <c r="B60" s="15" t="s">
        <v>98</v>
      </c>
      <c r="C60" s="15"/>
      <c r="D60" s="15"/>
      <c r="E60" s="15"/>
      <c r="F60" s="15"/>
      <c r="G60" s="15"/>
      <c r="H60" s="15"/>
      <c r="I60" s="15"/>
    </row>
    <row r="61" spans="2:9" ht="15">
      <c r="B61" s="7" t="s">
        <v>99</v>
      </c>
      <c r="C61" s="7" t="s">
        <v>107</v>
      </c>
      <c r="D61" s="7" t="s">
        <v>108</v>
      </c>
      <c r="E61" s="7" t="s">
        <v>109</v>
      </c>
      <c r="F61" s="7" t="s">
        <v>110</v>
      </c>
      <c r="G61" s="1"/>
      <c r="H61" s="1"/>
      <c r="I61" s="1"/>
    </row>
    <row r="62" spans="2:9" ht="15">
      <c r="B62" s="6" t="s">
        <v>100</v>
      </c>
      <c r="C62" s="1">
        <v>500</v>
      </c>
      <c r="D62" s="4">
        <v>0.15</v>
      </c>
      <c r="E62" s="13">
        <f>(C62*D62)</f>
        <v>75</v>
      </c>
      <c r="F62" s="30">
        <f>(E62/C59)</f>
        <v>25.510204081632654</v>
      </c>
      <c r="G62" s="1"/>
      <c r="H62" s="1"/>
      <c r="I62" s="1"/>
    </row>
    <row r="63" spans="2:9" ht="15">
      <c r="B63" s="6" t="s">
        <v>101</v>
      </c>
      <c r="C63" s="1">
        <v>750</v>
      </c>
      <c r="D63" s="4">
        <v>0.15</v>
      </c>
      <c r="E63" s="13">
        <f t="shared" ref="E63:E68" si="9">(C63*D63)</f>
        <v>112.5</v>
      </c>
      <c r="F63" s="30">
        <f>(E63/C59)</f>
        <v>38.265306122448983</v>
      </c>
      <c r="G63" s="1"/>
      <c r="H63" s="1"/>
      <c r="I63" s="1"/>
    </row>
    <row r="64" spans="2:9" ht="15">
      <c r="B64" s="6" t="s">
        <v>102</v>
      </c>
      <c r="C64" s="1">
        <v>250</v>
      </c>
      <c r="D64" s="4">
        <v>10</v>
      </c>
      <c r="E64" s="13">
        <f t="shared" si="9"/>
        <v>2500</v>
      </c>
      <c r="F64" s="30">
        <f>(E64/C59)</f>
        <v>850.34013605442181</v>
      </c>
      <c r="G64" s="1"/>
      <c r="H64" s="1"/>
      <c r="I64" s="1"/>
    </row>
    <row r="65" spans="2:9" ht="15">
      <c r="B65" s="6" t="s">
        <v>103</v>
      </c>
      <c r="C65" s="1">
        <v>310</v>
      </c>
      <c r="D65" s="4">
        <v>0.5</v>
      </c>
      <c r="E65" s="13">
        <f t="shared" si="9"/>
        <v>155</v>
      </c>
      <c r="F65" s="30">
        <f>(E65/C59)</f>
        <v>52.721088435374149</v>
      </c>
      <c r="G65" s="1"/>
      <c r="H65" s="1"/>
      <c r="I65" s="1"/>
    </row>
    <row r="66" spans="2:9" ht="15">
      <c r="B66" s="6" t="s">
        <v>104</v>
      </c>
      <c r="C66" s="1">
        <v>500</v>
      </c>
      <c r="D66" s="4">
        <v>0.1</v>
      </c>
      <c r="E66" s="13">
        <f t="shared" si="9"/>
        <v>50</v>
      </c>
      <c r="F66" s="30">
        <f>(E66/C59)</f>
        <v>17.006802721088437</v>
      </c>
      <c r="G66" s="1"/>
      <c r="H66" s="1"/>
      <c r="I66" s="1"/>
    </row>
    <row r="67" spans="2:9" ht="15">
      <c r="B67" s="6" t="s">
        <v>105</v>
      </c>
      <c r="C67" s="1">
        <v>1500</v>
      </c>
      <c r="D67" s="4">
        <v>2.5</v>
      </c>
      <c r="E67" s="13">
        <f t="shared" si="9"/>
        <v>3750</v>
      </c>
      <c r="F67" s="30">
        <f>(E67/C59)</f>
        <v>1275.5102040816328</v>
      </c>
      <c r="G67" s="1"/>
      <c r="H67" s="1"/>
      <c r="I67" s="1"/>
    </row>
    <row r="68" spans="2:9" ht="15">
      <c r="B68" s="6" t="s">
        <v>106</v>
      </c>
      <c r="C68" s="1">
        <v>190</v>
      </c>
      <c r="D68" s="4">
        <v>6</v>
      </c>
      <c r="E68" s="13">
        <f t="shared" si="9"/>
        <v>1140</v>
      </c>
      <c r="F68" s="30">
        <f>(E68/C59)</f>
        <v>387.75510204081633</v>
      </c>
      <c r="G68" s="1"/>
      <c r="H68" s="1"/>
      <c r="I68" s="1"/>
    </row>
    <row r="69" spans="2:9">
      <c r="B69" s="31"/>
      <c r="C69" s="31"/>
      <c r="D69" s="31"/>
      <c r="E69" s="31"/>
      <c r="F69" s="31"/>
      <c r="G69" s="31"/>
      <c r="H69" s="31"/>
      <c r="I69" s="31"/>
    </row>
    <row r="70" spans="2:9">
      <c r="B70" s="31"/>
      <c r="C70" s="31"/>
      <c r="D70" s="31"/>
      <c r="E70" s="31"/>
      <c r="F70" s="31"/>
      <c r="G70" s="31"/>
      <c r="H70" s="31"/>
      <c r="I70" s="31"/>
    </row>
  </sheetData>
  <mergeCells count="18">
    <mergeCell ref="B40:C40"/>
    <mergeCell ref="B46:I46"/>
    <mergeCell ref="B47:I47"/>
    <mergeCell ref="B60:I60"/>
    <mergeCell ref="B34:C34"/>
    <mergeCell ref="B35:C35"/>
    <mergeCell ref="B36:C36"/>
    <mergeCell ref="B37:C37"/>
    <mergeCell ref="B38:C38"/>
    <mergeCell ref="B39:C39"/>
    <mergeCell ref="B2:L2"/>
    <mergeCell ref="B25:C25"/>
    <mergeCell ref="B27:J27"/>
    <mergeCell ref="B44:C44"/>
    <mergeCell ref="B30:C30"/>
    <mergeCell ref="B29:C29"/>
    <mergeCell ref="B32:C32"/>
    <mergeCell ref="B33:C3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exercicio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Rafaelli Bruggen Purcelo Silva</dc:creator>
  <cp:lastModifiedBy>Rafaelli Bruggen Purcelo Silva</cp:lastModifiedBy>
  <dcterms:created xsi:type="dcterms:W3CDTF">2024-04-18T10:42:07Z</dcterms:created>
  <dcterms:modified xsi:type="dcterms:W3CDTF">2024-04-18T14:55:50Z</dcterms:modified>
</cp:coreProperties>
</file>