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EstaPasta_de_trabalho" defaultThemeVersion="124226"/>
  <mc:AlternateContent xmlns:mc="http://schemas.openxmlformats.org/markup-compatibility/2006">
    <mc:Choice Requires="x15">
      <x15ac:absPath xmlns:x15ac="http://schemas.microsoft.com/office/spreadsheetml/2010/11/ac" url="C:\TRABALHO\3_SABESP OFICIAL\86_AGOSTO_2025\Atualização Julho 25 - Planilhas padrão\"/>
    </mc:Choice>
  </mc:AlternateContent>
  <xr:revisionPtr revIDLastSave="0" documentId="13_ncr:1_{7B0CCB58-0011-4602-AE2D-3E5482EE607D}" xr6:coauthVersionLast="47" xr6:coauthVersionMax="47" xr10:uidLastSave="{00000000-0000-0000-0000-000000000000}"/>
  <bookViews>
    <workbookView xWindow="-110" yWindow="-110" windowWidth="19420" windowHeight="10300" tabRatio="840" xr2:uid="{00000000-000D-0000-FFFF-FFFF00000000}"/>
  </bookViews>
  <sheets>
    <sheet name="RESUMO" sheetId="106" r:id="rId1"/>
    <sheet name="COTAÇÃO" sheetId="345" r:id="rId2"/>
    <sheet name="RESUMO DEP" sheetId="357" r:id="rId3"/>
    <sheet name="RESUMO AUX" sheetId="391" r:id="rId4"/>
    <sheet name="Banco Jul25" sheetId="308" r:id="rId5"/>
    <sheet name="IPCA" sheetId="373" r:id="rId6"/>
    <sheet name="Filtro" sheetId="332" r:id="rId7"/>
    <sheet name="COMPOSIÇÃO" sheetId="387" r:id="rId8"/>
    <sheet name="AUXILIAR" sheetId="392" r:id="rId9"/>
    <sheet name="IPC " sheetId="394" r:id="rId10"/>
    <sheet name="DEPRECIAÇÃO-MÊS" sheetId="334" r:id="rId11"/>
    <sheet name="DEPRECIAÇÃO-H" sheetId="311" r:id="rId12"/>
    <sheet name="Conversões MO" sheetId="388" r:id="rId13"/>
    <sheet name="Prop Materiais" sheetId="389" r:id="rId14"/>
    <sheet name="Unidades" sheetId="390" r:id="rId15"/>
    <sheet name="UNIDS" sheetId="395" r:id="rId16"/>
  </sheets>
  <definedNames>
    <definedName name="_Fill" localSheetId="8" hidden="1">#REF!</definedName>
    <definedName name="_Fill" localSheetId="7" hidden="1">#REF!</definedName>
    <definedName name="_Fill" localSheetId="9" hidden="1">#REF!</definedName>
    <definedName name="_Fill" localSheetId="3" hidden="1">#REF!</definedName>
    <definedName name="_Fill" hidden="1">#REF!</definedName>
    <definedName name="_xlnm.Print_Area" localSheetId="11">'DEPRECIAÇÃO-H'!#REF!</definedName>
    <definedName name="_xlnm.Print_Area" localSheetId="10">'DEPRECIAÇÃO-MÊS'!#REF!</definedName>
    <definedName name="BANCO">'Banco Jul25'!$A:$C</definedName>
    <definedName name="KKK" localSheetId="8" hidden="1">#REF!</definedName>
    <definedName name="KKK" localSheetId="7" hidden="1">#REF!</definedName>
    <definedName name="KKK" localSheetId="9" hidden="1">#REF!</definedName>
    <definedName name="KKK" localSheetId="3" hidden="1">#REF!</definedName>
    <definedName name="KKK" hidden="1">#REF!</definedName>
    <definedName name="oik." localSheetId="8" hidden="1">#REF!</definedName>
    <definedName name="oik." localSheetId="7" hidden="1">#REF!</definedName>
    <definedName name="oik." localSheetId="9" hidden="1">#REF!</definedName>
    <definedName name="oik." localSheetId="3" hidden="1">#REF!</definedName>
    <definedName name="oik." hidden="1">#REF!</definedName>
    <definedName name="tmn" localSheetId="8" hidden="1">#REF!</definedName>
    <definedName name="tmn" localSheetId="7" hidden="1">#REF!</definedName>
    <definedName name="tmn" localSheetId="9" hidden="1">#REF!</definedName>
    <definedName name="tmn" localSheetId="3" hidden="1">#REF!</definedName>
    <definedName name="tmn" hidden="1">#REF!</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7" i="373" l="1"/>
  <c r="C46" i="373"/>
  <c r="C45" i="373"/>
  <c r="C44" i="373"/>
  <c r="C43" i="373"/>
  <c r="C42" i="373"/>
  <c r="C41" i="373"/>
  <c r="C40" i="373"/>
  <c r="C39" i="373"/>
  <c r="C38" i="373"/>
  <c r="C37" i="373"/>
  <c r="C36" i="373"/>
  <c r="C35" i="373"/>
  <c r="C34" i="373"/>
  <c r="C33" i="373"/>
  <c r="C32" i="373"/>
  <c r="C31" i="373"/>
  <c r="C30" i="373"/>
  <c r="C29" i="373"/>
  <c r="C28" i="373"/>
  <c r="C27" i="373"/>
  <c r="C26" i="373"/>
  <c r="C25" i="373"/>
  <c r="C24" i="373"/>
  <c r="C23" i="373"/>
  <c r="C22" i="373"/>
  <c r="C21" i="373"/>
  <c r="C20" i="373"/>
  <c r="C19" i="373"/>
  <c r="C18" i="373"/>
  <c r="C17" i="373"/>
  <c r="C16" i="373"/>
  <c r="C15" i="373"/>
  <c r="C14" i="373"/>
  <c r="C13" i="373"/>
  <c r="C12" i="373"/>
  <c r="C11" i="373"/>
  <c r="C10" i="373"/>
  <c r="C9" i="373"/>
  <c r="C8" i="373"/>
  <c r="C7" i="373"/>
  <c r="C6" i="373"/>
  <c r="C5" i="373"/>
  <c r="C4" i="373"/>
  <c r="C3" i="373"/>
  <c r="C2" i="373"/>
  <c r="B2" i="345"/>
  <c r="A76" i="387"/>
  <c r="B37" i="387" l="1"/>
  <c r="Q8" i="345"/>
  <c r="Q10" i="345"/>
  <c r="Q12" i="345"/>
  <c r="Q14" i="345"/>
  <c r="Q16" i="345"/>
  <c r="Q18" i="345"/>
  <c r="Q20" i="345"/>
  <c r="Q22" i="345"/>
  <c r="Q24" i="345"/>
  <c r="Q26" i="345"/>
  <c r="Q28" i="345"/>
  <c r="Q30" i="345"/>
  <c r="Q32" i="345"/>
  <c r="Q34" i="345"/>
  <c r="Q36" i="345"/>
  <c r="Q38" i="345"/>
  <c r="Q40" i="345"/>
  <c r="Q42" i="345"/>
  <c r="Q44" i="345"/>
  <c r="Q46" i="345"/>
  <c r="Q48" i="345"/>
  <c r="Q50" i="345"/>
  <c r="Q52" i="345"/>
  <c r="Q54" i="345"/>
  <c r="Q56" i="345"/>
  <c r="Q58" i="345"/>
  <c r="Q60" i="345"/>
  <c r="Q62" i="345"/>
  <c r="Q64" i="345"/>
  <c r="Q66" i="345"/>
  <c r="Q68" i="345"/>
  <c r="Q70" i="345"/>
  <c r="Q72" i="345"/>
  <c r="Q74" i="345"/>
  <c r="Q76" i="345"/>
  <c r="Q78" i="345"/>
  <c r="Q80" i="345"/>
  <c r="Q82" i="345"/>
  <c r="Q84" i="345"/>
  <c r="Q86" i="345"/>
  <c r="Q88" i="345"/>
  <c r="Q90" i="345"/>
  <c r="Q92" i="345"/>
  <c r="S8" i="345"/>
  <c r="S10" i="345"/>
  <c r="S12" i="345"/>
  <c r="S14" i="345"/>
  <c r="S16" i="345"/>
  <c r="S18" i="345"/>
  <c r="S20" i="345"/>
  <c r="S22" i="345"/>
  <c r="S24" i="345"/>
  <c r="S26" i="345"/>
  <c r="S28" i="345"/>
  <c r="S30" i="345"/>
  <c r="S32" i="345"/>
  <c r="S34" i="345"/>
  <c r="S36" i="345"/>
  <c r="S38" i="345"/>
  <c r="S40" i="345"/>
  <c r="S42" i="345"/>
  <c r="S44" i="345"/>
  <c r="S46" i="345"/>
  <c r="S48" i="345"/>
  <c r="S50" i="345"/>
  <c r="S52" i="345"/>
  <c r="S54" i="345"/>
  <c r="S56" i="345"/>
  <c r="S58" i="345"/>
  <c r="S60" i="345"/>
  <c r="S62" i="345"/>
  <c r="S64" i="345"/>
  <c r="S66" i="345"/>
  <c r="S68" i="345"/>
  <c r="S70" i="345"/>
  <c r="S72" i="345"/>
  <c r="S74" i="345"/>
  <c r="S76" i="345"/>
  <c r="S78" i="345"/>
  <c r="S80" i="345"/>
  <c r="S82" i="345"/>
  <c r="S84" i="345"/>
  <c r="S86" i="345"/>
  <c r="S88" i="345"/>
  <c r="S90" i="345"/>
  <c r="E37" i="387" l="1"/>
  <c r="F37" i="387" s="1"/>
  <c r="D37" i="387"/>
  <c r="Q6" i="345"/>
  <c r="G9" i="373"/>
  <c r="G8" i="345"/>
  <c r="H8" i="345"/>
  <c r="I8" i="345"/>
  <c r="E8" i="345" s="1"/>
  <c r="F8" i="345" s="1"/>
  <c r="J8" i="345"/>
  <c r="R8" i="345"/>
  <c r="G10" i="345"/>
  <c r="H10" i="345"/>
  <c r="I10" i="345"/>
  <c r="E10" i="345" s="1"/>
  <c r="F10" i="345" s="1"/>
  <c r="J10" i="345"/>
  <c r="R10" i="345"/>
  <c r="G12" i="345"/>
  <c r="H12" i="345"/>
  <c r="I12" i="345"/>
  <c r="E12" i="345" s="1"/>
  <c r="F12" i="345" s="1"/>
  <c r="J12" i="345"/>
  <c r="R12" i="345"/>
  <c r="G14" i="345"/>
  <c r="H14" i="345"/>
  <c r="I14" i="345"/>
  <c r="E14" i="345" s="1"/>
  <c r="F14" i="345" s="1"/>
  <c r="J14" i="345"/>
  <c r="R14" i="345"/>
  <c r="G16" i="345"/>
  <c r="H16" i="345"/>
  <c r="I16" i="345"/>
  <c r="E16" i="345" s="1"/>
  <c r="F16" i="345" s="1"/>
  <c r="J16" i="345"/>
  <c r="R16" i="345"/>
  <c r="G18" i="345"/>
  <c r="H18" i="345"/>
  <c r="I18" i="345"/>
  <c r="E18" i="345" s="1"/>
  <c r="F18" i="345" s="1"/>
  <c r="J18" i="345"/>
  <c r="R18" i="345"/>
  <c r="G20" i="345"/>
  <c r="H20" i="345"/>
  <c r="I20" i="345"/>
  <c r="E20" i="345" s="1"/>
  <c r="F20" i="345" s="1"/>
  <c r="J20" i="345"/>
  <c r="R20" i="345"/>
  <c r="G22" i="345"/>
  <c r="H22" i="345"/>
  <c r="I22" i="345"/>
  <c r="E22" i="345" s="1"/>
  <c r="F22" i="345" s="1"/>
  <c r="J22" i="345"/>
  <c r="R22" i="345"/>
  <c r="G24" i="345"/>
  <c r="H24" i="345"/>
  <c r="I24" i="345"/>
  <c r="E24" i="345" s="1"/>
  <c r="F24" i="345" s="1"/>
  <c r="J24" i="345"/>
  <c r="R24" i="345"/>
  <c r="E26" i="345"/>
  <c r="F26" i="345"/>
  <c r="G26" i="345"/>
  <c r="H26" i="345"/>
  <c r="I26" i="345"/>
  <c r="J26" i="345"/>
  <c r="R26" i="345"/>
  <c r="G28" i="345"/>
  <c r="H28" i="345"/>
  <c r="I28" i="345"/>
  <c r="E28" i="345" s="1"/>
  <c r="F28" i="345" s="1"/>
  <c r="J28" i="345"/>
  <c r="R28" i="345"/>
  <c r="G30" i="345"/>
  <c r="H30" i="345"/>
  <c r="I30" i="345"/>
  <c r="E30" i="345" s="1"/>
  <c r="F30" i="345" s="1"/>
  <c r="J30" i="345"/>
  <c r="R30" i="345"/>
  <c r="G32" i="345"/>
  <c r="H32" i="345"/>
  <c r="I32" i="345"/>
  <c r="E32" i="345" s="1"/>
  <c r="F32" i="345" s="1"/>
  <c r="J32" i="345"/>
  <c r="R32" i="345"/>
  <c r="G34" i="345"/>
  <c r="H34" i="345"/>
  <c r="I34" i="345"/>
  <c r="E34" i="345" s="1"/>
  <c r="F34" i="345" s="1"/>
  <c r="J34" i="345"/>
  <c r="R34" i="345"/>
  <c r="G36" i="345"/>
  <c r="H36" i="345"/>
  <c r="I36" i="345"/>
  <c r="E36" i="345" s="1"/>
  <c r="F36" i="345" s="1"/>
  <c r="J36" i="345"/>
  <c r="R36" i="345"/>
  <c r="G38" i="345"/>
  <c r="H38" i="345"/>
  <c r="I38" i="345"/>
  <c r="E38" i="345" s="1"/>
  <c r="F38" i="345" s="1"/>
  <c r="J38" i="345"/>
  <c r="R38" i="345"/>
  <c r="G40" i="345"/>
  <c r="H40" i="345"/>
  <c r="I40" i="345"/>
  <c r="E40" i="345" s="1"/>
  <c r="F40" i="345" s="1"/>
  <c r="J40" i="345"/>
  <c r="R40" i="345"/>
  <c r="E42" i="345"/>
  <c r="F42" i="345"/>
  <c r="G42" i="345"/>
  <c r="H42" i="345"/>
  <c r="I42" i="345"/>
  <c r="J42" i="345"/>
  <c r="R42" i="345"/>
  <c r="G44" i="345"/>
  <c r="H44" i="345"/>
  <c r="I44" i="345"/>
  <c r="E44" i="345" s="1"/>
  <c r="F44" i="345" s="1"/>
  <c r="J44" i="345"/>
  <c r="R44" i="345"/>
  <c r="G46" i="345"/>
  <c r="H46" i="345"/>
  <c r="I46" i="345"/>
  <c r="E46" i="345" s="1"/>
  <c r="F46" i="345" s="1"/>
  <c r="J46" i="345"/>
  <c r="R46" i="345"/>
  <c r="G48" i="345"/>
  <c r="H48" i="345"/>
  <c r="I48" i="345"/>
  <c r="E48" i="345" s="1"/>
  <c r="F48" i="345" s="1"/>
  <c r="J48" i="345"/>
  <c r="R48" i="345"/>
  <c r="G50" i="345"/>
  <c r="H50" i="345"/>
  <c r="I50" i="345"/>
  <c r="E50" i="345" s="1"/>
  <c r="F50" i="345" s="1"/>
  <c r="J50" i="345"/>
  <c r="R50" i="345"/>
  <c r="G52" i="345"/>
  <c r="H52" i="345"/>
  <c r="I52" i="345"/>
  <c r="E52" i="345" s="1"/>
  <c r="F52" i="345" s="1"/>
  <c r="J52" i="345"/>
  <c r="R52" i="345"/>
  <c r="G54" i="345"/>
  <c r="H54" i="345"/>
  <c r="I54" i="345"/>
  <c r="E54" i="345" s="1"/>
  <c r="F54" i="345" s="1"/>
  <c r="J54" i="345"/>
  <c r="R54" i="345"/>
  <c r="G56" i="345"/>
  <c r="H56" i="345"/>
  <c r="I56" i="345"/>
  <c r="E56" i="345" s="1"/>
  <c r="F56" i="345" s="1"/>
  <c r="J56" i="345"/>
  <c r="R56" i="345"/>
  <c r="E58" i="345"/>
  <c r="F58" i="345"/>
  <c r="G58" i="345"/>
  <c r="H58" i="345"/>
  <c r="I58" i="345"/>
  <c r="J58" i="345"/>
  <c r="R58" i="345"/>
  <c r="G60" i="345"/>
  <c r="H60" i="345"/>
  <c r="I60" i="345"/>
  <c r="E60" i="345" s="1"/>
  <c r="F60" i="345" s="1"/>
  <c r="J60" i="345"/>
  <c r="R60" i="345"/>
  <c r="G62" i="345"/>
  <c r="H62" i="345"/>
  <c r="I62" i="345"/>
  <c r="E62" i="345" s="1"/>
  <c r="F62" i="345" s="1"/>
  <c r="J62" i="345"/>
  <c r="R62" i="345"/>
  <c r="G64" i="345"/>
  <c r="H64" i="345"/>
  <c r="I64" i="345"/>
  <c r="E64" i="345" s="1"/>
  <c r="F64" i="345" s="1"/>
  <c r="J64" i="345"/>
  <c r="R64" i="345"/>
  <c r="G66" i="345"/>
  <c r="H66" i="345"/>
  <c r="I66" i="345"/>
  <c r="E66" i="345" s="1"/>
  <c r="F66" i="345" s="1"/>
  <c r="J66" i="345"/>
  <c r="R66" i="345"/>
  <c r="G68" i="345"/>
  <c r="H68" i="345"/>
  <c r="I68" i="345"/>
  <c r="E68" i="345" s="1"/>
  <c r="F68" i="345" s="1"/>
  <c r="J68" i="345"/>
  <c r="R68" i="345"/>
  <c r="E70" i="345"/>
  <c r="F70" i="345" s="1"/>
  <c r="G70" i="345"/>
  <c r="H70" i="345"/>
  <c r="I70" i="345"/>
  <c r="J70" i="345"/>
  <c r="R70" i="345"/>
  <c r="G72" i="345"/>
  <c r="H72" i="345"/>
  <c r="I72" i="345"/>
  <c r="E72" i="345" s="1"/>
  <c r="F72" i="345" s="1"/>
  <c r="J72" i="345"/>
  <c r="R72" i="345"/>
  <c r="E74" i="345"/>
  <c r="F74" i="345"/>
  <c r="G74" i="345"/>
  <c r="H74" i="345"/>
  <c r="I74" i="345"/>
  <c r="J74" i="345"/>
  <c r="R74" i="345"/>
  <c r="G76" i="345"/>
  <c r="H76" i="345"/>
  <c r="I76" i="345"/>
  <c r="E76" i="345" s="1"/>
  <c r="F76" i="345" s="1"/>
  <c r="J76" i="345"/>
  <c r="R76" i="345"/>
  <c r="G78" i="345"/>
  <c r="H78" i="345"/>
  <c r="I78" i="345"/>
  <c r="E78" i="345" s="1"/>
  <c r="F78" i="345" s="1"/>
  <c r="J78" i="345"/>
  <c r="R78" i="345"/>
  <c r="G80" i="345"/>
  <c r="H80" i="345"/>
  <c r="I80" i="345"/>
  <c r="E80" i="345" s="1"/>
  <c r="F80" i="345" s="1"/>
  <c r="J80" i="345"/>
  <c r="R80" i="345"/>
  <c r="G82" i="345"/>
  <c r="H82" i="345"/>
  <c r="I82" i="345"/>
  <c r="E82" i="345" s="1"/>
  <c r="F82" i="345" s="1"/>
  <c r="J82" i="345"/>
  <c r="R82" i="345"/>
  <c r="G84" i="345"/>
  <c r="H84" i="345"/>
  <c r="I84" i="345"/>
  <c r="E84" i="345" s="1"/>
  <c r="F84" i="345" s="1"/>
  <c r="J84" i="345"/>
  <c r="R84" i="345"/>
  <c r="E86" i="345"/>
  <c r="F86" i="345" s="1"/>
  <c r="G86" i="345"/>
  <c r="H86" i="345"/>
  <c r="I86" i="345"/>
  <c r="J86" i="345"/>
  <c r="R86" i="345"/>
  <c r="G88" i="345"/>
  <c r="H88" i="345"/>
  <c r="I88" i="345"/>
  <c r="E88" i="345" s="1"/>
  <c r="F88" i="345" s="1"/>
  <c r="J88" i="345"/>
  <c r="R88" i="345"/>
  <c r="E90" i="345"/>
  <c r="F90" i="345"/>
  <c r="G90" i="345"/>
  <c r="H90" i="345"/>
  <c r="I90" i="345"/>
  <c r="J90" i="345"/>
  <c r="R90" i="345"/>
  <c r="G92" i="345"/>
  <c r="H92" i="345"/>
  <c r="I92" i="345"/>
  <c r="E92" i="345" s="1"/>
  <c r="F92" i="345" s="1"/>
  <c r="J92" i="345"/>
  <c r="R92" i="345"/>
  <c r="S92" i="345" s="1"/>
  <c r="T12" i="345" l="1"/>
  <c r="D12" i="345" s="1" a="1"/>
  <c r="D12" i="345" s="1"/>
  <c r="T28" i="345"/>
  <c r="D28" i="345" s="1" a="1"/>
  <c r="D28" i="345" s="1"/>
  <c r="T44" i="345"/>
  <c r="D44" i="345" s="1" a="1"/>
  <c r="D44" i="345" s="1"/>
  <c r="T60" i="345"/>
  <c r="D60" i="345" s="1" a="1"/>
  <c r="D60" i="345" s="1"/>
  <c r="T76" i="345"/>
  <c r="D76" i="345" s="1" a="1"/>
  <c r="D76" i="345" s="1"/>
  <c r="T92" i="345"/>
  <c r="D92" i="345" s="1" a="1"/>
  <c r="D92" i="345" s="1"/>
  <c r="T16" i="345"/>
  <c r="D16" i="345" s="1" a="1"/>
  <c r="D16" i="345" s="1"/>
  <c r="T64" i="345"/>
  <c r="D64" i="345" s="1" a="1"/>
  <c r="D64" i="345" s="1"/>
  <c r="T50" i="345"/>
  <c r="D50" i="345" s="1" a="1"/>
  <c r="D50" i="345" s="1"/>
  <c r="T38" i="345"/>
  <c r="D38" i="345" s="1" a="1"/>
  <c r="D38" i="345" s="1"/>
  <c r="T14" i="345"/>
  <c r="D14" i="345" s="1" a="1"/>
  <c r="D14" i="345" s="1"/>
  <c r="T30" i="345"/>
  <c r="D30" i="345" s="1" a="1"/>
  <c r="D30" i="345" s="1"/>
  <c r="T46" i="345"/>
  <c r="D46" i="345" s="1" a="1"/>
  <c r="D46" i="345" s="1"/>
  <c r="T62" i="345"/>
  <c r="D62" i="345" s="1" a="1"/>
  <c r="D62" i="345" s="1"/>
  <c r="T78" i="345"/>
  <c r="D78" i="345" s="1" a="1"/>
  <c r="D78" i="345" s="1"/>
  <c r="T6" i="345"/>
  <c r="T32" i="345"/>
  <c r="D32" i="345" s="1" a="1"/>
  <c r="D32" i="345" s="1"/>
  <c r="T80" i="345"/>
  <c r="D80" i="345" s="1" a="1"/>
  <c r="D80" i="345" s="1"/>
  <c r="T34" i="345"/>
  <c r="D34" i="345" s="1" a="1"/>
  <c r="D34" i="345" s="1"/>
  <c r="T22" i="345"/>
  <c r="D22" i="345" s="1" a="1"/>
  <c r="D22" i="345" s="1"/>
  <c r="T48" i="345"/>
  <c r="D48" i="345" s="1" a="1"/>
  <c r="D48" i="345" s="1"/>
  <c r="T82" i="345"/>
  <c r="D82" i="345" s="1" a="1"/>
  <c r="D82" i="345" s="1"/>
  <c r="T54" i="345"/>
  <c r="D54" i="345" s="1" a="1"/>
  <c r="D54" i="345" s="1"/>
  <c r="T18" i="345"/>
  <c r="D18" i="345" s="1" a="1"/>
  <c r="D18" i="345" s="1"/>
  <c r="T66" i="345"/>
  <c r="D66" i="345" s="1" a="1"/>
  <c r="D66" i="345" s="1"/>
  <c r="T20" i="345"/>
  <c r="D20" i="345" s="1" a="1"/>
  <c r="D20" i="345" s="1"/>
  <c r="T36" i="345"/>
  <c r="D36" i="345" s="1" a="1"/>
  <c r="D36" i="345" s="1"/>
  <c r="T52" i="345"/>
  <c r="D52" i="345" s="1" a="1"/>
  <c r="D52" i="345" s="1"/>
  <c r="T68" i="345"/>
  <c r="D68" i="345" s="1" a="1"/>
  <c r="D68" i="345" s="1"/>
  <c r="T84" i="345"/>
  <c r="D84" i="345" s="1" a="1"/>
  <c r="D84" i="345" s="1"/>
  <c r="T70" i="345"/>
  <c r="D70" i="345" s="1" a="1"/>
  <c r="D70" i="345" s="1"/>
  <c r="T8" i="345"/>
  <c r="D8" i="345" s="1" a="1"/>
  <c r="D8" i="345" s="1"/>
  <c r="T24" i="345"/>
  <c r="D24" i="345" s="1" a="1"/>
  <c r="D24" i="345" s="1"/>
  <c r="T40" i="345"/>
  <c r="D40" i="345" s="1" a="1"/>
  <c r="D40" i="345" s="1"/>
  <c r="T56" i="345"/>
  <c r="D56" i="345" s="1" a="1"/>
  <c r="D56" i="345" s="1"/>
  <c r="T72" i="345"/>
  <c r="D72" i="345" s="1" a="1"/>
  <c r="D72" i="345" s="1"/>
  <c r="T88" i="345"/>
  <c r="D88" i="345" s="1" a="1"/>
  <c r="D88" i="345" s="1"/>
  <c r="T90" i="345"/>
  <c r="D90" i="345" s="1" a="1"/>
  <c r="D90" i="345" s="1"/>
  <c r="T10" i="345"/>
  <c r="D10" i="345" s="1" a="1"/>
  <c r="D10" i="345" s="1"/>
  <c r="T26" i="345"/>
  <c r="D26" i="345" s="1" a="1"/>
  <c r="D26" i="345" s="1"/>
  <c r="T42" i="345"/>
  <c r="D42" i="345" s="1" a="1"/>
  <c r="D42" i="345" s="1"/>
  <c r="T58" i="345"/>
  <c r="D58" i="345" s="1" a="1"/>
  <c r="D58" i="345" s="1"/>
  <c r="T74" i="345"/>
  <c r="D74" i="345" s="1" a="1"/>
  <c r="D74" i="345" s="1"/>
  <c r="T86" i="345"/>
  <c r="D86" i="345" s="1" a="1"/>
  <c r="D86" i="345" s="1"/>
  <c r="R6" i="345"/>
  <c r="S6" i="345" s="1"/>
  <c r="E27" i="387" l="1"/>
  <c r="F27" i="387" s="1"/>
  <c r="D27" i="387" l="1"/>
  <c r="B27" i="387"/>
  <c r="E58" i="392" l="1"/>
  <c r="F58" i="392"/>
  <c r="G58" i="392" s="1"/>
  <c r="E59" i="392"/>
  <c r="F59" i="392"/>
  <c r="G59" i="392" s="1"/>
  <c r="E60" i="392"/>
  <c r="F60" i="392"/>
  <c r="G60" i="392" s="1"/>
  <c r="F57" i="392"/>
  <c r="G57" i="392" s="1"/>
  <c r="E57" i="392"/>
  <c r="D58" i="387"/>
  <c r="E58" i="387"/>
  <c r="D59" i="387"/>
  <c r="E59" i="387"/>
  <c r="D60" i="387"/>
  <c r="E60" i="387"/>
  <c r="E57" i="387"/>
  <c r="D57" i="387"/>
  <c r="M8" i="106"/>
  <c r="M7" i="106"/>
  <c r="C60" i="392"/>
  <c r="C59" i="392"/>
  <c r="C58" i="392"/>
  <c r="C57" i="392"/>
  <c r="B53" i="392"/>
  <c r="E53" i="392" s="1"/>
  <c r="B52" i="392"/>
  <c r="C52" i="392" s="1"/>
  <c r="B51" i="392"/>
  <c r="E51" i="392" s="1"/>
  <c r="B50" i="392"/>
  <c r="F50" i="392" s="1"/>
  <c r="G50" i="392" s="1"/>
  <c r="B46" i="392"/>
  <c r="E46" i="392" s="1"/>
  <c r="B45" i="392"/>
  <c r="C45" i="392" s="1"/>
  <c r="B44" i="392"/>
  <c r="E44" i="392" s="1"/>
  <c r="B43" i="392"/>
  <c r="E43" i="392" s="1"/>
  <c r="B42" i="392"/>
  <c r="E42" i="392" s="1"/>
  <c r="B41" i="392"/>
  <c r="E41" i="392" s="1"/>
  <c r="B40" i="392"/>
  <c r="E40" i="392" s="1"/>
  <c r="B39" i="392"/>
  <c r="E39" i="392" s="1"/>
  <c r="B38" i="392"/>
  <c r="E38" i="392" s="1"/>
  <c r="B37" i="392"/>
  <c r="F37" i="392" s="1"/>
  <c r="B34" i="392"/>
  <c r="B33" i="392"/>
  <c r="C33" i="392" s="1"/>
  <c r="B32" i="392"/>
  <c r="E32" i="392" s="1"/>
  <c r="B31" i="392"/>
  <c r="E31" i="392" s="1"/>
  <c r="B30" i="392"/>
  <c r="E30" i="392" s="1"/>
  <c r="B29" i="392"/>
  <c r="E29" i="392" s="1"/>
  <c r="B28" i="392"/>
  <c r="C28" i="392" s="1"/>
  <c r="B27" i="392"/>
  <c r="F27" i="392" s="1"/>
  <c r="G27" i="392" s="1"/>
  <c r="B22" i="392"/>
  <c r="E22" i="392" s="1"/>
  <c r="B21" i="392"/>
  <c r="E21" i="392" s="1"/>
  <c r="B20" i="392"/>
  <c r="E20" i="392" s="1"/>
  <c r="B19" i="392"/>
  <c r="E19" i="392" s="1"/>
  <c r="B18" i="392"/>
  <c r="C18" i="392" s="1"/>
  <c r="B17" i="392"/>
  <c r="E17" i="392" s="1"/>
  <c r="B16" i="392"/>
  <c r="C16" i="392" s="1"/>
  <c r="B13" i="392"/>
  <c r="F13" i="392" s="1"/>
  <c r="B12" i="392"/>
  <c r="E12" i="392" s="1"/>
  <c r="B11" i="392"/>
  <c r="C11" i="392" s="1"/>
  <c r="B10" i="392"/>
  <c r="E10" i="392" s="1"/>
  <c r="B9" i="392"/>
  <c r="E9" i="392" s="1"/>
  <c r="B8" i="392"/>
  <c r="B7" i="392"/>
  <c r="F7" i="392" s="1"/>
  <c r="G7" i="392" s="1"/>
  <c r="C37" i="392" l="1"/>
  <c r="C46" i="392"/>
  <c r="C38" i="392"/>
  <c r="C42" i="392"/>
  <c r="C9" i="392"/>
  <c r="C22" i="392"/>
  <c r="C41" i="392"/>
  <c r="C17" i="392"/>
  <c r="C10" i="392"/>
  <c r="C19" i="392"/>
  <c r="C29" i="392"/>
  <c r="F11" i="392"/>
  <c r="G11" i="392" s="1"/>
  <c r="F9" i="392"/>
  <c r="G9" i="392" s="1"/>
  <c r="B76" i="392"/>
  <c r="E16" i="392"/>
  <c r="F53" i="392"/>
  <c r="G53" i="392" s="1"/>
  <c r="F45" i="392"/>
  <c r="G45" i="392" s="1"/>
  <c r="F41" i="392"/>
  <c r="G41" i="392" s="1"/>
  <c r="F33" i="392"/>
  <c r="G33" i="392" s="1"/>
  <c r="F29" i="392"/>
  <c r="G29" i="392" s="1"/>
  <c r="F20" i="392"/>
  <c r="G20" i="392" s="1"/>
  <c r="C50" i="392"/>
  <c r="E11" i="392"/>
  <c r="F16" i="392"/>
  <c r="G16" i="392" s="1"/>
  <c r="F52" i="392"/>
  <c r="G52" i="392" s="1"/>
  <c r="E45" i="392"/>
  <c r="E33" i="392"/>
  <c r="F10" i="392"/>
  <c r="G10" i="392" s="1"/>
  <c r="E27" i="392"/>
  <c r="E52" i="392"/>
  <c r="F44" i="392"/>
  <c r="G44" i="392" s="1"/>
  <c r="F40" i="392"/>
  <c r="G40" i="392" s="1"/>
  <c r="F32" i="392"/>
  <c r="G32" i="392" s="1"/>
  <c r="F28" i="392"/>
  <c r="G28" i="392" s="1"/>
  <c r="F19" i="392"/>
  <c r="G19" i="392" s="1"/>
  <c r="B80" i="392"/>
  <c r="B78" i="392" s="1"/>
  <c r="C12" i="392"/>
  <c r="C27" i="392"/>
  <c r="C32" i="392"/>
  <c r="C44" i="392"/>
  <c r="C51" i="392"/>
  <c r="E7" i="392"/>
  <c r="F51" i="392"/>
  <c r="G51" i="392" s="1"/>
  <c r="E28" i="392"/>
  <c r="F43" i="392"/>
  <c r="G43" i="392" s="1"/>
  <c r="F39" i="392"/>
  <c r="G39" i="392" s="1"/>
  <c r="F31" i="392"/>
  <c r="G31" i="392" s="1"/>
  <c r="F22" i="392"/>
  <c r="G22" i="392" s="1"/>
  <c r="F18" i="392"/>
  <c r="G18" i="392" s="1"/>
  <c r="E37" i="392"/>
  <c r="C13" i="392"/>
  <c r="E13" i="392"/>
  <c r="E18" i="392"/>
  <c r="F12" i="392"/>
  <c r="G12" i="392" s="1"/>
  <c r="F8" i="392"/>
  <c r="G8" i="392" s="1"/>
  <c r="E50" i="392"/>
  <c r="F46" i="392"/>
  <c r="G46" i="392" s="1"/>
  <c r="F42" i="392"/>
  <c r="G42" i="392" s="1"/>
  <c r="F38" i="392"/>
  <c r="G38" i="392" s="1"/>
  <c r="F30" i="392"/>
  <c r="G30" i="392" s="1"/>
  <c r="F21" i="392"/>
  <c r="G21" i="392" s="1"/>
  <c r="F17" i="392"/>
  <c r="G17" i="392" s="1"/>
  <c r="E8" i="392"/>
  <c r="G13" i="392"/>
  <c r="G37" i="392"/>
  <c r="G61" i="392"/>
  <c r="G70" i="392" s="1"/>
  <c r="G71" i="392" s="1"/>
  <c r="C43" i="392"/>
  <c r="C8" i="392"/>
  <c r="C21" i="392"/>
  <c r="C31" i="392"/>
  <c r="C40" i="392"/>
  <c r="C7" i="392"/>
  <c r="C20" i="392"/>
  <c r="C30" i="392"/>
  <c r="C39" i="392"/>
  <c r="C53" i="392"/>
  <c r="G54" i="392" l="1"/>
  <c r="G69" i="392" s="1"/>
  <c r="G34" i="392"/>
  <c r="G66" i="392" s="1"/>
  <c r="G47" i="392"/>
  <c r="G67" i="392" s="1"/>
  <c r="G14" i="392"/>
  <c r="G64" i="392" s="1"/>
  <c r="G65" i="392" s="1"/>
  <c r="G23" i="392"/>
  <c r="G72" i="392" s="1"/>
  <c r="G68" i="392" l="1"/>
  <c r="G73" i="392" s="1"/>
  <c r="G74" i="392" s="1"/>
  <c r="G24" i="392"/>
  <c r="M6" i="106" l="1"/>
  <c r="R46" i="334"/>
  <c r="N24" i="311" l="1"/>
  <c r="O24" i="311"/>
  <c r="N25" i="311"/>
  <c r="O25" i="311"/>
  <c r="N26" i="311"/>
  <c r="O26" i="311"/>
  <c r="N27" i="311"/>
  <c r="O27" i="311"/>
  <c r="N28" i="311"/>
  <c r="O28" i="311"/>
  <c r="N29" i="311"/>
  <c r="O29" i="311"/>
  <c r="R47" i="311"/>
  <c r="R48" i="311"/>
  <c r="R49" i="311"/>
  <c r="R50" i="311"/>
  <c r="R51" i="311"/>
  <c r="R52" i="311"/>
  <c r="R53" i="311"/>
  <c r="R46" i="311"/>
  <c r="R47" i="334"/>
  <c r="R48" i="334"/>
  <c r="R49" i="334"/>
  <c r="R50" i="334"/>
  <c r="R51" i="334"/>
  <c r="R52" i="334"/>
  <c r="R53" i="334"/>
  <c r="R54" i="334" l="1"/>
  <c r="R56" i="334" s="1"/>
  <c r="D28" i="387"/>
  <c r="E28" i="387"/>
  <c r="R54" i="311"/>
  <c r="R56" i="311" s="1"/>
  <c r="E8" i="387" l="1"/>
  <c r="D8" i="387"/>
  <c r="D53" i="387"/>
  <c r="E53" i="387"/>
  <c r="E50" i="387"/>
  <c r="D50" i="387"/>
  <c r="D9" i="387"/>
  <c r="E9" i="387"/>
  <c r="E60" i="388"/>
  <c r="D60" i="388"/>
  <c r="C60" i="388"/>
  <c r="E57" i="388"/>
  <c r="D57" i="388"/>
  <c r="C57" i="388"/>
  <c r="C27" i="388"/>
  <c r="D27" i="388"/>
  <c r="C23" i="388"/>
  <c r="D23" i="388"/>
  <c r="E27" i="388"/>
  <c r="E23" i="388"/>
  <c r="M47" i="311"/>
  <c r="N47" i="311"/>
  <c r="O47" i="311"/>
  <c r="M48" i="311"/>
  <c r="N48" i="311"/>
  <c r="O48" i="311"/>
  <c r="M49" i="311"/>
  <c r="N49" i="311"/>
  <c r="O49" i="311"/>
  <c r="M50" i="311"/>
  <c r="N50" i="311"/>
  <c r="O50" i="311"/>
  <c r="M51" i="311"/>
  <c r="N51" i="311"/>
  <c r="O51" i="311"/>
  <c r="M52" i="311"/>
  <c r="N52" i="311"/>
  <c r="O52" i="311"/>
  <c r="M53" i="311"/>
  <c r="N53" i="311"/>
  <c r="O53" i="311"/>
  <c r="O46" i="311"/>
  <c r="N46" i="311"/>
  <c r="M46" i="311"/>
  <c r="M47" i="334"/>
  <c r="N47" i="334"/>
  <c r="O47" i="334"/>
  <c r="M48" i="334"/>
  <c r="N48" i="334"/>
  <c r="O48" i="334"/>
  <c r="M49" i="334"/>
  <c r="N49" i="334"/>
  <c r="O49" i="334"/>
  <c r="M50" i="334"/>
  <c r="N50" i="334"/>
  <c r="O50" i="334"/>
  <c r="M51" i="334"/>
  <c r="N51" i="334"/>
  <c r="O51" i="334"/>
  <c r="M52" i="334"/>
  <c r="N52" i="334"/>
  <c r="O52" i="334"/>
  <c r="M53" i="334"/>
  <c r="N53" i="334"/>
  <c r="O53" i="334"/>
  <c r="O46" i="334"/>
  <c r="N46" i="334"/>
  <c r="M46" i="334"/>
  <c r="B60" i="387"/>
  <c r="B59" i="387"/>
  <c r="B58" i="387"/>
  <c r="B57" i="387"/>
  <c r="F57" i="387" s="1"/>
  <c r="F58" i="387"/>
  <c r="F59" i="387"/>
  <c r="F60" i="387"/>
  <c r="B28" i="387"/>
  <c r="G4" i="106"/>
  <c r="B17" i="387" l="1"/>
  <c r="D17" i="387"/>
  <c r="E17" i="387"/>
  <c r="F17" i="387" s="1"/>
  <c r="D18" i="387"/>
  <c r="E18" i="387"/>
  <c r="F18" i="387" s="1"/>
  <c r="D29" i="387"/>
  <c r="E29" i="387"/>
  <c r="F29" i="387" s="1"/>
  <c r="O54" i="334"/>
  <c r="F61" i="387"/>
  <c r="F28" i="387"/>
  <c r="B29" i="387"/>
  <c r="B18" i="387"/>
  <c r="E16" i="387" l="1"/>
  <c r="D16" i="387"/>
  <c r="F70" i="387"/>
  <c r="F71" i="387" s="1"/>
  <c r="D37" i="311" l="1"/>
  <c r="D37" i="334"/>
  <c r="E30" i="387" l="1"/>
  <c r="D30" i="387"/>
  <c r="N30" i="311"/>
  <c r="O30" i="311"/>
  <c r="N31" i="311"/>
  <c r="O31" i="311"/>
  <c r="N32" i="311"/>
  <c r="O32" i="311"/>
  <c r="N33" i="311"/>
  <c r="O33" i="311"/>
  <c r="N34" i="311"/>
  <c r="O34" i="311"/>
  <c r="N35" i="311"/>
  <c r="O35" i="311"/>
  <c r="N36" i="311"/>
  <c r="O36" i="311"/>
  <c r="N37" i="311"/>
  <c r="O37" i="311"/>
  <c r="N38" i="311"/>
  <c r="O38" i="311"/>
  <c r="N39" i="311"/>
  <c r="O39" i="311"/>
  <c r="N27" i="334"/>
  <c r="O27" i="334"/>
  <c r="N28" i="334"/>
  <c r="O28" i="334"/>
  <c r="N29" i="334"/>
  <c r="O29" i="334"/>
  <c r="N30" i="334"/>
  <c r="O30" i="334"/>
  <c r="N31" i="334"/>
  <c r="O31" i="334"/>
  <c r="N32" i="334"/>
  <c r="O32" i="334"/>
  <c r="N33" i="334"/>
  <c r="O33" i="334"/>
  <c r="N34" i="334"/>
  <c r="O34" i="334"/>
  <c r="N35" i="334"/>
  <c r="O35" i="334"/>
  <c r="N36" i="334"/>
  <c r="O36" i="334"/>
  <c r="F5" i="106"/>
  <c r="G5" i="106"/>
  <c r="B37" i="311"/>
  <c r="B37" i="334"/>
  <c r="G6" i="106"/>
  <c r="G7" i="106"/>
  <c r="G8" i="106"/>
  <c r="G9" i="106"/>
  <c r="G10" i="106"/>
  <c r="G11" i="106"/>
  <c r="G12" i="106"/>
  <c r="G13" i="106"/>
  <c r="G14" i="106"/>
  <c r="G15" i="106"/>
  <c r="G16" i="106"/>
  <c r="G17" i="106"/>
  <c r="G18" i="106"/>
  <c r="G19" i="106"/>
  <c r="M9" i="106" l="1"/>
  <c r="M11" i="106" s="1"/>
  <c r="G6" i="345"/>
  <c r="B53" i="387"/>
  <c r="B9" i="387"/>
  <c r="D45" i="387" l="1"/>
  <c r="E45" i="387"/>
  <c r="B52" i="387"/>
  <c r="D52" i="387"/>
  <c r="E52" i="387"/>
  <c r="D13" i="387"/>
  <c r="E13" i="387"/>
  <c r="B19" i="387"/>
  <c r="D19" i="387"/>
  <c r="E19" i="387"/>
  <c r="B43" i="387"/>
  <c r="D43" i="387"/>
  <c r="E43" i="387"/>
  <c r="E51" i="387"/>
  <c r="D51" i="387"/>
  <c r="B44" i="387"/>
  <c r="D44" i="387"/>
  <c r="E44" i="387"/>
  <c r="D12" i="387"/>
  <c r="E12" i="387"/>
  <c r="B42" i="387"/>
  <c r="E42" i="387"/>
  <c r="D42" i="387"/>
  <c r="B11" i="387"/>
  <c r="D11" i="387"/>
  <c r="E11" i="387"/>
  <c r="D33" i="387"/>
  <c r="E33" i="387"/>
  <c r="B41" i="387"/>
  <c r="D41" i="387"/>
  <c r="E41" i="387"/>
  <c r="D21" i="387"/>
  <c r="E21" i="387"/>
  <c r="E20" i="387"/>
  <c r="D20" i="387"/>
  <c r="D10" i="387"/>
  <c r="E10" i="387"/>
  <c r="D32" i="387"/>
  <c r="E32" i="387"/>
  <c r="D40" i="387"/>
  <c r="E40" i="387"/>
  <c r="D31" i="387"/>
  <c r="E31" i="387"/>
  <c r="B39" i="387"/>
  <c r="D39" i="387"/>
  <c r="E39" i="387"/>
  <c r="B22" i="387"/>
  <c r="D22" i="387"/>
  <c r="E22" i="387"/>
  <c r="E46" i="387"/>
  <c r="D46" i="387"/>
  <c r="E38" i="387"/>
  <c r="D38" i="387"/>
  <c r="B10" i="387"/>
  <c r="B8" i="387"/>
  <c r="B46" i="387"/>
  <c r="B38" i="387"/>
  <c r="B20" i="387"/>
  <c r="B12" i="387"/>
  <c r="B21" i="387"/>
  <c r="B30" i="387"/>
  <c r="B32" i="387"/>
  <c r="B40" i="387"/>
  <c r="B13" i="387"/>
  <c r="B31" i="387"/>
  <c r="B16" i="387"/>
  <c r="B50" i="387"/>
  <c r="B45" i="387"/>
  <c r="B51" i="387"/>
  <c r="B33" i="387"/>
  <c r="J6" i="345"/>
  <c r="I6" i="345"/>
  <c r="H6" i="345"/>
  <c r="F27" i="388" l="1"/>
  <c r="G27" i="388" s="1"/>
  <c r="H27" i="388" s="1"/>
  <c r="F23" i="388"/>
  <c r="G23" i="388" s="1"/>
  <c r="H23" i="388" s="1"/>
  <c r="F60" i="388"/>
  <c r="G60" i="388" s="1"/>
  <c r="F15" i="388"/>
  <c r="E15" i="388"/>
  <c r="D10" i="388"/>
  <c r="D14" i="388" s="1"/>
  <c r="D51" i="388"/>
  <c r="F51" i="388" s="1"/>
  <c r="H51" i="388" s="1"/>
  <c r="F10" i="388"/>
  <c r="F14" i="388" s="1"/>
  <c r="E10" i="388"/>
  <c r="E14" i="388" s="1"/>
  <c r="E6" i="345"/>
  <c r="D6" i="345" s="1" a="1"/>
  <c r="D6" i="345" s="1"/>
  <c r="F6" i="345" l="1"/>
  <c r="H60" i="388"/>
  <c r="H57" i="388"/>
  <c r="J56" i="334" l="1"/>
  <c r="H56" i="334"/>
  <c r="D56" i="334" s="1"/>
  <c r="J54" i="334"/>
  <c r="H54" i="334"/>
  <c r="D54" i="334" s="1"/>
  <c r="D52" i="334"/>
  <c r="D50" i="334"/>
  <c r="D48" i="334"/>
  <c r="J44" i="334"/>
  <c r="J45" i="334" s="1"/>
  <c r="J41" i="334"/>
  <c r="I37" i="334"/>
  <c r="I36" i="334"/>
  <c r="O37" i="334"/>
  <c r="N37" i="334"/>
  <c r="O26" i="334"/>
  <c r="N26" i="334"/>
  <c r="O25" i="334"/>
  <c r="N25" i="334"/>
  <c r="O24" i="334"/>
  <c r="N24" i="334"/>
  <c r="O23" i="334"/>
  <c r="N23" i="334"/>
  <c r="J18" i="334"/>
  <c r="J17" i="334"/>
  <c r="J14" i="334"/>
  <c r="J12" i="334"/>
  <c r="J11" i="334"/>
  <c r="J56" i="311"/>
  <c r="H56" i="311"/>
  <c r="D56" i="311" s="1"/>
  <c r="J54" i="311"/>
  <c r="H54" i="311"/>
  <c r="D54" i="311" s="1"/>
  <c r="D52" i="311"/>
  <c r="D50" i="311"/>
  <c r="D48" i="311"/>
  <c r="J44" i="311"/>
  <c r="J45" i="311" s="1"/>
  <c r="J41" i="311"/>
  <c r="I37" i="311"/>
  <c r="I36" i="311"/>
  <c r="J50" i="311" s="1"/>
  <c r="J52" i="311" s="1"/>
  <c r="O23" i="311"/>
  <c r="N23" i="311"/>
  <c r="J18" i="311"/>
  <c r="J17" i="311"/>
  <c r="J14" i="311"/>
  <c r="J12" i="311"/>
  <c r="J11" i="311"/>
  <c r="J50" i="334" l="1"/>
  <c r="J52" i="334" s="1"/>
  <c r="J36" i="334"/>
  <c r="J39" i="334" s="1"/>
  <c r="J42" i="334" s="1"/>
  <c r="O38" i="334"/>
  <c r="O40" i="311"/>
  <c r="J9" i="311" s="1"/>
  <c r="J28" i="311" s="1"/>
  <c r="O54" i="311"/>
  <c r="J36" i="311"/>
  <c r="J9" i="334" l="1"/>
  <c r="J10" i="334" s="1"/>
  <c r="J24" i="334" s="1"/>
  <c r="J46" i="334"/>
  <c r="J30" i="311"/>
  <c r="J10" i="311"/>
  <c r="J24" i="311" s="1"/>
  <c r="J26" i="311"/>
  <c r="J39" i="311"/>
  <c r="J42" i="311" s="1"/>
  <c r="J46" i="311" s="1"/>
  <c r="J28" i="334" l="1"/>
  <c r="J30" i="334"/>
  <c r="J26" i="334"/>
  <c r="J22" i="311"/>
  <c r="J48" i="311" s="1"/>
  <c r="J22" i="334"/>
  <c r="J32" i="334" l="1"/>
  <c r="J48" i="334"/>
  <c r="J32" i="311"/>
  <c r="F53" i="387" l="1"/>
  <c r="F52" i="387"/>
  <c r="F51" i="387"/>
  <c r="F50" i="387"/>
  <c r="F46" i="387"/>
  <c r="F45" i="387"/>
  <c r="F44" i="387"/>
  <c r="F43" i="387"/>
  <c r="F42" i="387"/>
  <c r="F41" i="387"/>
  <c r="F40" i="387"/>
  <c r="F39" i="387"/>
  <c r="F38" i="387"/>
  <c r="F33" i="387"/>
  <c r="F32" i="387"/>
  <c r="F31" i="387"/>
  <c r="F30" i="387"/>
  <c r="F22" i="387"/>
  <c r="F21" i="387"/>
  <c r="F20" i="387"/>
  <c r="F19" i="387"/>
  <c r="F16" i="387"/>
  <c r="F13" i="387"/>
  <c r="F12" i="387"/>
  <c r="F11" i="387"/>
  <c r="F10" i="387"/>
  <c r="F9" i="387"/>
  <c r="F8" i="387"/>
  <c r="F6" i="106"/>
  <c r="F8" i="106"/>
  <c r="F9" i="106"/>
  <c r="F10" i="106"/>
  <c r="F11" i="106"/>
  <c r="F12" i="106"/>
  <c r="F13" i="106"/>
  <c r="F14" i="106"/>
  <c r="F15" i="106"/>
  <c r="F16" i="106"/>
  <c r="F17" i="106"/>
  <c r="F18" i="106"/>
  <c r="F19" i="106"/>
  <c r="F23" i="387" l="1"/>
  <c r="F72" i="387" s="1"/>
  <c r="F54" i="387"/>
  <c r="F69" i="387" s="1"/>
  <c r="F34" i="387"/>
  <c r="F66" i="387" s="1"/>
  <c r="F47" i="387"/>
  <c r="F67" i="387" s="1"/>
  <c r="F7" i="106" l="1"/>
  <c r="F4" i="106" l="1"/>
  <c r="F20" i="106" s="1"/>
  <c r="A80" i="387" l="1"/>
  <c r="A78" i="387" s="1"/>
  <c r="B7" i="387"/>
  <c r="D7" i="387"/>
  <c r="E7" i="387"/>
  <c r="F7" i="387" s="1"/>
  <c r="F14" i="387" s="1"/>
  <c r="F64" i="387" l="1"/>
  <c r="F24" i="387"/>
  <c r="F65" i="387" l="1"/>
  <c r="F68" i="387" s="1"/>
  <c r="F73" i="387" l="1"/>
  <c r="F74" i="38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6" authorId="0" shapeId="0" xr:uid="{AD1E877D-411F-4DDD-ABDE-47B2DBDCA861}">
      <text>
        <r>
          <rPr>
            <sz val="9"/>
            <color indexed="81"/>
            <rFont val="Tahoma"/>
            <family val="2"/>
          </rPr>
          <t>Utilizado pela Márcia em seus trabalhos de transporte de lodo</t>
        </r>
      </text>
    </comment>
    <comment ref="A7" authorId="0" shapeId="0" xr:uid="{50BC518C-5117-446B-8570-9AE184A5A00D}">
      <text>
        <r>
          <rPr>
            <sz val="9"/>
            <color indexed="81"/>
            <rFont val="Tahoma"/>
            <family val="2"/>
          </rPr>
          <t xml:space="preserve">Utilizado pela Márcia em seus trabalhos de transporte de lodo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<sst xmlns="http://schemas.openxmlformats.org/spreadsheetml/2006/main" count="37700" uniqueCount="21771">
  <si>
    <t>Descrição</t>
  </si>
  <si>
    <t>Unid.</t>
  </si>
  <si>
    <t>P. Unit.</t>
  </si>
  <si>
    <t>Sub-Total</t>
  </si>
  <si>
    <t>H</t>
  </si>
  <si>
    <t>AJUDANTE</t>
  </si>
  <si>
    <t>AJUDANTE DE CARPINTEIRO</t>
  </si>
  <si>
    <t>AJUDANTE DE MONTAGEM</t>
  </si>
  <si>
    <t>ALMOXARIFE</t>
  </si>
  <si>
    <t>ATENDENTE EXTERNO</t>
  </si>
  <si>
    <t>ASSISTENTE ADMINISTRATIVO</t>
  </si>
  <si>
    <t>AUXILIAR ADMINISTRATIVO</t>
  </si>
  <si>
    <t>AUXILIAR DE ALMOXARIFE</t>
  </si>
  <si>
    <t>AUXILIAR DE ENFERMAGEM DO TRABALHO</t>
  </si>
  <si>
    <t>AUXILIAR DE MINI SHIELD</t>
  </si>
  <si>
    <t>AUXILIAR TÉCNICO</t>
  </si>
  <si>
    <t>CABO DE FOGO</t>
  </si>
  <si>
    <t>CADASTRISTA</t>
  </si>
  <si>
    <t>CARPINTEIRO</t>
  </si>
  <si>
    <t>COMPRADOR</t>
  </si>
  <si>
    <t>ELETRICISTA</t>
  </si>
  <si>
    <t>ENCANADOR</t>
  </si>
  <si>
    <t>ENCARREGADO ADMINISTRATIVO DE OBRAS</t>
  </si>
  <si>
    <t>ENCARREGADO OPERACIONAL</t>
  </si>
  <si>
    <t>ENFERMEIRO DO TRABALHO</t>
  </si>
  <si>
    <t>ENGENHEIRO DE SEGURANÇA DO TRABALHO</t>
  </si>
  <si>
    <t>ENGENHEIRO PLENO</t>
  </si>
  <si>
    <t>ESCORADOR</t>
  </si>
  <si>
    <t>ESMERILHADOR</t>
  </si>
  <si>
    <t>GEOFONADOR</t>
  </si>
  <si>
    <t>GEÓLOGO</t>
  </si>
  <si>
    <t>GRANITEIRO</t>
  </si>
  <si>
    <t>JARDINEIRO</t>
  </si>
  <si>
    <t>JATISTA</t>
  </si>
  <si>
    <t>LADRILHISTA</t>
  </si>
  <si>
    <t>LEITURISTA LIES</t>
  </si>
  <si>
    <t>LÍDER DE ATENDIMENTO EXTERNO</t>
  </si>
  <si>
    <t>MAÇARIQUEIRO</t>
  </si>
  <si>
    <t>MECÂNICO</t>
  </si>
  <si>
    <t>MECÂNICO MONTADOR</t>
  </si>
  <si>
    <t>MÉDICO DO TRABALHO</t>
  </si>
  <si>
    <t>MESTRE DE OBRAS</t>
  </si>
  <si>
    <t>MONITOR MIES</t>
  </si>
  <si>
    <t>MONTADOR DE TUBULAÇÕES</t>
  </si>
  <si>
    <t>MOTORISTA</t>
  </si>
  <si>
    <t>MOTORISTA DE CAMINHÃO/CARRETA</t>
  </si>
  <si>
    <t>OPERADOR DE DRAGA</t>
  </si>
  <si>
    <t>OPERADOR DE ESCAVADEIRA</t>
  </si>
  <si>
    <t>OPERADOR DE GUINDASTE SOBRE PNEUS</t>
  </si>
  <si>
    <t>OPERADOR DE MINI SHIELD</t>
  </si>
  <si>
    <t>OPERADOR DE MOTONIVELADORA</t>
  </si>
  <si>
    <t>OPERADOR DE PÁ CARREGADEIRA</t>
  </si>
  <si>
    <t>OPERADOR DE PERFURATRIZ PNEUMÁTICA</t>
  </si>
  <si>
    <t>PEDREIRO</t>
  </si>
  <si>
    <t>PINTOR</t>
  </si>
  <si>
    <t>PINTOR DE TUBULAÇÕES</t>
  </si>
  <si>
    <t>RASTELEIRO</t>
  </si>
  <si>
    <t>SERRALHEIRO</t>
  </si>
  <si>
    <t>SERVENTE</t>
  </si>
  <si>
    <t>SOLDADOR</t>
  </si>
  <si>
    <t>SONDADOR</t>
  </si>
  <si>
    <t>TÉCNICO DE SEGURANÇA DO TRABALHO</t>
  </si>
  <si>
    <t>TÉCNICO NÍVEL MÉDIO</t>
  </si>
  <si>
    <t>TOPÓGRAFO</t>
  </si>
  <si>
    <t>TORRISTA/PLATAFORMISTA</t>
  </si>
  <si>
    <t>VIDRACEIRO</t>
  </si>
  <si>
    <t>VIGIA</t>
  </si>
  <si>
    <t>VISTORIANTE DE ÁGUA E ESGOTO</t>
  </si>
  <si>
    <t>*INSALUBRIDADE (40% SM)</t>
  </si>
  <si>
    <t>KG</t>
  </si>
  <si>
    <t>SAC</t>
  </si>
  <si>
    <t>M3</t>
  </si>
  <si>
    <t>BRITA BICA CORRIDA</t>
  </si>
  <si>
    <t>CASCALHO OU PEDREGULHO</t>
  </si>
  <si>
    <t>M</t>
  </si>
  <si>
    <t>M2</t>
  </si>
  <si>
    <t>ML</t>
  </si>
  <si>
    <t>un</t>
  </si>
  <si>
    <t>TELHA CUMEEIRA CERÂMICA VERMELHA SIMPLES</t>
  </si>
  <si>
    <t>ADITIVO SUPERPLASTIFICANTE PARA CONCRETO</t>
  </si>
  <si>
    <t>L</t>
  </si>
  <si>
    <t>ARGAMASSA EXPANSIVA PARA DESMONTE DE ROCHA</t>
  </si>
  <si>
    <t>VOL</t>
  </si>
  <si>
    <t>PAPEL KRAFT GRAMATURA 80 G/M2</t>
  </si>
  <si>
    <t>CJ</t>
  </si>
  <si>
    <t>MES</t>
  </si>
  <si>
    <t>TON</t>
  </si>
  <si>
    <t>EMULSÃO ASFÁLTICA CATIÔNICA DE RUPTURA RÁPIDA - RR-2C</t>
  </si>
  <si>
    <t>ÁCIDO MURIÁTICO</t>
  </si>
  <si>
    <t>PERNOITE COM CAFÉ DA MANHÃ (OUTRAS CIDADES)</t>
  </si>
  <si>
    <t>DIA</t>
  </si>
  <si>
    <t>REFEIÇÃO COMERCIAL</t>
  </si>
  <si>
    <t>BOMBEAMENTO DE CONCRETO</t>
  </si>
  <si>
    <t>MOBILIZAÇÃO DE CONJUNTO DE REBAIXAMENTO DE LENÇOL FREÁTICO COM PONTEIRAS FILTRANTES</t>
  </si>
  <si>
    <t>GB</t>
  </si>
  <si>
    <t>CJD</t>
  </si>
  <si>
    <t>IMPERMEABILIZANTE DE PEGA NORMAL PARA CONCRETO E ARGAMASSA</t>
  </si>
  <si>
    <t>PORTA TOALHA EM METAL CROMADO COM BARRA DE 60 CM</t>
  </si>
  <si>
    <t>TACO DE MADEIRA PARA FIXAÇÃO DE BATENTE - 6 X 10 X 12 CM</t>
  </si>
  <si>
    <t>KM</t>
  </si>
  <si>
    <t>FUNDO BRANCO FOSCO NIVELADOR PARA SUPERFÍCIES DE MADEIRA</t>
  </si>
  <si>
    <t>TINTA ESMALTE SINTÉTICO PARA MADEIRA E METAL</t>
  </si>
  <si>
    <t>TINTA GRAFITE SINTÉTICA PARA METAIS</t>
  </si>
  <si>
    <t>HEXAMETAFOSFATO DE SÓDIO</t>
  </si>
  <si>
    <t>TAXA BÁSICA OU DE SERVIÇO PARA PERFILAGEM ELÉTRICA DE POÇOS</t>
  </si>
  <si>
    <t>LADRILHO HIDRÁULICO 2 CORES (MODELO SÃO PAULO E COPACABANA)</t>
  </si>
  <si>
    <t>REJUNTE PARA ASSENTAMENTO DE PISOS DE GRANITO</t>
  </si>
  <si>
    <t>PEDRA TIPO PARALELEPÍPEDO PARA PAVIMENTAÇÃO</t>
  </si>
  <si>
    <t>CALCÁRIO PARA ADUBAÇÃO</t>
  </si>
  <si>
    <t>MASSA DE VIDRACEIRO À BASE DE ÓLEO DE LINHAÇA</t>
  </si>
  <si>
    <t>INTERRUPTOR BIPOLAR PARALELO 10A - 250V</t>
  </si>
  <si>
    <t>INTERRUPTOR INTERMEDIÁRIO 10A - 250V</t>
  </si>
  <si>
    <t>INTERRUPTOR PARALELO 10A - 250V</t>
  </si>
  <si>
    <t>INTERRUPTOR PULSADOR 2A - 250V</t>
  </si>
  <si>
    <t>INTERRUPTOR SIMPLES 10A - 250V</t>
  </si>
  <si>
    <t>CHUVEIRO/DUCHA ELÉTRICO TERMOPLÁSTICO 4400W - 220 V - STANDARD</t>
  </si>
  <si>
    <t>EQUIPAMENTO PARA DESOBSTRUÇÃO DE COLETORES ATRAVÉS DE ARRASTE MECÂNICO - BUCKET MACHINE</t>
  </si>
  <si>
    <t>EQUIPAMENTO PARA DESOBSTRUÇÃO DE RAMAIS DE ESGOTO ATRAVÉS DE VARETAS FLEXÍVESI - FLEX CLEANER</t>
  </si>
  <si>
    <t>REBARBADOR PNEUMÁTICO DE 6 KILOS COM PONTEIRO</t>
  </si>
  <si>
    <t>GASOLINA COMUM</t>
  </si>
  <si>
    <t>NOTEBOOK HD 500 GB + SOFTWARES</t>
  </si>
  <si>
    <t>RÁDIO COMUNICADOR PORTÁTIL - MOTOROLA TALKABOUT T 7400 OU SIMILAR</t>
  </si>
  <si>
    <t>RÁDIO COMUNICADOR PORTÁTIL (PAR) - MOTOROLA TALKABOUT T 7400 OU SIMILAR</t>
  </si>
  <si>
    <t>GEOFONE MECÂNICO PARA DETECÇÃO DE VAZAMENTOS DE ÁGUA</t>
  </si>
  <si>
    <t>DISTANCIOMETRO ELETRONICO CLASSE 3 - PRECISÃO ALTA - &lt;= +/- 3 MM/KM</t>
  </si>
  <si>
    <t>TAXA DE TRANSPORTE PARA PERFILAGEM ELÉTRICA DE POÇOS</t>
  </si>
  <si>
    <t>LASTRO DE PEDRA BRITADA (B)</t>
  </si>
  <si>
    <t>LASTRO DE PEDRA BRITADA (C)</t>
  </si>
  <si>
    <t>CADASTRO DE REDES</t>
  </si>
  <si>
    <t>ASSENTAMENTO PARA REDES DE ÁGUA, TUBOS E PEÇAS, DN 100 MM, EM PVC RÍGIDO, RPVC E DEFOFO (A)</t>
  </si>
  <si>
    <t>ASSENTAMENTO PARA REDES DE ÁGUA, TUBOS E PEÇAS, DN 100 MM, EM PVC RÍGIDO, RPVC E DEFOFO (C)</t>
  </si>
  <si>
    <t>ASSENTAMENTO PARA REDES DE ÁGUA, TUBOS E PEÇAS, DN 150 MM, EM PVC RÍGIDO, RPVC E DEFOFO (A)</t>
  </si>
  <si>
    <t>ASSENTAMENTO PARA REDES DE ÁGUA, TUBOS E PEÇAS, DN 150 MM, EM PVC RÍGIDO, RPVC E DEFOFO (C)</t>
  </si>
  <si>
    <t>ASSENTAMENTO PARA REDES DE ÁGUA, TUBOS E PEÇAS, DN 200 MM, EM PVC RÍGIDO, RPVC E DEFOFO (A)</t>
  </si>
  <si>
    <t>ASSENTAMENTO PARA REDES DE ÁGUA, TUBOS E PEÇAS, DN 200 MM, EM PVC RÍGIDO, RPVC E DEFOFO (C)</t>
  </si>
  <si>
    <t>ASSENTAMENTO PARA REDES DE ÁGUA, TUBOS E PEÇAS, DN 250 MM, EM PVC RÍGIDO, RPVC E DEFOFO (A)</t>
  </si>
  <si>
    <t>ASSENTAMENTO PARA REDES DE ÁGUA, TUBOS E PEÇAS, DN 50 MM, EM PVC RÍGIDO, RPVC E DEFOFO (A)</t>
  </si>
  <si>
    <t>ASSENTAMENTO PARA REDES DE ÁGUA, TUBOS E PEÇAS, DN 50 MM, EM PVC RÍGIDO, RPVC E DEFOFO (C)</t>
  </si>
  <si>
    <t>ASSENTAMENTO PARA REDES DE ÁGUA, TUBOS E PEÇAS, DN 75 MM, EM PVC RÍGIDO, RPVC E DEFOFO (A)</t>
  </si>
  <si>
    <t>ASSENTAMENTO PARA REDES DE ÁGUA, TUBOS E PEÇAS, DN 75 MM, EM PVC RÍGIDO, RPVC E DEFOFO (C)</t>
  </si>
  <si>
    <t>ASSENTAMENTO SIMPLES DE TUBOS DE CONCRETO, DN 1.000 MM, JA (A)</t>
  </si>
  <si>
    <t>ASSENTAMENTO SIMPLES DE TUBOS DE CONCRETO, DN 1.000 MM, JA (B)</t>
  </si>
  <si>
    <t>ASSENTAMENTO SIMPLES DE TUBOS DE CONCRETO, DN 1.000 MM, JA (C)</t>
  </si>
  <si>
    <t>ASSENTAMENTO SIMPLES DE TUBOS DE CONCRETO, DN 1.100 MM, JA (A)</t>
  </si>
  <si>
    <t>ASSENTAMENTO SIMPLES DE TUBOS DE CONCRETO, DN 1.100 MM, JA (B)</t>
  </si>
  <si>
    <t>ASSENTAMENTO SIMPLES DE TUBOS DE CONCRETO, DN 1.100 MM, JA (C)</t>
  </si>
  <si>
    <t>ASSENTAMENTO SIMPLES DE TUBOS DE CONCRETO, DN 1.200 MM, JA (A)</t>
  </si>
  <si>
    <t>ASSENTAMENTO SIMPLES DE TUBOS DE CONCRETO, DN 1.200 MM, JA (B)</t>
  </si>
  <si>
    <t>ASSENTAMENTO SIMPLES DE TUBOS DE CONCRETO, DN 1.200 MM, JA (C)</t>
  </si>
  <si>
    <t>ASSENTAMENTO SIMPLES DE TUBOS DE CONCRETO, DN 1.500 MM, JA (A)</t>
  </si>
  <si>
    <t>ASSENTAMENTO SIMPLES DE TUBOS DE CONCRETO, DN 1.500 MM, JA (B)</t>
  </si>
  <si>
    <t>ASSENTAMENTO SIMPLES DE TUBOS DE CONCRETO, DN 1.500 MM, JA (C)</t>
  </si>
  <si>
    <t>ASSENTAMENTO SIMPLES DE TUBOS DE CONCRETO, DN 2.000 MM, JA (A)</t>
  </si>
  <si>
    <t>ASSENTAMENTO SIMPLES DE TUBOS DE CONCRETO, DN 2.000 MM, JA (B)</t>
  </si>
  <si>
    <t>ASSENTAMENTO SIMPLES DE TUBOS DE CONCRETO, DN 2.000 MM, JA (C)</t>
  </si>
  <si>
    <t>ASSENTAMENTO SIMPLES DE TUBOS DE CONCRETO, DN 200 MM, JA (A)</t>
  </si>
  <si>
    <t>ASSENTAMENTO SIMPLES DE TUBOS DE CONCRETO, DN 200 MM, JA (B)</t>
  </si>
  <si>
    <t>ASSENTAMENTO SIMPLES DE TUBOS DE CONCRETO, DN 200 MM, JA (C)</t>
  </si>
  <si>
    <t>ASSENTAMENTO SIMPLES DE TUBOS DE CONCRETO, DN 300 MM, JA (A)</t>
  </si>
  <si>
    <t>ASSENTAMENTO SIMPLES DE TUBOS DE CONCRETO, DN 300 MM, JA (B)</t>
  </si>
  <si>
    <t>ASSENTAMENTO SIMPLES DE TUBOS DE CONCRETO, DN 300 MM, JA (C)</t>
  </si>
  <si>
    <t>ASSENTAMENTO SIMPLES DE TUBOS DE CONCRETO, DN 400 MM, JA (A)</t>
  </si>
  <si>
    <t>ASSENTAMENTO SIMPLES DE TUBOS DE CONCRETO, DN 400 MM, JA (B)</t>
  </si>
  <si>
    <t>ASSENTAMENTO SIMPLES DE TUBOS DE CONCRETO, DN 400 MM, JA (C)</t>
  </si>
  <si>
    <t>ASSENTAMENTO SIMPLES DE TUBOS DE CONCRETO, DN 500 MM, JA (A)</t>
  </si>
  <si>
    <t>ASSENTAMENTO SIMPLES DE TUBOS DE CONCRETO, DN 500 MM, JA (B)</t>
  </si>
  <si>
    <t>ASSENTAMENTO SIMPLES DE TUBOS DE CONCRETO, DN 500 MM, JA (C)</t>
  </si>
  <si>
    <t>ASSENTAMENTO SIMPLES DE TUBOS DE CONCRETO, DN 600 MM, JA (A)</t>
  </si>
  <si>
    <t>ASSENTAMENTO SIMPLES DE TUBOS DE CONCRETO, DN 600 MM, JA (B)</t>
  </si>
  <si>
    <t>ASSENTAMENTO SIMPLES DE TUBOS DE CONCRETO, DN 600 MM, JA (C)</t>
  </si>
  <si>
    <t>ASSENTAMENTO SIMPLES DE TUBOS DE CONCRETO, DN 700 MM, JA (A)</t>
  </si>
  <si>
    <t>ASSENTAMENTO SIMPLES DE TUBOS DE CONCRETO, DN 700 MM, JA (B)</t>
  </si>
  <si>
    <t>ASSENTAMENTO SIMPLES DE TUBOS DE CONCRETO, DN 700 MM, JA (C)</t>
  </si>
  <si>
    <t>ASSENTAMENTO SIMPLES DE TUBOS DE CONCRETO, DN 800 MM, JA (A)</t>
  </si>
  <si>
    <t>ASSENTAMENTO SIMPLES DE TUBOS DE CONCRETO, DN 800 MM, JA (B)</t>
  </si>
  <si>
    <t>ASSENTAMENTO SIMPLES DE TUBOS DE CONCRETO, DN 800 MM, JA (C)</t>
  </si>
  <si>
    <t>ASSENTAMENTO SIMPLES DE TUBOS DE CONCRETO, DN 900 MM, JA (A)</t>
  </si>
  <si>
    <t>ASSENTAMENTO SIMPLES DE TUBOS DE CONCRETO, DN 900 MM, JA (B)</t>
  </si>
  <si>
    <t>ASSENTAMENTO SIMPLES DE TUBOS DE CONCRETO, DN 900 MM, JA (C)</t>
  </si>
  <si>
    <t>ASSENTAMENTO SIMPLES DE TUBOS DE CONCRETO, DN 1.000 MM, JE (A)</t>
  </si>
  <si>
    <t>ASSENTAMENTO SIMPLES DE TUBOS DE CONCRETO, DN 1.000 MM, JE (B)</t>
  </si>
  <si>
    <t>ASSENTAMENTO SIMPLES DE TUBOS DE CONCRETO, DN 1.000 MM, JE (C)</t>
  </si>
  <si>
    <t>ASSENTAMENTO SIMPLES DE TUBOS DE CONCRETO, DN 1.100 MM, JE (A)</t>
  </si>
  <si>
    <t>ASSENTAMENTO SIMPLES DE TUBOS DE CONCRETO, DN 1.100 MM, JE (B)</t>
  </si>
  <si>
    <t>ASSENTAMENTO SIMPLES DE TUBOS DE CONCRETO, DN 1.100 MM, JE (C)</t>
  </si>
  <si>
    <t>ASSENTAMENTO SIMPLES DE TUBOS DE CONCRETO, DN 1.200 MM, JE (A)</t>
  </si>
  <si>
    <t>ASSENTAMENTO SIMPLES DE TUBOS DE CONCRETO, DN 1.200 MM, JE (B)</t>
  </si>
  <si>
    <t>ASSENTAMENTO SIMPLES DE TUBOS DE CONCRETO, DN 1.200 MM, JE (C)</t>
  </si>
  <si>
    <t>ASSENTAMENTO SIMPLES DE TUBOS DE CONCRETO, DN 1.500 MM, JE (A)</t>
  </si>
  <si>
    <t>ASSENTAMENTO SIMPLES DE TUBOS DE CONCRETO, DN 1.500 MM, JE (B)</t>
  </si>
  <si>
    <t>ASSENTAMENTO SIMPLES DE TUBOS DE CONCRETO, DN 1.500 MM, JE (C)</t>
  </si>
  <si>
    <t>ASSENTAMENTO SIMPLES DE TUBOS DE CONCRETO, DN 2.000 MM, JE (A)</t>
  </si>
  <si>
    <t>ASSENTAMENTO SIMPLES DE TUBOS DE CONCRETO, DN 2.000 MM, JE (B)</t>
  </si>
  <si>
    <t>ASSENTAMENTO SIMPLES DE TUBOS DE CONCRETO, DN 2.000 MM, JE (C)</t>
  </si>
  <si>
    <t>ASSENTAMENTO SIMPLES DE TUBOS DE CONCRETO, DN 300 MM, JE (A)</t>
  </si>
  <si>
    <t>ASSENTAMENTO SIMPLES DE TUBOS DE CONCRETO, DN 300 MM, JE (B)</t>
  </si>
  <si>
    <t>ASSENTAMENTO SIMPLES DE TUBOS DE CONCRETO, DN 300 MM, JE (C)</t>
  </si>
  <si>
    <t>ASSENTAMENTO SIMPLES DE TUBOS DE CONCRETO, DN 400 MM, JE (A)</t>
  </si>
  <si>
    <t>ASSENTAMENTO SIMPLES DE TUBOS DE CONCRETO, DN 400 MM, JE (B)</t>
  </si>
  <si>
    <t>ASSENTAMENTO SIMPLES DE TUBOS DE CONCRETO, DN 400 MM, JE (C)</t>
  </si>
  <si>
    <t>ASSENTAMENTO SIMPLES DE TUBOS DE CONCRETO, DN 500 MM, JE (A)</t>
  </si>
  <si>
    <t>ASSENTAMENTO SIMPLES DE TUBOS DE CONCRETO, DN 500 MM, JE (B)</t>
  </si>
  <si>
    <t>ASSENTAMENTO SIMPLES DE TUBOS DE CONCRETO, DN 500 MM, JE (C)</t>
  </si>
  <si>
    <t>ASSENTAMENTO SIMPLES DE TUBOS DE CONCRETO, DN 600 MM, JE (A)</t>
  </si>
  <si>
    <t>ASSENTAMENTO SIMPLES DE TUBOS DE CONCRETO, DN 600 MM, JE (B)</t>
  </si>
  <si>
    <t>ASSENTAMENTO SIMPLES DE TUBOS DE CONCRETO, DN 600 MM, JE (C)</t>
  </si>
  <si>
    <t>ASSENTAMENTO SIMPLES DE TUBOS DE CONCRETO, DN 700 MM, JE (A)</t>
  </si>
  <si>
    <t>ASSENTAMENTO SIMPLES DE TUBOS DE CONCRETO, DN 700 MM, JE (B)</t>
  </si>
  <si>
    <t>ASSENTAMENTO SIMPLES DE TUBOS DE CONCRETO, DN 700 MM, JE (C)</t>
  </si>
  <si>
    <t>ASSENTAMENTO SIMPLES DE TUBOS DE CONCRETO, DN 800 MM, JE (A)</t>
  </si>
  <si>
    <t>ASSENTAMENTO SIMPLES DE TUBOS DE CONCRETO, DN 800 MM, JE (B)</t>
  </si>
  <si>
    <t>ASSENTAMENTO SIMPLES DE TUBOS DE CONCRETO, DN 800 MM, JE (C)</t>
  </si>
  <si>
    <t>ASSENTAMENTO SIMPLES DE TUBOS DE CONCRETO, DN 900 MM, JE (A)</t>
  </si>
  <si>
    <t>ASSENTAMENTO SIMPLES DE TUBOS DE CONCRETO, DN 900 MM, JE (B)</t>
  </si>
  <si>
    <t>ASSENTAMENTO SIMPLES DE TUBOS DE CONCRETO, DN 900 MM, JE (C)</t>
  </si>
  <si>
    <t>ASSENT. SIMPLES DE TUBOS E PEÇAS EM AÇO CARBONO, DN 1.000 MM, JS (A)</t>
  </si>
  <si>
    <t>ASSENT. SIMPLES DE TUBOS E PEÇAS EM AÇO CARBONO, DN 1.000 MM, JS (B)</t>
  </si>
  <si>
    <t>ASSENT. SIMPLES DE TUBOS E PEÇAS EM AÇO CARBONO, DN 1.000 MM, JS (C)</t>
  </si>
  <si>
    <t>ASSENT. SIMPLES DE TUBOS E PEÇAS EM AÇO CARBONO, DN 1.050 MM, JS (A)</t>
  </si>
  <si>
    <t>ASSENT. SIMPLES DE TUBOS E PEÇAS EM AÇO CARBONO, DN 1.050 MM, JS (B)</t>
  </si>
  <si>
    <t>ASSENT. SIMPLES DE TUBOS E PEÇAS EM AÇO CARBONO, DN 1.050 MM, JS (C)</t>
  </si>
  <si>
    <t>ASSENT. SIMPLES DE TUBOS E PEÇAS EM AÇO CARBONO, DN 1.200 MM, JS (A)</t>
  </si>
  <si>
    <t>ASSENT. SIMPLES DE TUBOS E PEÇAS EM AÇO CARBONO, DN 1.200 MM, JS (B)</t>
  </si>
  <si>
    <t>ASSENT. SIMPLES DE TUBOS E PEÇAS EM AÇO CARBONO, DN 1.200 MM, JS (C)</t>
  </si>
  <si>
    <t>ASSENT. SIMPLES DE TUBOS E PEÇAS EM AÇO CARBONO, DN 1.500 MM, JS (A)</t>
  </si>
  <si>
    <t>ASSENT. SIMPLES DE TUBOS E PEÇAS EM AÇO CARBONO, DN 1.500 MM, JS (B)</t>
  </si>
  <si>
    <t>ASSENT. SIMPLES DE TUBOS E PEÇAS EM AÇO CARBONO, DN 1.500 MM, JS (C)</t>
  </si>
  <si>
    <t>ASSENT. SIMPLES DE TUBOS E PEÇAS EM AÇO CARBONO, DN 1.800 MM, JS (A)</t>
  </si>
  <si>
    <t>ASSENT. SIMPLES DE TUBOS E PEÇAS EM AÇO CARBONO, DN 1.800 MM, JS (B)</t>
  </si>
  <si>
    <t>ASSENT. SIMPLES DE TUBOS E PEÇAS EM AÇO CARBONO, DN 1.800 MM, JS (C)</t>
  </si>
  <si>
    <t>ASSENT. SIMPLES DE TUBOS E PEÇAS EM AÇO CARBONO, DN 2.100 MM, JS (A)</t>
  </si>
  <si>
    <t>ASSENT. SIMPLES DE TUBOS E PEÇAS EM AÇO CARBONO, DN 2.100 MM, JS (B)</t>
  </si>
  <si>
    <t>ASSENT. SIMPLES DE TUBOS E PEÇAS EM AÇO CARBONO, DN 2.100 MM, JS (C)</t>
  </si>
  <si>
    <t>ASSENT. SIMPLES DE TUBOS E PEÇAS EM AÇO CARBONO, DN 2.500 MM, JS (B)</t>
  </si>
  <si>
    <t>ASSENT. SIMPLES DE TUBOS E PEÇAS EM AÇO CARBONO, DN 2.500 MM, JS (C)</t>
  </si>
  <si>
    <t>ASSENT. SIMPLES DE TUBOS E PEÇAS EM AÇO CARBONO, DN 2.800 MM, JS (A)</t>
  </si>
  <si>
    <t>ASSENT. SIMPLES DE TUBOS E PEÇAS EM AÇO CARBONO, DN 2.800 MM, JS (B)</t>
  </si>
  <si>
    <t>ASSENT. SIMPLES DE TUBOS E PEÇAS EM AÇO CARBONO, DN 2.800 MM, JS (C)</t>
  </si>
  <si>
    <t>ASSENT. SIMPLES DE TUBOS E PEÇAS EM AÇO CARBONO, DN 700 MM, JS (A)</t>
  </si>
  <si>
    <t>ASSENT. SIMPLES DE TUBOS E PEÇAS EM AÇO CARBONO, DN 700 MM, JS (B)</t>
  </si>
  <si>
    <t>ASSENT. SIMPLES DE TUBOS E PEÇAS EM AÇO CARBONO, DN 700 MM, JS (C)</t>
  </si>
  <si>
    <t>ASSENT. SIMPLES DE TUBOS E PEÇAS EM AÇO CARBONO, DN 750 MM, JS (A)</t>
  </si>
  <si>
    <t>ASSENT. SIMPLES DE TUBOS E PEÇAS EM AÇO CARBONO, DN 750 MM, JS (B)</t>
  </si>
  <si>
    <t>ASSENT. SIMPLES DE TUBOS E PEÇAS EM AÇO CARBONO, DN 750 MM, JS (C)</t>
  </si>
  <si>
    <t>ASSENT. SIMPLES DE TUBOS E PEÇAS EM AÇO CARBONO, DN 800 MM, JS (A)</t>
  </si>
  <si>
    <t>ASSENT. SIMPLES DE TUBOS E PEÇAS EM AÇO CARBONO, DN 800 MM, JS (B)</t>
  </si>
  <si>
    <t>ASSENT. SIMPLES DE TUBOS E PEÇAS EM AÇO CARBONO, DN 800 MM, JS (C)</t>
  </si>
  <si>
    <t>ASSENT. SIMPLES DE TUBOS E PEÇAS EM AÇO CARBONO, DN 900 MM, JS (A)</t>
  </si>
  <si>
    <t>ASSENT. SIMPLES DE TUBOS E PEÇAS EM AÇO CARBONO, DN 900 MM, JS (B)</t>
  </si>
  <si>
    <t>ASSENT. SIMPLES DE TUBOS E PEÇAS EM AÇO CARBONO, DN 900 MM, JS (C)</t>
  </si>
  <si>
    <t>ASSENTAMENTO DE TUBOS DE AÇO COM JUNTA TIPO "BUTT STRAP" DE100"</t>
  </si>
  <si>
    <t>ASSENTAMENTO DE TUBOS DE AÇO COM JUNTA TIPO "BUTT STRAP" DE112"</t>
  </si>
  <si>
    <t>ASSENTAMENTO DE TUBOS DE AÇO COM JUNTA TIPO "BUTT STRAP" DE28"</t>
  </si>
  <si>
    <t>ASSENTAMENTO DE TUBOS DE AÇO COM JUNTA TIPO "BUTT STRAP" DE32"</t>
  </si>
  <si>
    <t>ASSENTAMENTO DE TUBOS DE AÇO COM JUNTA TIPO "BUTT STRAP" DE36"</t>
  </si>
  <si>
    <t>ASSENTAMENTO DE TUBOS DE AÇO COM JUNTA TIPO "BUTT STRAP" DE40"</t>
  </si>
  <si>
    <t>ASSENTAMENTO DE TUBOS DE AÇO COM JUNTA TIPO "BUTT STRAP" DE48"</t>
  </si>
  <si>
    <t>ASSENTAMENTO DE TUBOS DE AÇO COM JUNTA TIPO "BUTT STRAP" DE60"</t>
  </si>
  <si>
    <t>ASSENTAMENTO DE TUBOS DE AÇO COM JUNTA TIPO "BUTT STRAP" DE72"</t>
  </si>
  <si>
    <t>ASSENTAMENTO DE TUBOS DE AÇO COM JUNTA TIPO "BUTT STRAP" DE84"</t>
  </si>
  <si>
    <t>ASSENTAMENTO SIMPLES DE TUBOS E PEÇAS, DN 100 MM, EM PVC RÍGIDO, RPVC E DEFOFO, JE (A)</t>
  </si>
  <si>
    <t>ASSENTAMENTO SIMPLES DE TUBOS E PEÇAS, DN 100 MM, EM PVC RÍGIDO, RPVC E DEFOFO, JE (B)</t>
  </si>
  <si>
    <t>ASSENTAMENTO SIMPLES DE TUBOS E PEÇAS, DN 100 MM, EM PVC RÍGIDO, RPVC E DEFOFO, JE (C)</t>
  </si>
  <si>
    <t>ASSENTAMENTO SIMPLES DE TUBOS E PEÇAS, DN 150 MM, EM PVC RÍGIDO, RPVC E DEFOFO, JE (A)</t>
  </si>
  <si>
    <t>ASSENTAMENTO SIMPLES DE TUBOS E PEÇAS, DN 150 MM, EM PVC RÍGIDO, RPVC E DEFOFO, JE (B)</t>
  </si>
  <si>
    <t>ASSENTAMENTO SIMPLES DE TUBOS E PEÇAS, DN 150 MM, EM PVC RÍGIDO, RPVC E DEFOFO, JE (C)</t>
  </si>
  <si>
    <t>ASSENTAMENTO SIMPLES DE TUBOS E PEÇAS, DN 200 MM, EM PVC RÍGIDO, RPVC E DEFOFO, JE (A)</t>
  </si>
  <si>
    <t>ASSENTAMENTO SIMPLES DE TUBOS E PEÇAS, DN 200 MM, EM PVC RÍGIDO, RPVC E DEFOFO, JE (B)</t>
  </si>
  <si>
    <t>ASSENTAMENTO SIMPLES DE TUBOS E PEÇAS, DN 200 MM, EM PVC RÍGIDO, RPVC E DEFOFO, JE (C)</t>
  </si>
  <si>
    <t>ASSENTAMENTO SIMPLES DE TUBOS E PEÇAS, DN 250 MM, EM PVC RÍGIDO, RPVC E DEFOFO, JE (A)</t>
  </si>
  <si>
    <t>ASSENTAMENTO SIMPLES DE TUBOS E PEÇAS, DN 250 MM, EM PVC RÍGIDO, RPVC E DEFOFO, JE (B)</t>
  </si>
  <si>
    <t>ASSENTAMENTO SIMPLES DE TUBOS E PEÇAS, DN 250 MM, EM PVC RÍGIDO, RPVC E DEFOFO, JE (C)</t>
  </si>
  <si>
    <t>ASSENTAMENTO SIMPLES DE TUBOS E PEÇAS, DN 300 MM, EM PVC RÍGIDO, RPVC E DEFOFO, JE (A)</t>
  </si>
  <si>
    <t>ASSENTAMENTO SIMPLES DE TUBOS E PEÇAS, DN 300 MM, EM PVC RÍGIDO, RPVC E DEFOFO, JE (B)</t>
  </si>
  <si>
    <t>ASSENTAMENTO SIMPLES DE TUBOS E PEÇAS, DN 300 MM, EM PVC RÍGIDO, RPVC E DEFOFO, JE (C)</t>
  </si>
  <si>
    <t>ASSENTAMENTO SIMPLES DE TUBOS E PEÇAS, DN 350 MM, EM PVC RÍGIDO, RPVC E DEFOFO, JE (A)</t>
  </si>
  <si>
    <t>ASSENTAMENTO SIMPLES DE TUBOS E PEÇAS, DN 350 MM, EM PVC RÍGIDO, RPVC E DEFOFO, JE (B)</t>
  </si>
  <si>
    <t>ASSENTAMENTO SIMPLES DE TUBOS E PEÇAS, DN 350 MM, EM PVC RÍGIDO, RPVC E DEFOFO, JE (C)</t>
  </si>
  <si>
    <t>ASSENTAMENTO SIMPLES DE TUBOS E PEÇAS, DN 400 MM, EM PVC RÍGIDO, RPVC E DEFOFO, JE (A)</t>
  </si>
  <si>
    <t>ASSENTAMENTO SIMPLES DE TUBOS E PEÇAS, DN 400 MM, EM PVC RÍGIDO, RPVC E DEFOFO, JE (B)</t>
  </si>
  <si>
    <t>ASSENTAMENTO SIMPLES DE TUBOS E PEÇAS, DN 400 MM, EM PVC RÍGIDO, RPVC E DEFOFO, JE (C)</t>
  </si>
  <si>
    <t>ASSENTAMENTO SIMPLES DE TUBOS E PEÇAS, DN 450 MM, EM PVC RÍGIDO, RPVC E DEFOFO, JE (A)</t>
  </si>
  <si>
    <t>ASSENTAMENTO SIMPLES DE TUBOS E PEÇAS, DN 450 MM, EM PVC RÍGIDO, RPVC E DEFOFO, JE (B)</t>
  </si>
  <si>
    <t>ASSENTAMENTO SIMPLES DE TUBOS E PEÇAS, DN 450 MM, EM PVC RÍGIDO, RPVC E DEFOFO, JE (C)</t>
  </si>
  <si>
    <t>ASSENTAMENTO SIMPLES DE TUBOS E PEÇAS, DN 50 MM, EM PVC RÍGIDO, RPVC E DEFOFO, JE (A)</t>
  </si>
  <si>
    <t>ASSENTAMENTO SIMPLES DE TUBOS E PEÇAS, DN 50 MM, EM PVC RÍGIDO, RPVC E DEFOFO, JE (B)</t>
  </si>
  <si>
    <t>ASSENTAMENTO SIMPLES DE TUBOS E PEÇAS, DN 50 MM, EM PVC RÍGIDO, RPVC E DEFOFO, JE (C)</t>
  </si>
  <si>
    <t>ASSENTAMENTO SIMPLES DE TUBOS E PEÇAS, DN 75 MM, EM PVC RÍGIDO, RPVC E DEFOFO, JE (A)</t>
  </si>
  <si>
    <t>ASSENTAMENTO SIMPLES DE TUBOS E PEÇAS, DN 75 MM, EM PVC RÍGIDO, RPVC E DEFOFO, JE (B)</t>
  </si>
  <si>
    <t>ASSENTAMENTO SIMPLES DE TUBOS E PEÇAS, DN 75 MM, EM PVC RÍGIDO, RPVC E DEFOFO, JE (C)</t>
  </si>
  <si>
    <t>CARGA, TRANSPORTE ATÉ 10 KM E DESCARGA TUBOS E PEÇAS, DE 140 ATÉ 250 MM, EM PE</t>
  </si>
  <si>
    <t>CARGA, TRANSPORTE ATÉ 10 KM E DESCARGA TUBOS E PEÇAS, DE 280 ATÉ 400 MM, EM PE</t>
  </si>
  <si>
    <t>CARGA, TRANSPORTE ATÉ 10 KM E DESCARGA TUBOS E PEÇAS, DE 63 ATÉ 125 MM, EM PE</t>
  </si>
  <si>
    <t xml:space="preserve">CARGA, TRANSPORTE ATÉ 10 KM E DESCARGA TUBOS E PEÇAS, DN 100 MM, EM PVC RÍGIDO, RPVC E DEFOFO </t>
  </si>
  <si>
    <t>CARGA, TRANSPORTE ATÉ 10 KM E DESCARGA TUBOS E PEÇAS, DN 150 MM, EM PVC RÍGIDO, RPVC E DEFOFO</t>
  </si>
  <si>
    <t>CARGA, TRANSPORTE ATÉ 10 KM E DESCARGA TUBOS E PEÇAS, DN 200 MM, EM PVC RÍGIDO, RPVC E DEFOFO</t>
  </si>
  <si>
    <t>CARGA, TRANSPORTE ATÉ 10 KM E DESCARGA TUBOS E PEÇAS, DN 250 MM, EM PVC RÍGIDO, RPVC E DEFOFO</t>
  </si>
  <si>
    <t>CARGA, TRANSPORTE ATÉ 10 KM E DESCARGA TUBOS E PEÇAS, DN 300 MM, EM PVC RÍGIDO, RPVC E DEFOFO</t>
  </si>
  <si>
    <t>CARGA, TRANSPORTE ATÉ 10 KM E DESCARGA TUBOS E PEÇAS, DN 350 MM, EM PVC RÍGIDO, RPVC E DEFOFO</t>
  </si>
  <si>
    <t>CARGA, TRANSPORTE ATÉ 10 KM E DESCARGA TUBOS E PEÇAS, DN 400 MM, EM PVC RÍGIDO, RPVC E DEFOFO</t>
  </si>
  <si>
    <t>CARGA, TRANSPORTE ATÉ 10 KM E DESCARGA TUBOS E PEÇAS, DN 450 MM, EM PVC RÍGIDO, RPVC E DEFOFO</t>
  </si>
  <si>
    <t>CARGA, TRANSPORTE ATÉ 10 KM E DESCARGA TUBOS E PEÇAS, DN 50 MM, EM PVC RÍGIDO, RPVC E DEFOFO</t>
  </si>
  <si>
    <t>CARGA, TRANSPORTE ATÉ 10 KM E DESCARGA TUBOS E PEÇAS, DN 75 MM, EM PVC RÍGIDO, RPVC E DEFOFO</t>
  </si>
  <si>
    <t>CARGA E DESCARGA, DE TUBOS E PEÇAS EM CONCRETO</t>
  </si>
  <si>
    <t>TRANSPORTE, DE TUBOS E PEÇAS EM CONCRETO</t>
  </si>
  <si>
    <t>TOK</t>
  </si>
  <si>
    <t>CARGA E DESCARGA, DE TUBOS E PEÇAS EM AÇO</t>
  </si>
  <si>
    <t>TRANSPORTE, DE TUBOS E PEÇAS EM AÇO</t>
  </si>
  <si>
    <t>CARGA E DESCARGA, DE TUBOS E PEÇAS EM FERRO FUNDIDO</t>
  </si>
  <si>
    <t>TRANSPORTE, DE TUBOS E PEÇAS EM FERRO FUNDIDO</t>
  </si>
  <si>
    <t>DIÂMETRO 10 POLEGADA</t>
  </si>
  <si>
    <t>DIÂMETRO 12 POLEGADA</t>
  </si>
  <si>
    <t>DIÂMETRO 16 POLEGADA</t>
  </si>
  <si>
    <t>DIÂMETRO 20 POLEGADA</t>
  </si>
  <si>
    <t>DIÂMETRO 24 POLEGADA</t>
  </si>
  <si>
    <t>DIÂMETRO 28 POLEGADA</t>
  </si>
  <si>
    <t>DIÂMETRO 30 POLEGADA</t>
  </si>
  <si>
    <t>DIÂMETRO 32 POLEGADA</t>
  </si>
  <si>
    <t>DIÂMETRO 36 POLEGADA</t>
  </si>
  <si>
    <t>DIÂMETRO 4  POLEGADA</t>
  </si>
  <si>
    <t>DIÂMETRO 40 POLEGADA</t>
  </si>
  <si>
    <t>DIÂMETRO 6  POLEGADA</t>
  </si>
  <si>
    <t>DIÂMETRO 8  POLEGADA</t>
  </si>
  <si>
    <t>DIÂMETRO - 42 POL.</t>
  </si>
  <si>
    <t>DIÂMETRO - 48 POL.</t>
  </si>
  <si>
    <t>EXECUÇÃO DE CURVA DE AÇO DE 3º A 22º5', DN 1.000 MM</t>
  </si>
  <si>
    <t>EXECUÇÃO DE CURVA DE AÇO DE 3º A 22º5', DN 1.050 MM</t>
  </si>
  <si>
    <t>EXECUÇÃO DE CURVA DE AÇO DE 3º A 22º5', DN 1.200 MM</t>
  </si>
  <si>
    <t>EXECUÇÃO DE CURVA DE AÇO DE 3º A 22º5', DN 1.500 MM</t>
  </si>
  <si>
    <t>EXECUÇÃO DE CURVA DE AÇO DE 3º A 22º5', DN 1.800 MM</t>
  </si>
  <si>
    <t>EXECUÇÃO DE CURVA DE AÇO DE 3º A 22º5', DN 2.100 MM</t>
  </si>
  <si>
    <t>EXECUÇÃO DE CURVA DE AÇO DE 3º A 22º5', DN 2.500 MM</t>
  </si>
  <si>
    <t>EXECUÇÃO DE CURVA DE AÇO DE 3º A 22º5', DN 2.800 MM</t>
  </si>
  <si>
    <t>EXECUÇÃO DE CURVA DE AÇO DE 3º A 22º5', DN 700 MM</t>
  </si>
  <si>
    <t>EXECUÇÃO DE CURVA DE AÇO DE 3º A 22º5', DN 750 MM</t>
  </si>
  <si>
    <t>EXECUÇÃO DE CURVA DE AÇO DE 3º A 22º5', DN 800 MM</t>
  </si>
  <si>
    <t>EXECUÇÃO DE CURVA DE AÇO DE 3º A 22º5', DN 900 MM</t>
  </si>
  <si>
    <t>EXECUÇÃO DE CURVA DE AÇO DE 22º51' A 45º, DN 1.000 MM</t>
  </si>
  <si>
    <t>EXECUÇÃO DE CURVA DE AÇO DE 22º51' A 45º, DN 1.050 MM</t>
  </si>
  <si>
    <t>EXECUÇÃO DE CURVA DE AÇO DE 22º51' A 45º, DN 1.200 MM</t>
  </si>
  <si>
    <t>EXECUÇÃO DE CURVA DE AÇO DE 22º51' A 45º, DN 1.500 MM</t>
  </si>
  <si>
    <t>EXECUÇÃO DE CURVA DE AÇO DE 22º51' A 45º, DN 1.800 MM</t>
  </si>
  <si>
    <t>EXECUÇÃO DE CURVA DE AÇO DE 22º51' A 45º, DN 2.100 MM</t>
  </si>
  <si>
    <t>EXECUÇÃO DE CURVA DE AÇO DE 22º51' A 45º, DN 2.500 MM</t>
  </si>
  <si>
    <t>EXECUÇÃO DE CURVA DE AÇO DE 22º51' A 45º, DN 2.800 MM</t>
  </si>
  <si>
    <t>EXECUÇÃO DE CURVA DE AÇO DE 22º51' A 45º, DN 700 MM</t>
  </si>
  <si>
    <t>EXECUÇÃO DE CURVA DE AÇO DE 22º51' A 45º, DN 750 MM</t>
  </si>
  <si>
    <t>EXECUÇÃO DE CURVA DE AÇO DE 22º51' A 45º, DN 800 MM</t>
  </si>
  <si>
    <t>EXECUÇÃO DE CURVA DE AÇO DE 22º51' A 45º, DN 900 MM</t>
  </si>
  <si>
    <t>EXECUÇÃO DE CURVA DE AÇO DE 45º01' A 67º50', DN 1.000 MM</t>
  </si>
  <si>
    <t>EXECUÇÃO DE CURVA DE AÇO DE 45º01' A 67º50', DN 1.050 MM</t>
  </si>
  <si>
    <t>EXECUÇÃO DE CURVA DE AÇO DE 45º01' A 67º50', DN 1.200 MM</t>
  </si>
  <si>
    <t>EXECUÇÃO DE CURVA DE AÇO DE 45º01' A 67º50', DN 1.500 MM</t>
  </si>
  <si>
    <t>EXECUÇÃO DE CURVA DE AÇO DE 45º01' A 67º50', DN 1.800 MM</t>
  </si>
  <si>
    <t>EXECUÇÃO DE CURVA DE AÇO DE 45º01' A 67º50', DN 2.100 MM</t>
  </si>
  <si>
    <t>EXECUÇÃO DE CURVA DE AÇO DE 45º01' A 67º50', DN 2.500 MM</t>
  </si>
  <si>
    <t>EXECUÇÃO DE CURVA DE AÇO DE 45º01' A 67º50', DN 2.800 MM</t>
  </si>
  <si>
    <t>EXECUÇÃO DE CURVA DE AÇO DE 45º01' A 67º50', DN 700 MM</t>
  </si>
  <si>
    <t>EXECUÇÃO DE CURVA DE AÇO DE 45º01' A 67º50', DN 750 MM</t>
  </si>
  <si>
    <t>EXECUÇÃO DE CURVA DE AÇO DE 45º01' A 67º50', DN 800 MM</t>
  </si>
  <si>
    <t>EXECUÇÃO DE CURVA DE AÇO DE 45º01' A 67º50', DN 900 MM</t>
  </si>
  <si>
    <t>EXECUÇÃO DE CURVA DE AÇO DE 67º51' A 90º, DN 1.000 MM</t>
  </si>
  <si>
    <t>EXECUÇÃO DE CURVA DE AÇO DE 67º51' A 90º, DN 1.050 MM</t>
  </si>
  <si>
    <t>EXECUÇÃO DE CURVA DE AÇO DE 67º51' A 90º, DN 1.200 MM</t>
  </si>
  <si>
    <t>EXECUÇÃO DE CURVA DE AÇO DE 67º51' A 90º, DN 1.500 MM</t>
  </si>
  <si>
    <t>EXECUÇÃO DE CURVA DE AÇO DE 67º51' A 90º, DN 1.800 MM</t>
  </si>
  <si>
    <t>EXECUÇÃO DE CURVA DE AÇO DE 67º51' A 90º, DN 2.100 MM</t>
  </si>
  <si>
    <t>EXECUÇÃO DE CURVA DE AÇO DE 67º51' A 90º, DN 2.500 MM</t>
  </si>
  <si>
    <t>EXECUÇÃO DE CURVA DE AÇO DE 67º51' A 90º, DN 2.800 MM</t>
  </si>
  <si>
    <t>EXECUÇÃO DE CURVA DE AÇO DE 67º51' A 90º, DN 700 MM</t>
  </si>
  <si>
    <t>EXECUÇÃO DE CURVA DE AÇO DE 67º51' A 90º, DN 750 MM</t>
  </si>
  <si>
    <t>EXECUÇÃO DE CURVA DE AÇO DE 67º51' A 90º, DN 800 MM</t>
  </si>
  <si>
    <t>EXECUÇÃO DE CURVA DE AÇO DE 67º51' A 90º, DN 900 MM</t>
  </si>
  <si>
    <t>DESMONTAGEM DE PEÇAS E TUBULAÇÕES EM AÇO</t>
  </si>
  <si>
    <t>EXECUÇÃO DE PEÇAS DE AÇO</t>
  </si>
  <si>
    <t>PINTURA DE CONEXOES E PECAS EM GERAL COM COALTAR  EPOXI</t>
  </si>
  <si>
    <t>PINTURA DE TUBOS E PECAS DE ACO EM EPOXI</t>
  </si>
  <si>
    <t>QMQ</t>
  </si>
  <si>
    <t>TRANSPORTE EXCEDENTE A 10 KM DE TUBOS E PEÇAS, DN 100 MM, EM PVC RÍGIDO, RPVC E DEFOFO</t>
  </si>
  <si>
    <t>TRANSPORTE EXCEDENTE A 10 KM DE TUBOS E PEÇAS, DN 150 MM, EM PVC RÍGIDO, RPVC E DEFOFO</t>
  </si>
  <si>
    <t>TRANSPORTE EXCEDENTE A 10 KM DE TUBOS E PEÇAS, DN 200 MM, EM PVC RÍGIDO, RPVC E DEFOFO</t>
  </si>
  <si>
    <t>TRANSPORTE EXCEDENTE A 10 KM DE TUBOS E PEÇAS, DN 250 MM, EM PVC RÍGIDO, RPVC E DEFOFO</t>
  </si>
  <si>
    <t>TRANSPORTE EXCEDENTE A 10 KM DE TUBOS E PEÇAS, DN 300 MM, EM PVC RÍGIDO, RPVC E DEFOFO</t>
  </si>
  <si>
    <t>TRANSPORTE EXCEDENTE A 10 KM DE TUBOS E PEÇAS, DN 350 MM, EM PVC RÍGIDO, RPVC E DEFOFO</t>
  </si>
  <si>
    <t>TRANSPORTE EXCEDENTE A 10 KM DE TUBOS E PEÇAS, DN 50 MM, EM PVC RÍGIDO, RPVC E DEFOFO</t>
  </si>
  <si>
    <t>INCLUSAO DE LIGACAO EM CAVALETE MULTIPLO</t>
  </si>
  <si>
    <t>TROCA DE CAVALETE DOMICILIAR</t>
  </si>
  <si>
    <t>INSPEÇÃO EM LIGAÇÃO DE ESGOTO - AVULSA</t>
  </si>
  <si>
    <t>HPH</t>
  </si>
  <si>
    <t>RETIRADA E TRANSPORTE DE DETRITOS ACUMULADOS NO CESTO DE E.E.E.</t>
  </si>
  <si>
    <t>SUCÇÃO A ALTO VÁCUO EM REDE COLETORA</t>
  </si>
  <si>
    <t>SUCÇÃO A BAIXO VÁCUO EM REDE COLETORA</t>
  </si>
  <si>
    <t>TELEVISIONAMENTO DE REDES INTERCEPTORAS DE ESGOTOS</t>
  </si>
  <si>
    <t>TROCA DE CAVALETE DOMICILIAR (SFMH)</t>
  </si>
  <si>
    <t>PLACA DE IDENTIFICAÇÃO DE OBRAS</t>
  </si>
  <si>
    <t>CIMBRAMENTO DE MADEIRA</t>
  </si>
  <si>
    <t>CIMBRAMENTO TUBULAR</t>
  </si>
  <si>
    <t>M3M</t>
  </si>
  <si>
    <t>ESCORAMENTO CONTÍNUO (A)</t>
  </si>
  <si>
    <t>ESCORAMENTO CONTÍNUO (B)</t>
  </si>
  <si>
    <t>ESCORAMENTO CONTÍNUO (C)</t>
  </si>
  <si>
    <t>ESCORAMENTO DESCONTÍNUO (A)</t>
  </si>
  <si>
    <t>ESCORAMENTO DESCONTÍNUO (B)</t>
  </si>
  <si>
    <t>ESCORAMENTO DESCONTÍNUO (C)</t>
  </si>
  <si>
    <t>ESCORAMENTO ESPECIAL (A)</t>
  </si>
  <si>
    <t>ESCORAMENTO ESPECIAL (B)</t>
  </si>
  <si>
    <t>ESCORAMENTO ESPECIAL (C)</t>
  </si>
  <si>
    <t>PONTALETEAMENTO (A)</t>
  </si>
  <si>
    <t>PONTALETEAMENTO (B)</t>
  </si>
  <si>
    <t>PONTALETEAMENTO (C)</t>
  </si>
  <si>
    <t>ESCORAMENTO COM ESTACAS PRANCHAS METÁLICAS - PROFUNDIDADE ATÉ 4,00 M</t>
  </si>
  <si>
    <t>ESCORAMENTO COM ESTACAS PRANCHAS METÁLICAS - PROFUNDIDADE ATÉ 6,00 M</t>
  </si>
  <si>
    <t>ESCORAMENTO COM ESTACAS PRANCHAS METÁLICAS - PROFUNDIDADE ATÉ 8,00 M</t>
  </si>
  <si>
    <t>ESCORAMENTO METÁLICO-MADEIRA COM LONGARINAS E ESTRONCAS - PROFUNDIDADE ATÉ 4,00 M</t>
  </si>
  <si>
    <t>ESCORAMENTO METÁLICO-MADEIRA COM LONGARINAS E ESTRONCAS - PROFUNDIDADE ATÉ 6,00 M</t>
  </si>
  <si>
    <t>ESCORAMENTO METÁLICO-MADEIRA COM LONGARINAS E ESTRONCAS - PROFUNDIDADE ATÉ 8,00 M</t>
  </si>
  <si>
    <t>ESCORAMENTO COM ESTACAS PRANCHAS METÁLICAS - PROFUNDIDADE ATÉ 4,00 M (A)</t>
  </si>
  <si>
    <t>ESCORAMENTO COM ESTACAS PRANCHAS METÁLICAS - PROFUNDIDADE ATÉ 4,00 M (B)</t>
  </si>
  <si>
    <t>ESCORAMENTO COM ESTACAS PRANCHAS METÁLICAS - PROFUNDIDADE ATÉ 4,00 M (C)</t>
  </si>
  <si>
    <t>ESCORAMENTO COM ESTACAS PRANCHAS METÁLICAS - PROFUNDIDADE ATÉ 6,00 M (A)</t>
  </si>
  <si>
    <t>ESCORAMENTO COM ESTACAS PRANCHAS METÁLICAS - PROFUNDIDADE ATÉ 6,00 M (B)</t>
  </si>
  <si>
    <t>ESCORAMENTO COM ESTACAS PRANCHAS METÁLICAS - PROFUNDIDADE ATÉ 6,00 M (C)</t>
  </si>
  <si>
    <t>ESCORAMENTO COM ESTACAS PRANCHAS METÁLICAS - PROFUNDIDADE ATÉ 8,00 M (A)</t>
  </si>
  <si>
    <t>ESCORAMENTO COM ESTACAS PRANCHAS METÁLICAS - PROFUNDIDADE ATÉ 8,00 M (B)</t>
  </si>
  <si>
    <t>ESCORAMENTO COM ESTACAS PRANCHAS METÁLICAS - PROFUNDIDADE ATÉ 8,00 M (C)</t>
  </si>
  <si>
    <t>ESCORAMENTO METÁLICO-MADEIRA COM LONGARINAS E ESTRONCAS - PROFUNDIDADE ATÉ 4,00 M (A)</t>
  </si>
  <si>
    <t>ESCORAMENTO METÁLICO-MADEIRA COM LONGARINAS E ESTRONCAS - PROFUNDIDADE ATÉ 4,00 M (B)</t>
  </si>
  <si>
    <t>ESCORAMENTO METÁLICO-MADEIRA COM LONGARINAS E ESTRONCAS - PROFUNDIDADE ATÉ 4,00 M (C)</t>
  </si>
  <si>
    <t>ESCORAMENTO METÁLICO-MADEIRA COM LONGARINAS E ESTRONCAS - PROFUNDIDADE ATÉ 6,00 M (A)</t>
  </si>
  <si>
    <t>ESCORAMENTO METÁLICO-MADEIRA COM LONGARINAS E ESTRONCAS - PROFUNDIDADE ATÉ 6,00 M (B)</t>
  </si>
  <si>
    <t>ESCORAMENTO METÁLICO-MADEIRA COM LONGARINAS E ESTRONCAS - PROFUNDIDADE ATÉ 6,00 M (C)</t>
  </si>
  <si>
    <t>ESCORAMENTO METÁLICO-MADEIRA COM LONGARINAS E ESTRONCAS - PROFUNDIDADE ATÉ 8,00 M (A)</t>
  </si>
  <si>
    <t>ESCORAMENTO METÁLICO-MADEIRA COM LONGARINAS E ESTRONCAS - PROFUNDIDADE ATÉ 8,00 M (B)</t>
  </si>
  <si>
    <t>ESCORAMENTO METÁLICO-MADEIRA COM LONGARINAS E ESTRONCAS - PROFUNDIDADE ATÉ 8,00 M (C)</t>
  </si>
  <si>
    <t>MATERIAL PERDIDO - ESTRONCA DE MADEIRA</t>
  </si>
  <si>
    <t>MATERIAL PERDIDO - MADEIRA</t>
  </si>
  <si>
    <t>MATERIAL PERDIDO - METÁLICO</t>
  </si>
  <si>
    <t>ESGOTAMENTO COM BOMBAS DE SUPERFÍCIE OU SUBMERSAS</t>
  </si>
  <si>
    <t>DRENAGEM COM MANTA NÃO-TECIDA DE POLIÉSTER</t>
  </si>
  <si>
    <t>DRENAGEM COM TUBOS DE CONCRETO</t>
  </si>
  <si>
    <t>DRENAGEM COM TUBOS DE PVC</t>
  </si>
  <si>
    <t>DRENO VERTICAL DE PEDRISCO</t>
  </si>
  <si>
    <t>MEIA-CANA DE CONCRETO DIÂM. 200 MM</t>
  </si>
  <si>
    <t>MEIA-CANA DE CONCRETO DIÂM. 300 MM</t>
  </si>
  <si>
    <t>MEIA-CANA DE CONCRETO DIÂM. 400 MM</t>
  </si>
  <si>
    <t>MEIA-CANA DE CONCRETO DIÂM. 500 MM</t>
  </si>
  <si>
    <t>MEIA-CANA DE CONCRETO DIÂM. 600 MM</t>
  </si>
  <si>
    <t>MOBILIZAÇÃO DE EQUIPE E EQUIPAMENTOS PARA REBAIXAMENTO DE PONTEIRAS FILTRANTES</t>
  </si>
  <si>
    <t>REBAIXAMENTO DE LENÇOL FREÁTICO POR CONJUNTO DE PONTEIRAS ATÉ 2,00 M</t>
  </si>
  <si>
    <t>REBAIXAMENTO DE LENÇOL FREÁTICO POR CONJUNTO DE PONTEIRAS ATÉ 4,00 M</t>
  </si>
  <si>
    <t>REBAIXAMENTO DE LENÇOL FREÁTICO POR CONJUNTO DE PONTEIRAS ATÉ 6,00 M</t>
  </si>
  <si>
    <t>ALVENARIA COM ELEMENTO VAZADO - CERÂMICO</t>
  </si>
  <si>
    <t>ALVENARIA COM ELEMENTO VAZADO - CONCRETO</t>
  </si>
  <si>
    <t>ALVENARIA COM ELEMENTO VAZADO - VENEZIANA DE CONCRETO</t>
  </si>
  <si>
    <t>ALVENARIA COM ELEMENTO VAZADO - VIDRO</t>
  </si>
  <si>
    <t>ALVENARIA DE BLOCOS DE CONCRETO</t>
  </si>
  <si>
    <t>ALVENARIA DE BLOCOS ESTRUTURAIS CERÂMICOS 19 X 19 X 39 CM, COM ARMAÇÃO E GROUT</t>
  </si>
  <si>
    <t>ALVENARIA DE BLOCOS ESTRUTURAIS DE CONCRETO 19 X 19 X 39 CM, COM ARMAÇÃO E GROUT</t>
  </si>
  <si>
    <t>ALVENARIA DE ELEVAÇÃO, 1 TIJOLO À VISTA</t>
  </si>
  <si>
    <t>ALVENARIA DE ELEVAÇÃO, 1 TIJOLO COMUM</t>
  </si>
  <si>
    <t>ALVENARIA DE ELEVAÇÃO, 1.1/2 TIJOLO COMUM</t>
  </si>
  <si>
    <t>ALVENARIA DE ELEVAÇÃO, 1/2 TIJOLO À VISTA</t>
  </si>
  <si>
    <t>ALVENARIA DE ELEVAÇÃO, 1/2 TIJOLO COMUM</t>
  </si>
  <si>
    <t>ALVENARIA DE ELEVAÇÃO, BLOCOS DE CONCRETO 14 X 19 X 39 CM</t>
  </si>
  <si>
    <t>ALVENARIA DE ELEVAÇÃO, BLOCOS DE CONCRETO 19 X 19 X 39 CM</t>
  </si>
  <si>
    <t>ALVENARIA DE ELEVAÇÃO, BLOCOS DE CONCRETO 9 X 19 X 39 CM</t>
  </si>
  <si>
    <t>ALVENARIA DE ELEVAÇÃO, BLOCOS DE CONCRETO APARENTE 14 X 19 X 39 CM</t>
  </si>
  <si>
    <t>ALVENARIA DE ELEVAÇÃO, BLOCOS DE CONCRETO APARENTE 19 X 19 X 39 CM</t>
  </si>
  <si>
    <t>ALVENARIA DE ELEVAÇÃO, BLOCOS DE CONCRETO APARENTE 9 X 19 X 39 CM</t>
  </si>
  <si>
    <t>ALVENARIA DE ELEVAÇÃO, EM CUTELO DE TIJOLO A VISTA</t>
  </si>
  <si>
    <t>ALVENARIA DE ELEVAÇÃO, EM CUTELO DE TIJOLO COMUM</t>
  </si>
  <si>
    <t>ALVENARIA DE ELEVAÇÃO, TIJOLO CERÂMICO 8 FUROS, CHATO</t>
  </si>
  <si>
    <t>ALVENARIA DE ELEVAÇÃO, TIJOLO CERÂMICO 8 FUROS, ESPELHO</t>
  </si>
  <si>
    <t>ALVENARIA DE TIJOLOS BAIANOS</t>
  </si>
  <si>
    <t>ALVENARIA DE TIJOLOS COMUNS</t>
  </si>
  <si>
    <t>ALVENARIA EM BLOCO DE VIDRO</t>
  </si>
  <si>
    <t>COLOCAÇÃO DE TIJOLO COMUM NO LEITO DE SECAGEM</t>
  </si>
  <si>
    <t>CALHA OU ÁGUA-FURTADA EM CHAPA GALVANIZADA Nº 24</t>
  </si>
  <si>
    <t>COBERTURA EM TELHA CERÂMICA</t>
  </si>
  <si>
    <t>COBERTURA EM TELHA DE FIBROCIMENTO ESTRUTURAL, L = 49 CM - SEM AMIANTO</t>
  </si>
  <si>
    <t>COBERTURA EM TELHA DE FIBROCIMENTO ESTRUTURAL, L = 90 CM - SEM AMIANTO</t>
  </si>
  <si>
    <t>COBERTURA EM TELHA DE FIBROCIMENTO ONDULADA, 6 MM - SEM AMIANTO</t>
  </si>
  <si>
    <t>COBERTURA EM TELHA DE FIBROCIMENTO ONDULADA, 8 MM - SEM AMIANTO</t>
  </si>
  <si>
    <t>COBERTURA EM TELHA FRANCESA</t>
  </si>
  <si>
    <t>CONDUTOR EM CHAPA GALVANIZADA N. 24 - DESENVOLVIMENTO 0,25 M</t>
  </si>
  <si>
    <t>CONDUTOR EM CHAPA GALVANIZADA N. 24 - DESENVOLVIMENTO 0,33 M</t>
  </si>
  <si>
    <t>RUFO EM CHAPA GALVANIZADA Nº 24</t>
  </si>
  <si>
    <t>BALCAO DE ATENDIMENTO PUBLICO</t>
  </si>
  <si>
    <t>DIVISÓRIA DE GRANITO H = 2,15 M, E = 2 CM</t>
  </si>
  <si>
    <t>ESTRADO DE MADEIRA</t>
  </si>
  <si>
    <t>PRATELEIRA</t>
  </si>
  <si>
    <t>MÓDULO DE ESCADA 2 DEGRAUS - AÇO INOX (DESENHO 0100-400-E140)</t>
  </si>
  <si>
    <t>MÓDULO DE ESCADA 3 DEGRAUS - AÇO INOX (DESENHO 0100-400-E124)</t>
  </si>
  <si>
    <t>MÓDULO DE ESCADA COM GUARDA-CORPO AÇO INOX ( DESENHO 0100-400-E124 E 065)</t>
  </si>
  <si>
    <t>ALÇAPÃO</t>
  </si>
  <si>
    <t>BATENTE DE MADEIRA</t>
  </si>
  <si>
    <t>PORTA EXTERNA DE CEDRO, 1 FOLHA</t>
  </si>
  <si>
    <t>PORTA EXTERNA DE CEDRO, 2 FOLHAS</t>
  </si>
  <si>
    <t>PORTA EXTERNA DE CEDRO, EXCETO O BATENTE, 1 FOLHA</t>
  </si>
  <si>
    <t>PORTA EXTERNA DE CEDRO, EXCETO O BATENTE, 2 FOLHAS</t>
  </si>
  <si>
    <t>PORTA INTERNA  DE CEDRO, EXCETO O BATENTE, 1 FOLHA</t>
  </si>
  <si>
    <t>PORTA INTERNA  DE CEDRO, EXCETO O BATENTE, 2 FOLHAS</t>
  </si>
  <si>
    <t>PORTA INTERNA DE CEDRO, 1 FOLHA</t>
  </si>
  <si>
    <t>PORTA INTERNA DE CEDRO, 2 FOLHAS</t>
  </si>
  <si>
    <t>JANELA BASCULANTE DE ALUMÍNIO</t>
  </si>
  <si>
    <t>JANELA BASCULANTE DE FERRO</t>
  </si>
  <si>
    <t>JANELA DE CORRER OU MAXIM-AR DE ALUMÍNIO</t>
  </si>
  <si>
    <t>JANELA DE CORRER OU MAXIM-AR DE FERRO</t>
  </si>
  <si>
    <t>PORTA DE ALUMÍNIO TIPO VENEZIANA</t>
  </si>
  <si>
    <t>PORTA DE ALUMÍNIO, COM 1 FOLHA</t>
  </si>
  <si>
    <t>PORTA DE ALUMÍNIO, COM 2 FOLHAS</t>
  </si>
  <si>
    <t>PORTA DE ALUMÍNIO, DE CORRER</t>
  </si>
  <si>
    <t>PORTA DE ENROLAR</t>
  </si>
  <si>
    <t>PORTA METÁLICA COM VIDRO</t>
  </si>
  <si>
    <t>PORTA METÁLICA, 1 FOLHA</t>
  </si>
  <si>
    <t>PORTINHOLA DE ACESSO PARA PORTA OU GRADE METÁLICA DE ENROLAR</t>
  </si>
  <si>
    <t>FECHADURA PARA PORTA EXTERNA</t>
  </si>
  <si>
    <t>FECHADURA PARA PORTA INTERNA</t>
  </si>
  <si>
    <t>FECHADURA PARA PORTA WC</t>
  </si>
  <si>
    <t>GRADE DE AÇO COM BARRAS DE 1.1/2"  X 1/2”,  ESPAÇAMENTO ATÉ 2,0 CM</t>
  </si>
  <si>
    <t>GRADE DE AÇO COM BARRAS DE 1.1/2” X 1/4”,  ESPAÇAMENTO ATÉ 2,5 CM</t>
  </si>
  <si>
    <t>GRADE DE AÇO COM BARRAS DE 1” X 3/16”,  ESPAÇAMENTO ATÉ 2,0 CM</t>
  </si>
  <si>
    <t>GRADE DE AÇO COM BARRAS DE 2" X 3/8",  ESPAÇAMENTO ATÉ 5,0 CM</t>
  </si>
  <si>
    <t>GRADE DE AÇO COM BARRAS DE 2” X 3/8”,  ESPAÇAMENTO ATÉ 2,5 CM</t>
  </si>
  <si>
    <t>GRADE DE AÇO COM BARRAS DE 3/4” X 1/8”,  ESPAÇAMENTO ATÉ 1,5 CM</t>
  </si>
  <si>
    <t>GRADE DE AÇO COM BARRAS DE 3/8” X 1.1/2”,  ESPAÇAMENTO ATÉ 2,0 CM</t>
  </si>
  <si>
    <t>GRADE DE AÇO COM BARRAS DE 3/8” X 1.1/2”,  ESPAÇAMENTO ATÉ 3,5 CM</t>
  </si>
  <si>
    <t>GRADE DE AÇO INOX 304 BARRAS DE 1" X 1/4" COM ESPAÇAMENTO DE 2 CM</t>
  </si>
  <si>
    <t>FORNECIMENTO E INSTALAÇÃO DE CESTO METÁLICO EM ESTAÇÃO ELEVATÓRIA (FORN E INST CESTO METÁLICO)</t>
  </si>
  <si>
    <t>GRELHA DE ALUMÍNIO FUNDIDO</t>
  </si>
  <si>
    <t>GRELHA DE FERRO FUNDIDO</t>
  </si>
  <si>
    <t>TAMPA EM CHAPA DE AÇO E = 1/2"</t>
  </si>
  <si>
    <t>TAMPA EM CHAPA DE AÇO E = 1/4"</t>
  </si>
  <si>
    <t>TAMPA EM CHAPA DE AÇO E = 3/8"</t>
  </si>
  <si>
    <t>VIDRO COMUM TRANSPARENTE 3 MM</t>
  </si>
  <si>
    <t>VIDRO COMUM TRANSPARENTE 4 MM</t>
  </si>
  <si>
    <t>VIDRO COMUM TRANSPARENTE 5 MM</t>
  </si>
  <si>
    <t>VIDRO COMUM TRANSPARENTE 6 MM</t>
  </si>
  <si>
    <t>VIDRO LAMINADO TRANSPARENTE 10 MM</t>
  </si>
  <si>
    <t>VIDRO LAMINADO TRANSPARENTE 6 MM</t>
  </si>
  <si>
    <t>VIDRO LAMINADO TRANSPARENTE 8 MM</t>
  </si>
  <si>
    <t>VIDRO TEMPERADO INCOLOR 10 MM</t>
  </si>
  <si>
    <t>VIDRO TEMPERADO INCOLOR 6 MM</t>
  </si>
  <si>
    <t>VIDRO TEMPERADO INCOLOR 8 MM</t>
  </si>
  <si>
    <t>AÇO PARA PROTENSÃO CP-190 RB - 12D - 12,7 MM</t>
  </si>
  <si>
    <t>AÇO PARA PROTENSÃO CP-190 RB - 4D - 12,7 MM</t>
  </si>
  <si>
    <t>AÇO PARA PROTENSÃO CP-190 RB - 6D - 12,7 MM</t>
  </si>
  <si>
    <t>ARMAÇÃO EM AÇO CA-25</t>
  </si>
  <si>
    <t>ARMAÇÃO EM AÇO CA-50</t>
  </si>
  <si>
    <t>ARMAÇÃO EM AÇO CA-60</t>
  </si>
  <si>
    <t>ARMAÇÃO EM TELA DE AÇO</t>
  </si>
  <si>
    <t>ADUELAS DE CONCR. ARMADO, PRÉ-MOLDADAS, C/PB, DIÂM. 0,80 M - H = 0,50 M</t>
  </si>
  <si>
    <t>ADUELAS DE CONCR. ARMADO, PRÉ-MOLDADAS, C/PB, DIÂM. 1,00 M - H = 0,50 M</t>
  </si>
  <si>
    <t>ADUELAS DE CONCR. ARMADO, PRÉ-MOLDADAS, C/PB, DIÂM. 1,20 M - H = 0,50 M</t>
  </si>
  <si>
    <t>ADUELAS DE CONCR. ARMADO, PRÉ-MOLDADAS, C/PB, DIÂM. 1,30 M - H = 0,50 M</t>
  </si>
  <si>
    <t>ADUELAS DE CONCR. ARMADO, PRÉ-MOLDADAS, C/PB, DIÂM. 1,50 M - H = 0,50 M</t>
  </si>
  <si>
    <t>ADUELAS DE CONCR. ARMADO, PRÉ-MOLDADAS, C/PB, DIÂM. 1,80 M - H = 0,50 M</t>
  </si>
  <si>
    <t>ADUELAS DE CONCR. ARMADO, PRÉ-MOLDADAS, C/PB, DIÂM. 2,12 M - H = 0,50 M</t>
  </si>
  <si>
    <t>ADUELAS DE CONCR. ARMADO, PRÉ-MOLDADAS, C/PB, DIÂM. 2,50 M - H = 0,50 M</t>
  </si>
  <si>
    <t>ADUELAS DE CONCR. ARMADO, PRÉ-MOLDADAS, C/PB, DIÂM. 3,00 M - H = 0,50 M</t>
  </si>
  <si>
    <t>ADUELAS SUCESSIVAS DE CONCRETO ARMADO MOLDADAS "IN LOCO", DIÂM. 1,50 M</t>
  </si>
  <si>
    <t>ADUELAS SUCESSIVAS DE CONCRETO ARMADO MOLDADAS "IN LOCO", DIÂM. 2,00 M</t>
  </si>
  <si>
    <t>ADUELAS SUCESSIVAS DE CONCRETO ARMADO MOLDADAS "IN LOCO", DIÂM. 2,50 M</t>
  </si>
  <si>
    <t>ADUELAS SUCESSIVAS DE CONCRETO ARMADO MOLDADAS "IN LOCO", DIÂM. 3,00 M</t>
  </si>
  <si>
    <t>ADUELAS SUCESSIVAS DE CONCRETO ARMADO MOLDADAS "IN LOCO", DIÂM. 3,80 M</t>
  </si>
  <si>
    <t>ANCORAGEM EM CONCRETO PARA CAP E PLUG, DIÂMETRO 150 MM</t>
  </si>
  <si>
    <t>ANCORAGEM EM CONCRETO PARA CAP E PLUG, DIÂMETRO 200 MM</t>
  </si>
  <si>
    <t>ANCORAGEM EM CONCRETO PARA CAP E PLUG, DIÂMETRO 250 MM</t>
  </si>
  <si>
    <t>ANCORAGEM EM CONCRETO PARA CAP E PLUG, DIÂMETRO 300 MM</t>
  </si>
  <si>
    <t>ANCORAGEM EM CONCRETO PARA CAP E PLUG, DIÂMETRO 350 MM</t>
  </si>
  <si>
    <t>ANCORAGEM EM CONCRETO PARA CAP E PLUG, DIÂMETRO 400 MM</t>
  </si>
  <si>
    <t>ANCORAGEM EM CONCRETO PARA CAP E PLUG, DIÂMETRO 500 MM</t>
  </si>
  <si>
    <t>ANCORAGEM EM CONCRETO PARA CURVA 11 GRAUS 15 MIN, DIÂMETRO 150 MM</t>
  </si>
  <si>
    <t>ANCORAGEM EM CONCRETO PARA CURVA 11 GRAUS 15 MIN, DIÂMETRO 200 MM</t>
  </si>
  <si>
    <t>ANCORAGEM EM CONCRETO PARA CURVA 11 GRAUS 15 MIN, DIÂMETRO 250 MM</t>
  </si>
  <si>
    <t>ANCORAGEM EM CONCRETO PARA CURVA 11 GRAUS 15 MIN, DIÂMETRO 300 MM</t>
  </si>
  <si>
    <t>ANCORAGEM EM CONCRETO PARA CURVA 11 GRAUS 15 MIN, DIÂMETRO 350 MM</t>
  </si>
  <si>
    <t>ANCORAGEM EM CONCRETO PARA CURVA 11 GRAUS 15 MIN, DIÂMETRO 400 MM</t>
  </si>
  <si>
    <t>ANCORAGEM EM CONCRETO PARA CURVA 11 GRAUS 15 MIN, DIÂMETRO 500 MM</t>
  </si>
  <si>
    <t>ANCORAGEM EM CONCRETO PARA CURVA 22 GRAUS 30 MIN, DIÂMETRO 150 MM</t>
  </si>
  <si>
    <t>ANCORAGEM EM CONCRETO PARA CURVA 22 GRAUS 30 MIN, DIÂMETRO 200 MM</t>
  </si>
  <si>
    <t>ANCORAGEM EM CONCRETO PARA CURVA 22 GRAUS 30 MIN, DIÂMETRO 250 MM</t>
  </si>
  <si>
    <t>ANCORAGEM EM CONCRETO PARA CURVA 22 GRAUS 30 MIN, DIÂMETRO 300 MM</t>
  </si>
  <si>
    <t>ANCORAGEM EM CONCRETO PARA CURVA 22 GRAUS 30 MIN, DIÂMETRO 350 MM</t>
  </si>
  <si>
    <t>ANCORAGEM EM CONCRETO PARA CURVA 22 GRAUS 30 MIN, DIÂMETRO 400 MM</t>
  </si>
  <si>
    <t>ANCORAGEM EM CONCRETO PARA CURVA 22 GRAUS 30 MIN, DIÂMETRO 500 MM</t>
  </si>
  <si>
    <t>ANCORAGEM EM CONCRETO PARA CURVA 45 GRAUS, DIÂMETRO 150 MM</t>
  </si>
  <si>
    <t>ANCORAGEM EM CONCRETO PARA CURVA 45 GRAUS, DIÂMETRO 200 MM</t>
  </si>
  <si>
    <t>ANCORAGEM EM CONCRETO PARA CURVA 45 GRAUS, DIÂMETRO 250 MM</t>
  </si>
  <si>
    <t>ANCORAGEM EM CONCRETO PARA CURVA 45 GRAUS, DIÂMETRO 300 MM</t>
  </si>
  <si>
    <t>ANCORAGEM EM CONCRETO PARA CURVA 45 GRAUS, DIÂMETRO 350 MM</t>
  </si>
  <si>
    <t>ANCORAGEM EM CONCRETO PARA CURVA 45 GRAUS, DIÂMETRO 400 MM</t>
  </si>
  <si>
    <t>ANCORAGEM EM CONCRETO PARA CURVA 45 GRAUS, DIÂMETRO 500 MM</t>
  </si>
  <si>
    <t>ANCORAGEM EM CONCRETO PARA CURVA 90 GRAUS E TÊ, DIÂMETRO 150 MM</t>
  </si>
  <si>
    <t>ANCORAGEM EM CONCRETO PARA CURVA 90 GRAUS E TÊ, DIÂMETRO 200 MM</t>
  </si>
  <si>
    <t>ANCORAGEM EM CONCRETO PARA CURVA 90 GRAUS E TÊ, DIÂMETRO 250 MM</t>
  </si>
  <si>
    <t>ANCORAGEM EM CONCRETO PARA CURVA 90 GRAUS E TÊ, DIÂMETRO 300 MM</t>
  </si>
  <si>
    <t>ANCORAGEM EM CONCRETO PARA CURVA 90 GRAUS E TÊ, DIÂMETRO 350 MM</t>
  </si>
  <si>
    <t>ANCORAGEM EM CONCRETO PARA CURVA 90 GRAUS E TÊ, DIÂMETRO 400 MM</t>
  </si>
  <si>
    <t>ANCORAGEM EM CONCRETO PARA CURVA 90 GRAUS E TÊ, DIÂMETRO 500 MM</t>
  </si>
  <si>
    <t>PONTALETE DE PEROBA PARA ANCORAGEM DE REDES</t>
  </si>
  <si>
    <t>BROCA DE CONCRETO, DIÂMETRO 15 CM</t>
  </si>
  <si>
    <t>BROCA DE CONCRETO, DIÂMETRO 20 CM</t>
  </si>
  <si>
    <t>BROCA DE CONCRETO, DIÂMETRO 25 CM</t>
  </si>
  <si>
    <t>BROCA DE CONCRETO, DIÂMETRO 30 CM</t>
  </si>
  <si>
    <t>CAIXA DE ALVENARIA DE 1 TIJOLO - 0,80 X 0,80 M</t>
  </si>
  <si>
    <t>CAIXA DE ALVENARIA DE 1 TIJOLO - 0,80 X 1,00 M</t>
  </si>
  <si>
    <t>CAIXA DE ALVENARIA DE 1 TIJOLO - 1,00 X 1,00 M</t>
  </si>
  <si>
    <t>CAIXA DE ALVENARIA DE 1 TIJOLO - 1,00 X 1,10 M</t>
  </si>
  <si>
    <t>CAIXA DE ALVENARIA DE 1 TIJOLO - 1,00 X 1,20 M</t>
  </si>
  <si>
    <t>CAIXA DE ALVENARIA DE 1 TIJOLO - 1,00 X 1,35 M</t>
  </si>
  <si>
    <t>CAIXA DE ALVENARIA DE 1 TIJOLO - 1,00 X 1,50 M</t>
  </si>
  <si>
    <t>CAIXA DE ALVENARIA DE 1 TIJOLO - 1,10 X 1,10 M</t>
  </si>
  <si>
    <t>CAIXA DE ALVENARIA DE 1 TIJOLO - 1,20 X 1,20 M</t>
  </si>
  <si>
    <t>CAIXA DE ALVENARIA DE 1 TIJOLO - 1,20 X 1,50 M</t>
  </si>
  <si>
    <t>CAIXA DE ALVENARIA DE 1 TIJOLO - 1,50 X 1,50 M</t>
  </si>
  <si>
    <t>CAIXA DE ALVENARIA DE 1 TIJOLO - 1,50 X 2,00 M</t>
  </si>
  <si>
    <t>CAIXA DE ALVENARIA DE 1 TIJOLO - 2,00 X 2,00 M</t>
  </si>
  <si>
    <t>CAIXA DE ALVENARIA DE 1 TIJOLO - 2,00 X 2,50 M</t>
  </si>
  <si>
    <t>CAIXA DE ALVENARIA DE 1/2 TIJOLO - 0,60 X 0,60 M</t>
  </si>
  <si>
    <t>CAIXA DE ALVENARIA DE 1/2 TIJOLO - 0,80 X 0,80 M</t>
  </si>
  <si>
    <t>CAIXA DE ALVENARIA DE 1/2 TIJOLO - 0,90 X 0,90 M</t>
  </si>
  <si>
    <t>CAIXA DE ALVENARIA DE 1/2 TIJOLO - 1,00 X 0,80 M</t>
  </si>
  <si>
    <t>CAIXA DE ALVENARIA DE 1/2 TIJOLO - 1,00 X 1,00 M</t>
  </si>
  <si>
    <t>CAIXA DE ALVENARIA DE 1/2 TIJOLO - 1,00 X 1,20 M</t>
  </si>
  <si>
    <t>ARGAMASSA PROJETADA EM PAREDES (CONSUMO MÍNIMO 400 KG CIM/M³)</t>
  </si>
  <si>
    <t>ARGAMASSA PROJETADA EM TETOS (CONSUMO MÍNIMO 400 KG CIM/M³)</t>
  </si>
  <si>
    <t>CONCRETO PROJETADO EM PAREDES (CONSUMO MÍNIMO 400 KG CIM/M³)</t>
  </si>
  <si>
    <t>CONCRETO PROJETADO EM TETOS (CONSUMO MÍNIMO 400 KG CIM/M³)</t>
  </si>
  <si>
    <t>CONCRETO ESTRUTURAL AUTO-ADENSÁVEL, FCK = 20,0 MPA</t>
  </si>
  <si>
    <t xml:space="preserve">CONCRETO ESTRUTURAL P/ ESTRUTURAS EM CONTATO COM ÁGUA BRUTA, ÁGUA TRATADA, SOLO E GASES AGRESSIVOS, FCK = 20,0 MPA, A/C MÁX. 0,55 L/KG - MÍN. DE 320 KG DE CIMENTO/M³ </t>
  </si>
  <si>
    <t xml:space="preserve">CONCRETO ESTRUTURAL P/ ESTRUTURAS EM CONTATO COM ÁGUA BRUTA, ÁGUA TRATADA, SOLO E GASES AGRESSIVOS, FCK = 25,0 MPA, A/C MÁX. 0,55 L/KG - MÍN. DE 320 KG DE CIMENTO/M³ </t>
  </si>
  <si>
    <t xml:space="preserve">CONCRETO ESTRUTURAL P/ ESTRUTURAS EM CONTATO COM ÁGUA BRUTA, ÁGUA TRATADA, SOLO E GASES AGRESSIVOS, FCK = 30,0 MPA, A/C MÁX. 0,55 L/KG - MÍN. DE 320 KG DE CIMENTO/M³ </t>
  </si>
  <si>
    <t>CONCRETO ESTRUTURAL P/ ESTRUTURAS EM CONTATO COM ÁGUA BRUTA, ÁGUA TRATADA, SOLO E GASES AGRESSIVOS, FCK = 35,0 MPA, A/C MÁX. 0,55 L/KG - MÍN. DE 320 KG DE CIMENTO/M³</t>
  </si>
  <si>
    <t>CONCRETO ESTRUTURAL P/ ESTRUTURAS EM CONTATO COM ÁGUA BRUTA, ÁGUA TRATADA, SOLO E GASES AGRESSIVOS, FCK = 40,0 MPA, A/C MÁX. 0,55 L/KG - MÍN. DE 320 KG DE CIMENTO/M³</t>
  </si>
  <si>
    <t>CONCRETO ESTRUTURAL PARA ESTRUTURAS NÃO SUJEITAS A CONTATO COM ÁGUA E ESGOTO, FCK = 20,0 MPA</t>
  </si>
  <si>
    <t>CONCRETO ESTRUTURAL PARA ESTRUTURAS NÃO SUJEITAS A CONTATO COM ÁGUA E ESGOTO, FCK = 25,0 MPA</t>
  </si>
  <si>
    <t>CONCRETO ESTRUTURAL PARA ESTRUTURAS NÃO SUJEITAS A CONTATO COM ÁGUA E ESGOTO, FCK = 30,0 MPA</t>
  </si>
  <si>
    <t>CONCRETO NÃO ESTRUTURAL - MÍNIMO 150 KG DE CIMENTO/M³</t>
  </si>
  <si>
    <t>CONCRETO NÃO ESTRUTURAL - MÍNIMO 210 KG DE CIMENTO/M³</t>
  </si>
  <si>
    <t>CONCRETO NÃO ESTRUTURAL CICLÓPICO</t>
  </si>
  <si>
    <t>ASSENTAMENTO DE TUBO DE QUEDA</t>
  </si>
  <si>
    <t>BOCA-DE-LOBO</t>
  </si>
  <si>
    <t>EXECUÇÃO DE TAMPA DE BOCA-DE-LOBO</t>
  </si>
  <si>
    <t>EXTRAVASOR DIÂMETRO ATÉ 250 MM</t>
  </si>
  <si>
    <t>EXTRAVASOR DIÂMETRO DE 300 MM ATÉ 350 MM</t>
  </si>
  <si>
    <t>EXTRAVASOR DIÂMETRO DE 400 MM ATÉ 600 MM</t>
  </si>
  <si>
    <t>INSTALAÇÃO DE HIDRANTE DE COLUNA</t>
  </si>
  <si>
    <t>INSTALAÇÃO DE HIDRANTE SUBTERRÂNEO</t>
  </si>
  <si>
    <t>TAMPA DE INSPEÇÃO EM CONCRETO ARMADO</t>
  </si>
  <si>
    <t>TERMINAL DE LIMPEZA</t>
  </si>
  <si>
    <t>CAIXA "1" (1,50 X 1,30 M), COM STOP LOG E VERTEDOR</t>
  </si>
  <si>
    <t>CAIXA "2" (2,40 X 0,80 M)</t>
  </si>
  <si>
    <t>CAIXA "3" (1,60 X 0,80 M), CAIXA DIVISORA DE VAZÃO</t>
  </si>
  <si>
    <t>CAIXA "4" (0,60 X 0,60 M)</t>
  </si>
  <si>
    <t>CAIXA "6" (1,30 X 1,00 M), COM VERTEDOR</t>
  </si>
  <si>
    <t>CAIXA "7" (0,80 X 0,80 M)</t>
  </si>
  <si>
    <t>CAIXA DE INSPEÇÃO (0,60 X 0,60 M)</t>
  </si>
  <si>
    <t>CAIXA DE INSPEÇÃO (0,80 X 0,80 M)</t>
  </si>
  <si>
    <t>DISPOSITIVO DE SAÍDA A</t>
  </si>
  <si>
    <t>PLACA DE CONCRETO</t>
  </si>
  <si>
    <t>ESTACA DE CONCRETO, CAPACIDADE 200 KN</t>
  </si>
  <si>
    <t>ESTACA DE CONCRETO, CAPACIDADE 300 KN</t>
  </si>
  <si>
    <t>ESTACA DE CONCRETO, CAPACIDADE 350 KN</t>
  </si>
  <si>
    <t>ESTACA DE CONCRETO, CAPACIDADE 400 KN</t>
  </si>
  <si>
    <t>ESTACA DE CONCRETO, CAPACIDADE 600 KN</t>
  </si>
  <si>
    <t>ESTACA DE CONCRETO, CAPACIDADE 800 KN</t>
  </si>
  <si>
    <t>ESTACA DE EUCALIPTO (COM CASCA), DIÂMETRO MÉDIO 20 CM</t>
  </si>
  <si>
    <t>ESTACA DE EUCALIPTO (COM CASCA), DIÂMETRO MÉDIO 25 CM</t>
  </si>
  <si>
    <t>ESTACA DE EUCALIPTO (COM CASCA), DIÂMETRO MÉDIO 30 CM</t>
  </si>
  <si>
    <t>ESTACA TIPO RAIZ, CAPACIDADE 1.000 KN</t>
  </si>
  <si>
    <t>ESTACA TIPO RAIZ, CAPACIDADE 1.300 KN</t>
  </si>
  <si>
    <t>ESTACA TIPO RAIZ, CAPACIDADE 100 KN</t>
  </si>
  <si>
    <t>ESTACA TIPO RAIZ, CAPACIDADE 150 KN</t>
  </si>
  <si>
    <t>ESTACA TIPO RAIZ, CAPACIDADE 250 KN</t>
  </si>
  <si>
    <t>ESTACA TIPO RAIZ, CAPACIDADE 350 KN</t>
  </si>
  <si>
    <t>ESTACA TIPO RAIZ, CAPACIDADE 500 KN</t>
  </si>
  <si>
    <t>ESTACA TIPO RAIZ, CAPACIDADE 700 KN</t>
  </si>
  <si>
    <t>ESTACA TIPO STRAUSS, CAPACIDADE 200 KN</t>
  </si>
  <si>
    <t>ESTACA TIPO STRAUSS, CAPACIDADE 300 KN</t>
  </si>
  <si>
    <t>ESTACA TIPO STRAUSS, CAPACIDADE 400 KN</t>
  </si>
  <si>
    <t>MOBILIZAÇÃO DE EQUIPE E EQUIPAMENTOS PARA EXECUÇÃO DE ESTACAS PRÉ-MOLDADAS DE CONCRETO A UMA DISTÂNCIA DE ATÉ 50 KM</t>
  </si>
  <si>
    <t>MOBILIZAÇÃO DE EQUIPE E EQUIPAMENTOS PARA EXECUÇÃO DE ESTACAS TIPO HÉLICE CONTÍNUA A UMA DISTÂNCIA DE ATÉ 50 KM</t>
  </si>
  <si>
    <t>MOBILIZAÇÃO DE EQUIPE E EQUIPAMENTOS PARA EXECUÇÃO DE ESTACAS TIPO RAIZ A UMA DISTÂNCIA DE ATÉ 50 KM</t>
  </si>
  <si>
    <t>MOBILIZAÇÃO DE EQUIPE E EQUIPAMENTOS PARA EXECUÇÃO DE ESTACAS TIPO STRAUSS A UMA DISTÂNCIA DE ATÉ 50 KM</t>
  </si>
  <si>
    <t>TRANSPORTE ALÉM DE 50 KM DE EQUIPE E EQUIPAMENTOS PARA EXECUÇÃO DE ESTACAS PRÉ-MOLDADAS DE CONCRETO</t>
  </si>
  <si>
    <t>TRANSPORTE ALÉM DE 50 KM DE EQUIPE E EQUIPAMENTOS PARA EXECUÇÃO DE ESTACAS TIPO RAIZ</t>
  </si>
  <si>
    <t>TRANSPORTE ALÉM DE 50 KM DE EQUIPE E EQUIPAMENTOS PARA EXECUÇÃO DE ESTACAS TIPO STRAUSS</t>
  </si>
  <si>
    <t>TRANSPORTE ALÉM DE 50 KM, DE EQUIPE E EQUIPAMENTOS PARA EXECUÇÃO DE ESTACAS TIPO HÉLICE CONTÍNUA</t>
  </si>
  <si>
    <t xml:space="preserve">FÔRMA CURVA DE MADEIRA - APARENTE </t>
  </si>
  <si>
    <t>FÔRMA CURVA DE MADEIRA - ESTRUTURA</t>
  </si>
  <si>
    <t>FÔRMA CURVA METÁLICA</t>
  </si>
  <si>
    <t>FÔRMA METÁLICA</t>
  </si>
  <si>
    <t>FÔRMA PLANA DE MADEIRA - APARENTE</t>
  </si>
  <si>
    <t>FÔRMA PLANA DE MADEIRA - ESTRUTURA</t>
  </si>
  <si>
    <t>FÔRMAS DE MADEIRA - COMUM</t>
  </si>
  <si>
    <t>EXECUÇÃO DE JUNTA TIPO FUGENBAND - M - 35</t>
  </si>
  <si>
    <t>EXECUÇÃO DE JUNTA TIPO FUGENBAND - O - 12</t>
  </si>
  <si>
    <t>EXECUÇÃO DE JUNTA TIPO FUGENBAND - O - 22</t>
  </si>
  <si>
    <t>EXECUÇÃO DE JUNTA TIPO FUGENBAND - O - 35/6</t>
  </si>
  <si>
    <t>EXECUÇÃO DE JUNTA TIPO JEENE - JJ 2540 VV</t>
  </si>
  <si>
    <t>EXECUÇÃO DE JUNTA TIPO JEENE - JJ 3550 VV</t>
  </si>
  <si>
    <t>LAJE PRÉ-FABRICADA H.12 PARA FORRO COM CAPA DE 4 CM</t>
  </si>
  <si>
    <t>LAJE PRÉ-FABRICADA H.12 PARA PISO COM CAPA DE 4 CM</t>
  </si>
  <si>
    <t>LAJE PRÉ-FABRICADA H.16 PARA PISO COM CAPA DE 4 CM</t>
  </si>
  <si>
    <t>LAJE PRÉ-FABRICADA H.8 PARA FORRO COM CAPA DE 3 CM</t>
  </si>
  <si>
    <t>LAJE PRÉ-FABRICADA H.8 PARA PISO COM CAPA DE 4 CM</t>
  </si>
  <si>
    <t>LASTRO, LAJE E BERÇO P/ ASSENTAM. DE TUBOS E PEÇAS, DIÂM. 100 MM (A)</t>
  </si>
  <si>
    <t>LASTRO, LAJE E BERÇO P/ ASSENTAM. DE TUBOS E PEÇAS, DIÂM. 100 MM (B)</t>
  </si>
  <si>
    <t>LASTRO, LAJE E BERÇO P/ ASSENTAM. DE TUBOS E PEÇAS, DIÂM. 100 MM (C)</t>
  </si>
  <si>
    <t>LASTRO, LAJE E BERÇO P/ ASSENTAM. DE TUBOS E PEÇAS, DIÂM. 150 MM (A)</t>
  </si>
  <si>
    <t>LASTRO, LAJE E BERÇO P/ ASSENTAM. DE TUBOS E PEÇAS, DIÂM. 150 MM (B)</t>
  </si>
  <si>
    <t>LASTRO, LAJE E BERÇO P/ ASSENTAM. DE TUBOS E PEÇAS, DIÂM. 150 MM (C)</t>
  </si>
  <si>
    <t>LASTRO, LAJE E BERÇO P/ ASSENTAM. DE TUBOS E PEÇAS, DIÂM. 200 MM (A)</t>
  </si>
  <si>
    <t>LASTRO, LAJE E BERÇO P/ ASSENTAM. DE TUBOS E PEÇAS, DIÂM. 200 MM (B)</t>
  </si>
  <si>
    <t>LASTRO, LAJE E BERÇO P/ ASSENTAM. DE TUBOS E PEÇAS, DIÂM. 200 MM (C)</t>
  </si>
  <si>
    <t>LASTRO, LAJE E BERÇO P/ ASSENTAM. DE TUBOS E PEÇAS, DIÂM. 250 MM (A)</t>
  </si>
  <si>
    <t>LASTRO, LAJE E BERÇO P/ ASSENTAM. DE TUBOS E PEÇAS, DIÂM. 250 MM (B)</t>
  </si>
  <si>
    <t>LASTRO, LAJE E BERÇO P/ ASSENTAM. DE TUBOS E PEÇAS, DIÂM. 250 MM (C)</t>
  </si>
  <si>
    <t>LASTRO, LAJE E BERÇO P/ ASSENTAM. DE TUBOS E PEÇAS, DIÂM. 300 MM (A)</t>
  </si>
  <si>
    <t>LASTRO, LAJE E BERÇO P/ ASSENTAM. DE TUBOS E PEÇAS, DIÂM. 300 MM (B)</t>
  </si>
  <si>
    <t>LASTRO, LAJE E BERÇO P/ ASSENTAM. DE TUBOS E PEÇAS, DIÂM. 300 MM (C)</t>
  </si>
  <si>
    <t>LASTRO, LAJE E BERÇO P/ ASSENTAM. DE TUBOS E PEÇAS, DIÂM. 350 MM (A)</t>
  </si>
  <si>
    <t>LASTRO, LAJE E BERÇO P/ ASSENTAM. DE TUBOS E PEÇAS, DIÂM. 350 MM (B)</t>
  </si>
  <si>
    <t>LASTRO, LAJE E BERÇO P/ ASSENTAM. DE TUBOS E PEÇAS, DIÂM. 350 MM (C)</t>
  </si>
  <si>
    <t>LASTRO, LAJE E BERÇO P/ ASSENTAM. DE TUBOS E PEÇAS, DIÂM. 400 MM (A)</t>
  </si>
  <si>
    <t>LASTRO, LAJE E BERÇO P/ ASSENTAM. DE TUBOS E PEÇAS, DIÂM. 400 MM (B)</t>
  </si>
  <si>
    <t>LASTRO, LAJE E BERÇO P/ ASSENTAM. DE TUBOS E PEÇAS, DIÂM. 400 MM (C)</t>
  </si>
  <si>
    <t>LASTRO, LAJE E BERÇO P/ ASSENTAM. DE TUBOS E PEÇAS, DIÂM. 450 MM (A)</t>
  </si>
  <si>
    <t>LASTRO, LAJE E BERÇO P/ ASSENTAM. DE TUBOS E PEÇAS, DIÂM. 450 MM (B)</t>
  </si>
  <si>
    <t>LASTRO, LAJE E BERÇO P/ ASSENTAM. DE TUBOS E PEÇAS, DIÂM. 450 MM (C)</t>
  </si>
  <si>
    <t>LASTRO, LAJE E BERÇO P/ ASSENTAM. DE TUBOS E PEÇAS, DIÂM. 500 MM (A)</t>
  </si>
  <si>
    <t>LASTRO, LAJE E BERÇO P/ ASSENTAM. DE TUBOS E PEÇAS, DIÂM. 500 MM (B)</t>
  </si>
  <si>
    <t>LASTRO, LAJE E BERÇO P/ ASSENTAM. DE TUBOS E PEÇAS, DIÂM. 500 MM (C)</t>
  </si>
  <si>
    <t>LASTRO, LAJE E BERÇO P/ ASSENTAM. DE TUBOS E PEÇAS, DIÂM. 600 MM (A)</t>
  </si>
  <si>
    <t>LASTRO, LAJE E BERÇO P/ ASSENTAM. DE TUBOS E PEÇAS, DIÂM. 600 MM (B)</t>
  </si>
  <si>
    <t>LASTRO, LAJE E BERÇO P/ ASSENTAM. DE TUBOS E PEÇAS, DIÂM. 600 MM (C)</t>
  </si>
  <si>
    <t>LASTRO, LAJE E BERÇO P/ ASSENTAM. DE TUBOS E PEÇAS, DIÂM. 700 MM (A)</t>
  </si>
  <si>
    <t>LASTRO, LAJE E BERÇO P/ ASSENTAM. DE TUBOS E PEÇAS, DIÂM. 700 MM (B)</t>
  </si>
  <si>
    <t>LASTRO, LAJE E BERÇO P/ ASSENTAM. DE TUBOS E PEÇAS, DIÂM. 700 MM (C)</t>
  </si>
  <si>
    <t>LASTRO DE AREIA (A)</t>
  </si>
  <si>
    <t>LASTRO DE AREIA (B)</t>
  </si>
  <si>
    <t>LASTRO DE AREIA (C)</t>
  </si>
  <si>
    <t>LASTRO DE PEDRA BRITADA (A)</t>
  </si>
  <si>
    <t>LASTRO DE PEDRA-DE-MÃO (A)</t>
  </si>
  <si>
    <t>LASTRO DE PEDRA-DE-MÃO (B)</t>
  </si>
  <si>
    <t>LASTRO DE PEDRA-DE-MÃO (C)</t>
  </si>
  <si>
    <t>TAPETE DE ARGAMASSA (A)</t>
  </si>
  <si>
    <t>TAPETE DE ARGAMASSA (B)</t>
  </si>
  <si>
    <t>TAPETE DE ARGAMASSA (C)</t>
  </si>
  <si>
    <t>PI - PROFUNDIDADE ATE 1.60 M - ADUELA DE CONCRETO</t>
  </si>
  <si>
    <t>PI - PROFUNDIDADE ATE 3.00 M - ADUELA DE CONCRETO</t>
  </si>
  <si>
    <t>POÇO DE INSPEÇÃO  D=0,60 M EM TUBO DE CONCRETO C/PBJE - PROF. ATÉ 1,60 M</t>
  </si>
  <si>
    <t>POÇO DE INSPEÇÃO D=0,60 M EM ALVENARIA - PROF. ATÉ 1,60 M</t>
  </si>
  <si>
    <t>POÇO DE INSPEÇÃO D=0,60 M EM MATERIAL PLÁSTICO - PROF. ATÉ 1,60 M</t>
  </si>
  <si>
    <t>POÇO DE VISITA  D=1,00 M EM MATERIAL PLÁSTICO - PROF. ATÉ 2,00 M</t>
  </si>
  <si>
    <t>POÇO DE VISITA  D=1,00 M EM MATERIAL PLÁSTICO - PROF. ATÉ 2,50 M</t>
  </si>
  <si>
    <t>POÇO DE VISITA  D=1,00 M EM MATERIAL PLÁSTICO - PROF. ATÉ 3,00 M</t>
  </si>
  <si>
    <t>POÇO DE VISITA  D=1,00 M EM MATERIAL PLÁSTICO - PROF. ATÉ 3,50 M</t>
  </si>
  <si>
    <t>POÇO DE VISITA  D=1,00 M EM MATERIAL PLÁSTICO - PROF. ATÉ 4,00 M</t>
  </si>
  <si>
    <t>POÇO DE VISITA D=1,00 M EM TUBO CONCRETO C/PBJE - PROF. ATÉ 2,00 M</t>
  </si>
  <si>
    <t>POÇO DE VISITA D=1,00 M EM TUBO CONCRETO C/PBJE - PROF. ATÉ 3,00 M</t>
  </si>
  <si>
    <t>POÇO DE VISITA D=1,00 M EM TUBO CONCRETO C/PBJE - PROF. ATÉ 4,00 M</t>
  </si>
  <si>
    <t>POÇO DE VISITA D=1,00 M EM TUBO CONCRETO C/PBJE - PROF. ATÉ 5,00 M</t>
  </si>
  <si>
    <t>POÇO DE VISITA D=1,00 M EM TUBO CONCRETO C/PBJE - PROF. ATÉ 6,00 M</t>
  </si>
  <si>
    <t>POÇO DE VISITA D=1,00 M EM TUBO CONCRETO C/PBJE - PROF. ATÉ 7,00 M</t>
  </si>
  <si>
    <t>PV EM ADUELA DE CONCRETO PBJR - PROFUNDIDADE ATE 2,00 M</t>
  </si>
  <si>
    <t>PV EM ADUELA DE CONCRETO PBJR - PROFUNDIDADE ATE 3,00 M</t>
  </si>
  <si>
    <t>PV EM ADUELA DE CONCRETO PBJR - PROFUNDIDADE ATE 4,00 M</t>
  </si>
  <si>
    <t>PV EM ADUELA DE CONCRETO PBJR - PROFUNDIDADE ATE 5,00 M</t>
  </si>
  <si>
    <t>PV EM ADUELA DE CONCRETO PBJR - PROFUNDIDADE ATE 6,00 M</t>
  </si>
  <si>
    <t>PV EM ADUELA DE CONCRETO PBJR - PROFUNDIDADE ATE 7,00 M</t>
  </si>
  <si>
    <t>PV EM ALVENARIA - PROFUNDIDADE ATE 2,00 M</t>
  </si>
  <si>
    <t>PV EM ALVENARIA - PROFUNDIDADE ATE 3,00 M</t>
  </si>
  <si>
    <t>PV EM ALVENARIA - PROFUNDIDADE ATE 4,00 M</t>
  </si>
  <si>
    <t>PV EM ALVENARIA - PROFUNDIDADE ATE 5,00 M</t>
  </si>
  <si>
    <t>PV EM ALVENARIA - PROFUNDIDADE ATE 6.00 M</t>
  </si>
  <si>
    <t>PV EM ALVENARIA - PROFUNDIDADE ATE 7.00 M</t>
  </si>
  <si>
    <t>PV EM ALVENARIA - PROFUNDIDADE ATE 6,00 M</t>
  </si>
  <si>
    <t>PV EM ALVENARIA - PROFUNDIDADE ATE 7,00 M</t>
  </si>
  <si>
    <t>POÇO DE VISITA D=1,20 M EM TUBO CONCRETO C/PBJE - PROF. ATÉ 2,00 M</t>
  </si>
  <si>
    <t>POÇO DE VISITA D=1,20 M EM TUBO CONCRETO C/PBJE - PROF. ATÉ 3,00 M</t>
  </si>
  <si>
    <t>POÇO DE VISITA D=1,20 M EM TUBO CONCRETO C/PBJE - PROF. ATÉ 4,00 M</t>
  </si>
  <si>
    <t>POÇO DE VISITA D=1,20 M EM TUBO CONCRETO C/PBJE - PROF. ATÉ 5,00 M</t>
  </si>
  <si>
    <t>POÇO DE VISITA D=1,20 M EM TUBO CONCRETO C/PBJE - PROF. ATÉ 6,00 M</t>
  </si>
  <si>
    <t>POÇO DE VISITA D=1,20 M EM TUBO CONCRETO C/PBJE - PROF. ATÉ 7,00 M</t>
  </si>
  <si>
    <t>PV EM ADUELA DE CONCRETO PBJR - PROFUNIDADE ATE 3,00 M</t>
  </si>
  <si>
    <t>PV EM ALVENARIA - PROFUNDIDADE ATE 3.00 M</t>
  </si>
  <si>
    <t>PV EM ALVENARIA - PROFUNDIDADE ATE 4.00 M</t>
  </si>
  <si>
    <t>ANCORAGEM ATIVA 12 CORDOALHAS - D = 12,7 MM</t>
  </si>
  <si>
    <t>ANCORAGEM ATIVA 4 CORDOALHAS - D = 12,7 MM</t>
  </si>
  <si>
    <t>ANCORAGEM ATIVA 6 CORDOALHAS - D = 12,7 MM</t>
  </si>
  <si>
    <t>ANCORAGEM PASSIVA LAÇO - 4 CORDOALHAS</t>
  </si>
  <si>
    <t>ANCORAGEM PASSIVA PRÉ-BLOCADA 4 CORDOALHAS - D = 12,7 MM</t>
  </si>
  <si>
    <t>APLICAÇÃO DE PLACA DE ISOPOR</t>
  </si>
  <si>
    <t>BAINHA GALVANIZADA  PARA 6 CORDOALHAS - 12,7 MM</t>
  </si>
  <si>
    <t>BAINHA GALVANIZADA PARA 12 CORDOALHAS - 12,7 MM</t>
  </si>
  <si>
    <t>BAINHA GALVANIZADA PARA 4 CORDOALHAS - 12,7 MM</t>
  </si>
  <si>
    <t>INJEÇÃO DOS CABOS</t>
  </si>
  <si>
    <t>PROTEÇÃO DE CABEÇA DE ANCORAGEM</t>
  </si>
  <si>
    <t>PROTENSÃO DOS CABOS</t>
  </si>
  <si>
    <t>VEDAÇÃO DE JUNTAS COM MASTIQUE ELÁSTICO</t>
  </si>
  <si>
    <t xml:space="preserve">ESCAVAÇÃO PARA TUBULÃO - BASE </t>
  </si>
  <si>
    <t>ESCAVAÇÃO PARA TUBULÃO - FUSTE</t>
  </si>
  <si>
    <t>CABO DE COBRE NU #10,0 MM2</t>
  </si>
  <si>
    <t>CABO DE COBRE NU #120,0 MM2</t>
  </si>
  <si>
    <t>CABO DE COBRE NU #16,0 MM2</t>
  </si>
  <si>
    <t>CABO DE COBRE NU #25,0 MM2</t>
  </si>
  <si>
    <t>CABO DE COBRE NU #35,0 MM2</t>
  </si>
  <si>
    <t>CABO DE COBRE NU #50,0 MM2</t>
  </si>
  <si>
    <t>CABO DE COBRE NU #70,0 MM2</t>
  </si>
  <si>
    <t>CABO DE COBRE NU #95,0 MM2</t>
  </si>
  <si>
    <t>ELETRODUTO FLEXÍVEL CORRUGADO, PREDIAL - DIÂM. 1"</t>
  </si>
  <si>
    <t>ELETRODUTO FLEXÍVEL CORRUGADO, PREDIAL - DIÂM. 1/2"</t>
  </si>
  <si>
    <t>ELETRODUTO FLEXÍVEL CORRUGADO, PREDIAL - DIÂM. 3/4"</t>
  </si>
  <si>
    <t>FOSSA SÉPTICA - DIÂMETRO 1,20 M</t>
  </si>
  <si>
    <t>POÇO ABSORVENTE - DIÂMETRO 1,20 M</t>
  </si>
  <si>
    <t>CAIXA OCTOGONAL 4 X 4" PARA EMBUTIR EM ALVENARIA</t>
  </si>
  <si>
    <t>CAIXA QUADRADA 4 X 4" PARA EMBUTIR EM ALVENARIA</t>
  </si>
  <si>
    <t>CAIXA RETANGULAR 4 X 2" PARA EMBUTIR EM ALVENARIA</t>
  </si>
  <si>
    <t>CAIXA SEXTAVADA 3 X 3" PARA EMBUTIR EM ALVENARIA</t>
  </si>
  <si>
    <t>CONDULETE - 1"</t>
  </si>
  <si>
    <t>CONDULETE - 1.1/2"</t>
  </si>
  <si>
    <t>CONDULETE - 1.1/4"</t>
  </si>
  <si>
    <t>CONDULETE - 1/2"</t>
  </si>
  <si>
    <t>CONDULETE - 2"</t>
  </si>
  <si>
    <t>CONDULETE - 2.1/2"</t>
  </si>
  <si>
    <t>CONDULETE - 3"</t>
  </si>
  <si>
    <t>CONDULETE - 3/4'</t>
  </si>
  <si>
    <t>CONDULETE - 4"</t>
  </si>
  <si>
    <t>CONECTOR TIPO SPLIT BOLT PARA CABO 10,0 MM2</t>
  </si>
  <si>
    <t>CONECTOR TIPO SPLIT BOLT PARA CABO 120 MM2</t>
  </si>
  <si>
    <t>CONECTOR TIPO SPLIT BOLT PARA CABO 16 MM2</t>
  </si>
  <si>
    <t>CONECTOR TIPO SPLIT BOLT PARA CABO 25 MM2</t>
  </si>
  <si>
    <t>CONECTOR TIPO SPLIT BOLT PARA CABO 35,0 MM2</t>
  </si>
  <si>
    <t>CONECTOR TIPO SPLIT BOLT PARA CABO 50 MM2</t>
  </si>
  <si>
    <t>CONECTOR TIPO SPLIT BOLT PARA CABO 70,0 MM2</t>
  </si>
  <si>
    <t>CONECTOR TIPO SPLIT BOLT PARA CABO 95 MM2</t>
  </si>
  <si>
    <t>CONJUNTO DE PLACA 4 X 2" COM 1 INTERRUPTOR BIPOLAR SIMPLES (TECLA DUPLA)</t>
  </si>
  <si>
    <t>CONJUNTO DE PLACA 4 X 2" COM 1 INTERRUPTOR SIMPLES</t>
  </si>
  <si>
    <t>CONJUNTO DE PLACA 4 X 2" COM 1 INTERRUPTOR SIMPLES E 1 TOMADA</t>
  </si>
  <si>
    <t>CONJUNTO DE PLACA 4 X 2" COM 1 TOMADA 2P + T</t>
  </si>
  <si>
    <t>CONJUNTO DE PLACA 4 X 2" COM 2 INTERRUPTORES SIMPLES</t>
  </si>
  <si>
    <t>CONJUNTO DE PLACA 4 X 2" COM 3 INTERRUPTORES SIMPLES</t>
  </si>
  <si>
    <t>CONJUNTO DE PLACA 4 X 4" COM 1 INTERRUPTOR BIPOLAR SIMPLES (TECLA DUPLA) E 1 TOMADA 2P + T</t>
  </si>
  <si>
    <t>CONJUNTO DE PLACA 4 X 4" COM 1 INTERRUPTOR PARALELO E 1 TOMADA 2P+T 20A</t>
  </si>
  <si>
    <t>CONJUNTO DE PLACA 4 X 4" COM 2 INTERRUPTORES BIPOLARES SIMPLES (TECLA DUPLA)</t>
  </si>
  <si>
    <t>CONJUNTO DE PLACA 4 X 4" COM 2 TOMADAS 2P + T</t>
  </si>
  <si>
    <t>HASTE DE ATERRAMENTO 5/8" X 3.000 MM</t>
  </si>
  <si>
    <t>LÂMPADA LUZ MISTA 160 W / 220 V</t>
  </si>
  <si>
    <t>LÂMPADA LUZ MISTA 250 W / 220 V</t>
  </si>
  <si>
    <t>LUMINÁRIA TIPO ARANDELA TGVP 45 GRAUS, 100W, COM CAIXA DE LIGAÇÃO</t>
  </si>
  <si>
    <t>LUMINÁRIA TIPO ARANDELA TGVP 45 GRAUS, 200W, COM CAIXA DE LIGAÇÃO</t>
  </si>
  <si>
    <t>LUMINÁRIA TIPO GLOBO OU SIMILAR P/ PRAÇAS OU JARDINS - DIÂM. APROX. 50 CM</t>
  </si>
  <si>
    <t>LUMINÁRIA TIPO PLAFON DE SOBREPOR COM BASE E GLOBO - DIÂM. APROX. 15 CM - P/ ESCRITÓRIO</t>
  </si>
  <si>
    <t>PLACA 4 X 2" COM FURO REDONDO, PARA PONTO DE CHUVEIRO, EXAUSTOR, ETC</t>
  </si>
  <si>
    <t>PLACA 4 X 4" FECHADA</t>
  </si>
  <si>
    <t>POSTE DE ENGASTAR RETO, DIÂMETRO 60 MM - H = 3 M, GALVANIZADO A FOGO</t>
  </si>
  <si>
    <t>ARMARIO PLÁSTICO DE SOBREPOR PARA BANHEIRO (LARG 30A34CM X ALT 35A37CM)</t>
  </si>
  <si>
    <t>CAIXA D'ÁGUA DE 1000 LITROS - POLIETILENO</t>
  </si>
  <si>
    <t>CAIXA D'ÁGUA DE 310 LITROS - POLIETILENO</t>
  </si>
  <si>
    <t>CAIXA D'ÁGUA DE 500 LITROS  - POLIETILENO</t>
  </si>
  <si>
    <t>CAIXA SIFONADA EM PVC - DIÂM. 150 MM</t>
  </si>
  <si>
    <t>CHUVEIRO (220V) POTÊNCIA APROXIMADA 4000-5000W MODELO BÁSICO</t>
  </si>
  <si>
    <t>GRELHA DE PVC CROMADO, COM PORTA GRELHA REDONDA - DIÂM. 150 MM</t>
  </si>
  <si>
    <t>LAVATÓRIO EM LOUÇA COM COLUNA</t>
  </si>
  <si>
    <t>PAPELEIRA DE LOUÇA PARA PAPEL HIGIÊNICO (15 X 15 CM)</t>
  </si>
  <si>
    <t>PIA DE AÇO INOX 3,00 X 0,60 M COM CUBA DE 0,56 X 0,33 X 0,16 M</t>
  </si>
  <si>
    <t>PIA DE AÇO INOX 3,60 X 0,60 M COM CUBA DE 0,56 X 0,33 X 0,16 M</t>
  </si>
  <si>
    <t>PIA DE AÇO INOX 4,00 X 0,60 M COM CUBA DE 0,56 X 0,33 X 0,16 M</t>
  </si>
  <si>
    <t>PORTA-TOALHA EM METAL CROMADO COM BARRA DE 60 CM</t>
  </si>
  <si>
    <t>RALO SECO QUADRADO EM PVC - 100 X 100 MM</t>
  </si>
  <si>
    <t>RALO SIFONADO EM PVC - DIÂM. 100 MM (ALTURA REGULÁVEL)</t>
  </si>
  <si>
    <t>REGISTRO DE GAVETA BRUTO - DIÂM. INTERNO 20 MM</t>
  </si>
  <si>
    <t>REGISTRO DE GAVETA BRUTO - DIÂM. INTERNO 32 MM</t>
  </si>
  <si>
    <t>REGISTRO DE GAVETA BRUTO - DIÂM. INTERNO 40 MM</t>
  </si>
  <si>
    <t>REGISTRO DE GAVETA BRUTO - DIÂM. INTERNO 50 MM</t>
  </si>
  <si>
    <t>REGISTRO DE GAVETA CROMADO COM CANOPLA LISA - DIÂM. INTERNO 20 MM</t>
  </si>
  <si>
    <t>REGISTRO DE GAVETA CROMADO COM CANOPLA LISA - DIÂM. INTERNO 25 MM</t>
  </si>
  <si>
    <t>REGISTRO DE GAVETA CROMADO COM CANOPLA LISA - DIÂM. INTERNO 32 MM</t>
  </si>
  <si>
    <t>REGISTRO DE GAVETA CROMADO COM CANOPLA LISA - DIÂM. INTERNO 40 MM</t>
  </si>
  <si>
    <t>REGISTRO DE PRESSÃO COM CANOPLA - DIÂM. INTERNO 20 MM</t>
  </si>
  <si>
    <t>TORNEIRA DE BÓIA EM PVC DN 3/4" PARA CAIXA D´ÁGUA</t>
  </si>
  <si>
    <t>TORNEIRA DE PRESSÃO PARA LAVATÓRIO (COM TEMPO AUTOMÁTICO)</t>
  </si>
  <si>
    <t>VÁLVULA DE DESCARGA EM LIGA DE COBRE - DIÂM. 40 MM (1.1/2")</t>
  </si>
  <si>
    <t>VASO SANITÁRIO COM CAIXA ACOPLADA EM LOUÇA COM ASSENTO</t>
  </si>
  <si>
    <t>TUBUL. E CONEXÕES DE ÁGUA EM FERRO GALVANIZADO - DIÂM. 1"</t>
  </si>
  <si>
    <t>TUBUL. E CONEXÕES DE ÁGUA EM FERRO GALVANIZADO - DIÂM. 1.1/2"</t>
  </si>
  <si>
    <t>TUBUL. E CONEXÕES DE ÁGUA EM FERRO GALVANIZADO - DIÂM. 1.1/4"</t>
  </si>
  <si>
    <t>TUBUL. E CONEXÕES DE ÁGUA EM FERRO GALVANIZADO - DIÂM. 1/2"</t>
  </si>
  <si>
    <t>TUBUL. E CONEXÕES DE ÁGUA EM FERRO GALVANIZADO - DIÂM. 2"</t>
  </si>
  <si>
    <t>TUBUL. E CONEXÕES DE ÁGUA EM FERRO GALVANIZADO - DIÂM. 3"</t>
  </si>
  <si>
    <t>TUBUL. E CONEXÕES DE ÁGUA EM FERRO GALVANIZADO - DIÂM. 3/4"</t>
  </si>
  <si>
    <t>TUBUL. E CONEXÕES DE ÁGUA EM FERRO GALVANIZADO - DIÂM. 4"</t>
  </si>
  <si>
    <t>TUBUL. E CONEXÕES DE ÁGUA EM PVC RÍGIDO - DIÂM. 110 MM (REF. 4")</t>
  </si>
  <si>
    <t>TUBUL. E CONEXÕES DE ÁGUA EM PVC RÍGIDO - DIÂM. 20 MM (REF. 1/2")</t>
  </si>
  <si>
    <t>TUBUL. E CONEXÕES DE ÁGUA EM PVC RÍGIDO - DIÂM. 25 MM (REF. 3/4")</t>
  </si>
  <si>
    <t>TUBUL. E CONEXÕES DE ÁGUA EM PVC RÍGIDO - DIÂM. 32 MM (REF. 1")</t>
  </si>
  <si>
    <t>TUBUL. E CONEXÕES DE ÁGUA EM PVC RÍGIDO - DIÂM. 40 MM (REF. 1.1/4")</t>
  </si>
  <si>
    <t>TUBUL. E CONEXÕES DE ÁGUA EM PVC RÍGIDO - DIÂM. 50 MM (REF. 1.1/2")</t>
  </si>
  <si>
    <t>TUBUL. E CONEXÕES DE ÁGUA EM PVC RÍGIDO - DIÂM. 60 MM (REF. 2")</t>
  </si>
  <si>
    <t>TUBUL. E CONEXÕES DE ÁGUA EM PVC RÍGIDO - DIÂM. 75 MM (REF. 2.1/2")</t>
  </si>
  <si>
    <t>TUBUL. E CONEXÕES DE ÁGUA EM PVC RÍGIDO - DIÂM. 85 MM (REF. 3")</t>
  </si>
  <si>
    <t>TUBUL. E CONEXÕES DE ESGOTO EM PVC RÍGIDO - DIÂM. 100 MM (REF. 4")</t>
  </si>
  <si>
    <t>TUBUL. E CONEXÕES DE ESGOTO EM PVC RÍGIDO - DIÂM. 40 MM (REF. 1.1/4")</t>
  </si>
  <si>
    <t>TUBUL. E CONEXÕES DE ESGOTO EM PVC RÍGIDO - DIÂM. 50 MM (REF. 2")</t>
  </si>
  <si>
    <t>TUBUL. E CONEXÕES DE ESGOTO EM PVC RÍGIDO - DIÂM. 75 MM (REF. 3")</t>
  </si>
  <si>
    <t>CARGA, TRANSPORTE ATÉ 10 KM E DESCARGA DE TUBOS E PEÇAS DE PE PARA LIGAÇÕES</t>
  </si>
  <si>
    <t>LIGAÇÕES DOMICILIARES DE ÁGUA - ASSENTAMENTO DE TUBULAÇÃO - PE</t>
  </si>
  <si>
    <t>LIGAÇÕES DOMICILIARES DE ÁGUA - INTERLIGAÇÃO DO RAMAL DE ÁGUA À REDE PÚBLICA</t>
  </si>
  <si>
    <t>LIGAÇÃO DOMICILIAR DE ESGOTO - CONEXÃO POSTERIOR - DIÂM. 100 MM - PVC</t>
  </si>
  <si>
    <t>LIGAÇÃO DOMICILIAR DE ESGOTO - NO EIXO, COMPLETA - DIÂM. 100 MM - PVC</t>
  </si>
  <si>
    <t>LIGAÇÃO DOMICILIAR DE ESGOTO - NO EIXO, SEM CONEXÃO - DIÂM. 100 MM - PVC</t>
  </si>
  <si>
    <t>LIGAÇÃO DOMICILIAR DE ESGOTO - NO PASSEIO OPOSTO, COMPLETA - DIÂM. 100 MM  - PVC</t>
  </si>
  <si>
    <t>LIGAÇÃO DOMICILIAR DE ESGOTO - NO PASSEIO OPOSTO, SEM CONEXÃO - DIÂM. 100 MM - PVC</t>
  </si>
  <si>
    <t>LIGAÇÃO DOMICILIAR DE ESGOTO - NO PASSEIO, COMPLETA - DIÂM. 100 MM - PVC</t>
  </si>
  <si>
    <t>LIGAÇÃO DOMICILIAR DE ESGOTO - NO PASSEIO, SEM CONEXÃO - DIÂM. 100 MM - PVC</t>
  </si>
  <si>
    <t>LIGAÇÃO DOMICILIAR DE ESGOTO - NO TERÇO OPOSTO, COMPLETA - DIÂM. 100 MM - PVC</t>
  </si>
  <si>
    <t>LIGAÇÃO DOMICILIAR DE ESGOTO - NO TERÇO OPOSTO, SEM CONEXÃO - DIÂM. 100 MM - PVC</t>
  </si>
  <si>
    <t>LIGAÇÃO DOMICILIAR DE ESGOTO - NO TERÇO, COMPLETA - DIÂM. 100 MM - PVC</t>
  </si>
  <si>
    <t>LIGAÇÃO DOMICILIAR DE ESGOTO - NO TERÇO, SEM CONEXÃO - DIÂM. 100 MM - PVC</t>
  </si>
  <si>
    <t>LIGAÇÃO DOMICILIAR DE ESGOTO - CONEXÃO POSTERIOR - DIÂM. 150 MM - PVC</t>
  </si>
  <si>
    <t>LIGAÇÃO DOMICILIAR DE ESGOTO - NO EIXO, COMPLETA - DIÂM. 150 MM - PVC</t>
  </si>
  <si>
    <t>LIGAÇÃO DOMICILIAR DE ESGOTO - NO EIXO, SEM CONEXÃO - DIÂM. 150 MM - PVC</t>
  </si>
  <si>
    <t>LIGAÇÃO DOMICILIAR DE ESGOTO - NO PASSEIO OPOSTO, COMPLETA - DIÂM. 150 MM - PVC</t>
  </si>
  <si>
    <t>LIGAÇÃO DOMICILIAR DE ESGOTO - NO PASSEIO OPOSTO, SEM CONEXÃO - DIÂM. 150 MM - PVC</t>
  </si>
  <si>
    <t>LIGAÇÃO DOMICILIAR DE ESGOTO - NO PASSEIO, COMPLETA - DIÂM. 150 MM - PVC</t>
  </si>
  <si>
    <t>LIGAÇÃO DOMICILIAR DE ESGOTO - NO PASSEIO, SEM CONEXÃO - DIÂM. 150 MM - PVC</t>
  </si>
  <si>
    <t>LIGAÇÃO DOMICILIAR DE ESGOTO - NO TERÇO OPOSTO, COMPLETA - DIÂM. 150 MM - PVC</t>
  </si>
  <si>
    <t>LIGAÇÃO DOMICILIAR DE ESGOTO - NO TERÇO OPOSTO, SEM CONEXÃO - DIÂM. 150 MM - PVC</t>
  </si>
  <si>
    <t>LIGAÇÃO DOMICILIAR DE ESGOTO - NO TERÇO, COMPLETA - DIÂM. 150 MM - PVC</t>
  </si>
  <si>
    <t>LIGAÇÃO DOMICILIAR DE ESGOTO - NO TERÇO, SEM CONEXÃO - DIÂM. 150 MM - PVC</t>
  </si>
  <si>
    <t>TRANSPORTE EXCEDENTE A 10 KM DE TUBOS E PEÇAS DE PE PARA LIGAÇÕES</t>
  </si>
  <si>
    <t>CAMINHO DE ROLAMENTO PARA PONTE ROLANTE MOTORIZADA - MONTAGEM</t>
  </si>
  <si>
    <t>GUINDASTE DE COLUNA/BRAÇO GIRATÓRIO ATÉ 3T (SEM TALHA E TROLE) - MONTAGEM</t>
  </si>
  <si>
    <t>MONOVIA METÁLICA PARA TALHA E TROLE (CAP. ATÉ 3T) - MONTAGEM</t>
  </si>
  <si>
    <t>PONTE ROLANTE MOTORIZADA (CAP. ATÉ 10T) - MONTAGEM</t>
  </si>
  <si>
    <t>TALHA E TROLE COM ACIONAMENTO ELÉTRICO (CAP. ATÉ 3T) - MONTAGEM</t>
  </si>
  <si>
    <t>TALHA E TROLE COM ACIONAMENTO MANUAL (CAP. ATÉ 3T) - MONTAGEM</t>
  </si>
  <si>
    <t>CALHA PARSHALL EM FIBRA DE VIDRO W 18" ATÉ 24" - MONTAGEM</t>
  </si>
  <si>
    <t>CALHA PARSHALL EM FIBRA DE VIDRO W 36" ATÉ 48" - MONTAGEM</t>
  </si>
  <si>
    <t>CALHA PARSHALL EM FIBRA DE VIDRO W 60" ATÉ 72" - MONTAGEM</t>
  </si>
  <si>
    <t>CALHA PARSHALL EM FIBRA DE VIDRO W 84" ATÉ 96" - MONTAGEM</t>
  </si>
  <si>
    <t>CALHA PARSHALL EM FIBRA DE VIDRO W 9" ATÉ 12" - MONTAGEM</t>
  </si>
  <si>
    <t>CALHA PARSHALL EM FIBRA DE VIDRO W ATÉ 6" - MONTAGEM</t>
  </si>
  <si>
    <t>STOP-LOG - MONTAGEM</t>
  </si>
  <si>
    <t>VERTEDOR - MONTAGEM</t>
  </si>
  <si>
    <t>ASSENTAMENTO DE BLOCOS LEOPOLD</t>
  </si>
  <si>
    <t>COLOCAÇÃO DE ANTRACITO NOS FILTROS</t>
  </si>
  <si>
    <t>COLOCAÇÃO DE AREIA NOS FILTROS</t>
  </si>
  <si>
    <t>COLOCAÇÃO DE LONA PLÁSTICA</t>
  </si>
  <si>
    <t>COLOCAÇÃO DE PEDREGULHO NOS FILTROS</t>
  </si>
  <si>
    <t>COLOCAÇÃO E APILOAMENTO DE TERRA NO FILTRO</t>
  </si>
  <si>
    <t>FORNECIMENTO E ENCHIMENTO DO FILTRO COM BRITA Nº 4</t>
  </si>
  <si>
    <t>ACOPLAMENTO/JUNTA ALVENIUS ATÉ DN 200MM - MONTAGEM</t>
  </si>
  <si>
    <t>ACOPLAMENTO/JUNTA ALVENIUS DN 250 MM ATÉ DN 400MM - MONTAGEM</t>
  </si>
  <si>
    <t>ACOPLAMENTO/JUNTA ALVENIUS DN 450 MM ATÉ DN 600MM - MONTAGEM</t>
  </si>
  <si>
    <t>ACOPLAMENTO/JUNTA ALVENIUS DN 700 MM ATÉ DN 800MM - MONTAGEM</t>
  </si>
  <si>
    <t>ACOPLAMENTO/JUNTA ALVENIUS DN 900 MM ATÉ DN 1200MM - MONTAGEM</t>
  </si>
  <si>
    <t>ACOPLAMENTO/JUNTA DRESSER ATÉ DN 200MM - MONTAGEM</t>
  </si>
  <si>
    <t>ACOPLAMENTO/JUNTA DRESSER DN 250MM ATÉ DN 400MM - MONTAGEM</t>
  </si>
  <si>
    <t>ACOPLAMENTO/JUNTA DRESSER DN 450MM ATÉ DN 600MM - MONTAGEM</t>
  </si>
  <si>
    <t>ACOPLAMENTO/JUNTA DRESSER DN 700 MM ATÉ DN 800 MM - MONTAGEM</t>
  </si>
  <si>
    <t>ACOPLAMENTO/JUNTA DRESSER DN 900 MM ATÉ DN 1200 MM - MONTAGEM</t>
  </si>
  <si>
    <t>JUNTA DESMONTAGEM TRAVADA AXIALMENTE ATÉ DN 200 MM - MONTAGEM</t>
  </si>
  <si>
    <t>JUNTA DESMONTAGEM TRAVADA AXIALMENTE DN 250 MM ATÉ DN 400 MM - MONTAGEM</t>
  </si>
  <si>
    <t>JUNTA DESMONTAGEM TRAVADA AXIALMENTE DN 450 MM ATÉ DN 600 MM - MONTAGEM</t>
  </si>
  <si>
    <t>JUNTA DESMONTAGEM TRAVADA AXIALMENTE DN 700 MM ATÉ DN 800 MM - MONTAGEM</t>
  </si>
  <si>
    <t>JUNTA DESMONTAGEM TRAVADA AXIALMENTE DN 900 MM ATÉ DN 1200 MM - MONTAGEM</t>
  </si>
  <si>
    <t>JUNTA GIBAULT ATÉ DN 300 MM - MONTAGEM</t>
  </si>
  <si>
    <t>JUNTA GIBAULT DN 350 MM ATÉ DN 600 MM - MONTAGEM</t>
  </si>
  <si>
    <t>COMPORTA EM AÇO CARBONO OU INOX - MONTAGEM</t>
  </si>
  <si>
    <t>COMPORTA EM FIBRA DE VIDRO - MONTAGEM</t>
  </si>
  <si>
    <t>HASTE DE PROLONGAMENTO - MONTAGEM</t>
  </si>
  <si>
    <t>MANCAL INTERMEDIÁRIO - MONTAGEM</t>
  </si>
  <si>
    <t>PEDESTAL DE MANOBRA OU SUSPENSÃO ACIONAMENTO ELÉTRICO - MONTAGEM</t>
  </si>
  <si>
    <t>PEDESTAL DE MANOBRA OU SUSPENSÃO ACIONAMENTO MANUAL - MONTAGEM</t>
  </si>
  <si>
    <t>CONJUNTO MOTO-BOMBA CENTRÍFUGA 101 CV ATÉ 200 CV - MONTAGEM</t>
  </si>
  <si>
    <t>CONJUNTO MOTO-BOMBA CENTRÍFUGA 16 CV ATÉ 50 CV - MONTAGEM</t>
  </si>
  <si>
    <t>CONJUNTO MOTO-BOMBA CENTRÍFUGA 201 CV ATÉ 500 CV - MONTAGEM</t>
  </si>
  <si>
    <t>CONJUNTO MOTO-BOMBA CENTRÍFUGA 501 ATÉ 1000 CV - MONTAGEM</t>
  </si>
  <si>
    <t>CONJUNTO MOTO-BOMBA CENTRÍFUGA 51 CV ATÉ 100 CV - MONTAGEM</t>
  </si>
  <si>
    <t>CONJUNTO MOTO-BOMBA HELICOIDAL 11 CV ATÉ 30 CV - MONTAGEM</t>
  </si>
  <si>
    <t>CONJUNTO MOTO-BOMBA HELICOIDAL 31 CV ATÉ 50 CV - MONTAGEM</t>
  </si>
  <si>
    <t>CONJUNTO MOTO-BOMBA HELICOIDAL ATÉ 10 CV - MONTAGEM</t>
  </si>
  <si>
    <t>CONJUNTO MOTO-BOMBA PARAFUSO ATÉ DN 50 CM - MONTAGEM</t>
  </si>
  <si>
    <t>CONJUNTO MOTO-BOMBA PARAFUSO DN 101CM ATÉ DN 150 CM - MONTAGEM</t>
  </si>
  <si>
    <t>CONJUNTO MOTO-BOMBA PARAFUSO DN 51 CM ATÉ DN 100 CM - MONTAGEM</t>
  </si>
  <si>
    <t>CONJUNTO MOTO-BOMBA SUBMERSA (PARA POÇO) 16 ATÉ 30 CV - MONTAGEM</t>
  </si>
  <si>
    <t>CONJUNTO MOTO-BOMBA SUBMERSA (PARA POÇO) 31 ATÉ 60 CV - MONTAGEM</t>
  </si>
  <si>
    <t>CONJUNTO MOTO-BOMBA SUBMERSA (PARA POÇO) 61 ATÉ 100 CV - MONTAGEM</t>
  </si>
  <si>
    <t>CONJUNTO MOTO-BOMBA SUBMERSA (PARA POÇO) ATÉ 15 CV - MONTAGEM</t>
  </si>
  <si>
    <t>CONJUNTO MOTO-BOMBA SUBMERSÍVEL 16 ATÉ 50 CV - MONTAGEM</t>
  </si>
  <si>
    <t>CONJUNTO MOTO-BOMBA SUBMERSÍVEL 51 ATÉ 100 CV - MONTAGEM</t>
  </si>
  <si>
    <t>CONJUNTO MOTO-BOMBA SUBMERSÍVEL 6 ATÉ 15 CV - MONTAGEM</t>
  </si>
  <si>
    <t>CONJUNTO MOTO-BOMBA SUBMERSÍVEL ATÉ 5 CV - MONTAGEM</t>
  </si>
  <si>
    <t>TUBOS E CONEXÕES DE AÇO CARBONO COM PONTA SOLDADA E FLANGE - MONTAGEM</t>
  </si>
  <si>
    <t>TUBOS E CONEXÕES DE AÇO CARBONO PONTAS SOLDADAS - MONTAGEM</t>
  </si>
  <si>
    <t>TUBOS E CONEXÕES DE AÇO GALVANIZADO DN 1 1/4" ATÉ 2 POL - MONTAGEM APARENTE</t>
  </si>
  <si>
    <t>TUBOS E CONEXÕES DE AÇO GALVANIZADO DN 2 1/2" ATÉ 4 POL - MONTAGEM APARENTE</t>
  </si>
  <si>
    <t>TUBOS E CONEXÕES DE AÇO GALVANIZADO DN ATÉ 1 POL - MONTAGEM APARENTE</t>
  </si>
  <si>
    <t>TUBOS E CONEXÕES DE AÇO INOX COM PONTA SOLDADA E FLANGE - MONTAGEM</t>
  </si>
  <si>
    <t>TUBOS E CONEXÕES DE AÇO INOX PONTAS SOLDADAS - MONTAGEM</t>
  </si>
  <si>
    <t>TUBOS E CONEXÕES DE PVC DN 60MM ATÉ 110MM - MONTAGEM APARENTE</t>
  </si>
  <si>
    <t>TUBOS E CONEXÕES DE PVC DN ATÉ 50MM - MONTAGEM APARENTE</t>
  </si>
  <si>
    <t>TUBOS E CONEXÕES METÁLICOS FLANGEADOS - MONTAGEM</t>
  </si>
  <si>
    <t>TUBOS E CONEXÕES PEAD (COMPRESSÃO) DN 63MM ATÉ 110MM - MONTAGEM APARENTE</t>
  </si>
  <si>
    <t>TUBOS E CONEXÕES PEAD (COMPRESSÃO) DN ATÉ 50MM - MONTAGEM APARENTE</t>
  </si>
  <si>
    <t>COCHO DE MADEIRA</t>
  </si>
  <si>
    <t>INSTALAÇÃO DE AGITADOR</t>
  </si>
  <si>
    <t>INSTALAÇÃO DE ANTEPARO</t>
  </si>
  <si>
    <t>INSTALAÇÃO DE BOMBA DOSADORA</t>
  </si>
  <si>
    <t>INSTALAÇÃO DE CESTO METÁLICO</t>
  </si>
  <si>
    <t>INSTALAÇÃO DE CORRENTE DE FERRO</t>
  </si>
  <si>
    <t>INSTALAÇÃO DE RESPIRO</t>
  </si>
  <si>
    <t>MONTAGEM DE ALAVANCA DE MANOBRA VÁLVULA BORBOLETA</t>
  </si>
  <si>
    <t>MONTAGEM DE CHICANAS DO FLOCULADOR</t>
  </si>
  <si>
    <t>MONTAGEM DE CORTINA DE MADEIRA</t>
  </si>
  <si>
    <t>MONTAGEM DE DISPOSITIVO BASCULANTE</t>
  </si>
  <si>
    <t>MONTAGEM DE DISPOSITIVO DE COLETA DE ÁGUA DECANTADA</t>
  </si>
  <si>
    <t>MONTAGEM DE SARILHO</t>
  </si>
  <si>
    <t>COMPRESSOR / SOPRADOR 31 CV ATÉ 60 CV - MONTAGEM</t>
  </si>
  <si>
    <t>COMPRESSOR / SOPRADOR 61 CV ATÉ 100 CV - MONTAGEM</t>
  </si>
  <si>
    <t>COMPRESSOR / SOPRADOR ATÉ 30CV - MONTAGEM</t>
  </si>
  <si>
    <t>SISTEMA DE AERAÇÃO POR DIFUSÃO - MONTAGEM</t>
  </si>
  <si>
    <t>ADICIONAL DE PREÇO P/ COMPACTAÇÃO COM G.C. &gt;95%, PROF. ATÉ 1,25M (A)</t>
  </si>
  <si>
    <t>ADICIONAL DE PREÇO P/ COMPACTAÇÃO COM G.C. &gt;95%, PROF. ATÉ 1,25M (B)</t>
  </si>
  <si>
    <t>ADICIONAL DE PREÇO P/ COMPACTAÇÃO COM G.C. &gt;95%, PROF. ATÉ 1,25M (C)</t>
  </si>
  <si>
    <t>ATERRO DE VALAS, POÇOS E CAVAS COMPACTADO MECANICAMENTE, COM CONTROLE DO G.C. &gt;= 95% DO E.N.C. (A)</t>
  </si>
  <si>
    <t>ATERRO DE VALAS, POÇOS E CAVAS COMPACTADO MECANICAMENTE, COM CONTROLE DO G.C. &gt;= 95% DO E.N.C. (B)</t>
  </si>
  <si>
    <t>ATERRO DE VALAS, POÇOS E CAVAS COMPACTADO MECANICAMENTE, COM CONTROLE DO G.C. &gt;= 95% DO E.N.C. (C)</t>
  </si>
  <si>
    <t>ATERRO DE VALAS, POÇOS E CAVAS COMPACTADO MECANICAMENTE, SEM CONTROLE DO G.C. (A)</t>
  </si>
  <si>
    <t>ATERRO DE VALAS, POÇOS E CAVAS COMPACTADO MECANICAMENTE, SEM CONTROLE DO G.C. (B)</t>
  </si>
  <si>
    <t>ATERRO DE VALAS, POÇOS E CAVAS COMPACTADO MECANICAMENTE, SEM CONTROLE DO G.C. (C)</t>
  </si>
  <si>
    <t>ATERRO DE VALAS, POÇOS E CAVAS, COM AREIA (A)</t>
  </si>
  <si>
    <t>ATERRO DE VALAS, POÇOS E CAVAS, COM AREIA (B)</t>
  </si>
  <si>
    <t>ATERRO DE VALAS, POÇOS E CAVAS, COM AREIA (C)</t>
  </si>
  <si>
    <t>ATERRO DE VALAS, POÇOS E CAVAS, COM ENVOLTÓRIA DE AREIA (A)</t>
  </si>
  <si>
    <t>ATERRO DE VALAS, POÇOS E CAVAS, COM ENVOLTÓRIA DE AREIA (B)</t>
  </si>
  <si>
    <t>ATERRO DE VALAS, POÇOS E CAVAS, COM ENVOLTÓRIA DE AREIA (C)</t>
  </si>
  <si>
    <t>ATERRO DE VALAS, POÇOS E CAVAS, COM ENVOLTÓRIA DE CIMENTO E AREIA (A)</t>
  </si>
  <si>
    <t>ATERRO DE VALAS, POÇOS E CAVAS, COM ENVOLTÓRIA DE CIMENTO E AREIA (B)</t>
  </si>
  <si>
    <t>ATERRO DE VALAS, POÇOS E CAVAS, COM ENVOLTÓRIA DE CIMENTO E AREIA (C)</t>
  </si>
  <si>
    <t>CARGA E DESCARGA - ENTULHO (A)</t>
  </si>
  <si>
    <t>CARGA E DESCARGA - ENTULHO (B)</t>
  </si>
  <si>
    <t>CARGA E DESCARGA - ENTULHO (C)</t>
  </si>
  <si>
    <t>CARGA E DESCARGA - ROCHA (A)</t>
  </si>
  <si>
    <t>CARGA E DESCARGA - ROCHA (B)</t>
  </si>
  <si>
    <t>CARGA E DESCARGA - ROCHA (C)</t>
  </si>
  <si>
    <t>CARGA E DESCARGA - SOLO (A)</t>
  </si>
  <si>
    <t>CARGA E DESCARGA - SOLO (B)</t>
  </si>
  <si>
    <t>CARGA E DESCARGA - SOLO (C)</t>
  </si>
  <si>
    <t>TRANSPORTE DE MATERIAL ESCAVADO - ENTULHO (A)</t>
  </si>
  <si>
    <t>M3Q</t>
  </si>
  <si>
    <t>TRANSPORTE DE MATERIAL ESCAVADO - ENTULHO (B)</t>
  </si>
  <si>
    <t>TRANSPORTE DE MATERIAL ESCAVADO - ENTULHO (C)</t>
  </si>
  <si>
    <t>TRANSPORTE DE MATERIAL ESCAVADO - ROCHA (A)</t>
  </si>
  <si>
    <t>TRANSPORTE DE MATERIAL ESCAVADO - ROCHA (B)</t>
  </si>
  <si>
    <t>TRANSPORTE DE MATERIAL ESCAVADO - ROCHA (C)</t>
  </si>
  <si>
    <t>TRANSPORTE DE MATERIAL ESCAVADO - SOLO (A)</t>
  </si>
  <si>
    <t>TRANSPORTE DE MATERIAL ESCAVADO - SOLO (B)</t>
  </si>
  <si>
    <t>TRANSPORTE DE MATERIAL ESCAVADO - SOLO (C)</t>
  </si>
  <si>
    <t>ADICIONAL DE PREÇO P/ ESCAVAÇÃO MANUAL EM QUALQUER TERRENO, EXCETO ROCHA - PROF. ATÉ 1,25 M (A)</t>
  </si>
  <si>
    <t>ADICIONAL DE PREÇO P/ ESCAVAÇÃO MANUAL EM QUALQUER TERRENO, EXCETO ROCHA - PROF. ATÉ 1,25 M (B)</t>
  </si>
  <si>
    <t>ADICIONAL DE PREÇO P/ ESCAVAÇÃO MANUAL EM QUALQUER TERRENO, EXCETO ROCHA - PROF. ATÉ 1,25 M (C)</t>
  </si>
  <si>
    <t>ADICIONAL DE PREÇO PARA ESCAVAÇÃO EM ROCHA - PROF. ATÉ 1,25 M (A)</t>
  </si>
  <si>
    <t>ADICIONAL DE PREÇO PARA ESCAVAÇÃO EM ROCHA - PROF. ATÉ 1,25 M (B)</t>
  </si>
  <si>
    <t>ADICIONAL DE PREÇO PARA ESCAVAÇÃO EM ROCHA - PROF. ATÉ 1,25 M (C)</t>
  </si>
  <si>
    <t>ESCAVAÇÃO EM QUALQUER TERRENO, EXCETO ROCHA, PROF. DE  1,25 A 3,00 M (A)</t>
  </si>
  <si>
    <t>ESCAVAÇÃO EM QUALQUER TERRENO, EXCETO ROCHA, PROF. DE  1,25 A 3,00 M (B)</t>
  </si>
  <si>
    <t>ESCAVAÇÃO EM QUALQUER TERRENO, EXCETO ROCHA, PROF. DE  1,25 A 3,00 M (C)</t>
  </si>
  <si>
    <t>ESCAVAÇÃO EM JAZIDA DE SOLO</t>
  </si>
  <si>
    <t>ESCAVAÇÃO EM ROCHA BRANDA OU MOLEDO A FRIO, EM ÁREAS</t>
  </si>
  <si>
    <t>ESCAVAÇÃO EM ROCHA BRANDA OU MOLEDO A FRIO, EM POÇOS E VALAS</t>
  </si>
  <si>
    <t>ESCAVAÇÃO EM ROCHA COMPACTA A FOGO, EM ÁREAS</t>
  </si>
  <si>
    <t>ESCAVAÇÃO EM ROCHA COMPACTA A FOGO, EM POÇOS E VALAS</t>
  </si>
  <si>
    <t>ESCAVAÇÃO EM ROCHA COMPACTA A FRIO COM ARGAMASSA EXPANSIVA, EM ÁREAS</t>
  </si>
  <si>
    <t>ESCAVAÇÃO EM ROCHA COMPACTA A FRIO COM ARGAMASSA EXPANSIVA, EM POÇOS E VALAS</t>
  </si>
  <si>
    <t>ESCAVAÇÃO MANUAL EM ÁREA EM SOLO NÃO ROCHOSO</t>
  </si>
  <si>
    <t>ESCAVAÇÃO MECANIZADA DE ÁREA EM SOLO NÃO ROCHOSO</t>
  </si>
  <si>
    <t>ESCAVAÇÃO SUBMERSA COM "DRAG  LINE"</t>
  </si>
  <si>
    <t>RASPAGEM DA CAMADA SUPERFICIAL</t>
  </si>
  <si>
    <t>ESCAVAÇÃO MANUAL DE VALAS, POÇOS E CAVAS EM SOLO NÃO ROCHOSO, C/PROF. ATÉ 1,25 M</t>
  </si>
  <si>
    <t>ESCAVAÇÃO MANUAL DE VALAS, POÇOS E CAVAS EM SOLO NÃO ROCHOSO, C/PROF. ATÉ 2,00 M</t>
  </si>
  <si>
    <t>ESCAVAÇÃO MANUAL DE VALAS, POÇOS E CAVAS EM SOLO NÃO ROCHOSO, C/PROF. ATÉ 4,00 M</t>
  </si>
  <si>
    <t>ESCAVAÇÃO MANUAL DE VALAS, POÇOS E CAVAS EM SOLO NÃO ROCHOSO, C/PROF. ATÉ 6,00 M</t>
  </si>
  <si>
    <t>ESCAVAÇÃO MANUAL DE VALAS, POÇOS E CAVAS EM SOLO NÃO ROCHOSO, C/PROF.ATÉ 8,00 M</t>
  </si>
  <si>
    <t>ESCAVAÇÃO MANUAL, QUALQUER TERRENO EXCETO ROCHA, P/EXECEUÇÃO DE ESTAÇÃO ELEVATÓRIA EM ADUELAS SUCESSIVAS, PROF. ATÉ 2,00 M</t>
  </si>
  <si>
    <t>ESCAVAÇÃO MANUAL, QUALQUER TERRENO EXCETO ROCHA, P/EXECEUÇÃO DE ESTAÇÃO ELEVATÓRIA EM ADUELAS SUCESSIVAS, PROF. DE 2,00 ATÉ 4,00 M</t>
  </si>
  <si>
    <t>ESCAVAÇÃO MANUAL, QUALQUER TERRENO EXCETO ROCHA, P/EXECEUÇÃO DE ESTAÇÃO ELEVATÓRIA EM ADUELAS SUCESSIVAS, PROF. DE 4,00 ATÉ 6,00 M</t>
  </si>
  <si>
    <t>ESCAVAÇÃO MANUAL, QUALQUER TERRENO EXCETO ROCHA, P/EXECEUÇÃO DE ESTAÇÃO ELEVATÓRIA EM ADUELAS SUCESSIVAS, PROF. DE 6,00 ATÉ 8,00 M</t>
  </si>
  <si>
    <t>ESCAVAÇÃO MECANIZADA DE POÇOS E CAVAS, EM SOLO NÃO ROCHOSO, C/PROF. ATÉ 1,25 M (A)</t>
  </si>
  <si>
    <t>ESCAVAÇÃO MECANIZADA DE POÇOS E CAVAS, EM SOLO NÃO ROCHOSO, C/PROF. ATÉ 1,25 M (B)</t>
  </si>
  <si>
    <t>ESCAVAÇÃO MECANIZADA DE POÇOS E CAVAS, EM SOLO NÃO ROCHOSO, C/PROF. ATÉ 1,25 M (C)</t>
  </si>
  <si>
    <t>ESCAVAÇÃO MECANIZADA DE POÇOS E CAVAS, EM SOLO NÃO ROCHOSO, C/PROF. ATÉ 2,00 M (A)</t>
  </si>
  <si>
    <t>ESCAVAÇÃO MECANIZADA DE POÇOS E CAVAS, EM SOLO NÃO ROCHOSO, C/PROF. ATÉ 2,00 M (B)</t>
  </si>
  <si>
    <t>ESCAVAÇÃO MECANIZADA DE POÇOS E CAVAS, EM SOLO NÃO ROCHOSO, C/PROF. ATÉ 2,00 M (C)</t>
  </si>
  <si>
    <t>ESCAVAÇÃO MECANIZADA DE POÇOS E CAVAS, EM SOLO NÃO ROCHOSO, C/PROF. ATÉ 3,00 M (A)</t>
  </si>
  <si>
    <t>ESCAVAÇÃO MECANIZADA DE POÇOS E CAVAS, EM SOLO NÃO ROCHOSO, C/PROF. ATÉ 3,00 M (B)</t>
  </si>
  <si>
    <t>ESCAVAÇÃO MECANIZADA DE POÇOS E CAVAS, EM SOLO NÃO ROCHOSO, C/PROF. ATÉ 3,00 M (C)</t>
  </si>
  <si>
    <t>ESCAVAÇÃO MECANIZADA DE POÇOS E CAVAS, EM SOLO NÃO ROCHOSO, C/PROF. ATÉ 4,00 M (A)</t>
  </si>
  <si>
    <t>ESCAVAÇÃO MECANIZADA DE POÇOS E CAVAS, EM SOLO NÃO ROCHOSO, C/PROF. ATÉ 4,00 M (B)</t>
  </si>
  <si>
    <t>ESCAVAÇÃO MECANIZADA DE POÇOS E CAVAS, EM SOLO NÃO ROCHOSO, C/PROF. ATÉ 4,00 M (C)</t>
  </si>
  <si>
    <t>ESCAVAÇÃO MECANIZADA DE POÇOS E CAVAS, EM SOLO NÃO ROCHOSO, C/PROF. ATÉ 6,00 M (A)</t>
  </si>
  <si>
    <t>ESCAVAÇÃO MECANIZADA DE POÇOS E CAVAS, EM SOLO NÃO ROCHOSO, C/PROF. ATÉ 6,00 M (B)</t>
  </si>
  <si>
    <t>ESCAVAÇÃO MECANIZADA DE POÇOS E CAVAS, EM SOLO NÃO ROCHOSO, C/PROF. ATÉ 6,00 M (C)</t>
  </si>
  <si>
    <t>ESCAVAÇÃO MECANIZADA DE POÇOS E CAVAS, EM SOLO NÃO ROCHOSO, C/PROF. ATÉ 8,00 M (A)</t>
  </si>
  <si>
    <t>ESCAVAÇÃO MECANIZADA DE POÇOS E CAVAS, EM SOLO NÃO ROCHOSO, C/PROF. ATÉ 8,00 M (B)</t>
  </si>
  <si>
    <t>ESCAVAÇÃO MECANIZADA DE POÇOS E CAVAS, EM SOLO NÃO ROCHOSO, C/PROF. ATÉ 8,00 M (C)</t>
  </si>
  <si>
    <t>ESCAVAÇÃO MECANIZADA DE VALAS, EM SOLO NÃO ROCHOSO, C/PROF. ATÉ 1,25 M (A)</t>
  </si>
  <si>
    <t>ESCAVAÇÃO MECANIZADA DE VALAS, EM SOLO NÃO ROCHOSO, C/PROF. ATÉ 1,25 M (B)</t>
  </si>
  <si>
    <t>ESCAVAÇÃO MECANIZADA DE VALAS, EM SOLO NÃO ROCHOSO, C/PROF. ATÉ 1,25 M (C)</t>
  </si>
  <si>
    <t>ESCAVAÇÃO MECANIZADA DE VALAS, EM SOLO NÃO ROCHOSO, C/PROF. ATÉ 2,00 M (A)</t>
  </si>
  <si>
    <t>ESCAVAÇÃO MECANIZADA DE VALAS, EM SOLO NÃO ROCHOSO, C/PROF. ATÉ 2,00 M (B)</t>
  </si>
  <si>
    <t>ESCAVAÇÃO MECANIZADA DE VALAS, EM SOLO NÃO ROCHOSO, C/PROF. ATÉ 2,00 M (C)</t>
  </si>
  <si>
    <t>ESCAVAÇÃO MECANIZADA DE VALAS, EM SOLO NÃO ROCHOSO, C/PROF. ATÉ 3,00 M (A)</t>
  </si>
  <si>
    <t>ESCAVAÇÃO MECANIZADA DE VALAS, EM SOLO NÃO ROCHOSO, C/PROF. ATÉ 3,00 M (B)</t>
  </si>
  <si>
    <t>ESCAVAÇÃO MECANIZADA DE VALAS, EM SOLO NÃO ROCHOSO, C/PROF. ATÉ 3,00 M (C)</t>
  </si>
  <si>
    <t>ESCAVAÇÃO MECANIZADA DE VALAS, EM SOLO NÃO ROCHOSO, C/PROF. ATÉ 4,00 M (A)</t>
  </si>
  <si>
    <t>ESCAVAÇÃO MECANIZADA DE VALAS, EM SOLO NÃO ROCHOSO, C/PROF. ATÉ 4,00 M (B)</t>
  </si>
  <si>
    <t>ESCAVAÇÃO MECANIZADA DE VALAS, EM SOLO NÃO ROCHOSO, C/PROF. ATÉ 4,00 M (C)</t>
  </si>
  <si>
    <t>ESCAVAÇÃO MECANIZADA DE VALAS, EM SOLO NÃO ROCHOSO, C/PROF. ATÉ 6,00 M (A)</t>
  </si>
  <si>
    <t>ESCAVAÇÃO MECANIZADA DE VALAS, EM SOLO NÃO ROCHOSO, C/PROF. ATÉ 6,00 M (B)</t>
  </si>
  <si>
    <t>ESCAVAÇÃO MECANIZADA DE VALAS, EM SOLO NÃO ROCHOSO, C/PROF. ATÉ 6,00 M (C)</t>
  </si>
  <si>
    <t>ESCAVAÇÃO MECANIZADA DE VALAS, EM SOLO NÃO ROCHOSO, C/PROF. ATÉ 8,00 M (A)</t>
  </si>
  <si>
    <t>ESCAVAÇÃO MECANIZADA DE VALAS, EM SOLO NÃO ROCHOSO, C/PROF. ATÉ 8,00 M (B)</t>
  </si>
  <si>
    <t>ESCAVAÇÃO MECANIZADA DE VALAS, EM SOLO NÃO ROCHOSO, C/PROF. ATÉ 8,00 M (C)</t>
  </si>
  <si>
    <t>COMPACTAÇÃO MECANIZADA EM ÁREAS, SEM CONTROLE DO G.C.</t>
  </si>
  <si>
    <t>COMPACTAÇÃO MECANIZADA, COM CONTROLE DO G.C. &gt; 95 % DO E.N.C. - EM ÁREAS</t>
  </si>
  <si>
    <t>COMPACTAÇÃO MECANIZADA, COM CONTROLE DO G.C. &gt; 95 % DO E.N.C. - EM MACIÇOS DOS DIQUES</t>
  </si>
  <si>
    <t>ENSECADEIRA COM SACOS DE AREIA (COM FORNECIMENTO DE AREIA)</t>
  </si>
  <si>
    <t>ENSECADEIRA COM SACOS DE AREIA (SEM FORNECIMENTO DE AREIA)</t>
  </si>
  <si>
    <t>FILTRO DE AREIA</t>
  </si>
  <si>
    <t>FILTRO DE TRANSIÇÃO</t>
  </si>
  <si>
    <t>MACIÇO DE ENROCAMENTO</t>
  </si>
  <si>
    <t>GRAMA EM PLACAS - TALUDES</t>
  </si>
  <si>
    <t>PROTEÇÃO COM MANTA NÃO TECIDA DE POLIÉSTER</t>
  </si>
  <si>
    <t>PROTEÇÃO COM PEDRA DE MÃO</t>
  </si>
  <si>
    <t>PROTEÇÃO COM PINTURA BETUMINOSA</t>
  </si>
  <si>
    <t>RECOMPOSIÇÃO DE TALUDES COM SACOS DE AREIA</t>
  </si>
  <si>
    <t>ASSENTAMENTO DE BLOCOS PARA PAVIMENTAÇÃO (A)</t>
  </si>
  <si>
    <t>ASSENTAMENTO DE BLOCOS PARA PAVIMENTAÇÃO (B)</t>
  </si>
  <si>
    <t>ASSENTAMENTO DE BLOCOS PARA PAVIMENTAÇÃO (C)</t>
  </si>
  <si>
    <t>ASSENTAMENTO DE GUIAS (A)</t>
  </si>
  <si>
    <t>ASSENTAMENTO DE GUIAS (B)</t>
  </si>
  <si>
    <t>ASSENTAMENTO DE GUIAS (C)</t>
  </si>
  <si>
    <t>ASSENTAMENTO DE PARALELEPÍPEDO (A)</t>
  </si>
  <si>
    <t>ASSENTAMENTO DE PARALELEPÍPEDO (B)</t>
  </si>
  <si>
    <t>ASSENTAMENTO DE PARALELEPÍPEDO (C)</t>
  </si>
  <si>
    <t>CONSTRUÇÃO DE SARJETAS (A)</t>
  </si>
  <si>
    <t>CONSTRUÇÃO DE SARJETAS (B)</t>
  </si>
  <si>
    <t>CONSTRUÇÃO DE SARJETAS (C)</t>
  </si>
  <si>
    <t>EXECUÇÃO DE PASSEIOS CIMENTADOS (A)</t>
  </si>
  <si>
    <t>EXECUÇÃO DE PASSEIOS CIMENTADOS (B)</t>
  </si>
  <si>
    <t>EXECUÇÃO DE PASSEIOS CIMENTADOS (C)</t>
  </si>
  <si>
    <t>EXECUÇÃO DE PASSEIOS EM LADRILHO HIDRÁULICO (A)</t>
  </si>
  <si>
    <t>EXECUÇÃO DE PASSEIOS EM LADRILHO HIDRÁULICO (B)</t>
  </si>
  <si>
    <t>EXECUÇÃO DE PASSEIOS EM LADRILHO HIDRÁULICO (C)</t>
  </si>
  <si>
    <t>EXECUÇÃO DE PASSEIOS EM MOSAICO (A)</t>
  </si>
  <si>
    <t>EXECUÇÃO DE PASSEIOS EM MOSAICO (B)</t>
  </si>
  <si>
    <t>EXECUÇÃO DE PASSEIOS EM MOSAICO (C)</t>
  </si>
  <si>
    <t>FORNECIMENTO DE BLOCOS DE CONCRETO</t>
  </si>
  <si>
    <t>FORNECIMENTO DE GUIAS</t>
  </si>
  <si>
    <t>FORNECIMENTO DE LADRILHO HIDRÁULICO</t>
  </si>
  <si>
    <t>FORNECIMENTO DE MOSAICO</t>
  </si>
  <si>
    <t>FORNECIMENTO DE PARALELEPÍPEDO</t>
  </si>
  <si>
    <t>TRANSPORTE ALÉM DE 50 KM DE EQUIPE E EQUIPAMENTOS PARA EXECUÇÃO DE FRESAGEM EM PAVIMENTO ASFÁLTICO</t>
  </si>
  <si>
    <t>LEVANTAMENTO DE GUIAS (A)</t>
  </si>
  <si>
    <t>LEVANTAMENTO DE GUIAS (B)</t>
  </si>
  <si>
    <t>LEVANTAMENTO DE GUIAS (C)</t>
  </si>
  <si>
    <t>LEVANTAMENTO DE PARALELEPÍPEDO COM CAPA ASFÁLTICA (A)</t>
  </si>
  <si>
    <t>LEVANTAMENTO DE PARALELEPÍPEDO COM CAPA ASFÁLTICA (B)</t>
  </si>
  <si>
    <t>LEVANTAMENTO DE PARALELEPÍPEDO COM CAPA ASFÁLTICA (C)</t>
  </si>
  <si>
    <t>LEVANTAMENTO DE PASSEIOS CIMENTADOS (A)</t>
  </si>
  <si>
    <t>LEVANTAMENTO DE PASSEIOS CIMENTADOS (B)</t>
  </si>
  <si>
    <t>LEVANTAMENTO DE PASSEIOS CIMENTADOS (C)</t>
  </si>
  <si>
    <t>LEVANTAMENTO DE PASSEIOS EM ARDÓSIA, ARENITO OU PEDRA LUMINÁRIA (A)</t>
  </si>
  <si>
    <t>LEVANTAMENTO DE PASSEIOS EM ARDÓSIA, ARENITO OU PEDRA LUMINÁRIA (B)</t>
  </si>
  <si>
    <t>LEVANTAMENTO DE PASSEIOS EM ARDÓSIA, ARENITO OU PEDRA LUMINÁRIA (C)</t>
  </si>
  <si>
    <t>LEVANTAMENTO DE PASSEIOS EM CACO CERÂMICO (A)</t>
  </si>
  <si>
    <t>LEVANTAMENTO DE PASSEIOS EM CACO CERÂMICO (B)</t>
  </si>
  <si>
    <t>LEVANTAMENTO DE PASSEIOS EM CACO CERÂMICO (C)</t>
  </si>
  <si>
    <t>LEVANTAMENTO DE PASSEIOS EM GRANITO TIPO PARALELEPÍPEDO (A)</t>
  </si>
  <si>
    <t>LEVANTAMENTO DE PASSEIOS EM GRANITO TIPO PARALELEPÍPEDO (B)</t>
  </si>
  <si>
    <t>LEVANTAMENTO DE PASSEIOS EM GRANITO TIPO PARALELEPÍPEDO (C)</t>
  </si>
  <si>
    <t>LEVANTAMENTO DE PASSEIOS EM LADRILHO HIDRÁULICO (A)</t>
  </si>
  <si>
    <t>LEVANTAMENTO DE PASSEIOS EM LADRILHO HIDRÁULICO (B)</t>
  </si>
  <si>
    <t>LEVANTAMENTO DE PASSEIOS EM LADRILHO HIDRÁULICO (C)</t>
  </si>
  <si>
    <t>LEVANTAMENTO DE PASSEIOS EM LAJOTÃO COLONIAL CERÂMICO (A)</t>
  </si>
  <si>
    <t>LEVANTAMENTO DE PASSEIOS EM LAJOTÃO COLONIAL CERÂMICO (B)</t>
  </si>
  <si>
    <t>LEVANTAMENTO DE PASSEIOS EM LAJOTÃO COLONIAL CERÂMICO (C)</t>
  </si>
  <si>
    <t>LEVANTAMENTO DE PASSEIOS EM MOSAICO (A)</t>
  </si>
  <si>
    <t>LEVANTAMENTO DE PASSEIOS EM MOSAICO (B)</t>
  </si>
  <si>
    <t>LEVANTAMENTO DE PASSEIOS EM MOSAICO (C)</t>
  </si>
  <si>
    <t>LEVANTAMENTO DE PAVIMENTAÇÃO ASFÁLTICA (A)</t>
  </si>
  <si>
    <t>LEVANTAMENTO DE PAVIMENTAÇÃO ASFÁLTICA (B)</t>
  </si>
  <si>
    <t>LEVANTAMENTO DE PAVIMENTAÇÃO ASFÁLTICA (C)</t>
  </si>
  <si>
    <t>LEVANTAMENTO DE PAVIMENTAÇÃO DE CONCRETO NÃO ESTRUTURAL (A)</t>
  </si>
  <si>
    <t>LEVANTAMENTO DE PAVIMENTAÇÃO DE CONCRETO NÃO ESTRUTURAL (B)</t>
  </si>
  <si>
    <t>LEVANTAMENTO DE PAVIMENTAÇÃO DE CONCRETO NÃO ESTRUTURAL (C)</t>
  </si>
  <si>
    <t>LEVANTAMENTO DE PAVIMENTAÇÃO DE PARALELEPÍPEDO OU BLOCOS (A)</t>
  </si>
  <si>
    <t>LEVANTAMENTO DE PAVIMENTAÇÃO DE PARALELEPÍPEDO OU BLOCOS (B)</t>
  </si>
  <si>
    <t>LEVANTAMENTO DE PAVIMENTAÇÃO DE PARALELEPÍPEDO OU BLOCOS (C)</t>
  </si>
  <si>
    <t>LEVANTAMENTO DE SARJETAS (A)</t>
  </si>
  <si>
    <t>LEVANTAMENTO DE SARJETAS (B)</t>
  </si>
  <si>
    <t>LEVANTAMENTO DE SARJETAS (C)</t>
  </si>
  <si>
    <t>BASE DE MACADAME BETUMINOSO (A)</t>
  </si>
  <si>
    <t>BASE DE MACADAME BETUMINOSO (B)</t>
  </si>
  <si>
    <t>BASE DE MACADAME BETUMINOSO (C)</t>
  </si>
  <si>
    <t>BINDER (A)</t>
  </si>
  <si>
    <t>BINDER (B)</t>
  </si>
  <si>
    <t>BINDER (C)</t>
  </si>
  <si>
    <t>CAPA DE CONCRETO ASFÁLTICO (A)</t>
  </si>
  <si>
    <t>CAPA DE CONCRETO ASFÁLTICO (B)</t>
  </si>
  <si>
    <t>CAPA DE CONCRETO ASFÁLTICO (C)</t>
  </si>
  <si>
    <t>CONCRETO PARA FECHAMENTO DE VALAS (A)</t>
  </si>
  <si>
    <t>CONCRETO PARA FECHAMENTO DE VALAS (B)</t>
  </si>
  <si>
    <t>CONCRETO PARA FECHAMENTO DE VALAS (C)</t>
  </si>
  <si>
    <t>IMPRIMAÇÃO LIGANTE (A)</t>
  </si>
  <si>
    <t>IMPRIMAÇÃO LIGANTE (B)</t>
  </si>
  <si>
    <t>IMPRIMAÇÃO LIGANTE (C)</t>
  </si>
  <si>
    <t>PREPARO DE CAIXA (A)</t>
  </si>
  <si>
    <t>PREPARO DE CAIXA (B)</t>
  </si>
  <si>
    <t>PREPARO DE CAIXA (C)</t>
  </si>
  <si>
    <t>SUB-BASE EM BRITA OU MACADAME HIDRÁULICO (A)</t>
  </si>
  <si>
    <t>SUB-BASE EM BRITA OU MACADAME HIDRÁULICO (B)</t>
  </si>
  <si>
    <t>SUB-BASE EM BRITA OU MACADAME HIDRÁULICO (C)</t>
  </si>
  <si>
    <t>REGULARIZAÇÃO MECANIZADA DE SUPERFÍCIES (A)</t>
  </si>
  <si>
    <t>REGULARIZAÇÃO MECANIZADA DE SUPERFÍCIES (B)</t>
  </si>
  <si>
    <t>REGULARIZAÇÃO MECANIZADA DE SUPERFÍCIES (C)</t>
  </si>
  <si>
    <t>REVESTIMENTO COM BRITA (A)</t>
  </si>
  <si>
    <t>REVESTIMENTO COM BRITA (B)</t>
  </si>
  <si>
    <t>REVESTIMENTO COM BRITA (C)</t>
  </si>
  <si>
    <t>REVESTIMENTO COM CASCALHO OU PEDREGULHO (A)</t>
  </si>
  <si>
    <t>REVESTIMENTO COM CASCALHO OU PEDREGULHO (B)</t>
  </si>
  <si>
    <t>REVESTIMENTO COM CASCALHO OU PEDREGULHO (C)</t>
  </si>
  <si>
    <t>REVESTIMENTO COM MACADAME HIDRÁULICO (A)</t>
  </si>
  <si>
    <t>REVESTIMENTO COM MACADAME HIDRÁULICO (B)</t>
  </si>
  <si>
    <t>REVESTIMENTO COM MACADAME HIDRÁULICO (C)</t>
  </si>
  <si>
    <t>INSTALAÇÃO DO CANTEIRO - PERCUSSÃO</t>
  </si>
  <si>
    <t>INSTALAÇÃO DO CANTEIRO - ROTATIVA EQUIPAMENTO ACIMA DE 1.001 M</t>
  </si>
  <si>
    <t>INSTALAÇÃO DO CANTEIRO - ROTATIVA EQUIPAMENTO ATÉ 30 M</t>
  </si>
  <si>
    <t>INSTALAÇÃO DO CANTEIRO - ROTATIVA EQUIPAMENTO DE 201 A 400 M</t>
  </si>
  <si>
    <t>INSTALAÇÃO DO CANTEIRO - ROTATIVA EQUIPAMENTO DE 31 A 200 M</t>
  </si>
  <si>
    <t>INSTALAÇÃO DO CANTEIRO - ROTATIVA EQUIPAMENTO DE 401 A 600  M</t>
  </si>
  <si>
    <t>INSTALAÇÃO DO CANTEIRO - ROTATIVA EQUIPAMENTO DE 601 A 1.000 M</t>
  </si>
  <si>
    <t>INSTALAÇÃO DO CANTEIRO - ROTO-PERCUSSÃO</t>
  </si>
  <si>
    <t>APLICAÇÃO DE PASTA DE CIMENTO: POR GRAVIDADE</t>
  </si>
  <si>
    <t>DESENVOLVIMENTO COM BOMBA SUBMERSA ATÉ 20 HP</t>
  </si>
  <si>
    <t>DESENVOLVIMENTO COM BOMBA SUBMERSA DE  20,1 A  35 HP</t>
  </si>
  <si>
    <t>DESENVOLVIMENTO COM BOMBA SUBMERSA DE  35,1 A  60 HP</t>
  </si>
  <si>
    <t>DESENVOLVIMENTO COM BOMBA SUBMERSA DE  60,1 A  90 HP</t>
  </si>
  <si>
    <t>DESENVOLVIMENTO COM BOMBA SUBMERSA DE  90,1 A 120 HP</t>
  </si>
  <si>
    <t>DESENVOLVIMENTO COM BOMBA SUBMERSA DE 120,1 A 150 HP</t>
  </si>
  <si>
    <t>DESENVOLVIMENTO COM BOMBA SUBMERSA DE 150,1 A 180 HP</t>
  </si>
  <si>
    <t>DESENVOLVIMENTO COM BOMBA SUBMERSA DE 180,1 A 210 HP</t>
  </si>
  <si>
    <t>DESENVOLVIMENTO COM BOMBA SUBMERSA DE 210,1 A 250 HP</t>
  </si>
  <si>
    <t>DESENVOLVIMENTO COM BOMBA SUBMERSA DE 250,1  A 400 HP</t>
  </si>
  <si>
    <t>DESENVOLVIMENTO COM COMPRESSOR 1.200 LB/POL.2</t>
  </si>
  <si>
    <t>DESENVOLVIMENTO COM COMPRESSOR 175 LB/POL.2</t>
  </si>
  <si>
    <t>DESENVOLVIMENTO COM COMPRESSOR 250 LB/POL.2</t>
  </si>
  <si>
    <t>DESENVOLVIMENTO COM COMPRESSOR 960 LB/POL.2</t>
  </si>
  <si>
    <t>DESENVOLVIMENTO COM PLUNGE OU PISTÃO COM VÁLVULA</t>
  </si>
  <si>
    <t>ENDOSCOPIA (PERFILAGEM ÓPTICA) - ACIMA DE 1.001 M DE PROFUNDIDADE</t>
  </si>
  <si>
    <t>ENDOSCOPIA (PERFILAGEM ÓPTICA) - ATÉ 200 M DE PROFUNDIDADE</t>
  </si>
  <si>
    <t>ENDOSCOPIA (PERFILAGEM ÓPTICA) - DE 201 A 400 M DE PROFUNDIDADE</t>
  </si>
  <si>
    <t>ENDOSCOPIA (PERFILAGEM ÓPTICA) - DE 401 A 600 M DE PROFUNDIDADE</t>
  </si>
  <si>
    <t>ENDOSCOPIA (PERFILAGEM ÓPTICA) - DE 601 A 800 M DE PROFUNDIDADE</t>
  </si>
  <si>
    <t>ENDOSCOPIA (PERFILAGEM ÓPTICA) - DE 801 A 1.000 M DE PROFUNDIDADE</t>
  </si>
  <si>
    <t>ENDOSCOPIA (PERFILAGEM ÓPTICA) - TAXA DE TRANSPORTE</t>
  </si>
  <si>
    <t>ENSAIO DE VAZÃO COM BOMBA SUBMERSA ATÉ 20 HP</t>
  </si>
  <si>
    <t>ENSAIO DE VAZÃO COM BOMBA SUBMERSA DE  20,1 A  35 HP</t>
  </si>
  <si>
    <t>ENSAIO DE VAZÃO COM BOMBA SUBMERSA DE  35,1 A  60 HP</t>
  </si>
  <si>
    <t>ENSAIO DE VAZÃO COM BOMBA SUBMERSA DE  60,1 A  90 HP</t>
  </si>
  <si>
    <t>ENSAIO DE VAZÃO COM BOMBA SUBMERSA DE  90,1 A 120 HP</t>
  </si>
  <si>
    <t>ENSAIO DE VAZÃO COM BOMBA SUBMERSA DE 120,1 A 150 HP</t>
  </si>
  <si>
    <t>ENSAIO DE VAZÃO COM BOMBA SUBMERSA DE 150,1 A 180 HP</t>
  </si>
  <si>
    <t>ENSAIO DE VAZÃO COM BOMBA SUBMERSA DE 180,1 A 210 HP</t>
  </si>
  <si>
    <t>ENSAIO DE VAZÃO COM BOMBA SUBMERSA DE 210,1 A 250 HP</t>
  </si>
  <si>
    <t>ENSAIO DE VAZÃO COM BOMBA SUBMERSA DE 250,1 A 400 HP</t>
  </si>
  <si>
    <t>FILTROS PVC RÍGIDO, NERVURADO, DIN 4925, NBR 13.604 - DIÂM. 100 MM (4") - REFORCADO</t>
  </si>
  <si>
    <t>FILTROS PVC RÍGIDO, NERVURADO, DIN 4925, NBR 13.604 - DIÂM. 115 MM (4.1/2") - REFORCADO</t>
  </si>
  <si>
    <t>FILTROS PVC RÍGIDO, NERVURADO, DIN 4925, NBR 13.604 - DIÂM. 150 MM (6") - REFORCADO</t>
  </si>
  <si>
    <t>FILTROS PVC RÍGIDO, NERVURADO, DIN 4925, NBR 13.604 - DIÂM. 154 MM (6") - STANDARD</t>
  </si>
  <si>
    <t>FILTROS PVC RÍGIDO, NERVURADO, DIN 4925, NBR 13.604 - DIÂM. 200 MM (8") - REFORCADO</t>
  </si>
  <si>
    <t>FILTROS PVC RÍGIDO, NERVURADO, DIN 4925, NBR 13.604 - DIÂM. 206 MM (8") - STANDARD</t>
  </si>
  <si>
    <t>FILTRO ESPIRALADO, PERFIL V, GALVANIZADO  - DIÂM. 305 MM (12") - HIPER REFORÇADO</t>
  </si>
  <si>
    <t>FILTRO ESPIRALADO, PERFIL V, GALVANIZADO - DIÂM. 203 MM (8") - HIPER REFORÇADO</t>
  </si>
  <si>
    <t>FILTRO ESPIRALADO, PERFIL V, GALVANIZADO - DIÂM. 254 MM (10") - HIPER REFORÇADO</t>
  </si>
  <si>
    <t>FILTRO ESPIRALADO, PERFIL V, GALVANIZADO - DIÂM. 356 MM (14") - HIPER REFORÇADO</t>
  </si>
  <si>
    <t>FILTRO ESPIRALADO, PERFIL V, GALVANIZADOS - DIÂM. 100 MM (4") - HIPER REFORÇADO</t>
  </si>
  <si>
    <t>FILTRO ESPIRALADO, PERFIL V, GALVANIZADOS - DIÂM. 152 MM (6") - HIPER REFORÇADO</t>
  </si>
  <si>
    <t>FILTRO ESPIRALADO, PERFIL V, GALVANIZADO - 600 FUROS/METRO - DIÂM. 6.5/8" - JAQUETADO</t>
  </si>
  <si>
    <t>FILTRO ESPIRALADO, PERFIL V, GALVANIZADO - 720 FUROS/METRO - DIÂM. 8.5/8" - JAQUETADO</t>
  </si>
  <si>
    <t>FILTRO ESPIRALADO, PERFIL V, GALVANIZADO - 840 FUROS/METRO - DIÂM. 10.3/4" - JAQUETADO</t>
  </si>
  <si>
    <t>FILTRO ESPIRALADO, PERFIL V, GALVANIZADO - DIÂM. 100 MM (4") - REFORÇADO</t>
  </si>
  <si>
    <t>FILTRO ESPIRALADO, PERFIL V, GALVANIZADO - DIÂM. 152 MM (6") - REFORÇADO</t>
  </si>
  <si>
    <t>FILTRO ESPIRALADO, PERFIL V, GALVANIZADO - DIÂM. 203 MM (8") - REFORÇADO</t>
  </si>
  <si>
    <t>FILTRO ESPIRALADO, PERFIL V, GALVANIZADO - DIÂM. 254 MM (10") - REFORÇADO</t>
  </si>
  <si>
    <t>FILTRO ESPIRALADO, PERFIL V, GALVANIZADO - DIÂM. 305 MM (12") - REFORÇADO</t>
  </si>
  <si>
    <t>FILTRO ESPIRALADO, PERFIL V, GALVANIZADO - DIÂM. 356 MM (14") - REFORÇADO</t>
  </si>
  <si>
    <t>FILTRO ESPIRALADO, PERFIL V, GALVANIZADO - DIÂM. 115 MM (4.1/4") - STANDARD</t>
  </si>
  <si>
    <t>FILTRO ESPIRALADO, PERFIL V, GALVANIZADO - DIÂM. 152 MM (6. 1/2") - STANDARD</t>
  </si>
  <si>
    <t>FILTRO ESPIRALADO, PERFIL V, GALVANIZADO - DIÂM. 203 MM (8") - STANDARD</t>
  </si>
  <si>
    <t>FILTRO ESPIRALADO,  PERFIL V, GALVANIZADO - DIÂM. 254 MM (10") - SUPER REFORÇADO</t>
  </si>
  <si>
    <t>FILTRO ESPIRALADO, PERFIL V, GALVANIZADO - DIÂM. 100 MM (4") - SUPER REFORÇADO</t>
  </si>
  <si>
    <t>FILTRO ESPIRALADO, PERFIL V, GALVANIZADO - DIÂM. 152 MM (6") - SUPER REFORÇADO</t>
  </si>
  <si>
    <t>FILTRO ESPIRALADO, PERFIL V, GALVANIZADO - DIÂM. 203 MM (8") - SUPER REFORÇADO</t>
  </si>
  <si>
    <t>FILTRO ESPIRALADO, PERFIL V, GALVANIZADO - DIÂM. 305 MM (12") - SUPER REFORÇADO</t>
  </si>
  <si>
    <t>FILTRO ESPIRALADO, PERFIL V, GALVANIZADO - DIÂM. 356 MM (14") - SUPER REFORÇADO</t>
  </si>
  <si>
    <t>FILTRO ESTAMPADO, TIPO NOLD, PRETO - DIÂM. 100 MM (4")</t>
  </si>
  <si>
    <t>FILTRO ESTAMPADO, TIPO NOLD, PRETO - DIÂM. 152 MM (6")</t>
  </si>
  <si>
    <t>FILTRO ESTAMPADO, TIPO NOLD, PRETO - DIÂM. 203 MM (8")</t>
  </si>
  <si>
    <t>FLUÍDO PARA PERFURACAO (DMP 2000, S 1500 OU SIMILAR)</t>
  </si>
  <si>
    <t>PERFILAGEM ELÉTRICA - TAXA BÁSICA OU DE SERVIÇO</t>
  </si>
  <si>
    <t>PERFILAGEM ELÉTRICA - TAXA DE INTEGRAÇÃO - CÁLCULO DO VOLUME DO POÇO</t>
  </si>
  <si>
    <t>PERFILAGEM ELÉTRICA - TAXA DE INTEGRAÇÃO - TEMPO DE TRÂNSITO DO PERFIL SÔNICO</t>
  </si>
  <si>
    <t>PERFILAGEM ELÉTRICA - TAXA DE PROFUNDIDADE - CALIBRADOR DE 4 BRAÇOS XYC</t>
  </si>
  <si>
    <t>PERFILAGEM ELÉTRICA - TAXA DE PROFUNDIDADE - INDUÇÃO - ELÉTRICO IEL</t>
  </si>
  <si>
    <t>PERFILAGEM ELÉTRICA - TAXA DE PROFUNDIDADE - PERFIL DE TEMPERATURA TEMP</t>
  </si>
  <si>
    <t>PERFILAGEM ELÉTRICA - TAXA DE PROFUNDIDADE - RAIOS GAMA EM COMBINAÇÃO/GR</t>
  </si>
  <si>
    <t>PERFILAGEM ELÉTRICA - TAXA DE PROFUNDIDADE - RAIOS GAMA GR</t>
  </si>
  <si>
    <t>PERFILAGEM ELÉTRICA - TAXA DE PROFUNDIDADE - SÔNICO COMPENSADO BHC</t>
  </si>
  <si>
    <t>PERFILAGEM ELÉTRICA - TAXA DE TRANSPORTE</t>
  </si>
  <si>
    <t>PERF. EM ROCHA CRISTALINA - DIÂM. 152 MM (6") - EQUIP. ACIMA DE 1.001 M</t>
  </si>
  <si>
    <t>PERF. EM ROCHA CRISTALINA - DIÂM. 152 MM (6") - EQUIP. ATÉ 200 M</t>
  </si>
  <si>
    <t>PERF. EM ROCHA CRISTALINA - DIÂM. 152 MM (6") - EQUIP. DE 201 A 400 M</t>
  </si>
  <si>
    <t>PERF. EM ROCHA CRISTALINA - DIÂM. 152 MM (6") - EQUIP. DE 401 A 600 M</t>
  </si>
  <si>
    <t>PERF. EM ROCHA CRISTALINA - DIÂM. 152 MM (6") - EQUIP. DE 601 A 1.000 M</t>
  </si>
  <si>
    <t>PERF. EM ROCHA CRISTALINA - DIÂM. 203 MM (8") - EQUIP. ACIMA DE 1.001 M</t>
  </si>
  <si>
    <t>PERF. EM ROCHA CRISTALINA - DIÂM. 203 MM (8") - EQUIP. ATÉ 200 M</t>
  </si>
  <si>
    <t>PERF. EM ROCHA CRISTALINA - DIÂM. 203 MM (8") - EQUIP. DE 201 A 400 M</t>
  </si>
  <si>
    <t>PERF. EM ROCHA CRISTALINA - DIÂM. 203 MM (8") - EQUIP. DE 401 A 600 M</t>
  </si>
  <si>
    <t>PERF. EM ROCHA CRISTALINA - DIÂM. 203 MM (8") - EQUIP. DE 601 A 1.000 M</t>
  </si>
  <si>
    <t>PERF. EM ROCHA CRISTALINA - DIÂM. 254 MM (10") - EQUIP. ACIMA DE 1.001 M</t>
  </si>
  <si>
    <t>PERF. EM ROCHA CRISTALINA - DIÂM. 254 MM (10") - EQUIP. ATÉ 200 M</t>
  </si>
  <si>
    <t>PERF. EM ROCHA CRISTALINA - DIÂM. 254 MM (10") - EQUIP. DE 201 A 400 M</t>
  </si>
  <si>
    <t>PERF. EM ROCHA CRISTALINA - DIÂM. 254 MM (10") - EQUIP. DE 401 A 600 M</t>
  </si>
  <si>
    <t>PERF. EM ROCHA CRISTALINA - DIÂM. 254 MM (10") - EQUIP. DE 601 A 1.000 M</t>
  </si>
  <si>
    <t>PERF. EM ROCHA CRISTALINA - DIÂM. 311 MM (12.1/4") - EQUIP. ACIMA DE 1.001 M</t>
  </si>
  <si>
    <t>PERF. EM ROCHA CRISTALINA - DIÂM. 311 MM (12.1/4") - EQUIP. ATÉ 200 M</t>
  </si>
  <si>
    <t>PERF. EM ROCHA CRISTALINA - DIÂM. 311 MM (12.1/4") - EQUIP. DE 201 A 400 M</t>
  </si>
  <si>
    <t>PERF. EM ROCHA CRISTALINA - DIÂM. 311 MM (12.1/4") - EQUIP. DE 401 A 600 M</t>
  </si>
  <si>
    <t>PERF. EM ROCHA CRISTALINA - DIÂM. 311 MM (12.1/4") - EQUIP. DE 601 A 1.000 M</t>
  </si>
  <si>
    <t>PERF. EM ROCHA CRISTALINA - DIÂM. 375 MM (14.3/4") - EQUIP. ACIMA DE 1.001 M</t>
  </si>
  <si>
    <t>PERF. EM ROCHA CRISTALINA - DIÂM. 375 MM (14.3/4") - EQUIP. ATÉ 200 M</t>
  </si>
  <si>
    <t>PERF. EM ROCHA CRISTALINA - DIÂM. 375 MM (14.3/4") - EQUIP. DE 201 A 400 M</t>
  </si>
  <si>
    <t>PERF. EM ROCHA CRISTALINA - DIÂM. 375 MM (14.3/4") - EQUIP. DE 401 A 600 M</t>
  </si>
  <si>
    <t>PERF. EM ROCHA CRISTALINA - DIÂM. 375 MM (14.3/4") - EQUIP. DE 601 A 1.000 M</t>
  </si>
  <si>
    <t>PERF. EM ROCHA CRISTALINA - DIÂM. 444 MM (17.1/2") - EQUIP. ACIMA DE 1.001 M</t>
  </si>
  <si>
    <t>PERF. EM ROCHA CRISTALINA - DIÂM. 444 MM (17.1/2") - EQUIP. ATÉ 200 M</t>
  </si>
  <si>
    <t>PERF. EM ROCHA CRISTALINA - DIÂM. 444 MM (17.1/2") - EQUIP. DE 201 A 400 M</t>
  </si>
  <si>
    <t>PERF. EM ROCHA CRISTALINA - DIÂM. 444 MM (17.1/2") - EQUIP. DE 401 A 600 M</t>
  </si>
  <si>
    <t>PERF. EM ROCHA CRISTALINA - DIÂM. 444 MM (17.1/2") - EQUIP. DE 601 A 1.000 M</t>
  </si>
  <si>
    <t>PERF. EM ROCHA CRISTALINA - DIÂM. 508 MM (20") - EQQUIP. ACIMA DE 1.001 M</t>
  </si>
  <si>
    <t>PERF. EM ROCHA CRISTALINA - DIÂM. 508 MM (20") - EQUIP. ATÉ 200 M</t>
  </si>
  <si>
    <t>PERF. EM ROCHA CRISTALINA - DIÂM. 508 MM (20") - EQUIP. DE 201 A 400 M</t>
  </si>
  <si>
    <t>PERF. EM ROCHA CRISTALINA - DIÂM. 508 MM (20") - EQUIP. DE 401 A 600 M</t>
  </si>
  <si>
    <t>PERF. EM ROCHA CRISTALINA - DIÂM. 508 MM (20") - EQUIP. DE 601 A 1.000 M</t>
  </si>
  <si>
    <t>PERF. EM ROCHA FRIÁVEL - DIÂM. 216 MM (8.1/2") - EQUIP. ACIMA DE 1.001 M</t>
  </si>
  <si>
    <t>PERF. EM ROCHA FRIÁVEL - DIÂM. 216 MM (8.1/2") - EQUIP. ATÉ 30 M</t>
  </si>
  <si>
    <t>PERF. EM ROCHA FRIÁVEL - DIÂM. 216 MM (8.1/2") - EQUIP. DE 201 A 400 M</t>
  </si>
  <si>
    <t>PERF. EM ROCHA FRIÁVEL - DIÂM. 216 MM (8.1/2") - EQUIP. DE 31 A 200 M</t>
  </si>
  <si>
    <t>PERF. EM ROCHA FRIÁVEL - DIÂM. 216 MM (8.1/2") - EQUIP. DE 401 A 600 M</t>
  </si>
  <si>
    <t>PERF. EM ROCHA FRIÁVEL - DIÂM. 216 MM (8.1/2") - EQUIP. DE 601 A 1.000 M</t>
  </si>
  <si>
    <t>PERF. EM ROCHA FRIÁVEL - DIÂM. 251 MM (9.7/8") - EQUIP. ACIMA DE 1.001 M</t>
  </si>
  <si>
    <t>PERF. EM ROCHA FRIÁVEL - DIÂM. 251 MM (9.7/8") - EQUIP. ATÉ 30 M</t>
  </si>
  <si>
    <t>PERF. EM ROCHA FRIÁVEL - DIÂM. 251 MM (9.7/8") - EQUIP. DE 201 A 400 M</t>
  </si>
  <si>
    <t>PERF. EM ROCHA FRIÁVEL - DIÂM. 251 MM (9.7/8") - EQUIP. DE 31 A 200 M</t>
  </si>
  <si>
    <t>PERF. EM ROCHA FRIÁVEL - DIÂM. 251 MM (9.7/8") - EQUIP. DE 401 A 600 M</t>
  </si>
  <si>
    <t>PERF. EM ROCHA FRIÁVEL - DIÂM. 251 MM (9.7/8") - EQUIP. DE 601 A 1.000 M</t>
  </si>
  <si>
    <t>PERF. EM ROCHA FRIÁVEL - DIÂM. 311 MM (12.1/4") - EQUIP. ACIMA DE 1.001 M</t>
  </si>
  <si>
    <t>PERF. EM ROCHA FRIÁVEL - DIÂM. 311 MM (12.1/4") - EQUIP. ATÉ 30 M</t>
  </si>
  <si>
    <t>PERF. EM ROCHA FRIÁVEL - DIÂM. 311 MM (12.1/4") - EQUIP. DE 201 A 400 M</t>
  </si>
  <si>
    <t>PERF. EM ROCHA FRIÁVEL - DIÂM. 311 MM (12.1/4") - EQUIP. DE 31 A 200 M</t>
  </si>
  <si>
    <t>PERF. EM ROCHA FRIÁVEL - DIÂM. 311 MM (12.1/4") - EQUIP. DE 401 A 600 M</t>
  </si>
  <si>
    <t>PERF. EM ROCHA FRIÁVEL - DIÂM. 311 MM (12.1/4") - EQUIP. DE 601 A 1.000 M</t>
  </si>
  <si>
    <t>PERF. EM ROCHA FRIÁVEL - DIÂM. 375 MM (14.3/4") - EQUIP. ACIMA DE 1.001 M</t>
  </si>
  <si>
    <t>PERF. EM ROCHA FRIÁVEL - DIÂM. 375 MM (14.3/4") - EQUIP. ATÉ 30 M</t>
  </si>
  <si>
    <t>PERF. EM ROCHA FRIÁVEL - DIÂM. 375 MM (14.3/4") - EQUIP. DE 201 A 400 M</t>
  </si>
  <si>
    <t>PERF. EM ROCHA FRIÁVEL - DIÂM. 375 MM (14.3/4") - EQUIP. DE 31 A 200 M</t>
  </si>
  <si>
    <t>PERF. EM ROCHA FRIÁVEL - DIÂM. 375 MM (14.3/4") - EQUIP. DE 401 A 600 M</t>
  </si>
  <si>
    <t>PERF. EM ROCHA FRIÁVEL - DIÂM. 375 MM (14.3/4") - EQUIP. DE 601 A 1.000 M</t>
  </si>
  <si>
    <t>PERF. EM ROCHA FRIÁVEL - DIÂM. 444 MM (17.1/2") - EQUIP. ACIMA DE 1.001 M</t>
  </si>
  <si>
    <t>PERF. EM ROCHA FRIÁVEL - DIÂM. 444 MM (17.1/2") - EQUIP. ATÉ 200 M</t>
  </si>
  <si>
    <t>PERF. EM ROCHA FRIÁVEL - DIÂM. 444 MM (17.1/2") - EQUIP. DE 201 A 400 M</t>
  </si>
  <si>
    <t>PERF. EM ROCHA FRIÁVEL - DIÂM. 444 MM (17.1/2") - EQUIP. DE 401 A 600 M</t>
  </si>
  <si>
    <t>PERF. EM ROCHA FRIÁVEL - DIÂM. 444 MM (17.1/2") - EQUIP. DE 601 A 1.000 M</t>
  </si>
  <si>
    <t>PERF. EM ROCHA FRIÁVEL - DIÂM. 508 MM (20") - EQUIP. ACIMA DE 1.001 M</t>
  </si>
  <si>
    <t>PERF. EM ROCHA FRIÁVEL - DIÂM. 508 MM (20") - EQUIP. ATÉ 200 M</t>
  </si>
  <si>
    <t>PERF. EM ROCHA FRIÁVEL - DIÂM. 508 MM (20") - EQUIP. DE 201 A 400 M</t>
  </si>
  <si>
    <t>PERF. EM ROCHA FRIÁVEL - DIÂM. 508 MM (20") - EQUIP. DE 401 A 600 M</t>
  </si>
  <si>
    <t>PERF. EM ROCHA FRIÁVEL - DIÂM. 508 MM (20") - EQUIP. DE 601 A 1.000 M</t>
  </si>
  <si>
    <t>PERF. EM ROCHA FRIÁVEL - DIÂM. 560 MM (22") - EQUIP. ACIMA DE 1.001 M</t>
  </si>
  <si>
    <t>PERF. EM ROCHA FRIÁVEL - DIÂM. 560 MM (22") - EQUIP. ATÉ 200 M</t>
  </si>
  <si>
    <t>PERF. EM ROCHA FRIÁVEL - DIÂM. 560 MM (22") - EQUIP. DE 201 A 400 M</t>
  </si>
  <si>
    <t>PERF. EM ROCHA FRIÁVEL - DIÂM. 560 MM (22") - EQUIP. DE 401 A 600 M</t>
  </si>
  <si>
    <t>PERF. EM ROCHA FRIÁVEL - DIÂM. 560 MM (22") - EQUIP. DE 601 A 1.000 M</t>
  </si>
  <si>
    <t>PERF. EM ROCHA FRIÁVEL - DIÂM. 610 MM (24") - EQUIP. ACIMA DE 1.001 M</t>
  </si>
  <si>
    <t>PERF. EM ROCHA FRIÁVEL - DIÂM. 610 MM (24") - EQUIP. ATÉ 200 M</t>
  </si>
  <si>
    <t>PERF. EM ROCHA FRIÁVEL - DIÂM. 610 MM (24") - EQUIP. DE 201 A 400 M</t>
  </si>
  <si>
    <t>PERF. EM ROCHA FRIÁVEL - DIÂM. 610 MM (24") - EQUIP. DE 401 A 600 M</t>
  </si>
  <si>
    <t>PERF. EM ROCHA FRIÁVEL - DIÂM. 610 MM (24") - EQUIP. DE 601 A 1.000 M</t>
  </si>
  <si>
    <t>PERF. EM ROCHA FRIÁVEL UNDERREAMER - DIÂM. 375 MM (14.3/4") - EQUIP. ACIMA DE 1.001 M</t>
  </si>
  <si>
    <t>PERF. EM ROCHA FRIÁVEL UNDERREAMER - DIÂM. 375 MM (14.3/4") - EQUIP. ATÉ 400 M</t>
  </si>
  <si>
    <t>PERF. EM ROCHA FRIÁVEL UNDERREAMER - DIÂM. 375 MM (14.3/4") - EQUIP. DE 401 A 600 M</t>
  </si>
  <si>
    <t>PERF. EM ROCHA FRIÁVEL UNDERREAMER - DIÂM. 375 MM (14.3/4") - EQUIP. DE 601 A 1.000 M</t>
  </si>
  <si>
    <t>PERF. EM ROCHA FRIÁVEL UNDERREAMER - DIÂM. 444 MM (17.1/2") - EQUIP. ACIMA DE 1.001 M</t>
  </si>
  <si>
    <t>PERF. EM ROCHA FRIÁVEL UNDERREAMER - DIÂM. 444 MM (17.1/2") - EQUIP. ATÉ 400 M</t>
  </si>
  <si>
    <t>PERF. EM ROCHA FRIÁVEL UNDERREAMER - DIÂM. 444 MM (17.1/2") - EQUIP. DE 401 A 600 M</t>
  </si>
  <si>
    <t>PERF. EM ROCHA FRIÁVEL UNDERREAMER - DIÂM. 444 MM (17.1/2") - EQUIP. DE 601 A 1.000 M</t>
  </si>
  <si>
    <t>PERF. EM ROCHA FRIÁVEL UNDERREAMER - DIÂM. 508 MM (20") - EQUIP. ACIMA DE 1.001 M</t>
  </si>
  <si>
    <t>PERF. EM ROCHA FRIÁVEL UNDERREAMER - DIÂM. 508 MM (20") - EQUIP. ATÉ 400 M</t>
  </si>
  <si>
    <t>PERF. EM ROCHA FRIÁVEL UNDERREAMER - DIÂM. 508 MM (20") - EQUIP. DE 401 A 600 M</t>
  </si>
  <si>
    <t>PERF. EM ROCHA FRIÁVEL UNDERREAMER - DIÂM. 508 MM (20") - EQUIP. DE 601 A 1.000 M</t>
  </si>
  <si>
    <t>PERF. EM ROCHA FRIÁVEL UNDERREAMER - DIÂM. 560 MM (22") - EQUIP. ACIMA DE 1.001 M</t>
  </si>
  <si>
    <t>PERF. EM ROCHA FRIÁVEL UNDERREAMER - DIÂM. 560 MM (22") - EQUIP. ATÉ 400 M</t>
  </si>
  <si>
    <t>PERF. EM ROCHA FRIÁVEL UNDERREAMER - DIÂM. 560 MM (22") - EQUIP. DE 401 A 600 M</t>
  </si>
  <si>
    <t>PERF. EM ROCHA FRIÁVEL UNDERREAMER - DIÂM. 560 MM (22") - EQUIP. DE 601 A 1.000 M</t>
  </si>
  <si>
    <t>PERFURAÇÃO PARA TUBO BOCA - DIÂM. 356 MM (14")</t>
  </si>
  <si>
    <t>PERFURAÇÃO PARA TUBO BOCA - DIÂM. 406 MM (16")</t>
  </si>
  <si>
    <t>PERFURAÇÃO PARA TUBO BOCA - DIÂM. 444 MM (17.1/2")</t>
  </si>
  <si>
    <t>PERFURAÇÃO PARA TUBO BOCA - DIÂM. 508 MM (20")</t>
  </si>
  <si>
    <t>PERFURAÇÃO PARA TUBO BOCA - DIÂM. 610 MM (24")</t>
  </si>
  <si>
    <t>PERFURAÇÃO PARA TUBO BOCA - DIÂM. 711 MM (28")</t>
  </si>
  <si>
    <t>PERFURAÇÃO PARA TUBO BOCA - DIÂM. 813 MM (32")</t>
  </si>
  <si>
    <t>PERFURAÇÃO PARA TUBO BOCA - DIÂM. 864 MM (34")</t>
  </si>
  <si>
    <t>PERFURAÇÃO PARA TUBO BOCA - DIÂM. 914 MM (36")</t>
  </si>
  <si>
    <t>PRÉ-FILTRO, SUB-ARREDONDADO (CIRCULAÇÃO D´ÁGUA) - (1,5 T/M3) - EQUIPAM. ACIMA DE 1.001 M</t>
  </si>
  <si>
    <t>PRÉ-FILTRO, SUB-ARREDONDADO (CIRCULAÇÃO D´ÁGUA) - (1,5 T/M3) - EQUIPAM. ATÉ 30 M</t>
  </si>
  <si>
    <t>PRÉ-FILTRO, SUB-ARREDONDADO (CIRCULAÇÃO D´ÁGUA) - (1,5 T/M3) - EQUIPAM. DE 201 A 400 M</t>
  </si>
  <si>
    <t>PRÉ-FILTRO, SUB-ARREDONDADO (CIRCULAÇÃO D´ÁGUA) - (1,5 T/M3) - EQUIPAM. DE 31 A 200 M</t>
  </si>
  <si>
    <t>PRÉ-FILTRO, SUB-ARREDONDADO (CIRCULAÇÃO D´ÁGUA) - (1,5 T/M3) - EQUIPAM. DE 401 A 600 M</t>
  </si>
  <si>
    <t>PRÉ-FILTRO, SUB-ARREDONDADO (CIRCULAÇÃO D´ÁGUA) - (1,5 T/M3) - EQUIPAM. DE 601 A 1.000 M</t>
  </si>
  <si>
    <t>PRODUTOS QUÍMICOS - DISPERSANTE (HEXAMETAFOSFATO DE SÓDIO, DISPERGEL OU SIMILAR)</t>
  </si>
  <si>
    <t>REVESTIM. EM TUBO DE AÇO LISO, DIN 2440, 12,18 KG/M - DIÂM. 101 MM (4") - EQUIP. ACIMA DE 1.001 M</t>
  </si>
  <si>
    <t>REVESTIM. EM TUBO DE AÇO LISO, DIN 2440, 12,18 KG/M - DIÂM. 101 MM (4") - EQUIP. ATÉ 200 M</t>
  </si>
  <si>
    <t>REVESTIM. EM TUBO DE AÇO LISO, DIN 2440, 12,18 KG/M - DIÂM. 101 MM (4") - EQUIP. DE 201 A 400 M</t>
  </si>
  <si>
    <t>REVESTIM. EM TUBO DE AÇO LISO, DIN 2440, 12,18 KG/M - DIÂM. 101 MM (4") - EQUIP. DE 401 A 600 M</t>
  </si>
  <si>
    <t>REVESTIM. EM TUBO DE AÇO LISO, DIN 2440, 12,18 KG/M - DIÂM. 101 MM (4") - EQUIP. DE 601 A 1.000 M</t>
  </si>
  <si>
    <t>REVESTIM. EM TUBO DE AÇO LISO, DIN 2440, 19,24 KG/M - DIÂM. 152 MM (6") - EQUIP. ACIMA DE 1.001 M</t>
  </si>
  <si>
    <t>REVESTIM. EM TUBO DE AÇO LISO, DIN 2440, 19,24 KG/M - DIÂM. 152 MM (6") - EQUIP. ATÉ 200 M</t>
  </si>
  <si>
    <t>REVESTIM. EM TUBO DE AÇO LISO, DIN 2440, 19,24 KG/M - DIÂM. 152 MM (6") - EQUIP. DE 201 A 400 M</t>
  </si>
  <si>
    <t>REVESTIM. EM TUBO DE AÇO LISO, DIN 2440, 19,24 KG/M - DIÂM. 152 MM (6") - EQUIP. DE 401 A 600 M</t>
  </si>
  <si>
    <t>REVESTIM. EM TUBO DE AÇO LISO, DIN 2440, 19,24 KG/M - DIÂM. 152 MM (6") - EQUIP. DE 601 A 1.000 M</t>
  </si>
  <si>
    <t>REVESTIM. EM TUBO DE AÇO LISO, SCH.10, 54,68 KG/M - DIÂM. 356 MM (14") - EQUIP. ACIMA DE 1.001 M</t>
  </si>
  <si>
    <t>REVESTIM. EM TUBO DE AÇO LISO, SCH.10, 54,68 KG/M - DIÂM. 356 MM (14") - EQUIP. ATÉ 200 M</t>
  </si>
  <si>
    <t>REVESTIM. EM TUBO DE AÇO LISO, SCH.10, 54,68 KG/M - DIÂM. 356 MM (14") - EQUIP. DE 201 A 400 M</t>
  </si>
  <si>
    <t>REVESTIM. EM TUBO DE AÇO LISO, SCH.10, 54,68 KG/M - DIÂM. 356 MM (14") - EQUIP. DE 401 A 600 M</t>
  </si>
  <si>
    <t>REVESTIM. EM TUBO DE AÇO LISO, SCH.10, 54,68 KG/M - DIÂM. 356 MM (14") - EQUIP. DE 601 A 1.000 M</t>
  </si>
  <si>
    <t>REVESTIM. EM TUBO DE AÇO LISO, SCH.10, 62,63 KG/M - DIÂM. 406 MM (16") - EQUIP. ACIMA DE 1.001 M</t>
  </si>
  <si>
    <t>REVESTIM. EM TUBO DE AÇO LISO, SCH.10, 62,63 KG/M - DIÂM. 406 MM (16") - EQUIP. ATÉ 200 M</t>
  </si>
  <si>
    <t>REVESTIM. EM TUBO DE AÇO LISO, SCH.10, 62,63 KG/M - DIÂM. 406 MM (16") - EQUIP. DE 201 A 400 M</t>
  </si>
  <si>
    <t>REVESTIM. EM TUBO DE AÇO LISO, SCH.10, 62,63 KG/M - DIÂM. 406 MM (16") - EQUIP. DE 401 A 600 M</t>
  </si>
  <si>
    <t>REVESTIM. EM TUBO DE AÇO LISO, SCH.10, 62,63 KG/M - DIÂM. 406 MM (16") - EQUIP. DE 601 A 1.000 M</t>
  </si>
  <si>
    <t>REVESTIM. EM TUBO DE AÇO LISO, SCH.10, 70,59 KG/M - DIÂM. 457 MM (18") - EQUIP. ACIMA DE 1.001 M</t>
  </si>
  <si>
    <t>REVESTIM. EM TUBO DE AÇO LISO, SCH.10, 70,59 KG/M - DIÂM. 457 MM (18") - EQUIP. ATÉ 200 M</t>
  </si>
  <si>
    <t>REVESTIM. EM TUBO DE AÇO LISO, SCH.10, 70,59 KG/M - DIÂM. 457 MM (18") - EQUIP. DE 201 A 400 M</t>
  </si>
  <si>
    <t>REVESTIM. EM TUBO DE AÇO LISO, SCH.10, 70,59 KG/M - DIÂM. 457 MM (18") - EQUIP. DE 401 A 600 M</t>
  </si>
  <si>
    <t>REVESTIM. EM TUBO DE AÇO LISO, SCH.10, 70,59 KG/M - DIÂM. 457 MM (18") - EQUIP. DE 601 A 1.000 M</t>
  </si>
  <si>
    <t>REVESTIM. EM TUBO DE AÇO LISO, SCH.10, 78,54 KG/M - DIÂM. 508 MM (20") - EQUI. ATÉ 200 M</t>
  </si>
  <si>
    <t>REVESTIM. EM TUBO DE AÇO LISO, SCH.10, 78,54 KG/M - DIÂM. 508 MM (20") - EQUIP. ACIMA DE 1.001 M</t>
  </si>
  <si>
    <t>REVESTIM. EM TUBO DE AÇO LISO, SCH.10, 78,54 KG/M - DIÂM. 508 MM (20") - EQUIP. DE 201 A 400 M</t>
  </si>
  <si>
    <t>REVESTIM. EM TUBO DE AÇO LISO, SCH.10, 78,54 KG/M - DIÂM. 508 MM (20") - EQUIP. DE 401 A 600 M</t>
  </si>
  <si>
    <t>REVESTIM. EM TUBO DE AÇO LISO, SCH.10, 78,54 KG/M - DIÂM. 508 MM (20") - EQUIP. DE 601 A 1.000 M</t>
  </si>
  <si>
    <t>REVESTIM. EM TUBO DE AÇO LISO, SCH.10, 86,50 KG/M - DIÂM. 560 MM (22") - EQUIP. ACIMA DE 1.001 M</t>
  </si>
  <si>
    <t>REVESTIM. EM TUBO DE AÇO LISO, SCH.10, 86,50 KG/M - DIÂM. 560 MM (22") - EQUIP. ATÉ 200 M</t>
  </si>
  <si>
    <t>REVESTIM. EM TUBO DE AÇO LISO, SCH.10, 86,50 KG/M - DIÂM. 560 MM (22") - EQUIP. DE 201 A 400 M</t>
  </si>
  <si>
    <t>REVESTIM. EM TUBO DE AÇO LISO, SCH.10, 86,50 KG/M - DIÂM. 560 MM (22") - EQUIP. DE 401 A 600 M</t>
  </si>
  <si>
    <t>REVESTIM. EM TUBO DE AÇO LISO, SCH.10, 86,50 KG/M - DIÂM. 560 MM (22") - EQUIP. DE 601 A 1.000 M</t>
  </si>
  <si>
    <t>REVESTIM. EM TUBO DE AÇO LISO, SCH.10, 94,45 KG/M - DIÂM. 609 MM (24") - EQUIP. ACIMA DE 1.001 M</t>
  </si>
  <si>
    <t>REVESTIM. EM TUBO DE AÇO LISO, SCH.10, 94,45 KG/M - DIÂM. 609 MM (24") - EQUIP. ATÉ 200 M</t>
  </si>
  <si>
    <t>REVESTIM. EM TUBO DE AÇO LISO, SCH.10, 94,45 KG/M - DIÂM. 609 MM (24") - EQUIP. DE 201 A 400 M</t>
  </si>
  <si>
    <t>REVESTIM. EM TUBO DE AÇO LISO, SCH.10, 94,45 KG/M - DIÂM. 609 MM (24") - EQUIP. DE 401 A 600 M</t>
  </si>
  <si>
    <t>REVESTIM. EM TUBO DE AÇO LISO, SCH.10, 94,45 KG/M - DIÂM. 609 MM (24") - EQUIP. DE 601 A 1.000 M</t>
  </si>
  <si>
    <t>REVESTIM. EM TUBO DE AÇO LISO, SCH.20, 33,31 KG/M - DIÂM. 203 MM (8") - EQUIP. ACIMA DE 1.001 M</t>
  </si>
  <si>
    <t>REVESTIM. EM TUBO DE AÇO LISO, SCH.20, 33,31 KG/M - DIÂM. 203 MM (8") - EQUIP. ATÉ 200 M</t>
  </si>
  <si>
    <t>REVESTIM. EM TUBO DE AÇO LISO, SCH.20, 33,31 KG/M - DIÂM. 203 MM (8") - EQUIP. DE 201 A 400 M</t>
  </si>
  <si>
    <t>REVESTIM. EM TUBO DE AÇO LISO, SCH.20, 33,31 KG/M - DIÂM. 203 MM (8") - EQUIP. DE 401 A 600 M</t>
  </si>
  <si>
    <t>REVESTIM. EM TUBO DE AÇO LISO, SCH.20, 33,31 KG/M - DIÂM. 203 MM (8") - EQUIP. DE 601 A 1.000 M</t>
  </si>
  <si>
    <t>REVESTIM. EM TUBO DE AÇO LISO, SCH.20, 41,77 KG/M - DIÂM. 254 MM (10") - EQUIP. ACIMA DE 1.001 M</t>
  </si>
  <si>
    <t>REVESTIM. EM TUBO DE AÇO LISO, SCH.20, 41,77 KG/M - DIÂM. 254 MM (10") - EQUIP. ATÉ 200 M</t>
  </si>
  <si>
    <t>REVESTIM. EM TUBO DE AÇO LISO, SCH.20, 41,77 KG/M - DIÂM. 254 MM (10") - EQUIP. DE 201 A 400 M</t>
  </si>
  <si>
    <t>REVESTIM. EM TUBO DE AÇO LISO, SCH.20, 41,77 KG/M - DIÂM. 254 MM (10") - EQUIP. DE 401 A 600 M</t>
  </si>
  <si>
    <t>REVESTIM. EM TUBO DE AÇO LISO, SCH.20, 41,77 KG/M - DIÂM. 254 MM (10") - EQUIP. DE 601 A 1.000 M</t>
  </si>
  <si>
    <t>REVESTIM. EM TUBO DE AÇO LISO, SCH.20, 49,72 KG/M - DIÂM. 323 MM (12.3/4") - EQUIP. ACIMA DE 1.001 M</t>
  </si>
  <si>
    <t>REVESTIM. EM TUBO DE AÇO LISO, SCH.20, 49,72 KG/M - DIÂM. 323 MM (12.3/4") - EQUIP. ATÉ 200 M</t>
  </si>
  <si>
    <t>REVESTIM. EM TUBO DE AÇO LISO, SCH.20, 49,72 KG/M - DIÂM. 323 MM (12.3/4") - EQUIP. DE 201 A 400 M</t>
  </si>
  <si>
    <t>REVESTIM. EM TUBO DE AÇO LISO, SCH.20, 49,72 KG/M - DIÂM. 323 MM (12.3/4") - EQUIP. DE 401 A 600 M</t>
  </si>
  <si>
    <t>REVESTIM. EM TUBO DE AÇO LISO, SCH.20, 49,72 KG/M - DIÂM. 323 MM (12.3/4") - EQUIP. DE 601 A 1.000 M</t>
  </si>
  <si>
    <t>REVESTIM. EM TUBO DE AÇO LISO, SCH.20, 67,74 KG/M - DIÂM. 356 MM (14") - EQUIP. ACIMA DE 1.001 M</t>
  </si>
  <si>
    <t>REVESTIM. EM TUBO DE AÇO LISO, SCH.20, 67,74 KG/M - DIÂM. 356 MM (14") - EQUIP. ATÉ 200 M</t>
  </si>
  <si>
    <t>REVESTIM. EM TUBO DE AÇO LISO, SCH.20, 67,74 KG/M - DIÂM. 356 MM (14") - EQUIP. DE 201 A 400 M</t>
  </si>
  <si>
    <t>REVESTIM. EM TUBO DE AÇO LISO, SCH.20, 67,74 KG/M - DIÂM. 356 MM (14") - EQUIP. DE 401 A 600 M</t>
  </si>
  <si>
    <t>REVESTIM. EM TUBO DE AÇO LISO, SCH.20, 67,74 KG/M - DIÂM. 356 MM (14") - EQUIP. DE 601 A 1.000 M</t>
  </si>
  <si>
    <t>REVESTIM. EM TUBO DE AÇO LISO, SCH.20, 77,63 KG/M - DIÂM. 406 MM (16") - EQUIP. ACIMA DE 1.001 M</t>
  </si>
  <si>
    <t>REVESTIM. EM TUBO DE AÇO LISO, SCH.20, 77,63 KG/M - DIÂM. 406 MM (16") - EQUIP. ATÉ 200 M</t>
  </si>
  <si>
    <t>REVESTIM. EM TUBO DE AÇO LISO, SCH.20, 77,63 KG/M - DIÂM. 406 MM (16") - EQUIP. DE 201 A 400 M</t>
  </si>
  <si>
    <t>REVESTIM. EM TUBO DE AÇO LISO, SCH.20, 77,63 KG/M - DIÂM. 406 MM (16") - EQUIP. DE 401 A 600 M</t>
  </si>
  <si>
    <t>REVESTIM. EM TUBO DE AÇO LISO, SCH.20, 77,63 KG/M - DIÂM. 406 MM (16") - EQUIP. DE 601 A 1.000 M</t>
  </si>
  <si>
    <t>REVESTIM. EM TUBO DE AÇO LISO, SCH.20, 87,79 KG/M - DIÂM. 457 MM (18") - EQUIP.  DE 201 A 400 M</t>
  </si>
  <si>
    <t>REVESTIM. EM TUBO DE AÇO LISO, SCH.20, 87,79 KG/M - DIÂM. 457 MM (18") - EQUIP. ACIMA DE 1.001 M</t>
  </si>
  <si>
    <t>REVESTIM. EM TUBO DE AÇO LISO, SCH.20, 87,79 KG/M - DIÂM. 457 MM (18") - EQUIP. ATÉ 200 M</t>
  </si>
  <si>
    <t>REVESTIM. EM TUBO DE AÇO LISO, SCH.20, 87,79 KG/M - DIÂM. 457 MM (18") - EQUIP. DE 401 A 600 M</t>
  </si>
  <si>
    <t>REVESTIM. EM TUBO DE AÇO LISO, SCH.20, 87,79 KG/M - DIÂM. 457 MM (18") - EQUIP. DE 601 A 1.001 M</t>
  </si>
  <si>
    <t>REVESTIM. EM TUBO DE AÇO LISO, SCH.30, 81,28 KG/M - DIÂM. 356 MM (14") - EQUIP. ACIMA DE 1.001 M</t>
  </si>
  <si>
    <t>REVESTIM. EM TUBO DE AÇO LISO, SCH.30, 81,28 KG/M - DIÂM. 356 MM (14") - EQUIP. ATÉ 200 M</t>
  </si>
  <si>
    <t>REVESTIM. EM TUBO DE AÇO LISO, SCH.30, 81,28 KG/M - DIÂM. 356 MM (14") - EQUIP. DE 201 A 400 M</t>
  </si>
  <si>
    <t>REVESTIM. EM TUBO DE AÇO LISO, SCH.30, 81,28 KG/M - DIÂM. 356 MM (14") - EQUIP. DE 401 A 600 M</t>
  </si>
  <si>
    <t>REVESTIM. EM TUBO DE AÇO LISO, SCH.30, 81,28 KG/M - DIÂM. 356 MM (14") - EQUIP. DE 601 A 1.000 M</t>
  </si>
  <si>
    <t>REVESTIM. EM TUBO DE AÇO LISO, SCH.30, 92,98 KG/M - DIÂM. 406 MM (16") - EQUIP. ACIMA DE 1.001 M</t>
  </si>
  <si>
    <t>REVESTIM. EM TUBO DE AÇO LISO, SCH.30, 92,98 KG/M - DIÂM. 406 MM (16") - EQUIP. ATÉ 200 M</t>
  </si>
  <si>
    <t>REVESTIM. EM TUBO DE AÇO LISO, SCH.30, 92,98 KG/M - DIÂM. 406 MM (16") - EQUIP. DE 201 A 400 M</t>
  </si>
  <si>
    <t>REVESTIM. EM TUBO DE AÇO LISO, SCH.30, 92,98 KG/M - DIÂM. 406 MM (16") - EQUIP. DE 401 A 600 M</t>
  </si>
  <si>
    <t>REVESTIM. EM TUBO DE AÇO LISO, SCH.30, 92,98 KG/M - DIÂM. 406 MM (16") - EQUIP. DE 601 A 1.000 M</t>
  </si>
  <si>
    <t>REVESTIM. EM TUBO DE AÇO LISO, SCH.40, 42,65 KG/M - DIÂM. 203 MM (8") - EQUIP. ACIMA DE 1.001 M</t>
  </si>
  <si>
    <t>REVESTIM. EM TUBO DE AÇO LISO, SCH.40, 42,65 KG/M - DIÂM. 203 MM (8") - EQUIP. ATÉ 200 M</t>
  </si>
  <si>
    <t>REVESTIM. EM TUBO DE AÇO LISO, SCH.40, 42,65 KG/M - DIÂM. 203 MM (8") - EQUIP. DE 201 A 400 M</t>
  </si>
  <si>
    <t>REVESTIM. EM TUBO DE AÇO LISO, SCH.40, 42,65 KG/M - DIÂM. 203 MM (8") - EQUIP. DE 401 A 600 M</t>
  </si>
  <si>
    <t>REVESTIM. EM TUBO DE AÇO LISO, SCH.40, 42,65 KG/M - DIÂM. 203 MM (8") - EQUIP. DE 601 A 1.000 M</t>
  </si>
  <si>
    <t>REVESTIM. EM TUBO DE AÇO LISO, SCH.40, 79,74 KG/M - DIÂM. 323 MM (12.3/4") - EQUIP. ACIMA DE 1.001 M</t>
  </si>
  <si>
    <t>REVESTIM. EM TUBO DE AÇO LISO, SCH.40, 79,74 KG/M - DIÂM. 323 MM (12.3/4") - EQUIP. ATÉ 200 M</t>
  </si>
  <si>
    <t>REVESTIM. EM TUBO DE AÇO LISO, SCH.40, 79,74 KG/M - DIÂM. 323 MM (12.3/4") - EQUIP. DE 201 A 400 M</t>
  </si>
  <si>
    <t>REVESTIM. EM TUBO DE AÇO LISO, SCH.40, 79,74 KG/M - DIÂM. 323 MM (12.3/4") - EQUIP. DE 401 A 600 M</t>
  </si>
  <si>
    <t>REVESTIM. EM TUBO DE AÇO LISO, SCH.40, 79,74 KG/M - DIÂM. 323 MM (12.3/4") - EQUIP. DE 601 A 1.000 M</t>
  </si>
  <si>
    <t>ANCORAGEM DE BARRAS DE AÇO - Ø 10,0 MM C/RESINA EPOXÍDICA</t>
  </si>
  <si>
    <t>ANCORAGEM DE BARRAS DE AÇO - Ø 12,5 MM C/RESINA EPOXÍDICA</t>
  </si>
  <si>
    <t>ANCORAGEM DE BARRAS DE AÇO - Ø 16,0 MM C/RESINA EPOXÍDICA</t>
  </si>
  <si>
    <t>ANCORAGEM DE BARRAS DE AÇO - Ø 20,0 MM C/RESINA EPOXÍDICA</t>
  </si>
  <si>
    <t>ANCORAGEM DE BARRAS DE AÇO - Ø 6,3 MM C/RESINA EPOXÍDICA</t>
  </si>
  <si>
    <t>FORNEC.E COLOCAÇÃO DE CHUMBAD.QUÍMICOS E PARAFUSO PRISIONEIRO - Ø 1/2"</t>
  </si>
  <si>
    <t>FORNEC.E COLOCAÇÃO DE CHUMBAD.QUÍMICOS E PARAFUSO PRISIONEIRO - Ø 3/4"</t>
  </si>
  <si>
    <t>FORNEC.E COLOCAÇÃO DE CHUMBAD.QUÍMICOS E PARAFUSO PRISIONEIRO - Ø 3/8"</t>
  </si>
  <si>
    <t>FORNEC.E COLOCAÇÃO DE CHUMBADORES EXPANSIVEIS - Ø 1/2"</t>
  </si>
  <si>
    <t>FORNEC.E COLOCAÇÃO DE CHUMBADORES EXPANSIVEIS - Ø 3/4"</t>
  </si>
  <si>
    <t>FORNEC.E COLOCAÇÃO DE CHUMBADORES EXPANSIVEIS - Ø 3/8"</t>
  </si>
  <si>
    <t>FUROS EM CONCRETO COM Ø 1" E PROFUNDIDADE 10 CM</t>
  </si>
  <si>
    <t>FUROS EM CONCRETO COM Ø 1" E PROFUNDIDADE 20 CM</t>
  </si>
  <si>
    <t>FUROS EM CONCRETO COM Ø 1" E PROFUNDIDADE 30 CM</t>
  </si>
  <si>
    <t>FUROS EM CONCRETO COM Ø 1/2" E PROFUNDIDADE 10 CM</t>
  </si>
  <si>
    <t>FUROS EM CONCRETO COM Ø 1/2" E PROFUNDIDADE 20 CM</t>
  </si>
  <si>
    <t>FUROS EM CONCRETO COM Ø 1/2" E PROFUNDIDADE 30 CM</t>
  </si>
  <si>
    <t>FUROS EM CONCRETO COM Ø 3/4" E PROFUNDIDADE 10 CM</t>
  </si>
  <si>
    <t>FUROS EM CONCRETO COM Ø 3/4" E PROFUNDIDADE 20 CM</t>
  </si>
  <si>
    <t>FUROS EM CONCRETO COM Ø 3/4" E PROFUNDIDADE 30 CM</t>
  </si>
  <si>
    <t>FUROS EM CONCRETO COM Ø 3/8" E PROFUNDIDADE 10 CM</t>
  </si>
  <si>
    <t>FUROS EM CONCRETO COM Ø 3/8" E PROFUNDIDADE 20 CM</t>
  </si>
  <si>
    <t>FUROS EM CONCRETO COM Ø 3/8" E PROFUNDIDADE 30 CM</t>
  </si>
  <si>
    <t>PREPARAÇÃO E APLICAÇÃO DE PONTE DE ADERÊNCIA C/ADESIVO BASE ACRÍLICA</t>
  </si>
  <si>
    <t>PREPARAÇÃO E APLICAÇÃO DE PONTE DE ADERÊNCIA C/ADESIVO BASE EPÓXI</t>
  </si>
  <si>
    <t>APICOAMENTO MANUAL DE SUPERFÍCIE</t>
  </si>
  <si>
    <t>DEFINIÇÃO E DEMARCAÇÃO DA ÁREA DE REPARO C/DISCO DE CORTE</t>
  </si>
  <si>
    <t>DEMOLIÇÃO DE CONCRETO ATÉ A PROFUNDIDADE DE 10 CM</t>
  </si>
  <si>
    <t>DEMOLIÇÃO DE CONCRETO ATÉ A PROFUNDIDADE DE 5 CM</t>
  </si>
  <si>
    <t>ESCARIFICAÇÃO MECÂNICA ATÉ A PROFUNDIDADE DE 4 CM</t>
  </si>
  <si>
    <t>ESCARIFICAÇÃO MECÂNICA COM DISCO DE DESBASTE ATÉ 0,5 CM DE PROFUNDIDADE</t>
  </si>
  <si>
    <t>ESCOVAMENTO MANUAL</t>
  </si>
  <si>
    <t>HIDROJATEAM. ALTA PRESSÃO C/ÁGUA QUENTE OU FRIA E SOLUÇÃO LIMPADORA ATÉ 17 MPA</t>
  </si>
  <si>
    <t>HIDROJATEAM. ALTÍSSIMA PRESSÃO C/ÁGUA QUENTE OU FRIA E SOLUÇÃO LIMPADORA ACIMA DE 17 MPA</t>
  </si>
  <si>
    <t>JATEAMENTO COM AR COMPRIMIDO</t>
  </si>
  <si>
    <t>LIXAMENTO DO SUBSTRATO</t>
  </si>
  <si>
    <t>UMEDECIMENTO DO SUBSTRATO</t>
  </si>
  <si>
    <t>ARGAMASSA DE CIMENTO E AREIA - TRAÇO 1:3</t>
  </si>
  <si>
    <t>ARGAMASSA DE CIMENTO/AREIA - TRAÇO 1:3 C/ADESIVO DE RESINA ACRÍLICA</t>
  </si>
  <si>
    <t>ARGAMASSA DE CIMENTO/AREIA - TRAÇO 1:3 C/ADESIVO DE RESINA ACRÍLICA DE ESPESSURA DE 1,0 CM</t>
  </si>
  <si>
    <t>ARGAMASSA DE CIMENTO/AREIA - TRAÇO 1:3 C/ADESIVO DE RESINA ACRÍLICA DE ESPESSURA DE 2,0 CM</t>
  </si>
  <si>
    <t>CHAPISCO C/ADESIVO ACRÍLICO</t>
  </si>
  <si>
    <t>ESTUCAMENTO C/ADESIVO DE RESINA ACRÍLICA</t>
  </si>
  <si>
    <t>PINTURA IMPERMEABILIZANTE A BASE DE EPÓXI E ALCATRÃO DE HULHA ( TRÊS DEMÃOS)</t>
  </si>
  <si>
    <t>PINTURA IMPERMEABILIZANTE VERNIZ EPÓXI BICOMPONENTE</t>
  </si>
  <si>
    <t>PINTURA IMPERMEABILIZANTE VERNIZ POLIURETANO ALIFÁTICO BICOMPONENTE</t>
  </si>
  <si>
    <t>REVESTIMENTO IMPERMEABILIZANTE E ANTICORROSIVO EPOXI ISENTO DE SOLVENTES</t>
  </si>
  <si>
    <t>IMPERBEABIL.C/RESINA À BASE DE POLÍMERO ACRÍLICO REFORCADA C/TELA DE POLIÉSTER</t>
  </si>
  <si>
    <t>IMPERMEABIL.À BASE CIMENTOS ESPECIAIS/ADITIVOS QUÍMICOS/MINERAIS C/ADIÇÃO EMULSÃO ADESIVA BASE ACRÍL.</t>
  </si>
  <si>
    <t>IMPERMEABIL.C/RESINA TERMOPLÁSTICA</t>
  </si>
  <si>
    <t>IMPERMEABIL.C/RESINA TERMOPLÁSTICA REFORÇADA C/DUPLA TELA DE POLIÉSTER P/FISSURAS</t>
  </si>
  <si>
    <t>IMPERMEABIL.C/RESINA TERMOPLÁSTICA REFORÇADA C/TELA DE POLIÉSTER</t>
  </si>
  <si>
    <t>IMPERMEABIL.SEMIFLEXÍVEL DE BASE RESINA ACRÍLICA</t>
  </si>
  <si>
    <t>IMPERMEABILIZAÇÃO C/MANTA ASFÁLTICA ESTRUTURADA C/VÉU DE FIBRA DE VIDRO E = 4,0 MM</t>
  </si>
  <si>
    <t>IMPERMEABILIZAÇÃO C/MANTA ASFÁLTICA MODIFICADA C/POLÍMEROS E ESTRUTUR. C/POLIÉSTER E = 4,0 MM</t>
  </si>
  <si>
    <t>IMPERMEABILIZAÇÃO COM RESINA ACRÍLICA ELASTOMÉRICA</t>
  </si>
  <si>
    <t>IMPERMEABILIZAÇÃO COM RESINA ACRÍLICA ELASTOMÉRICA INCORPORADA COM FIBRAS SINTÉTICAS</t>
  </si>
  <si>
    <t>IMPERMEABILIZAÇÃO COM RESINA ACRÍLICA ELASTOMÉRICA INCORPORADA COM MICRO-ESFERAS DE ISOLANTE TÉRMICO</t>
  </si>
  <si>
    <t>IMPERMEABILIZAÇÃO COM RESINA EPÓXI BASE AQUOSA ABERTA À DIFUSÃO DE VAPOR DE ÁGUA</t>
  </si>
  <si>
    <t>PROTEÇÃO TÉRMICA C/AGREGADO LEVE DE ESPESSURA 12 CM</t>
  </si>
  <si>
    <t>PROTEÇÃO TÉRMICA EM LAJES PLANAS DE COBERTURA C/POLIESTIRENO EXPANDIDO C/ESPESSURA 2,5 CM</t>
  </si>
  <si>
    <t>REMOÇÃO DA IMPERMEABILIZAÇÃO E DA REGULARIZAÇÃO EXISTENTE</t>
  </si>
  <si>
    <t>REMOÇÃO DA PROTEÇÃO MECÂNICA</t>
  </si>
  <si>
    <t>REMOÇÃO DA PROTEÇÃO TÉRMICA</t>
  </si>
  <si>
    <t>REMOÇÃO DE CAMADAS DE PROTEÇÃO TÉRMICA, MECÂNICA, IMPERMEABILZAÇÃO E CAMADA DE REGULARIZAÇÃO DE LAJE DE COBERTURA.</t>
  </si>
  <si>
    <t>REVESTIMENTO IMPERMEABILIZANTE MINERAL DE ALTA RESISTÊNCIA QUÍMICA, ESPESSURA DE 5 MM</t>
  </si>
  <si>
    <t>DESOBSTRUÇÃO DA JUNTA</t>
  </si>
  <si>
    <t>RECOMPOSIÇÃO DE BORDA DE CONCRETO C/ARGAMASSA EPOXIDICA</t>
  </si>
  <si>
    <t>RECOMPOSIÇÃO DE BORDA DE CONCRETO C/ARGAMASSA POLIMÉRICA</t>
  </si>
  <si>
    <t>REPARO EM JUNTAS C/PERFIL PRÉ-MOLDADO DE NEOPRENE L = 10 MM</t>
  </si>
  <si>
    <t>REPARO EM JUNTAS C/PERFIL PRÉ-MOLDADO DE NEOPRENE L = 20 MM</t>
  </si>
  <si>
    <t>REPARO EM JUNTAS C/PERFIL PRÉ-MOLDADO DE NEOPRENE L = 25 MM</t>
  </si>
  <si>
    <t>REPARO EM JUNTAS C/PERFIL PRÉ-MOLDADO DE NEOPRENE L = 30 MM</t>
  </si>
  <si>
    <t>REPARO EM JUNTAS C/PERFIL PRÉ-MOLDADO DE NEOPRENE L = 35 MM</t>
  </si>
  <si>
    <t>REPARO EM JUNTAS C/PERFIL PRÉ-MOLDADO DE NEOPRENE L = 40 MM</t>
  </si>
  <si>
    <t>REPARO EM JUNTAS C/PERFIL PRÉ-MOLDADO DE NEOPRENE L = 50 MM</t>
  </si>
  <si>
    <t>RETIRADA DE PERFIL VULCANIZADO</t>
  </si>
  <si>
    <t>VEDAÇÃO DE JUNTAS C/MASTIQUE ELÁSTICO DE POLIURETANO</t>
  </si>
  <si>
    <t>VEDAÇÃO DE JUNTAS C/MASTIQUE ELÁSTICO DE SILICONE</t>
  </si>
  <si>
    <t>APLICAÇÃO DE ARGAMASSA TIPO DRY PACK PARA REPAROS</t>
  </si>
  <si>
    <t>APLICAÇÃO DE ARGAMASSA TIPO DRY PACK PARA TIRANTES</t>
  </si>
  <si>
    <t>APLICAÇÃO DE MEMBRANA DE CURA QUÍMICA</t>
  </si>
  <si>
    <t>ARGAMASSA À BASE DE CIMENTO MODIFICADA C/POLÍMEROS</t>
  </si>
  <si>
    <t>ARGAMASSA À BASE DE CIMENTO MODIFICADA C/POLÍMEROS ESPESSURA ATÉ 2 CM</t>
  </si>
  <si>
    <t>ARGAMASSA À BASE DE CIMENTO MODIFICADA C/POLÍMEROS ESPESSURA ATÉ 3 CM</t>
  </si>
  <si>
    <t>ARGAMASSA À BASE DE CIMENTO MODIFICADA C/POLÍMEROS ESPESSURA ATÉ 5 CM</t>
  </si>
  <si>
    <t>ARGAMASSA BASE EPÓXI ESPESSURA ATÉ 3 CM</t>
  </si>
  <si>
    <t>ARGAMASSA PROJETADA EM PAREDES</t>
  </si>
  <si>
    <t>ARGAMASSA PROJETADA EM TETOS</t>
  </si>
  <si>
    <t>CONCRETO PROJETADO EM PAREDES</t>
  </si>
  <si>
    <t>CONCRETO PROJETADO EM TETOS</t>
  </si>
  <si>
    <t>ESTANCAMENTO DE INFILTRAÇÃO C/CIMENTO DE PEGA ULTRA RÁPIDA</t>
  </si>
  <si>
    <t>FORMA PARA REPAROS PROFUNDOS</t>
  </si>
  <si>
    <t>GRAUTE MINERAL</t>
  </si>
  <si>
    <t>GRAUTE MINERAL E PEDRISCOS</t>
  </si>
  <si>
    <t>MICRO CONCRETO MODIFICADO C/POLÍMEROS</t>
  </si>
  <si>
    <t>MICRO CONRETO MODIFICADO C/POLÍMEROS C/TRAÇO REALIZADO IN LOCO</t>
  </si>
  <si>
    <t>IMPERMEABILIZAÇÃO E PROTEÇÃO QUÍMICA POR TRATAMENTO DE CRISTALIZAÇÃO OSMÓTICA PROFUNDA</t>
  </si>
  <si>
    <t>REPARO EM JUNTAS DE DILATAÇÃO COM PERFIL FLEXÍVEL PRÉ-MOLDADO DE EPDM   L=40 MM</t>
  </si>
  <si>
    <t>REPARO ESTRUTURAL DE VIGAS, LAJES E PILARES C/APLICAÇÃO DE GRAUTE VÃOS DE 35 A 70 MM</t>
  </si>
  <si>
    <t>SERVIÇOS DE PERFURAÇÃO E INSTALAÇÃO DE BICOS DE PERFURAÇÃO E INJEÇÃO DE (113X15)MM AO LONGO DE FISSURA E/OU TRINCA EM ESTRUTURAS DE CONCRETO SIMPLES E/OU ARMADO</t>
  </si>
  <si>
    <t>TRATAMENTO DE CONCRETO SEGREGADO (BICHEIRAS) POR CRISTALIZAÇÃO OSMÓTICA PROFUNDA, SEM PERCOLAÇÃO DE ÁGUA PELO MÉTODO DE DRY-PACK COM ESPESSURA DE 3 CM</t>
  </si>
  <si>
    <t>TRATAMENTO DE FISSURAS COM INJECAO DE GEL ACRILICO</t>
  </si>
  <si>
    <t>TRATAMENTO DE JUNTA DE CONCRETAGEM E FISSURAS PASSIVAS POR CRISTALIZAÇÃO OSMÓTICA PROFUNDA, COM PERCOLAÇÃO DE ÁGUA PELO MÉTODO DE DRY-PACK (CANALETA DE 3,00X 4,00 CM)</t>
  </si>
  <si>
    <t>TRATAMENTO DE JUNTA DE CONCRETAGEM E FISSURAS PASSIVAS POR CRISTALIZAÇÃO OSMÓTICA PROFUNDA, SEM PERCOLAÇÃO DE ÁGUA PELO MÉTODO DE DRY-PACK (CANALETA DE 3,00X 3,00 CM)</t>
  </si>
  <si>
    <t>TRATAMENTO DE JUNTA DE DILATAÇÃO COM INJEÇÃO DE ESPUMA A BASE DE POLIURETANO HIDROATIVADO</t>
  </si>
  <si>
    <t>TRATAMENTO DE JUNTAS DE DILATACAO COM INJECAO DE GEL ACRILICO</t>
  </si>
  <si>
    <t>TRATAMENTO DE JUNTAS DE DILATAÇÃO COM INJEÇÃO DE GEL DE POLIURETANO</t>
  </si>
  <si>
    <t>TRATAMENTO DE MICRO FISSURAS POR SILICATAÇÃO OU FLUORSILICATAÇÃO</t>
  </si>
  <si>
    <t>TRATAMENTO FLEXÍVEL C/INJEÇÃO DE ESPUMA À BASE DE POLIURETANO HIDROATIVO</t>
  </si>
  <si>
    <t>TRATAMENTO FLEXÍVEL C/INJEÇÃO DE GEL À BASE DE POLIURETANO</t>
  </si>
  <si>
    <t>TRATAMENTO FLEXÍVEL C/INJEÇÃO DE SELANTE À BASE DE POLIURETANO HIDROATIVADO E GEL</t>
  </si>
  <si>
    <t>TRATAMENTO FLEXÍVEL C/MASTIQUE ELÁSTICO BASE POLIURETANO</t>
  </si>
  <si>
    <t>TRATAMENTO FLEXÍVEL C/MASTIQUE ELÁSTICO BASE SILICONE</t>
  </si>
  <si>
    <t>TRATAMENTO FLEXÍVEL C/PERFIL PRÉ MOLDADO DE NEOPRENE L = 10 MM</t>
  </si>
  <si>
    <t>TRATAMENTO FLEXÍVEL C/PERFIL PRÉ MOLDADO DE NEOPRENE L = 25 MM</t>
  </si>
  <si>
    <t>TRATAMENTO FLEXÍVEL C/PERFIL PRÉ MOLDADO DE NEOPRENE L = 50 MM</t>
  </si>
  <si>
    <t>TRATAMENTO RÍGIDO POR TAMPONAMENTO C/INJEÇÃO DE RESINA EPÓXI</t>
  </si>
  <si>
    <t>LIMPEZA DA OBRA</t>
  </si>
  <si>
    <t>REMOÇÃO ENTULHO INCLUSIVE A CARGA, TRANSPORTE E DESCARGA EM BOTA FORA A QQ DISTÂNCIA</t>
  </si>
  <si>
    <t>ANDAIMES TUBULARES</t>
  </si>
  <si>
    <t>PLATAFORMA COM LANÇA ARTICULADA - H=25 M</t>
  </si>
  <si>
    <t>PLATAFORMA COM LANÇA ARTICULADA - H=40 M</t>
  </si>
  <si>
    <t>PROTEÇÃO COM TELA DE NYLON</t>
  </si>
  <si>
    <t>RECUPERAÇÃO EM ESTRUTURAS VERTICAIS COM UTILIZAÇÃO DE CADEIRA SUSPENSA COM CATRACA</t>
  </si>
  <si>
    <t>APLICAÇÃO DE TINTA DE ALTO TEOR DE ZINCO</t>
  </si>
  <si>
    <t>COMPLEMENTAÇÃO DE BARRAS DE AÇO</t>
  </si>
  <si>
    <t>EMENDAS POR TRANSPASSE</t>
  </si>
  <si>
    <t>JATEAMENTO C/MINÉRIO TIPO ESFÉRICO GRANULOM. 12/20 ALFA ALUMINA - 80%</t>
  </si>
  <si>
    <t>JATEAMENTO COM ESCÓRIA DE COBRE</t>
  </si>
  <si>
    <t>LIMPEZA DE SUPERFÍCIE COM GRANALHA DE AÇO</t>
  </si>
  <si>
    <t>LIXAMENTO DAS ARMADURAS</t>
  </si>
  <si>
    <t>SUBSTITUIÇÃO DE BARRAS DE AÇO</t>
  </si>
  <si>
    <t>TRATAMENTO DE CONCRETO COM ARMADURAS OXIDADAS E RECOMPOSIÇÃO COM ARGAMASSA POLIMÉRICA</t>
  </si>
  <si>
    <t>ANDAIME</t>
  </si>
  <si>
    <t>M2M</t>
  </si>
  <si>
    <t>BALANCIM</t>
  </si>
  <si>
    <t>UNM</t>
  </si>
  <si>
    <t>IMPERMEABILIZAÇÃO BETUMINOSA</t>
  </si>
  <si>
    <t>IMPERMEABILIZAÇÃO COM CIMENTO CRISTALIZANTE</t>
  </si>
  <si>
    <t>IMPERMEABILIZAÇÃO COM CIMENTO CRISTALIZANTE - BASE ACRÍLICA</t>
  </si>
  <si>
    <t>IMPERMEABILIZAÇÃO COM MANTA GEOTÊXTIL IMPREGNADA COM ASFALTO</t>
  </si>
  <si>
    <t>IMPERMEABILIZAÇÃO RÍGIDA COM ARGAMASSA</t>
  </si>
  <si>
    <t>JUNTA DE DILATAÇÃO ASFALTICA</t>
  </si>
  <si>
    <t>PROTEÇÃO MECÂNICA COM ARGAMASSA DE CIMENTO E AREIA</t>
  </si>
  <si>
    <t>PROTEÇÃO TÉRMICA EM CONCRETO COM AGREGADO LEVE</t>
  </si>
  <si>
    <t>REGULARIZAÇÃO DE BASE COM ARGAMASSA DE CIMENTO E AREIA</t>
  </si>
  <si>
    <t>LIMPEZA COM APLICAÇÃO DE SODA CÁUSTICA</t>
  </si>
  <si>
    <t>PINTURA À BASE DE CIMENTO</t>
  </si>
  <si>
    <t>PINTURA À CAL</t>
  </si>
  <si>
    <t>PINTURA A ÓLEO EM MADEIRA, COM MASSA CORRIDA</t>
  </si>
  <si>
    <t>PINTURA A ÓLEO EM MADEIRA, SEM MASSA CORRIDA</t>
  </si>
  <si>
    <t>PINTURA A ÓLEO EM METAL</t>
  </si>
  <si>
    <t>PINTURA A ÓLEO EM PAREDE, COM MASSA CORRIDA</t>
  </si>
  <si>
    <t>PINTURA A ÓLEO EM PAREDE, SEM MASSA CORRIDA</t>
  </si>
  <si>
    <t>PINTURA COM HIDRÓFUGO À BASE DE SILICONE</t>
  </si>
  <si>
    <t>PINTURA COM VERNIZ ACRÍLICO EM CONCRETO APARENTE</t>
  </si>
  <si>
    <t>PINTURA COM VERNIZ POLIURETANO EM CONCRETO APARENTE</t>
  </si>
  <si>
    <t>PINTURA DE PISO COM GRAFITE</t>
  </si>
  <si>
    <t>PINTURA DE PISO COM TINTA NOVA COR OU SIMILAR</t>
  </si>
  <si>
    <t>PINTURA DO LOGOTIPO SABESP</t>
  </si>
  <si>
    <t>PINTURA EM LÁTEX ACRÍLICO, COM MASSA CORRIDA ACRÍLICA</t>
  </si>
  <si>
    <t>PINTURA EM LÁTEX ACRÍLICO, SEM MASSA CORRIDA</t>
  </si>
  <si>
    <t>PINTURA EM LÁTEX PVA, COM MASSA CORRIDA PVA</t>
  </si>
  <si>
    <t>PINTURA EM LÁTEX PVA, SEM MASSA CORRIDA</t>
  </si>
  <si>
    <t>PINTURA EPÓXI COM MASSA EPOXI</t>
  </si>
  <si>
    <t>PINTURA EPÓXI SEM MASSA EPOXI</t>
  </si>
  <si>
    <t>PINTURA ESMALTE EM MADEIRA, COM MASSA CORRIDA</t>
  </si>
  <si>
    <t>PINTURA ESMALTE EM MADEIRA, SEM MASSA CORRIDA</t>
  </si>
  <si>
    <t>PINTURA ESMALTE EM METAL</t>
  </si>
  <si>
    <t>PINTURA GRAFITE OU ALUMÍNIO EM METAL</t>
  </si>
  <si>
    <t>PINTURA VERNIZ EM MADEIRA</t>
  </si>
  <si>
    <t xml:space="preserve">ARGAMASSA DE CIMENTO E AREIA PARA ENCHIMENTO, REGULARIZAÇÃO,  NIVELAMENTO E PROTEÇÃO MECÂNICA </t>
  </si>
  <si>
    <t>CHAPISCO</t>
  </si>
  <si>
    <t>CONTRAPISO DE CONCRETO NÃO-ESTRUTURAL IMPERMEABILIZADO</t>
  </si>
  <si>
    <t>EMBOÇO</t>
  </si>
  <si>
    <t>FORRO EM FIBRA MINERAL, E = 12 MM, REMOVÍVEL</t>
  </si>
  <si>
    <t xml:space="preserve">FORRO EM PLACA DE GESSO </t>
  </si>
  <si>
    <t>FORRO EM PVC</t>
  </si>
  <si>
    <t>PISO CIMENTADO LISO</t>
  </si>
  <si>
    <t xml:space="preserve">PISO DE CONCRETO NÃO-ESTRUTURAL </t>
  </si>
  <si>
    <t>PISO EM ARDÓSIA</t>
  </si>
  <si>
    <t>PISO EM CERÂMICA VERMELHA</t>
  </si>
  <si>
    <t>PISO EM CHAPA VINÍLICA</t>
  </si>
  <si>
    <t>PISO EM GRANILITE</t>
  </si>
  <si>
    <t>PISO EM GRANITO (ESPESSURA 20 MM)</t>
  </si>
  <si>
    <t>PISO EM PLACA DE BORRACHA LISA OU TEXTURIZADA</t>
  </si>
  <si>
    <t>PISO EM REVESTIMENTO CERÂMICO</t>
  </si>
  <si>
    <t>REBOCO</t>
  </si>
  <si>
    <t>REVESTIMENTO COM AZULEJO PARA PAREDE</t>
  </si>
  <si>
    <t>REVESTIMENTO COM LAJOTA CERÂMICA SEMI-FOSCA PARA PAREDE (LITOCERÂMICA)</t>
  </si>
  <si>
    <t>RODAPÉ EM GRANITO, H = 7 CM</t>
  </si>
  <si>
    <t>RODAPÉ EM MADEIRA H = 7 CM, COM CORDÃO</t>
  </si>
  <si>
    <t>SOLEIRA EM GRANITO E = 2 CM</t>
  </si>
  <si>
    <t>ENCHIMENTO DA LAGOA</t>
  </si>
  <si>
    <t>INTERL. C/ REDES DE ÁGUA EXISTENTES - DIÂM. 100 MM - CONVENCIONAL PVC</t>
  </si>
  <si>
    <t>INTERL. C/ REDES DE ÁGUA EXISTENTES - DIÂM. 100 MM - TÊ TRIPARTIDO</t>
  </si>
  <si>
    <t>INTERL. C/ REDES DE ÁGUA EXISTENTES - DIÂM. 150 MM - TÊ TRIPARTIDO</t>
  </si>
  <si>
    <t>INTERL. C/ REDES DE ÁGUA EXISTENTES - DIÂM. 200 MM - TÊ TRIPARTIDO</t>
  </si>
  <si>
    <t>INTERL. C/ REDES DE ÁGUA EXISTENTES - DIÂM. 250 MM - TÊ TRIPARTIDO</t>
  </si>
  <si>
    <t>INTERL. C/ REDES DE ÁGUA EXISTENTES - DIÂM. 300 MM - TÊ TRIPARTIDO</t>
  </si>
  <si>
    <t>INTERL. C/ REDES DE ÁGUA EXISTENTES - DIÂM. 350 MM - TÊ TRIPARTIDO</t>
  </si>
  <si>
    <t>INTERL. C/ REDES DE ÁGUA EXISTENTES - DIÂM. 400 MM - TÊ TRIPARTIDO</t>
  </si>
  <si>
    <t>INTERL. C/ REDES DE ÁGUA EXISTENTES - DIÂM. 50 MM - CONVENCIONAL PVC</t>
  </si>
  <si>
    <t>INTERL. C/ REDES DE ÁGUA EXISTENTES - DIÂM. 50 MM - TÊ TRIPARTIDO</t>
  </si>
  <si>
    <t>INTERL. C/ REDES DE ÁGUA EXISTENTES - DIÂM. 500 MM - TÊ TRIPARTIDO</t>
  </si>
  <si>
    <t>INTERL. C/ REDES DE ÁGUA EXISTENTES - DIÂM. 75 MM - CONVENCIONAL PVC</t>
  </si>
  <si>
    <t>INTERL. C/ REDES DE ÁGUA EXISTENTES - DIÂM. 80 MM - TÊ TRIPARTIDO</t>
  </si>
  <si>
    <t>CARGA E DESCARGA MANUAL DE MATERIAIS DE DEMOLIÇÃO</t>
  </si>
  <si>
    <t>DEMOLIÇÃO DE ALVENARIA</t>
  </si>
  <si>
    <t>DEMOLIÇÃO DE CONCRETO ARMADO</t>
  </si>
  <si>
    <t>DEMOLIÇÃO DE CONCRETO SIMPLES</t>
  </si>
  <si>
    <t>REMOÇÃO COMPLETA DE CERCA DE ALAMBRADO</t>
  </si>
  <si>
    <t>REMOÇÃO COMPLETA DE CERCA DE ARAME FARPADO - 11 FIOS</t>
  </si>
  <si>
    <t>REMOÇÃO COMPLETA DE CERCA DE ARAME FARPADO - 5 FIOS</t>
  </si>
  <si>
    <t>REMOÇÃO DE APARELHOS DE ILUMINAÇÃO PARA LÂMPADA FLUORESCENTE</t>
  </si>
  <si>
    <t>REMOÇÃO DE APARELHOS DE ILUMINAÇÃO PARA LÂMPADA INCANDESCENTE</t>
  </si>
  <si>
    <t>REMOÇÃO DE APARELHOS SANITÁRIOS, INCLUSIVE ACESSÓRIOS</t>
  </si>
  <si>
    <t>REMOÇÃO DE ARAME FARPADO</t>
  </si>
  <si>
    <t>REMOÇÃO DE BATENTES DE MADEIRA</t>
  </si>
  <si>
    <t>REMOÇÃO DE CAIAÇÃO OU TINTA MINERAL IMPERMEÁVEL</t>
  </si>
  <si>
    <t>REMOÇÃO DE CAIBROS DE MADEIRA DA COBERTURA</t>
  </si>
  <si>
    <t>REMOÇÃO DE CAIXAS ESTAMPADAS</t>
  </si>
  <si>
    <t>REMOÇÃO DE CALHAS E RUFOS</t>
  </si>
  <si>
    <t>REMOÇÃO DE ESQUADRIAS METÁLICAS</t>
  </si>
  <si>
    <t>REMOÇÃO DE ESTRUTURA DE MADEIRA EM TESOURA PONTALETADA OU MISTA P/TELHAS CERÂMICAS</t>
  </si>
  <si>
    <t>REMOÇÃO DE ESTRUTURA DE MADEIRA EM TESOURA PONTALETADA OU MISTA P/TELHAS FIBROCIMENTO</t>
  </si>
  <si>
    <t>REMOÇÃO DE FECHADURAS</t>
  </si>
  <si>
    <t>REMOÇÃO DE FIOS ELÉTRICOS ATÉ 2,5 MM2</t>
  </si>
  <si>
    <t>REMOÇÃO DE FOLHAS DE PORTAS OU JANELAS DE MADEIRA</t>
  </si>
  <si>
    <t>REMOÇÃO DE FORRO DE ESTUQUE</t>
  </si>
  <si>
    <t>REMOÇÃO DE FORROS DE MADEIRA PREGADAS</t>
  </si>
  <si>
    <t>REMOÇÃO DE INTERRUPTORES E TOMADAS</t>
  </si>
  <si>
    <t>REMOÇÃO DE PINTURA A ÓLEO, ESMALTE OU LÁTEX/ACRÍLICO EM PAREDES</t>
  </si>
  <si>
    <t>REMOÇÃO DE PINTURA A ÓLEO, ESMALTE OU VERNIZ EM ESQUADRIAS DE MADEIRA</t>
  </si>
  <si>
    <t>REMOÇÃO DE PINTURA A ÓLEO, ESMALTE, ALUMÍNIO OU GRAFITE EM ESQUADRIAS DE FERRO</t>
  </si>
  <si>
    <t>REMOÇÃO DE PISO</t>
  </si>
  <si>
    <t>REMOÇÃO DE PORTÃO OU GRADE METÁLICA</t>
  </si>
  <si>
    <t>REMOÇÃO DE REGISTROS E VÁLVULAS DE DESCARGA</t>
  </si>
  <si>
    <t>REMOÇÃO DE REVESTIMENTO DE ARGAMASSA</t>
  </si>
  <si>
    <t>REMOÇÃO DE REVESTIMENTO DE AZULEJO, INCLUSIVE ARGAMASSA</t>
  </si>
  <si>
    <t>REMOÇÃO DE RIPAS DE MADEIRA DA COBERTURA</t>
  </si>
  <si>
    <t>REMOÇÃO DE TELA OU ALAMBRADO</t>
  </si>
  <si>
    <t>REMOÇÃO DE TELHAS CERÂMICAS</t>
  </si>
  <si>
    <t>REMOÇÃO DE TELHAS DE FIBROCIMENTO ESTRUTURAL  L = 49 CM</t>
  </si>
  <si>
    <t>REMOÇÃO DE TELHAS DE FIBROCIMENTO ESTRUTURAL  L = 90 CM</t>
  </si>
  <si>
    <t>REMOÇÃO DE TELHAS DE FIBROCIMENTO ONDULADAS</t>
  </si>
  <si>
    <t>REMOÇÃO DE TUBULAÇÕES EM GERAL</t>
  </si>
  <si>
    <t>REMOÇÃO DE VIDROS OU CRISTAIS PLANOS</t>
  </si>
  <si>
    <t>TRANSPORTE DE MATERIAL DE DEMOLIÇÃO</t>
  </si>
  <si>
    <t>DESCOBRIMENTO E NIVELAMENTO DE PV, PI, TL</t>
  </si>
  <si>
    <t>DETECÇÃO ELETROMAGNÉTICA DE PEÇAS DE ÁGUA</t>
  </si>
  <si>
    <t>DETECÇÃO ELETROMAGNÉTICA DE REDE DE ÁGUA</t>
  </si>
  <si>
    <t>DETECÇÃO PELO MÉTODO DE SONDAGEM COM VARAS METÁLICAS, REDE DE ÁGUA</t>
  </si>
  <si>
    <t>PESQUISA DE INTERFERÊNCIA</t>
  </si>
  <si>
    <t>PESQUISA DE VAZAMENTOS INVISÍVEIS DE REDE DE ÁGUA E RAMAL</t>
  </si>
  <si>
    <t>SONDAGEM DE REDES E PEÇAS LOCALIZADAS (CAVAS) COM PAVIMENTAÇÃO</t>
  </si>
  <si>
    <t>SONDAGEM DE REDES E PEÇAS LOCALIZADAS (CAVAS) SEM PAVIMENTAÇÃO</t>
  </si>
  <si>
    <t>ESTRUTURA DE COBERTURA EM MADEIRA DE LEI EM TESOURAS PARA TELHAS CERÂMICAS - VÃOS ATÉ 7,00 M</t>
  </si>
  <si>
    <t>ESTRUTURA DE COBERTURA EM MADEIRA DE LEI EM TESOURAS PARA TELHAS CERÂMICAS - VÃOS DE 7,01 ATÉ 10,00 M</t>
  </si>
  <si>
    <t>ESTRUTURA DE COBERTURA EM MADEIRA DE LEI EM TESOURAS PARA TELHAS ONDULADAS - VÃOS ATÉ 7,00 M</t>
  </si>
  <si>
    <t>ESTRUTURA DE COBERTURA EM MADEIRA DE LEI EM TESOURAS PONTALETADAS (MISTA) PARA TELHAS CERÂMICAS - VÃOS ATÉ 7,00 M</t>
  </si>
  <si>
    <t>FORRO DE ESTUQUE DE TETOS E BEIRAIS</t>
  </si>
  <si>
    <t>FORRO DE TÁBUAS APARELHADAS MACHO E FEMEA DE PINHO</t>
  </si>
  <si>
    <t>LIMPEZA DE APARELHO SANITÁRIO, INCLUSIVE METAIS</t>
  </si>
  <si>
    <t>LIMPEZA DE PISOS CIMENTADOS, CERÂMICOS, AZULEJOS, PEDRAS, PISOS VINÍLICOS, LADRILHOS HIDRÁULICOS</t>
  </si>
  <si>
    <t>LIMPEZA DE VIDROS</t>
  </si>
  <si>
    <t>RECOLOCAÇÃO DE CAIBROS</t>
  </si>
  <si>
    <t>RECOLOCAÇÃO DE RIPAS</t>
  </si>
  <si>
    <t>RECOLOCAÇÃO DE TELHAS ONDULADAS DE FIBROCIMENTO - SEM AMIANTO</t>
  </si>
  <si>
    <t>RECOLOCAÇÃO DE TELHAS TIPO FRANCESA</t>
  </si>
  <si>
    <t>RECOLOCAÇÃO DE TELHAS TIPO PAULISTA</t>
  </si>
  <si>
    <t>REPREGAMENTO DE FORROS DE MADEIRA</t>
  </si>
  <si>
    <t>ALTEAMENTO DO FECHAMENTO DE DIVISA COM 3 FIOS DE ARAME FARPADO</t>
  </si>
  <si>
    <t>COLOCAÇÃO DE ARAME FARPADO EM MOURÕES EXISTENTES - 11 FIOS</t>
  </si>
  <si>
    <t>COLOCAÇÃO DE ARAME FARPADO EM MOURÕES EXIXTENTES - 5 FIOS</t>
  </si>
  <si>
    <t>COLOCAÇÃO DE TELA DE ALAMBRADO EM MOURÕES EXISTENTES</t>
  </si>
  <si>
    <t>CONSERV. DE ÁREAS VERDES (CAPINA C/REMOÇÃO DE VEGET. DIVERSAS E EXTERMÍNIO PRAGAS EM CAMINHOS E/OU FAIXAS)</t>
  </si>
  <si>
    <t>CONSERV.DE ÁREAS VERDES - CORTE E MANUTENÇÃO DO GRAMADO EM ÁREAS PLANAS</t>
  </si>
  <si>
    <t>CONSERV.DE ÁREAS VERDES - CORTE E MANUTENÇÃO DO GRAMADO EM TALUDES</t>
  </si>
  <si>
    <t>CONSERV.DE ÁREAS VERDES - LIMPEZA DE TALUDES PROTEGIDOS COM ENROCAMENTO</t>
  </si>
  <si>
    <t>CONSERV.DE ÁREAS VERDES - RECOBRIMENTO DE ÁREA GRAMADA C/TERRA VEGETAL E ADUBAÇÃO</t>
  </si>
  <si>
    <t>CONSERV.DE ÁREAS VERDES - ROÇAGEM C/REMOÇÃO VEGET.DIVERSAS E EXTERM.PRAGAS EM FAIXAS DE ESTRADAS E MARGEM DE CANAIS</t>
  </si>
  <si>
    <t>CONSERV.DE ÁREAS VERDES - ROÇAGEM E APLICAÇÃO DE HERBICIDAS NA VEGETAÇÃO DE PÁTIOS EMPEDRADOS</t>
  </si>
  <si>
    <t>CONSERV.DE ÁREAS VERDES - ROÇAGEM S/REMOÇÃO VEGET.DIVERSAS E EXTERM.PRAGAS EM FAIXAS DE ADUTORAS</t>
  </si>
  <si>
    <t>CONSERV.DE FAIXAS DE CIRCULAÇÃO - PINTURA DOS MARCOS C/LÁTEX E NUMERAÇÃO C/TINTA À ÓLEO</t>
  </si>
  <si>
    <t>CONSERV.DE FAIXAS DE CIRCULAÇÃO - PINTURA DOS MARCOS E NUMERAÇÃO C/TINTA À ÓLEO</t>
  </si>
  <si>
    <t>CONSERV.DE FAIXAS DE CIRCULAÇÃO - REPOSIÇÃO DE FIOS ARREBENTADOS OU ARRANCADOS</t>
  </si>
  <si>
    <t>CONSERV.DE FAIXAS DE CIRCULAÇÃO - REPOSIÇÃO DE MARCOS</t>
  </si>
  <si>
    <t>CONSERV.DE FAIXAS DE CIRCULAÇÃO - REPOSIÇÃO DE MOURÕES DE CONCRETO</t>
  </si>
  <si>
    <t>CONSERV.DE FAIXAS DE CIRCULAÇÃO DE 1,00 M JUNTO AS DIVISAS - ROÇAGEM C/REMOÇÃO DA VEGETAÇÃO</t>
  </si>
  <si>
    <t>IRRIGAÇÃO DE ÁREA GRAMADA COM CAMINHÃO IRRIGADEIRA</t>
  </si>
  <si>
    <t>LIMPEZA DE CAIXA DE PASSAGEM OU BUEIRO</t>
  </si>
  <si>
    <t>LIMPEZA DE CANALETAS DE DRENAGEM SUPERFICIAL</t>
  </si>
  <si>
    <t>ATERRO DE FOSSA</t>
  </si>
  <si>
    <t>ATERRO DE FOSSA COM EXECUÇÃO DE VIGA DE CONCRETO PARA BERÇO DE TUBULAÇÃO</t>
  </si>
  <si>
    <t>CORTE E REMOÇÃO DE ÁRVORES, INCLUSIVE RAÍZES - DIÂMETRO ACIMA DE 30 CM</t>
  </si>
  <si>
    <t>CORTE E REMOÇÃO DE ÁRVORES, INCLUSIVE RAÍZES - DIÂMETRO ENTRE 16 E 30 CM</t>
  </si>
  <si>
    <t>CORTE E REMOÇÃO DE ÁRVORES, INCLUSIVE RAÍZES - DIÂMETRO ENTRE 5 E 15 CM</t>
  </si>
  <si>
    <t>ROÇADA E CAPINA</t>
  </si>
  <si>
    <t>PASSADIÇOS DE CHAPA METÁLICA PARA VEÍCULOS</t>
  </si>
  <si>
    <t>PASSADIÇOS DE MADEIRA PARA PEDESTRES</t>
  </si>
  <si>
    <t>PASSADIÇOS DE MADEIRA PARA VEÍCULOS</t>
  </si>
  <si>
    <t>EQUIPE A - ATENDIMENTO DE 50 A 100 EMPREGADOS POR EMPRESA</t>
  </si>
  <si>
    <t>EQUIPE B - ATENDIMENTO DE 101 A 250 EMPREGADOS POR EMPRESA</t>
  </si>
  <si>
    <t>EQUIPE C - ATENDIMENTO DE 251 A 500 EMPREGADOS POR EMPRESA</t>
  </si>
  <si>
    <t>EQUIPE D - ATENDIMENTO DE 501 A 1.000 EMPREGADOS POR EMPRESA</t>
  </si>
  <si>
    <t>ESCORAMENTO DE POSTES</t>
  </si>
  <si>
    <t>SUSTENTAÇÃO DE TUBULAÇÕES EXISTENTES - PERFIS METÁLICOS</t>
  </si>
  <si>
    <t>SUSTENTAÇÃO DE TUBULAÇÕES EXISTENTES - PRANCHAS DE PEROBA</t>
  </si>
  <si>
    <t>SINALIZAÇÃO DE TRÁFEGO</t>
  </si>
  <si>
    <t>SINALIZAÇÃO LUMINOSA PARA OBRAS</t>
  </si>
  <si>
    <t>TAPUME CONTÍNUO EM CHAPAS DE MADEIRA</t>
  </si>
  <si>
    <t>TAPUME DE CHAPA DE MADEIRA COMPENSADA</t>
  </si>
  <si>
    <t>DETALHAMENTO DE PROJETO</t>
  </si>
  <si>
    <t>CADASTRO DE ADUTORAS, COLETORES-TRONCO E INTERCEPTORES  (ACIMA DIÂM. 500 MM)</t>
  </si>
  <si>
    <t>CADASTRO DE ADUTORAS, COLETORES-TRONCO E INTERCEPTORES (ATÉ DIÂM. 500 MM)</t>
  </si>
  <si>
    <t>CADASTRO DE LIGAÇÕES</t>
  </si>
  <si>
    <t>CADASTRO DE OBRAS LOCALIZADAS</t>
  </si>
  <si>
    <t>EQD</t>
  </si>
  <si>
    <t>CADASTRO DE REDES GEORREFERENCIADO COM GNSS  RTK</t>
  </si>
  <si>
    <t>CADASTRO DE REDES GEORREFERENCIADO COM GNSS  RTK NTRIP COM NIVELAMENTO GEOMÉTRICO</t>
  </si>
  <si>
    <t>LOCAÇÃO DE ADUTORAS, COLETORES-TRONCO E INTERCEPTORES (ACIMA DIÂM. 500 MM)</t>
  </si>
  <si>
    <t>LOCAÇÃO DE ADUTORAS, COLETORES-TRONCO E INTERCEPTORES (ATÉ DIÂM. 500 MM)</t>
  </si>
  <si>
    <t>LOCAÇÃO DE OBRAS LOCALIZADAS</t>
  </si>
  <si>
    <t>LOCAÇÃO DE REDES DE ESGOTOS (ATÉ DIÂM. 500 MM)</t>
  </si>
  <si>
    <t>LOCAÇÃO E ACOMPANHAMENTO TOPOGRÁFICO DE OBRAS ESPECIAIS</t>
  </si>
  <si>
    <t>ESCADA EM TALUDE</t>
  </si>
  <si>
    <t>PLANTIO DE ARBUSTO</t>
  </si>
  <si>
    <t>PLANTIO DE ÁRVORES</t>
  </si>
  <si>
    <t>PLANTIO DE GRAMA EM PLACA</t>
  </si>
  <si>
    <t>ALTEAMENTO DE PROTEÇÃO EM ARAME COM LÂMINAS - CONCERTINA AÇO GALVANIZADO</t>
  </si>
  <si>
    <t>ALTEAMENTO DE PROTEÇÃO EM ARAME FARPADO, 10 FIOS</t>
  </si>
  <si>
    <t>CERCAS DE ARAME FARPADO 11 FIOS</t>
  </si>
  <si>
    <t>CERCAS DE ARAME FARPADO 5 FIOS</t>
  </si>
  <si>
    <t>CERCAS DE TELA TIPO ALAMBRADO - ARAME GALVANIZADO</t>
  </si>
  <si>
    <t>COLOCAÇÃO DE TELA OU ALAMBRADO EM ESTRUTURA EXISTENTE</t>
  </si>
  <si>
    <t>GRADE METÁLICA DE 1/2", ESPAÇAMENTO DE 10 CM</t>
  </si>
  <si>
    <t>GRADE METÁLICA DE 3/4", ESPAÇAMENTO DE 15 CM</t>
  </si>
  <si>
    <t>MURO TIPO PALITEIRO, H = 2,00 M</t>
  </si>
  <si>
    <t>PORTÃO DE TELA</t>
  </si>
  <si>
    <t>PORTÃO EM GRADES METÁLICAS DE 3/4", E = 15 CM</t>
  </si>
  <si>
    <t>ADITIVO ESPUMANTE PARA CONCRETO CELULAR</t>
  </si>
  <si>
    <t>EQUIPAMENTO GERADOR DE ESPUMA + MISTURADOR + BOMBA</t>
  </si>
  <si>
    <t xml:space="preserve">ENSAIO DE COMPRESSÃO AXIAL DE CP BROQUEADO - BASE DE CONCRETO PARA PAVIMENTO </t>
  </si>
  <si>
    <t>ENSAIO DE COMPRESSÃO AXIAL DE CP MOLDADO - BASE DE CONCRETO PARA PAVIMENTO</t>
  </si>
  <si>
    <t>EQUIPE DE CONTROLE TECNOLÓGICO DE OBRAS DE CONCRETO TIPO A, COM LABORATÓRIO DE CAMPO NA REGIÃO DO INTERIOR OU LITORAL DO ESTADO DE SÃO PAULO - CONTROLE TECNOLÓGICO DE OBRAS DE CONCRETO</t>
  </si>
  <si>
    <t>EQUIPE DE CONTROLE TECNOLÓGICO DE OBRAS DE CONCRETO TIPO A, COM LABORATÓRIO DE CAMPO NA REGIÃO METROPOLITANA DE SÃO PAULO - CONTROLE TECNOLÓGICO DE OBRAS DE CONCRETO</t>
  </si>
  <si>
    <t>EQUIPE DE CONTROLE TECNOLÓGICO DE OBRAS DE CONCRETO TIPO B, COM LABORATÓRIO DE CAMPO NA REGIÃO DO INTERIOR OU LITORAL DO ESTADO DE SÃO PAULO - CONTROLE TECNOLÓGICO DE OBRAS DE CONCRETO</t>
  </si>
  <si>
    <t>EQUIPE DE CONTROLE TECNOLÓGICO DE OBRAS DE CONCRETO TIPO B, COM LABORATÓRIO DE CAMPO NA REGIÃO METROPOLITANA DE SÃO PAULO - CONTROLE TECNOLÓGICO DE OBRAS DE CONCRETO</t>
  </si>
  <si>
    <t>RELATÓRIO MENSAL  - CONTROLE TECNOLÓGICO DE OBRAS DE CONCRETO</t>
  </si>
  <si>
    <t>EQUIPE DE CONTROLE TECNOLÓGICO DE OBRAS DE SOLOS/PAVIMENTAÇÀO TIPO A, COM LABORATÓRIO DE CAMPO NA REGIÃO DO INTERIOR OU LITORAL DO ESTADO DE SÃO PAULO - CONTROLE TECNOLÓGICO DE OBRAS DE SOLOS/PAVIMENTAÇÃO</t>
  </si>
  <si>
    <t>EQUIPE DE CONTROLE TECNOLÓGICO DE OBRAS DE SOLOS/PAVIMENTAÇÃO TIPO A, COM LABORATÓRIO DE CAMPO NA REGIÃO METROPOLITANA DE SÃO PAULO - CONTROLE TECNOLÓGICO DE OBRAS DE SOLOS/PAVIMENTAÇÃO</t>
  </si>
  <si>
    <t>EQUIPE DE CONTROLE TECNOLÓGICO DE OBRAS DE SOLOS/PAVIMENTAÇÀO TIPO B, COM LABORATÓRIO DE CAMPO NA REGIÃO DO INTERIOR OU LITORAL DO ESTADO DE SÃO PAULO - CONTROLE TECNOLÓGICO DE OBRAS DE SOLOS/PAVIMENTAÇÃO</t>
  </si>
  <si>
    <t>EQUIPE DE CONTROLE TECNOLÓGICO DE OBRAS DE SOLOS/PAVIMENTAÇÃO TIPO B, COM LABORATÓRIO DE CAMPO NA REGIÃO METROPOLITANA DE SÃO PAULO - CONTROLE TECNOLÓGICO DE OBRAS DE SOLOS/PAVIMENTAÇÃO</t>
  </si>
  <si>
    <t xml:space="preserve">RELATÓRIO MENSAL - CONTROLE TECNOLÓGICO DE OBRAS DE SOLOS/PAVIMENTAÇÃO  </t>
  </si>
  <si>
    <t>2,4,6-TCP (TRICHOROPHENOL) (A / B / C / D)</t>
  </si>
  <si>
    <t>2,4,6-TCP (TRICHOROPHENOL) (A / B / C / D) - TERCEIRIZADO</t>
  </si>
  <si>
    <t>7 METAIS (ALUMÍNIO, BÁRIO, CROMO, COBALTO, FERRO, MAGNÉSIO, MANGANÊS)</t>
  </si>
  <si>
    <t>7 METAIS (ALUMÍNIO, BÁRIO, CROMO, COBALTO, FERRO, MAGNÉSIO, MANGANÊS) - TERCEIRIZADO</t>
  </si>
  <si>
    <t>9 METAIS (ALUMÍNIO, BÁRIO, CROMO, COBALTO, FERRO, MAGNÉSIO, MANGANÊS, NIQUEL, CHUMBO, ZINCO)</t>
  </si>
  <si>
    <t>9 METAIS (ALUMÍNIO, BÁRIO, CROMO, COBALTO, FERRO, MAGNÉSIO, MANGANÊS, NÍQUEL, CHUMBO, ZINCO)</t>
  </si>
  <si>
    <t>9 METAIS (ALUMÍNIO, BÁRIO, CROMO, COBALTO, FERRO, MAGNÉSIO, MANGANÊS, NIQUEL, CHUMBO, ZINCO) - TERCEIRIZADO</t>
  </si>
  <si>
    <t>9 METAIS (ALUMÍNIO, BÁRIO, CROMO, COBALTO, FERRO, MAGNÉSIO, MANGANÊS, NÍQUEL, CHUMBO, ZINCO) - TERCEIRIZADO</t>
  </si>
  <si>
    <t>ACIDEZ (A / B / C)</t>
  </si>
  <si>
    <t>ACIDEZ (A / B / C) - TERCEIRIZADO</t>
  </si>
  <si>
    <t>ACTINOMICETOS (A)</t>
  </si>
  <si>
    <t>ACTINOMICETOS (A) - TERCEIRIZADO</t>
  </si>
  <si>
    <t>ACTINOMICETOS (B)</t>
  </si>
  <si>
    <t>ACTINOMICETOS (B) - TERCEIRIZADO</t>
  </si>
  <si>
    <t>ACTINOMICETOS (C)</t>
  </si>
  <si>
    <t>ACTINOMICETOS (C) - TERCEIRIZADO</t>
  </si>
  <si>
    <t>ACTINOMICETOS (D)</t>
  </si>
  <si>
    <t>ACTINOMICETOS (D) - TERCEIRIZADO</t>
  </si>
  <si>
    <t>ALCALINIDADE (A / B / C)</t>
  </si>
  <si>
    <t>ALCALINIDADE (A / B / C) - TERCEIRIZADO</t>
  </si>
  <si>
    <t>ALUMÍNIO</t>
  </si>
  <si>
    <t>ALUMÍNIO - TERCEIRIZADO</t>
  </si>
  <si>
    <t>ALUMÍNIO (A)</t>
  </si>
  <si>
    <t>ALUMÍNIO (A) - TERCEIRIZADO</t>
  </si>
  <si>
    <t>ALUMÍNIO (B / C)</t>
  </si>
  <si>
    <t>ALUMÍNIO (B / C) - TERCEIRIZADO</t>
  </si>
  <si>
    <t>ARSÊNIO</t>
  </si>
  <si>
    <t>ARSÊNIO - TERCEIRIZADO</t>
  </si>
  <si>
    <t>ARSÊNIO (A / B / C)</t>
  </si>
  <si>
    <t>ARSÊNIO (A / B / C) - TERCEIRIZADO</t>
  </si>
  <si>
    <t>BÁRIO</t>
  </si>
  <si>
    <t>BÁRIO - TERCEIRIZADO</t>
  </si>
  <si>
    <t>BÁRIO (A / B / C)</t>
  </si>
  <si>
    <t>BÁRIO (A / B / C) - TERCEIRIZADO</t>
  </si>
  <si>
    <t>BENTOS AGUA DOCE (D)</t>
  </si>
  <si>
    <t>BENTOS AGUA DOCE (D) - TERCEIRIZADO</t>
  </si>
  <si>
    <t>BENZO A PIRENO (A / B)</t>
  </si>
  <si>
    <t>BENZO A PIRENO (A / B) - TERCEIRIZADO</t>
  </si>
  <si>
    <t>BIOCIDAS CLORADOS</t>
  </si>
  <si>
    <t>BIOCIDAS CLORADOS - TERCEIRIZADO</t>
  </si>
  <si>
    <t>BIOCIDAS CLORADOS (A)</t>
  </si>
  <si>
    <t>BIOCIDAS CLORADOS (A) - TERCEIRIZADO</t>
  </si>
  <si>
    <t>BIOCIDAS CLORADOS (B)</t>
  </si>
  <si>
    <t>BIOCIDAS CLORADOS (B) - TERCEIRIZADO</t>
  </si>
  <si>
    <t>BIOCIDAS CLORADOS (C)</t>
  </si>
  <si>
    <t>BIOCIDAS CLORADOS (C) - TERCEIRIZADO</t>
  </si>
  <si>
    <t>BORO (A / B / C)</t>
  </si>
  <si>
    <t>BORO (A / B / C) - TERCEIRIZADO</t>
  </si>
  <si>
    <t>BTX (BENZENO, TOLUENO, XILENO) (A / B / C / D)</t>
  </si>
  <si>
    <t>BTX (BENZENO, TOLUENO, XILENO) (A / B / C / D) - TERCEIRIZADO</t>
  </si>
  <si>
    <t>CÁDMIO</t>
  </si>
  <si>
    <t>CÁDMIO - TERCEIRIZADO</t>
  </si>
  <si>
    <t>CÁDMIO (A / B / C)</t>
  </si>
  <si>
    <t>CÁDMIO (A / B / C) - TERCEIRIZADO</t>
  </si>
  <si>
    <t>CÁLCIO (A / B / C)</t>
  </si>
  <si>
    <t>CÁLCIO (A / B / C) - TERCEIRIZADO</t>
  </si>
  <si>
    <t>CARBAMATOS TOTAIS (A)</t>
  </si>
  <si>
    <t>CARBAMATOS TOTAIS (A) - TERCEIRIZADO</t>
  </si>
  <si>
    <t>CARBAMATOS TOTAIS (B)</t>
  </si>
  <si>
    <t>CARBAMATOS TOTAIS (B) - TERCEIRIZADO</t>
  </si>
  <si>
    <t>CARBAMATOS TOTAIS (C)</t>
  </si>
  <si>
    <t>CARBAMATOS TOTAIS (C) - TERCEIRIZADO</t>
  </si>
  <si>
    <t>CARBAMATOS TOTAIS (D)</t>
  </si>
  <si>
    <t>CARBAMATOS TOTAIS (D) - TERCEIRIZADO</t>
  </si>
  <si>
    <t>CARBONO ORGÂNICO TOTAL</t>
  </si>
  <si>
    <t>CARBONO ORGÂNICO TOTAL - TERCEIRIZADO</t>
  </si>
  <si>
    <t>CHUMBO</t>
  </si>
  <si>
    <t>CHUMBO - TERCEIRIZADO</t>
  </si>
  <si>
    <t>CHUMBO (A / B / C)</t>
  </si>
  <si>
    <t>CHUMBO (A / B / C) - TERCEIRIZADO</t>
  </si>
  <si>
    <t>CIANETO</t>
  </si>
  <si>
    <t>CIANETO - TERCEIRIZADO</t>
  </si>
  <si>
    <t>CIANETO (A)</t>
  </si>
  <si>
    <t>CIANETO (A) - TERCEIRIZADO</t>
  </si>
  <si>
    <t>CIANETO (B)</t>
  </si>
  <si>
    <t>CIANETO (B) - TERCEIRIZADO</t>
  </si>
  <si>
    <t>CIANETO (C)</t>
  </si>
  <si>
    <t>CIANETO (C) - TERCEIRIZADO</t>
  </si>
  <si>
    <t>CLORETO</t>
  </si>
  <si>
    <t>CLORETO - TERCEIRIZADO</t>
  </si>
  <si>
    <t>CLORETO (A / B)</t>
  </si>
  <si>
    <t>CLORETO (A / B) - TERCEIRIZADO</t>
  </si>
  <si>
    <t>CLORETO (C)</t>
  </si>
  <si>
    <t>CLORETO (C) - TERCEIRIZADO</t>
  </si>
  <si>
    <t>CLORO RESIDUAL TOTAL (A)</t>
  </si>
  <si>
    <t>CLORO RESIDUAL TOTAL (A) - TERCEIRIZADO</t>
  </si>
  <si>
    <t>CLOROFILA / FEOFTINA (A / B / C)</t>
  </si>
  <si>
    <t>CLOROFILA / FEOFTINA (A / B / C) - TERCEIRIZADO</t>
  </si>
  <si>
    <t>CLOSTRÍDIOS SULFITO-REDUTORES (A)</t>
  </si>
  <si>
    <t>CLOSTRÍDIOS SULFITO-REDUTORES (A) - TERCEIRIZADO</t>
  </si>
  <si>
    <t>CLOSTRÍDIOS SULFITO-REDUTORES (B)</t>
  </si>
  <si>
    <t>CLOSTRÍDIOS SULFITO-REDUTORES (B) - TERCEIRIZADO</t>
  </si>
  <si>
    <t>CLOSTRÍDIOS SULFITO-REDUTORES (C)</t>
  </si>
  <si>
    <t>CLOSTRÍDIOS SULFITO-REDUTORES (C) - TERCEIRIZADO</t>
  </si>
  <si>
    <t>CLOSTRÍDIOS SULFITO-REDUTORES (D)</t>
  </si>
  <si>
    <t>CLOSTRÍDIOS SULFITO-REDUTORES (D) - TERCEIRIZADO</t>
  </si>
  <si>
    <t>COBRE</t>
  </si>
  <si>
    <t>COBRE - TERCEIRIZADO</t>
  </si>
  <si>
    <t>COBRE (A / B / C)</t>
  </si>
  <si>
    <t>COBRE (A / B / C) - TERCEIRIZADO</t>
  </si>
  <si>
    <t>COLIFAGOS (A)</t>
  </si>
  <si>
    <t>COLIFAGOS (A) - TERCEIRIZADO</t>
  </si>
  <si>
    <t>COLIFAGOS (B / C)</t>
  </si>
  <si>
    <t>COLIFAGOS (B / C) - TERCEIRIZADO</t>
  </si>
  <si>
    <t>COLIFAGOS (D)</t>
  </si>
  <si>
    <t>COLIFAGOS (D) - TERCEIRIZADO</t>
  </si>
  <si>
    <t>COLIFORMES FECAIS (A)</t>
  </si>
  <si>
    <t>COLIFORMES FECAIS (A) - TERCEIRIZADO</t>
  </si>
  <si>
    <t>COLIFORMES FECAIS (B)</t>
  </si>
  <si>
    <t>COLIFORMES FECAIS (B) - TERCEIRIZADO</t>
  </si>
  <si>
    <t>COLIFORMES FECAIS (C)</t>
  </si>
  <si>
    <t>COLIFORMES FECAIS (C) - TERCEIRIZADO</t>
  </si>
  <si>
    <t>COLIFORMES TOTAIS (A)</t>
  </si>
  <si>
    <t>COLIFORMES TOTAIS (A) - TERCEIRIZADO</t>
  </si>
  <si>
    <t>COLIFORMES TOTAIS (B)</t>
  </si>
  <si>
    <t>COLIFORMES TOTAIS (B) - TERCEIRIZADO</t>
  </si>
  <si>
    <t>COLIFORMES TOTAIS (C)</t>
  </si>
  <si>
    <t>COLIFORMES TOTAIS (C) - TERCEIRIZADO</t>
  </si>
  <si>
    <t>COMPOSTOS ORGANOCLORADOS (A / B / C / D) - ALDRIN, BHC, CLORDANO, DDD</t>
  </si>
  <si>
    <t>COMPOSTOS ORGANOCLORADOS (A / B / C / D) - ALDRIN, BHC, CLORDANO, DDD - TERCEIRIZADO</t>
  </si>
  <si>
    <t>COMPOSTOS ORGANOFOSFORADOS (A/B/C/D) - AZIMPHOS-ETIL</t>
  </si>
  <si>
    <t>COMPOSTOS ORGANOFOSFORADOS (A/B/C/D) - AZIMPHOS-ETIL - TERCEIRIZADO</t>
  </si>
  <si>
    <t>CONDUTIVIDADE ESPECÍFICA</t>
  </si>
  <si>
    <t>CONDUTIVIDADE ESPECÍFICA - TERCEIRIZADO</t>
  </si>
  <si>
    <t>CONDUTIVIDADE ESPECÍFICA (A / B / C)</t>
  </si>
  <si>
    <t>CONDUTIVIDADE ESPECÍFICA (A / B / C) - TERCEIRIZADO</t>
  </si>
  <si>
    <t>CONTAGEM PADRÃO DE BACTÉRIAS (A)</t>
  </si>
  <si>
    <t>CONTAGEM PADRÃO DE BACTÉRIAS (A) - TERCEIRIZADO</t>
  </si>
  <si>
    <t>CONTAGEM PADRÃO DE BACTÉRIAS (B)</t>
  </si>
  <si>
    <t>CONTAGEM PADRÃO DE BACTÉRIAS (B) - TERCEIRIZADO</t>
  </si>
  <si>
    <t>CONTAGEM PADRÃO DE BACTÉRIAS (C)</t>
  </si>
  <si>
    <t>CONTAGEM PADRÃO DE BACTÉRIAS (C) - TERCEIRIZADO</t>
  </si>
  <si>
    <t>CONTAGEM PADRÃO DE BACTÉRIAS (D)</t>
  </si>
  <si>
    <t>CONTAGEM PADRÃO DE BACTÉRIAS (D) - TERCEIRIZADO</t>
  </si>
  <si>
    <t>COR</t>
  </si>
  <si>
    <t>COR - TERCEIRIZADO</t>
  </si>
  <si>
    <t>COR (A / B / C)</t>
  </si>
  <si>
    <t>COR (A / B / C) - TERCEIRIZADO</t>
  </si>
  <si>
    <t>CROMO HEXAVALENTE</t>
  </si>
  <si>
    <t>CROMO HEXAVALENTE - TERCEIRIZADO</t>
  </si>
  <si>
    <t>CROMO HEXAVALENTE (A / B / C)</t>
  </si>
  <si>
    <t>CROMO HEXAVALENTE (A / B / C) - TERCEIRIZADO</t>
  </si>
  <si>
    <t>CROMO III</t>
  </si>
  <si>
    <t>CROMO III - TERCEIRIZADO</t>
  </si>
  <si>
    <t>CROMO IV</t>
  </si>
  <si>
    <t>CROMO IV - TERCEIRIZADO</t>
  </si>
  <si>
    <t>CROMO TOTAL</t>
  </si>
  <si>
    <t>CROMO TOTAL - TERCEIRIZADO</t>
  </si>
  <si>
    <t>CROMO TOTAL (A / B / C)</t>
  </si>
  <si>
    <t>CROMO TOTAL (A / B / C) - TERCEIRIZADO</t>
  </si>
  <si>
    <t>DEMANDA BIOQUÍMICA DE OXIGÊNIO - DBO</t>
  </si>
  <si>
    <t>DEMANDA BIOQUÍMICA DE OXIGÊNIO - DBO - TERCEIRIZADO</t>
  </si>
  <si>
    <t>DEMANDA BIOQUÍMICA DE OXIGÊNIO - DBO (A / B / C)</t>
  </si>
  <si>
    <t>DEMANDA BIOQUÍMICA DE OXIGÊNIO - DBO (A / B / C) - TERCEIRIZADO</t>
  </si>
  <si>
    <t>DEMANDA QUÍMICA DE OXIGÊNIO - DQO</t>
  </si>
  <si>
    <t>DEMANDA QUÍMICA DE OXIGÊNIO - DQO - TERCEIRIZADO</t>
  </si>
  <si>
    <t>DEMANDA QUÍMICA DE OXIGÊNIO - DQO (A)</t>
  </si>
  <si>
    <t>DEMANDA QUÍMICA DE OXIGÊNIO - DQO (A) - TERCEIRIZADO</t>
  </si>
  <si>
    <t>DEMANDA QUÍMICA DE OXIGÊNIO - DQO (B / C)</t>
  </si>
  <si>
    <t>DEMANDA QUÍMICA DE OXIGÊNIO - DQO (B / C) - TERCEIRIZADO</t>
  </si>
  <si>
    <t>DENSIDADE (A / B / C)</t>
  </si>
  <si>
    <t>DENSIDADE (A / B / C) - TERCEIRIZADO</t>
  </si>
  <si>
    <t>DUREZA TOTAL</t>
  </si>
  <si>
    <t>DUREZA TOTAL - TERCEIRIZADO</t>
  </si>
  <si>
    <t>DUREZA TOTAL (A / B)</t>
  </si>
  <si>
    <t>DUREZA TOTAL (A / B) - TERCEIRIZADO</t>
  </si>
  <si>
    <t>DUREZA TOTAL (C)</t>
  </si>
  <si>
    <t>DUREZA TOTAL (C) - TERCEIRIZADO</t>
  </si>
  <si>
    <t>ENTEROCOCOS</t>
  </si>
  <si>
    <t>ENTEROCOCOS - TERCEIRIZADO</t>
  </si>
  <si>
    <t>ENTEROTOXINAS VÍBRIOS ESCHERICHIA ECOLI (A / B)</t>
  </si>
  <si>
    <t>ENTEROTOXINAS VÍBRIOS ESCHERICHIA ECOLI (A / B) - TERCEIRIZADO</t>
  </si>
  <si>
    <t>ESTANHO</t>
  </si>
  <si>
    <t>ESTANHO - TERCEIRIZADO</t>
  </si>
  <si>
    <t>ESTANHO (A / B / C)</t>
  </si>
  <si>
    <t>ESTANHO (A / B / C) - TERCEIRIZADO</t>
  </si>
  <si>
    <t>ESTREPTOCOCOS FECAIS (A)</t>
  </si>
  <si>
    <t>ESTREPTOCOCOS FECAIS (A) - TERCEIRIZADO</t>
  </si>
  <si>
    <t>ESTREPTOCOCOS FECAIS (B)</t>
  </si>
  <si>
    <t>ESTREPTOCOCOS FECAIS (B) - TERCEIRIZADO</t>
  </si>
  <si>
    <t>ESTREPTOCOCOS FECAIS (C)</t>
  </si>
  <si>
    <t>ESTREPTOCOCOS FECAIS (C) - TERCEIRIZADO</t>
  </si>
  <si>
    <t>ESTREPTOCOCOS FECAIS (D)</t>
  </si>
  <si>
    <t>ESTREPTOCOCOS FECAIS (D) - TERCEIRIZADO</t>
  </si>
  <si>
    <t>FENÓIS</t>
  </si>
  <si>
    <t>FENÓIS - TERCEIRIZADO</t>
  </si>
  <si>
    <t>FENÓIS (A / B / C)</t>
  </si>
  <si>
    <t>FENÓIS (A / B / C) - TERCEIRIZADO</t>
  </si>
  <si>
    <t>FERRO SOLÚVEL (A / B)</t>
  </si>
  <si>
    <t>FERRO SOLÚVEL (A / B) - TERCEIRIZADO</t>
  </si>
  <si>
    <t>FERRO SOLÚVEL (C)</t>
  </si>
  <si>
    <t>FERRO SOLÚVEL (C) - TERCEIRIZADO</t>
  </si>
  <si>
    <t>FERRO TOTAL</t>
  </si>
  <si>
    <t>FERRO TOTAL - TERCEIRIZADO</t>
  </si>
  <si>
    <t>FERRO TOTAL (A / B / C)</t>
  </si>
  <si>
    <t>FERRO TOTAL (A / B / C) - TERCEIRIZADO</t>
  </si>
  <si>
    <t>FLUORETO SOLÚVEL (A / B)</t>
  </si>
  <si>
    <t>FLUORETO SOLÚVEL (A / B) - TERCEIRIZADO</t>
  </si>
  <si>
    <t>FLUORETO SOLÚVEL (C)</t>
  </si>
  <si>
    <t>FLUORETO SOLÚVEL (C) - TERCEIRIZADO</t>
  </si>
  <si>
    <t>FOSFATO ORGÂNICO</t>
  </si>
  <si>
    <t>FOSFATO ORGÂNICO - TERCEIRIZADO</t>
  </si>
  <si>
    <t>FOSFATO ORGÂNICO (A / B / C)</t>
  </si>
  <si>
    <t>FOSFATO ORGÂNICO (A / B / C) - TERCEIRIZADO</t>
  </si>
  <si>
    <t>FOSFATO SOLÚVEL</t>
  </si>
  <si>
    <t>FOSFATO SOLÚVEL - TERCEIRIZADO</t>
  </si>
  <si>
    <t>FOSFATO TOTAL</t>
  </si>
  <si>
    <t>FOSFATO TOTAL - TERCEIRIZADO</t>
  </si>
  <si>
    <t>FOSFATO TOTAL (A / B / C)</t>
  </si>
  <si>
    <t>FOSFATO TOTAL (A / B / C) - TERCEIRIZADO</t>
  </si>
  <si>
    <t>FOSFORADOS TOTAIS (C)</t>
  </si>
  <si>
    <t>FOSFORADOS TOTAIS (C) - TERCEIRIZADO</t>
  </si>
  <si>
    <t>FÓSFORO TOTAL</t>
  </si>
  <si>
    <t>FÓSFORO TOTAL - TERCEIRIZADO</t>
  </si>
  <si>
    <t>GÁS CARBÔNICO LIVRE (A / B)</t>
  </si>
  <si>
    <t>GÁS CARBÔNICO LIVRE (A / B) - TERCEIRIZADO</t>
  </si>
  <si>
    <t>GRANULOMETRIA SEDIMENTO LODO</t>
  </si>
  <si>
    <t>GRANULOMETRIA SEDIMENTO LODO - TERCEIRIZADO</t>
  </si>
  <si>
    <t>HERBICIDAS FENOXIÁCIDOS (2,4-D, 2,4,5-T, 2,4,5-TP) (C)</t>
  </si>
  <si>
    <t>HERBICIDAS FENOXIÁCIDOS (2,4-D, 2,4,5-T, 2,4,5-TP) (C) - TERCEIRIZADO</t>
  </si>
  <si>
    <t>HERBICIDAS FENOXIACIDOS (2,4-D,2,4,5-T,2,4,5-TP) (A / B)</t>
  </si>
  <si>
    <t>HERBICIDAS FENOXIACIDOS (2,4-D,2,4,5-T,2,4,5-TP) (A / B) - TERCEIRIZADO</t>
  </si>
  <si>
    <t>MAGNÉSIO SOLÚVEL (A / B)</t>
  </si>
  <si>
    <t>MAGNÉSIO SOLÚVEL (A / B) - TERCEIRIZADO</t>
  </si>
  <si>
    <t>MAGNÉSIO SOLÚVEL (C)</t>
  </si>
  <si>
    <t>MAGNÉSIO SOLÚVEL (C) - TERCEIRIZADO</t>
  </si>
  <si>
    <t>MANGANÊS SOLÚVEL (A / B / C)</t>
  </si>
  <si>
    <t>MANGANÊS SOLÚVEL (A / B / C) - TERCEIRIZADO</t>
  </si>
  <si>
    <t>MERCÚRIO</t>
  </si>
  <si>
    <t>MERCÚRIO - TERCEIRIZADO</t>
  </si>
  <si>
    <t>MERCÚRIO (A / B / C)</t>
  </si>
  <si>
    <t>MERCÚRIO (A / B / C) - TERCEIRIZADO</t>
  </si>
  <si>
    <t>NÍQUEL</t>
  </si>
  <si>
    <t>NÍQUEL - TERCEIRIZADO</t>
  </si>
  <si>
    <t>NÍQUEL (A / B / C)</t>
  </si>
  <si>
    <t>NÍQUEL (A / B / C) - TERCEIRIZADO</t>
  </si>
  <si>
    <t>NITROGÊNIO AMONIACAL</t>
  </si>
  <si>
    <t>NITROGÊNIO AMONIACAL - TERCEIRIZADO</t>
  </si>
  <si>
    <t>NITROGÊNIO AMONIACAL (A / B / C)</t>
  </si>
  <si>
    <t>NITROGÊNIO AMONIACAL (A / B / C) - TERCEIRIZADO</t>
  </si>
  <si>
    <t>NITROGÊNIO KJELDAHL TOTAL</t>
  </si>
  <si>
    <t>NITROGÊNIO KJELDAHL TOTAL - TERCEIRIZADO</t>
  </si>
  <si>
    <t>NITROGÊNIO KJELDAHL TOTAL (A / B / C)</t>
  </si>
  <si>
    <t>NITROGÊNIO KJELDAHL TOTAL (A / B / C) - TERCEIRIZADO</t>
  </si>
  <si>
    <t>NITROGÊNIO NITRATO</t>
  </si>
  <si>
    <t>NITROGÊNIO NITRATO - TERCEIRIZADO</t>
  </si>
  <si>
    <t>NITROGÊNIO NITRATO (A / B / C)</t>
  </si>
  <si>
    <t>NITROGÊNIO NITRATO (A / B / C) - TERCEIRIZADO</t>
  </si>
  <si>
    <t>NITROGÊNIO NITRITO</t>
  </si>
  <si>
    <t>NITROGÊNIO NITRITO - TERCEIRIZADO</t>
  </si>
  <si>
    <t>NITROGÊNIO NITRITO (A / B / C)</t>
  </si>
  <si>
    <t>NITROGÊNIO NITRITO (A / B / C) - TERCEIRIZADO</t>
  </si>
  <si>
    <t>NITROGÊNIO TOTAL</t>
  </si>
  <si>
    <t>NITROGÊNIO TOTAL - TERCEIRIZADO</t>
  </si>
  <si>
    <t>NITROGÊNIO TOTAL (A / B / C)</t>
  </si>
  <si>
    <t>NITROGÊNIO TOTAL (A / B / C) - TERCEIRIZADO</t>
  </si>
  <si>
    <t>ÓLEOS E GRAXAS</t>
  </si>
  <si>
    <t>ÓLEOS E GRAXAS - TERCEIRIZADO</t>
  </si>
  <si>
    <t>ÓLEOS E GRAXAS (A / B)</t>
  </si>
  <si>
    <t>ÓLEOS E GRAXAS (A / B) - TERCEIRIZADO</t>
  </si>
  <si>
    <t>ÓLEOS E GRAXAS (C)</t>
  </si>
  <si>
    <t>ÓLEOS E GRAXAS (C) - TERCEIRIZADO</t>
  </si>
  <si>
    <t>ÓLEOS E GRAXAS MINERAL</t>
  </si>
  <si>
    <t>ÓLEOS E GRAXAS MINERAL - TERCEIRIZADO</t>
  </si>
  <si>
    <t>ORTOFOSFATO SOLÚVEL (A / B / C)</t>
  </si>
  <si>
    <t>ORTOFOSFATO SOLÚVEL (A / B / C) - TERCEIRIZADO</t>
  </si>
  <si>
    <t>OXIGÊNIO CONSUMIDO (A / B)</t>
  </si>
  <si>
    <t>OXIGÊNIO CONSUMIDO (A / B) - TERCEIRIZADO</t>
  </si>
  <si>
    <t>OXIGÊNIO DISSOLVIDO - OD (A / B / C)</t>
  </si>
  <si>
    <t>OXIGÊNIO DISSOLVIDO - OD (A / B / C) - TERCEIRIZADO</t>
  </si>
  <si>
    <t>PCB'S (A / B / C / D)</t>
  </si>
  <si>
    <t>PCB'S (A / B / C / D) - TERCEIRIZADO</t>
  </si>
  <si>
    <t>PH</t>
  </si>
  <si>
    <t>PH - TERCEIRIZADO</t>
  </si>
  <si>
    <t>PH (A / B / C)</t>
  </si>
  <si>
    <t>PH (A / B / C) - TERCEIRIZADO</t>
  </si>
  <si>
    <t>PRATA</t>
  </si>
  <si>
    <t>PRATA - TERCEIRIZADO</t>
  </si>
  <si>
    <t>PRATA (A / B / C)</t>
  </si>
  <si>
    <t>PRATA (A / B / C) - TERCEIRIZADO</t>
  </si>
  <si>
    <t>SALMONELLA (A / B)</t>
  </si>
  <si>
    <t>SALMONELLA (A / B) - TERCEIRIZADO</t>
  </si>
  <si>
    <t>SALMONELLA (C)</t>
  </si>
  <si>
    <t>SALMONELLA (C) - TERCEIRIZADO</t>
  </si>
  <si>
    <t>SALMONELLA (D)</t>
  </si>
  <si>
    <t>SALMONELLA (D) - TERCEIRIZADO</t>
  </si>
  <si>
    <t>SELÊNIO</t>
  </si>
  <si>
    <t>SELÊNIO - TERCEIRIZADO</t>
  </si>
  <si>
    <t>SELÊNIO (A / B / C)</t>
  </si>
  <si>
    <t>SELÊNIO (A / B / C) - TERCEIRIZADO</t>
  </si>
  <si>
    <t>SÍLICA</t>
  </si>
  <si>
    <t>SÍLICA - TERCEIRIZADO</t>
  </si>
  <si>
    <t>SÍLICA (A / B / C)</t>
  </si>
  <si>
    <t>SÍLICA (A / B / C) - TERCEIRIZADO</t>
  </si>
  <si>
    <t>SÓDIO</t>
  </si>
  <si>
    <t>SÓDIO - TERCEIRIZADO</t>
  </si>
  <si>
    <t>SÓDIO (A / B / C)</t>
  </si>
  <si>
    <t>SÓDIO (A / B / C) - TERCEIRIZADO</t>
  </si>
  <si>
    <t>SÓLIDOS DISSOLVIDOS FIXOS (A / B / C)</t>
  </si>
  <si>
    <t>SÓLIDOS DISSOLVIDOS FIXOS (A / B / C) - TERCEIRIZADO</t>
  </si>
  <si>
    <t>SÓLIDOS DISSOLVIDOS TOTAIS (A / B / C)</t>
  </si>
  <si>
    <t>SÓLIDOS DISSOLVIDOS TOTAIS (A / B / C) - TERCEIRIZADO</t>
  </si>
  <si>
    <t>SÓLIDOS DISSOLVIDOS VOLÁTEIS (A / B / C)</t>
  </si>
  <si>
    <t>SÓLIDOS DISSOLVIDOS VOLÁTEIS (A / B / C) - TERCEIRIZADO</t>
  </si>
  <si>
    <t>SÓLIDOS EM SUSPENSÃO FIXOS (A / B / C)</t>
  </si>
  <si>
    <t>SÓLIDOS EM SUSPENSÃO FIXOS (A / B / C) - TERCEIRIZADO</t>
  </si>
  <si>
    <t>SÓLIDOS EM SUSPENSÃO TOTAIS (A / B / C)</t>
  </si>
  <si>
    <t>SÓLIDOS EM SUSPENSÃO TOTAIS (A / B / C) - TERCEIRIZADO</t>
  </si>
  <si>
    <t>SÓLIDOS EM SUSPENSÃO VOLÁTEIS (A / B / C)</t>
  </si>
  <si>
    <t>SÓLIDOS EM SUSPENSÃO VOLÁTEIS (A / B / C) - TERCEIRIZADO</t>
  </si>
  <si>
    <t>SÓLIDOS SEDIMENTÁVEIS (B / C)</t>
  </si>
  <si>
    <t>SÓLIDOS SEDIMENTÁVEIS (B / C) - TERCEIRIZADO</t>
  </si>
  <si>
    <t>SÓLIDOS TOTAIS</t>
  </si>
  <si>
    <t>SÓLIDOS TOTAIS - TERCEIRIZADO</t>
  </si>
  <si>
    <t>SÓLIDOS TOTAIS (A / B / C)</t>
  </si>
  <si>
    <t>SÓLIDOS TOTAIS (A / B / C) - TERCEIRIZADO</t>
  </si>
  <si>
    <t>SÓLIDOS TOTAIS FIXOS</t>
  </si>
  <si>
    <t>SÓLIDOS TOTAIS FIXOS - TERCEIRIZADO</t>
  </si>
  <si>
    <t>SÓLIDOS TOTAIS FIXOS (A / B / C)</t>
  </si>
  <si>
    <t>SÓLIDOS TOTAIS FIXOS (A / B / C) - TERCEIRIZADO</t>
  </si>
  <si>
    <t>SÓLIDOS TOTAIS VOLÁTEIS</t>
  </si>
  <si>
    <t>SÓLIDOS TOTAIS VOLÁTEIS - TERCEIRIZADO</t>
  </si>
  <si>
    <t>SÓLIDOS TOTAIS VOLÁTEIS (A / B / C)</t>
  </si>
  <si>
    <t>SÓLIDOS TOTAIS VOLÁTEIS (A / B / C) - TERCEIRIZADO</t>
  </si>
  <si>
    <t>SOLVENTES HALOGENADOS (A / B)</t>
  </si>
  <si>
    <t>SOLVENTES HALOGENADOS (A / B) - TERCEIRIZADO</t>
  </si>
  <si>
    <t>SOLVENTES HALOGENADOS (C)</t>
  </si>
  <si>
    <t>SOLVENTES HALOGENADOS (C) - TERCEIRIZADO</t>
  </si>
  <si>
    <t>SOLVENTES HALOGENADOS (D)</t>
  </si>
  <si>
    <t>SOLVENTES HALOGENADOS (D) - TERCEIRIZADO</t>
  </si>
  <si>
    <t>SULFATO</t>
  </si>
  <si>
    <t>SULFATO - TERCEIRIZADO</t>
  </si>
  <si>
    <t>SULFATO (A / B / C)</t>
  </si>
  <si>
    <t>SULFATO (A / B / C) - TERCEIRIZADO</t>
  </si>
  <si>
    <t>SULFETO</t>
  </si>
  <si>
    <t>SULFETO - TERCEIRIZADO</t>
  </si>
  <si>
    <t>SURFACTANTES</t>
  </si>
  <si>
    <t>SURFACTANTES - TERCEIRIZADO</t>
  </si>
  <si>
    <t>SURFACTANTES (A / B / C)</t>
  </si>
  <si>
    <t>SURFACTANTES (A / B / C) - TERCEIRIZADO</t>
  </si>
  <si>
    <t>TEMPERATURA</t>
  </si>
  <si>
    <t>TEMPERATURA - TERCEIRIZADO</t>
  </si>
  <si>
    <t>TESTE DE TOXIDADE AGUDA - MICROTOX (A / B / C)</t>
  </si>
  <si>
    <t>TESTE DE TOXIDADE AGUDA - MICROTOX (A / B / C) - TERCEIRIZADO</t>
  </si>
  <si>
    <t>TESTE DE TOXIDADE CRÔNICA COM CERIODAPHINA (A / B / C)</t>
  </si>
  <si>
    <t>TESTE DE TOXIDADE CRÔNICA COM CERIODAPHINA (A / B / C) - TERCEIRIZADO</t>
  </si>
  <si>
    <t>TESTE DE TOXIDADE SEDIMENTO COM HYALELLA (A / B / C)</t>
  </si>
  <si>
    <t>TESTE DE TOXIDADE SEDIMENTO COM HYALELLA (A / B / C) - TERCEIRIZADO</t>
  </si>
  <si>
    <t>TOXICIDADE CRÔNICA COM LYTECHINUS VARIEGATUS</t>
  </si>
  <si>
    <t>TOXICIDADE CRÔNICA COM LYTECHINUS VARIEGATUS - TERCEIRIZADO</t>
  </si>
  <si>
    <t>TRIHALOMETANO - THM (A / B)</t>
  </si>
  <si>
    <t>TRIHALOMETANO - THM (A / B) - TERCEIRIZADO</t>
  </si>
  <si>
    <t>TRIHALOMETANO - THM (C / D)</t>
  </si>
  <si>
    <t>TRIHALOMETANO - THM (C / D) - TERCEIRIZADO</t>
  </si>
  <si>
    <t>TURBIDEZ (A / B / C)</t>
  </si>
  <si>
    <t>TURBIDEZ (A / B / C) - TERCEIRIZADO</t>
  </si>
  <si>
    <t>UMIDADE</t>
  </si>
  <si>
    <t>UMIDADE - TERCEIRIZADO</t>
  </si>
  <si>
    <t>ZINCO</t>
  </si>
  <si>
    <t>ZINCO - TERCEIRIZADO</t>
  </si>
  <si>
    <t>ZINCO (A / B / C)</t>
  </si>
  <si>
    <t>ZINCO (A / B / C) - TERCEIRIZADO</t>
  </si>
  <si>
    <t>DOBRAMENTO - ENSAIOS EM AÇO PARA CONCRETO ARMADO E PROTENDIDO</t>
  </si>
  <si>
    <t>TRAÇÃO DE BARRAS OU FIOS TIPO A E/OU CA 50 - ENSAIOS EM AÇO PARA CONCRETO ARMADO E PROTENDIDO</t>
  </si>
  <si>
    <t>TRAÇÃO DE CORDOALHA COM LIMITE DE ESCOAMENTO, DIAGRAMA E MÓDULO DE ELASTICIDADE - ENSAIOS EM AÇO PARA CONCRETO ARMADO E PROTENDIDO</t>
  </si>
  <si>
    <t>TRAÇÃO EM BARRA DE AÇO COM EMENDA MECÂNICA OU POR SOLDA - ENSAIOS EM AÇO PARA CONCRETO ARMADO E PROTENDIDO</t>
  </si>
  <si>
    <t>TRAÇÃO EM BARRAS OU FIOS TIPO B E/OU CA 60 - ENSAIOS EM AÇO PARA CONCRETO ARMADO E PROTENDIDO</t>
  </si>
  <si>
    <t>TRAÇÃO EM TELA DE AÇO - ENSAIOS EM AÇO PARA CONCRETO ARMADO E PROTENDIDO</t>
  </si>
  <si>
    <t>VERIFICAÇÃO DE BITOLA - ENSAIOS EM AÇO PARA CONCRETO ARMADO E PROTENDIDO</t>
  </si>
  <si>
    <t>COMPATIBILIDADE CIMENTO ADITIVO ACELERADOR DE PEGA COM EMPREGO DA AGULHA DE GUILLMORE - ENSAIOS EM ADITIVOS PARA CONCRETO</t>
  </si>
  <si>
    <t>ENSAIO DE VERIFICAÇÃO DE DESEMPENHO DE ADITIVO PARA CONCRETO CONVENCIONAL - ENSAIOS EM ADITIVOS PARA CONCRETO</t>
  </si>
  <si>
    <t>ENSAIOS DE UNIFORMIDADE DE ADITIVO PARA CONCRETO - ENSAIOS EM ADITIVOS PARA CONCRETO</t>
  </si>
  <si>
    <t>ANÁLISE MINERALÓGICA E PETROGRÁFICA - ENSAIOS EM AGREGADOS PARA CONCRETO</t>
  </si>
  <si>
    <t>AVALIAÇÃO DAS IMPUREZAS ORGÂNICAS - ENSAIOS EM AGREGADOS PARA CONCRETO</t>
  </si>
  <si>
    <t>COMPOSIÇÃO GRANULOMÉTRICA DE AGREGADO GRAÚDO - ENSAIOS EM AGREGADOS PARA CONCRETO</t>
  </si>
  <si>
    <t>COMPOSIÇÃO GRANULOMÉTRICA DE AGREGADO MIÚDO - ENSAIOS EM AGREGADOS PARA CONCRETO</t>
  </si>
  <si>
    <t>ENSAIOS DE RECEBIMENTO DE AGREGADO GRAÚDO, INCLUSO OS ENSAIOS DE GRANULOMETRIA, TEOR DE ARGILA, MATERIAIS PULVERULENTOS, PARTÍCULAS LEVES - ENSAIOS EM AGREGADOS PARA CONCRETO</t>
  </si>
  <si>
    <t>ENSAIOS DE RECEBIMENTO DE AGREGADO MIÚDO, INCLUSO OS ENSAIOS DE GRANULOMETRIA, TEOR DE ARGILA, MATERIAIS PULVERULENTOS, PARTÍCULAS LEVES, IMPUREZAS ORGÂNICAS E UMIDADE SUPERFICIAL - ENSAIOS EM AGREGADOS PARA CONCRETO</t>
  </si>
  <si>
    <t>MASSA ESPECÍFICA DE AGREGADO GRAÚDO - ENSAIOS EM AGREGADOS PARA CONCRETO</t>
  </si>
  <si>
    <t>MASSA ESPECÍFICA DE AGREGADO MIÚDO - ENSAIOS EM AGREGADOS PARA CONCRETO</t>
  </si>
  <si>
    <t>MASSA UNITÁRIA PARA AGREGADO GRAÚDO - ENSAIOS EM AGREGADOS PARA CONCRETO</t>
  </si>
  <si>
    <t>MASSA UNITÁRIA PARA AGREGADO MIÚDO - ENSAIOS EM AGREGADOS PARA CONCRETO</t>
  </si>
  <si>
    <t>MATERIAL PULVERULENTO DE AGREGADO GRAÚDO - ENSAIOS EM AGREGADOS PARA CONCRETO</t>
  </si>
  <si>
    <t>MATERIAL PULVERULENTO DE AGREGADO MIÚDO - ENSAIOS EM AGREGADOS PARA CONCRETO</t>
  </si>
  <si>
    <t>REATIVIDADE POTENCIAL ÁLCALIS-AGREGADO PELO MÉTODO ACELERADO - ENSAIOS EM AGREGADOS PARA CONCRETO</t>
  </si>
  <si>
    <t>REATIVIDADE POTENCIAL ÁLCALIS-AGREGADO PELO MÉTODO DAS BARRAS NAS IDADES DE 4, 8, 16, 28 E 56 SEMANAS - ENSAIOS EM AGREGADOS PARA CONCRETO</t>
  </si>
  <si>
    <t>REATIVIDADE POTENCIAL ÁLCALIS-AGREGADO PELO MÉTODO QUÍMICO - ENSAIOS EM AGREGADOS PARA CONCRETO</t>
  </si>
  <si>
    <t>TEOR DE ARGILA EM TORRÕES DE AGREGADO GRAÚDO - ENSAIOS EM AGREGADOS PARA CONCRETO</t>
  </si>
  <si>
    <t>TEOR DE ARGILA EM TORRÕES DE AGREGADO MIÚDO - ENSAIOS EM AGREGADOS PARA CONCRETO</t>
  </si>
  <si>
    <t>TEOR DE PARTÍCULAS LEVES - ENSAIOS EM AGREGADOS PARA CONCRETO</t>
  </si>
  <si>
    <t>EXSUDAÇÃO E EXPANSÃO - ENSAIOS EM CALDA DE CIMENTO</t>
  </si>
  <si>
    <t>ÍNDICE DE FLUIDEZ - ENSAIOS EM CALDA DE CIMENTO</t>
  </si>
  <si>
    <t>RESISTÊNCIA À COMPRESSÃO AXIAL - ENSAIOS EM CALDA DE CIMENTO</t>
  </si>
  <si>
    <t>VERIFICAÇÃO OU DETERMINAÇÃO DE DOSAGEM DE CALDA DE CIMENTO PARA INJEÇÃO - ENSAIOS EM CALDA DE CIMENTO</t>
  </si>
  <si>
    <t>VIDA ÚTIL - ENSAIOS EM CALDA DE CIMENTO</t>
  </si>
  <si>
    <t>ANÁLISE QUÍMICA COMPLETA PARA CP I – COMUM - ENSAIOS EM CIMENTO</t>
  </si>
  <si>
    <t>ANÁLISE QUÍMICA COMPLETA PARA CP II E - COMPOSTO COM ESCÓRIA - ENSAIOS EM CIMENTO</t>
  </si>
  <si>
    <t>ANÁLISE QUÍMICA COMPLETA PARA CP II F - COMPOSTO COM FILLER - ENSAIOS EM CIMENTO</t>
  </si>
  <si>
    <t>ANÁLISE QUÍMICA COMPLETA PARA CP II Z - COMPOSTO COM POZOLANA - ENSAIOS EM CIMENTO</t>
  </si>
  <si>
    <t>ANÁLISE QUÍMICA COMPLETA PARA CP III - ALTO FORNO - ENSAIOS EM CIMENTO</t>
  </si>
  <si>
    <t>ANÁLISE QUÍMICA COMPLETA PARA CP IV – POZOLÂNICO - ENSAIOS EM CIMENTO</t>
  </si>
  <si>
    <t>ANÁLISE QUÍMICA COMPLETA PARA CP RS – RESISTENTE A SULFATOS - ENSAIOS EM CIMENTO</t>
  </si>
  <si>
    <t>ANÁLISE QUÍMICA COMPLETA PARA CP V - ALTA RESISTÊNCIA INICIAL - ENSAIOS EM CIMENTO</t>
  </si>
  <si>
    <t>ÁREA ESPECÍFICA BLAINE - ENSAIOS EM CIMENTO</t>
  </si>
  <si>
    <t>ENSAIOS DE CONTROLE DE RECEBIMENTO, INCLUSO ENSAIOS DE FINURA, ÁREA ESPECÍFICA, TEMPOS DE PEGA E RESISTÊNCIA A COMPRESSÃO AOS 03, 07 E 28 DIAS - ENSAIOS EM CIMENTO</t>
  </si>
  <si>
    <t>EXPANSIBILIDADE "LE CHATELLIER" Á QUENTE OU Á FRIO - ENSAIOS EM CIMENTO</t>
  </si>
  <si>
    <t>FINURA POR MEIO DA PENEIRA # 200 - ENSAIOS EM CIMENTO</t>
  </si>
  <si>
    <t>MASSA ESPECÍFICA - ENSAIOS EM CIMENTO</t>
  </si>
  <si>
    <t>RESISTÊNCIA Ä COMPRESSÃO - POR IDADE ADICIONAL - ENSAIOS EM CIMENTO</t>
  </si>
  <si>
    <t>RESISTÊNCIA A COMPRESSÃO AXIAL AOS 03, 07 E 28 DIAS OU 24 HORAS, 03 E  07 DIAS - ENSAIOS EM CIMENTO</t>
  </si>
  <si>
    <t>TEMPOS DE PEGA - ENSAIOS EM CIMENTO</t>
  </si>
  <si>
    <t>ABSORÇÃO D'ÁGUA POR CAPILARIDADE - ENSAIOS EM CONCRETO</t>
  </si>
  <si>
    <t>ABSORÇÃO D'ÁGUA POR IMERSÃO E FERVURA, ÍNDICE DE VAZIOS E MASSA ESPECÍFICA - ENSAIOS EM CONCRETO</t>
  </si>
  <si>
    <t xml:space="preserve">ÁGUA PARA AMASSAMENTO E CURA DE ARGAMASSA E CONCRETO - ENSAIOS EM CONCRETO </t>
  </si>
  <si>
    <t>AVALIAÇÃO DA DUREZA SUPERFICIAL DE CONCRETO POR ESCLERÔMETRO DE REFLEXÃO - ENSAIOS EM CONCRETO</t>
  </si>
  <si>
    <t>COMPRESSÃO AXIAL EM CP's CILINDRICOS, INCLUSO CAPEAMENTO E RUPTURA - ENSAIOS EM CONCRETO</t>
  </si>
  <si>
    <t>DETERMINAÇÃO DO COBRIMENTO DA ARMADURA COM EMPREGO DE PACÔMETRO - ENSAIOS EM CONCRETO</t>
  </si>
  <si>
    <t>EXTRAÇÃO DE CP NO CAMPO (DIÂM. 50, 75 ou 100 mm), INCLUSO CAPEAMENTO E RUPTURA - ENSAIOS EM CONCRETO</t>
  </si>
  <si>
    <t>EXTRAÇÃO DE CP NO LABORATÓRIO (DIÂM. 50, 75 ou 100 mm), INCLUSO CAPEAMENTO E RUPTURA - ENSAIOS EM CONCRETO</t>
  </si>
  <si>
    <t>MÓDULO DE DEFORMAÇÃO SECANTE ENSAIOS EM CONCRETO</t>
  </si>
  <si>
    <t xml:space="preserve">PENETRAÇÃO D'ÁGUA SOB PRESSÃO - ENSAIOS EM CONCRETO </t>
  </si>
  <si>
    <t>RECONSTITUIÇÃO DE TRAÇO PARA CONCRETO ENDURECIDO - ENSAIOS EM CONCRETO</t>
  </si>
  <si>
    <t>RECONSTITUIÇÃO DE TRAÇO PARA CONCRETO FRESCO - ENSAIOS EM CONCRETO</t>
  </si>
  <si>
    <t>VERIFICAÇÃO DA COMPACIDADE DO CONCRETO POR MEIO DE ULTRASSOM - ENSAIOS EM CONCRETO</t>
  </si>
  <si>
    <t>VERIFICAÇÃO DE DOSAGEM DE CONCRETO OU ARGAMASSA CONVENCIONAL OU BOMBEÁVEL - ENSAIOS EM CONCRETO</t>
  </si>
  <si>
    <t xml:space="preserve">VERIFICAÇÃO DE DOSAGEM DE CONCRETO OU ARGAMASSA CONVENCIONAL OU BOMBEÁVEL, POR TRAÇO ADICIONAL NA MESMA OCASIÃO - ENSAIOS EM CONCRETO </t>
  </si>
  <si>
    <t>ÍNDICE DE REFLEXÃO EM PLACA - ENSAIOS EM CONCRETO PROJETADO</t>
  </si>
  <si>
    <t>ÍNDICE DE REFLEXÃO POR MEDIÇÃO DIRETA - ENSAIOS EM CONCRETO PROJETADO</t>
  </si>
  <si>
    <t>RESISTÊNCIA À COMPRESSÃO POR MEIO DA AGULHA DE MAYNADIER - ENSAIOS EM CONCRETO PROJETADO</t>
  </si>
  <si>
    <t>RESISTÊNCIA À COMPRESSÃO POR PENETRÔMETRO DE PROFUNDIDADE CONSTANTE - ENSAIOS EM CONCRETO PROJETADO</t>
  </si>
  <si>
    <t>VERIFICAÇÃO DE TRAÇO DE CONCRETO PROJETADO - ENSAIOS EM CONCRETO PROJETADO</t>
  </si>
  <si>
    <t>ABRASÃO "LOS ANGELES" DOS AGREGADOS -ENSAIOS EM MISTURAS BETUMINOSAS</t>
  </si>
  <si>
    <t>DENSIDADE APARENTE EM CP EXTRAÍDO DE PISTA OU MOLDADO - ENSAIOS EM MISTURAS BETUMINOSAS</t>
  </si>
  <si>
    <t xml:space="preserve">DETERMINAÇÃO DA ESTABILIDADE MARSHALL - ENSAIOS EM MISTURAS BETUMINOSAS </t>
  </si>
  <si>
    <t xml:space="preserve">TEOR DE BETUME E GRANULOMETRIA - ENSAIOS EM MISTURAS BETUMINOSAS </t>
  </si>
  <si>
    <t>DETERMINAÇÃO DA ESPESSURA DAS DIVERSAS CAMADAS DE PAVIMENTO POR BROQUEAMENTO - ENSAIOS EM PAVIMENTOS</t>
  </si>
  <si>
    <t>DETERMINAÇÃO DA ESPESSURA DAS DIVERSAS CAMADAS DE PAVIMENTO POR TALHADEIRA - ENSAIOS EM PAVIMENTOS</t>
  </si>
  <si>
    <t>ENSAIOS DEFLECTOMÉTRICO COM EMPREGO DE VIGA BENKELMAN - ENSAIOS EM PAVIMENTOS</t>
  </si>
  <si>
    <t xml:space="preserve">ESTUDO DE INVENTÁRIO DO ESTADO DE SUPERFÍCIE DOS PAVIMENTOS - ENSAIOS EM PAVIMENTOS </t>
  </si>
  <si>
    <t>ESTUDO DEFLECTOMÉTRICO COM DEFINIÇÃO DE SEGMENTOS HOMOGÊNEOS E CÁLCULO DE REFORÇO DE PAVIMENTO - ENSAIOS EM PAVIMENTOS</t>
  </si>
  <si>
    <t>EXTRAÇÃO DE CORPO-DE-PROVA BROQUEADO EM PAVIMENTO PARA TESTEMUNHO DE DIÂM. 100 MM - ENSAIOS EM PAVIMENTOS</t>
  </si>
  <si>
    <t xml:space="preserve">ADENSAMENTO EDOMÉTRICO POR CICLO - ENSAIOS GEOTÉCNICOS EM LABORATÓRIO </t>
  </si>
  <si>
    <t>ANÁLISE GRANULOMÉTRICA POR PENEIRAMENTO - ENSAIOS GEOTÉCNICOS EM LABORATÓRIO</t>
  </si>
  <si>
    <t>ANÁLISE GRANULOMÉTRICA SEDIMENTAÇÃO E PENEIRAMENTO - ENSAIOS GEOTÉCNICOS EM LABORATÓRIO</t>
  </si>
  <si>
    <t>COMPRESSÃO TRIAXIAL ADENSADO RÁPIDO COM MEDIDA DA PRESSÃO NEUTRA E C/ RUPTURA DE 3 CP - ENSAIOS GEOTÉCNICOS EM LABORATÓRIO</t>
  </si>
  <si>
    <t xml:space="preserve">COMPRESSÃO TRIAXIAL LENTO COM RUPTURA DE 3 CP - ENSAIOS GEOTÉCNICOS EM LABORATÓRIO </t>
  </si>
  <si>
    <t>ENSAIO CBR (5 PONTOS) - ENSAIOS GEOTÉCNICOS EM LABORATÓRIO</t>
  </si>
  <si>
    <t>ENSAIO DE ADENSAMENTO - DETERMINAÇÃO DE K E CV EM 3 PONTOS - ENSAIOS GEOTÉCNICOS EM LABORATÓRIO</t>
  </si>
  <si>
    <t>ENSAIO DE PERMEABILIDADE - CARGA CONSTANTE - ENSAIOS GEOTÉCNICOS EM LABORATÓRIO</t>
  </si>
  <si>
    <t>ENSAIO DE PERMEABILIDADE - CARGA VARIÁVEL - ENSAIOS GEOTÉCNICOS EM LABORATÓRIO</t>
  </si>
  <si>
    <t>ENSAIOS DE COMPACTAÇÃO PROCTOR NORMAL - ENSAIOS GEOTÉCNICOS EM LABORATÓRIO</t>
  </si>
  <si>
    <t>LIMITE DE CONTRAÇÃO  - ENSAIOS GEOTÉCNICOS EM LABORATÓRIO</t>
  </si>
  <si>
    <t>LIMITES DE ATTERBERG - LIMITE DE LIQUIDEZ E LIMITE DE PLASTICIDADE - ENSAIOS GEOTÉCNICOS EM LABORATÓRIO</t>
  </si>
  <si>
    <t>MASSA ESPECÍFICA APARENTE NATURAL - ENSAIOS GEOTÉCNICOS EM LABORATÓRIO</t>
  </si>
  <si>
    <t>MASSA ESPECÍFICA REAL DOS GRÃOS - ENSAIOS GEOTÉCNICOS EM LABORATÓRIO</t>
  </si>
  <si>
    <t>RETIRADA E PREPARAÇÃO DE CORPO DE PROVA INDEFORMADO - ENSAIOS GEOTÉCNICOS EM LABORATÓRIO</t>
  </si>
  <si>
    <t xml:space="preserve">UMIDADE NATURAL - ENSAIOS GEOTÉCNICOS EM LABORATÓRIO </t>
  </si>
  <si>
    <t>CONTRAÇÃO - ENSAIOS MINIATURIZADOS DE SOLOS</t>
  </si>
  <si>
    <t>MINI CBR - ENSAIOS MINIATURIZADOS DE SOLOS</t>
  </si>
  <si>
    <t>MINI PROCTOR - ENSAIOS MINIATURIZADOS DE SOLOS</t>
  </si>
  <si>
    <t>PENETRAÇÃO DE ÁGUA E SUCÇÃO CAPILAR - ENSAIOS MINIATURIZADOS DE SOLOS</t>
  </si>
  <si>
    <t>PENETRAÇÃO EM IMPRIMADURA BETUMINOSA - ENSAIOS MINIATURIZADOS DE SOLOS</t>
  </si>
  <si>
    <t>PERDA DE MASSA POR IMERSÃO - ENSAIOS MINIATURIZADOS DE SOLOS</t>
  </si>
  <si>
    <t>EQUIPE DE INSPEÇÃO EM REVESTIMENTO ANTI-CORROSIVO - INSPEÇÃO DE JUNTAS SOLDADAS E REVESTIMENTOS DE TUBOS DE AÇO POR MEIO DE ENSAIOS NÃO DESTRUTIVOS</t>
  </si>
  <si>
    <t xml:space="preserve">EQUIPE DE INSPEÇÃO EM SOLDA COM ULTRA SOM - INSPEÇÃO DE JUNTAS SOLDADAS E REVESTIMENTOS DE TUBOS DE AÇO POR MEIO DE ENSAIOS NÃO DESTRUTIVOS </t>
  </si>
  <si>
    <t>EQUIPE DE LEITURA DE INSTRUMENTAÇÃO GEOTÉCNICA TIPO A (PIEZÔMETRO, PINOS DE RECALQUE, MRS, TASSÔMETRO, CONVERGÊNCIA E RNP) - INSTRUMENTAÇÃO GEOTÉCNICA</t>
  </si>
  <si>
    <t>EQUIPE DE LEITURA DE INSTRUMENTAÇÃO GEOTÉCNICA TIPO B ( INCLINÔMETRO, PIEZÔMETRO, PINOS DE RECALQUE, MRS, TASSÔMETRO, CONVERGÊNCIA E RNP) - INSTRUMENTAÇÃO GEOTÉCNICA</t>
  </si>
  <si>
    <t>FORNECIMENTO E INSTALAÇÃO DE ARANHA MAGNÉTICA COM TUBULAÇÃO NO INTERIOR DA PERFURAÇÃO (EXCETO PERFURAÇÃO) - INSTRUMENTAÇÃO GEOTÉCNICA</t>
  </si>
  <si>
    <t>FORNECIMENTO E INSTALAÇÃO DE CAIXA DE PROTEÇÃO DA CABEÇA DE INSTRUMENTO TUBULAR - INSTRUMENTAÇÃO GEOTÉCNICA</t>
  </si>
  <si>
    <t>FORNECIMENTO E INSTALAÇÃO DE INCLINÔMETRO (EXCETO PERFURAÇÃO) - INSTRUMENTAÇÃO GEOTÉCNICA</t>
  </si>
  <si>
    <t>FORNECIMENTO E INSTALAÇÃO DE MARCO DE DESLOCAMENTO COM PRISMA FIXO - INSTRUMENTAÇÃO GEOTÉCNICA</t>
  </si>
  <si>
    <t>FORNECIMENTO E INSTALAÇÃO DE PERFILÔMETRO (EXCETO PERFURAÇÃO) - INSTRUMENTAÇÃO GEOTÉCNICA</t>
  </si>
  <si>
    <t>FORNECIMENTO E INSTALAÇÃO DE PIEZÔMETRO OU MNA (EXCETO PERFURAÇÃO) - INSTRUMENTAÇÃO GEOTÉCNICA</t>
  </si>
  <si>
    <t>FORNECIMENTO E INSTALAÇÃO DE PINO DE CONVERGÊNCIA - INSTRUMENTAÇÃO GEOTÉCNICA </t>
  </si>
  <si>
    <t>FORNECIMENTO E INSTALAÇÃO DE PINO DE RECALQUE - INSTRUMENTAÇÃO GEOTÉCNICA</t>
  </si>
  <si>
    <t>FORNECIMENTO E INSTALAÇÃO DE PLACA DE RECALQUE SUPERFICIAL - INSTRUMENTAÇÃO GEOTÉCNICA</t>
  </si>
  <si>
    <t>FORNECIMENTO E INSTALAÇÃO DE TASSÔMETRO OU RNP (EXCETO PERFURAÇÃO) - INSTRUMENTAÇÃO GEOTÉCNICA</t>
  </si>
  <si>
    <t>APLICAÇÃO DE BENTONITA POR GRAVIDADE OU COM BOMBA MANUAL E CONTROLE DE PRESSÃO PARA OBTURAR FUROS - LAVAGEM, INFILTRAÇÃO E OBTURAÇÃO DE FUROS</t>
  </si>
  <si>
    <t>CIMENTO APLICADO POR GRAVIDADE OU COM BOMBA MANUAL E CONTROLE DE PRESSÃO PARA OBTURAÇÃO DOS FUROS - LAVAGEM, INFILTRAÇÃO E OBTURAÇÃO DE FUROS</t>
  </si>
  <si>
    <t>DETERMINAÇÃO DE INCLINAÇÃO DO FURO DE SONDAGEM COM ÁCIDO FLUORIDRÍCO - LAVAGEM, INFILTRAÇÃO E OBTURAÇÃO DE FUROS</t>
  </si>
  <si>
    <t>ENSAIO DE INFILTRAÇÃO PELO MÉTODO USBR OU SIMILAR - LAVAGEM, INFILTRAÇÃO E OBTURAÇÃO DE FUROS</t>
  </si>
  <si>
    <t>ENSAIO DE LAVAGEM POR TEMPO DE ATÉ 30 MINUTOS DE DURAÇÃO - LAVAGEM, INFILTRAÇÃO E OBTURAÇÃO DE FUROS</t>
  </si>
  <si>
    <t>ENSAIOS DE PERDA D’ÁGUA COM 5 ESTÁGIOS DE PRESSÃO DE 10 MINUTOS COM OBTURADOR DE BORRACHA DUPLO - LAVAGEM, INFILTRAÇÃO E OBTURAÇÃO DE FUROS</t>
  </si>
  <si>
    <t>ENSAIOS DE PERDA D’ÁGUA COM 5 ESTÁGIOS DE PRESSÃO DE 10 MINUTOS COM OBTURADOR DE BORRACHA SIMPLES - LAVAGEM, INFILTRAÇÃO E OBTURAÇÃO DE FUROS</t>
  </si>
  <si>
    <t>MOBILIZAÇÃO/DESMOBILIZAÇÃO - DISTÂNCIAS ENTRE 151 ATÉ 300 KM</t>
  </si>
  <si>
    <t>MOBILIZAÇÃO/DESMOBILIZAÇÃO - DISTÂNCIAS ENTRE 301 ATÉ 600 KM</t>
  </si>
  <si>
    <t>MOBILIZAÇÃO/DESMOBILIZAÇÃO - DISTÂNCIAS ENTRE 61 ATÉ 150 KM</t>
  </si>
  <si>
    <t>DESLOCAMENTO DE PLATAFORMA FLUTUANTE AO LONGO DO RIO COM EQUIPAMENTO MONTADO - PLATAFORMAS PARA INSTALAÇÃO DE EQUIPAMENTOS DE PERFURAÇÃO OU SONDAGEM</t>
  </si>
  <si>
    <t>DESLOCAMENTO DE PLATAFORMA FLUTUANTE EM ÁREA MARÍTIMA COSTEIRA - PLATAFORMAS PARA INSTALAÇÃO DE EQUIPAMENTOS DE PERFURAÇÃO OU SONDAGEM</t>
  </si>
  <si>
    <t>EXECUÇÃO DE PLATAFORMA COM DIMENSÃO MÍNIMA DE 5X5M EM TERRENO ALAGADO COM LÂMINA DÁGUA ATÉ 40CM - PLATAFORMAS PARA INSTALAÇÃO DE EQUIPAMENTOS DE PERFURAÇÃO OU SONDAGEM</t>
  </si>
  <si>
    <t>EXECUÇÃO DE PLATAFORMA COM DIMENSÃO MÍNIMA DE 5X5M EM TERRENO SECO COM ATÉ 10GR DE INCLINAÇÃO - PLATAFORMAS PARA INSTALAÇÃO DE EQUIPAMENTOS DE PERFURAÇÃO OU SONDAGEM</t>
  </si>
  <si>
    <t>EXECUÇÃO DE PLATAFORMA COM DIMENSÃO MÍNIMA DE 5X5M EM TERRENO SECO COM MAIS DE 10GR DE INCLINAÇÃO - PLATAFORMAS PARA INSTALAÇÃO DE EQUIPAMENTOS DE PERFURAÇÃO OU SONDAGEM</t>
  </si>
  <si>
    <t>EXECUÇÃO DE PLATAFORMA FLUTUANTE COM DIMENSÃO MÍNIMA DE 5X5M, EM TERRENO ALAGADO OU TRECHO DE RIO COM LÂMINA D´ÁGUA SUPERIOR A 40 CM - PLATAFORMAS PARA INSTALAÇÃO DE EQUIPAMENTOS DE PERFURAÇÃO OU SONDAGEM</t>
  </si>
  <si>
    <t>EXECUÇÃO DE PLATAFORMA FLUTUANTE EM ÁREA MARÍTIMA COSTEIRA - PLATAFORMAS PARA INSTALAÇÃO DE EQUIPAMENTOS DE PERFURAÇÃO OU SONDAGEM</t>
  </si>
  <si>
    <t>ACRÉSCIMO DO TRANSPORTE PARA DISTÂNCIA ACIMA DE 60KM - POÇOS DE INSPEÇÃO</t>
  </si>
  <si>
    <t>DESLOCAMENTO DE EQUIPAMENTO ENTRE POÇOS ACIMA DE 200 METROS - POÇOS DE INSPEÇÃO</t>
  </si>
  <si>
    <t>DESMONTE EM SOLO DE ALTERAÇÃO DE ROCHA, UTILIZANDO ROMPEDOR DE AR COMPRIMIDO - POÇOS DE INSPEÇÃO</t>
  </si>
  <si>
    <t>EXECUÇÃO DE ESCORAMENTO COM FORNECIMENTO DE MATERIAL - POÇOS DE INSPEÇÃO</t>
  </si>
  <si>
    <t>MOBILIZAÇÃO, INSTALAÇÃO E DESMOBILIZAÇÃO, POR EQUIPE / EQUIPAMENTO, INCLUSIVE TRANSPORTE ATÉ 60 KM - POÇOS DE INSPEÇÃO</t>
  </si>
  <si>
    <t>PERFURAÇÃO EM SOLO - FURO COM PROFUNDIDADE ACIMA DE 5 METROS ATÉ 10 METROS - POÇOS DE INSPEÇÃO</t>
  </si>
  <si>
    <t>PERFURAÇÃO EM SOLO - FURO COM PROFUNDIDADE ATÉ 5 METROS - POÇOS DE INSPEÇÃO</t>
  </si>
  <si>
    <t>PERFURAÇÃO EM SOLO COM PROFUNDIDADE ACIMA DOS 10 METROS INICIAIS - POÇOS DE INSPEÇÃO</t>
  </si>
  <si>
    <t>RETIRADA E ACONDICIONAMENTO DE AMOSTRA INDEFORMADA POR BLOCO APROVEITÁVEL - POÇOS DE INSPEÇÃO</t>
  </si>
  <si>
    <t>EQUIPAMENTO DE ENSAIO À DISPOSIÇÃO - PROVA DE CARGA SOBRE TERRENO OU ESTACAS PRÉ-MOLDADAS, MOLDADAS “IN LOCO” OU SIMILAR</t>
  </si>
  <si>
    <t>EXECUÇÃO DE PROVA DE CARGA ACIMA DE 30 TONELADAS ATÉ 60 TONELADAS - PROVA DE CARGA SOBRE TERRENO OU ESTACAS PRÉ-MOLDADAS, MOLDADAS “IN LOCO” OU SIMILAR</t>
  </si>
  <si>
    <t>EXECUÇÃO DE PROVA DE CARGA ACIMA DE 60 TONELADAS ATÉ 90 TONELADAS - PROVA DE CARGA SOBRE TERRENO OU ESTACAS PRÉ-MOLDADAS, MOLDADAS “IN LOCO” OU SIMILAR</t>
  </si>
  <si>
    <t>EXECUÇÃO DE PROVA DE CARGA ACIMA DE 90 TONELADAS - PROVA DE CARGA SOBRE TERRENO OU ESTACAS PRÉ-MOLDADAS, MOLDADAS “IN LOCO” OU SIMILAR</t>
  </si>
  <si>
    <t>EXECUÇÃO DE PROVA DE CARGA ATÉ 30 TONELADAS - PROVA DE CARGA SOBRE TERRENO OU ESTACAS PRÉ-MOLDADAS, MOLDADAS “IN LOCO” OU SIMILAR</t>
  </si>
  <si>
    <t>MOBILIZAÇÃO, INSTALAÇÃO E DESMOBILIZAÇÃO POR EQUIPE/EQUIPAMENTO - PROVA DE CARGA SOBRE TERRENO OU ESTACAS PRÉ-MOLDADAS, MOLDADAS “IN LOCO” OU SIMILAR</t>
  </si>
  <si>
    <t>ADMINISTRADOR DE REDES</t>
  </si>
  <si>
    <t>ADVOGADO - JÚNIOR</t>
  </si>
  <si>
    <t>ADVOGADO - PLENO</t>
  </si>
  <si>
    <t>ADVOGADO - SÊNIOR</t>
  </si>
  <si>
    <t>AGRÔNOMO</t>
  </si>
  <si>
    <t>ANALISTA CONTÁBIL - JUNIOR</t>
  </si>
  <si>
    <t>ANALISTA CONTÁBIL - PLENO</t>
  </si>
  <si>
    <t>ANALISTA CONTÁBIL - SÊNIOR</t>
  </si>
  <si>
    <t>ANALISTA DE LABORATÓRIO</t>
  </si>
  <si>
    <t>ANALISTA DE MERCADO</t>
  </si>
  <si>
    <t>ANALISTA DE RECURSOS HUMANOS - JUNIOR</t>
  </si>
  <si>
    <t>ANALISTA DE RECURSOS HUMANOS - PLENO</t>
  </si>
  <si>
    <t>ANALISTA DE RECURSOS HUMANOS - SÊNIOR</t>
  </si>
  <si>
    <t>ANALISTA DE SUPORTE TÉCNICO - JUNIOR</t>
  </si>
  <si>
    <t>ANALISTA DE SUPORTE TÉCNICO - SÊNIOR</t>
  </si>
  <si>
    <t>ANALISTA ECONÔMICO FINANCEIRO - JUNIOR</t>
  </si>
  <si>
    <t>ANALISTA ECONÔMICO FINANCEIRO - PLENO</t>
  </si>
  <si>
    <t>ANALISTA ECONÔMICO FINANCEIRO - SÊNIOR</t>
  </si>
  <si>
    <t>ARQUEÓLOGO</t>
  </si>
  <si>
    <t>ARQUITETO - JUNIOR</t>
  </si>
  <si>
    <t>ARQUITETO - PLENO</t>
  </si>
  <si>
    <t>ARQUITETO - SÊNIOR</t>
  </si>
  <si>
    <t>ASSISTENTE ADMINISTRATIVO E FINANCEIRO</t>
  </si>
  <si>
    <t>AUDITOR - JUNIOR</t>
  </si>
  <si>
    <t>AUDITOR - PLENO</t>
  </si>
  <si>
    <t>AUDITOR - SÊNIOR</t>
  </si>
  <si>
    <t>AUXILIAR DE LABORATÓRIO</t>
  </si>
  <si>
    <t>BIÓLOGO</t>
  </si>
  <si>
    <t>BIOQUÍMICO</t>
  </si>
  <si>
    <t>BOTÂNICO</t>
  </si>
  <si>
    <t>CONTADOR</t>
  </si>
  <si>
    <t>COORDENADOR</t>
  </si>
  <si>
    <t>DIGITADOR</t>
  </si>
  <si>
    <t>ENGENHEIRO - JUNIOR</t>
  </si>
  <si>
    <t>ENGENHEIRO - PLENO</t>
  </si>
  <si>
    <t>ENGENHEIRO - SÊNIOR</t>
  </si>
  <si>
    <t>FISCAL DE OBRAS</t>
  </si>
  <si>
    <t>GEÓGRAFO</t>
  </si>
  <si>
    <t>GEÓLOGO - JUNIOR</t>
  </si>
  <si>
    <t>GEÓLOGO - PLENO</t>
  </si>
  <si>
    <t>GEÓLOGO - SÊNIOR</t>
  </si>
  <si>
    <t>PESQUISADOR CIENTÍFICO</t>
  </si>
  <si>
    <t>PESQUISADOR NÍVEL MÉDIO</t>
  </si>
  <si>
    <t>PROJETISTA - JUNIOR</t>
  </si>
  <si>
    <t>PROJETISTA - PLENO</t>
  </si>
  <si>
    <t>PROJETISTA - SÊNIOR</t>
  </si>
  <si>
    <t>QUÍMICO</t>
  </si>
  <si>
    <t>SECRETÁRIA PLENA - NÍVEL SUPERIOR</t>
  </si>
  <si>
    <t>TÉCNICO DE NIVEL MÉDIO</t>
  </si>
  <si>
    <t>TÉCNICO QUÍMICO - NÍVEL MÉDIO</t>
  </si>
  <si>
    <t>TECNÓLOGO - JUNIOR</t>
  </si>
  <si>
    <t>TECNÓLOGO - PLENO</t>
  </si>
  <si>
    <t>TECNÓLOGO - SÊNIOR</t>
  </si>
  <si>
    <t>TOPÓGRAFO - JÚNIOR</t>
  </si>
  <si>
    <t>TOPÓGRAFO - PLENO</t>
  </si>
  <si>
    <t>TOPÓGRAFO - SÊNIOR</t>
  </si>
  <si>
    <t>WEB DESIGNER</t>
  </si>
  <si>
    <t>CONSULTOR EXTERNO</t>
  </si>
  <si>
    <t>CÓPIA XEROGRÁFICA TAMANHO A4</t>
  </si>
  <si>
    <t>CÓPIA XEROGRÁFICA TAMANHO A4 COLORIDA (90% NITIDEZ)</t>
  </si>
  <si>
    <t>DIÁRIA</t>
  </si>
  <si>
    <t>ENCADERNAÇÃO COM ESPIRAL COM CAPA PLÁSTICA TRANSPARENTE E CONTRA-CAPA PLÁSTICA OPACA ACIMA DE 100 FOLHAS</t>
  </si>
  <si>
    <t>ENCADERNAÇÃO COM ESPIRAL COM CAPA PLÁSTICA TRANSPARENTE E CONTRA-CAPA PLÁSTICA OPACA ATÉ 100 FOLHAS</t>
  </si>
  <si>
    <t>IMPRESSÃO DE FOTOS EM PAPEL A4 COMUM</t>
  </si>
  <si>
    <t>IMPRESSÃO DE FOTOS EM PAPEL A4 COUCHÊ ESPESSURA 115MM</t>
  </si>
  <si>
    <t>IMPRESSÃO DE FOTOS EM PAPEL A4 COUCHÊ ESPESSURA 170MM</t>
  </si>
  <si>
    <t>IMPRESSÃO DE FOTOS EM PAPEL A4 COUCHÊ ESPESSURA 230MM</t>
  </si>
  <si>
    <t>PLOTAGEM SULFITE COLORIDO A0</t>
  </si>
  <si>
    <t>PLOTAGEM SULFITE COLORIDO A1</t>
  </si>
  <si>
    <t>PLOTAGEM SULFITE COLORIDO A2</t>
  </si>
  <si>
    <t>PLOTAGEM SULFITE COLORIDO A3</t>
  </si>
  <si>
    <t>PLOTAGEM SULFITE COLORIDO A4</t>
  </si>
  <si>
    <t>PLOTAGEM SULFITE PRETO E BRANCO A0</t>
  </si>
  <si>
    <t>PLOTAGEM SULFITE PRETO E BRANCO A1</t>
  </si>
  <si>
    <t>PLOTAGEM SULFITE PRETO E BRANCO A2</t>
  </si>
  <si>
    <t>PLOTAGEM SULFITE PRETO E BRANCO A3</t>
  </si>
  <si>
    <t>PLOTAGEM SULFITE PRETO E BRANCO A4</t>
  </si>
  <si>
    <t>REFEIÇÃO</t>
  </si>
  <si>
    <t xml:space="preserve">ABERTURA DE PICADAS </t>
  </si>
  <si>
    <t>CADASTRO DE INSTALAÇÕES EXISTENTES</t>
  </si>
  <si>
    <t>CADASTRO DE INTERFERÊNCIAS SUBTERRÂNEAS</t>
  </si>
  <si>
    <t>CADASTRO DE PROPRIEDADE COM SERVIÇOS TOPOGRÁFICOS</t>
  </si>
  <si>
    <t>CADASTRO DE PROPRIEDADES</t>
  </si>
  <si>
    <t>CADASTRO DE PVE, PVA, BL, PI, TL E OUTROS</t>
  </si>
  <si>
    <t>DETECÇÃO ELETROMAGNÉTICA DE INTERFERÊNCIAS</t>
  </si>
  <si>
    <t>EQUIPE DE TOPOGRAFIA (SERVIÇOS DE IMPLANTAÇÃO DE PONTOS DE COORDENADAS COM A UTILIZAÇÃO DE SISTEMAS DE POSICIONAMENTO GLOBAL POR SATÉLITES-GPS).</t>
  </si>
  <si>
    <t>EQUIPE DE TOPOGRAFIA (SERVIÇOS PLANIALTIMÉTRICOS)</t>
  </si>
  <si>
    <t>EQUIPE DE TOPOGRAFIA (SERVIÇOS PLANIMÉTRICOS</t>
  </si>
  <si>
    <t>FORNECIMENTO DE MARCO DE CONCRETO</t>
  </si>
  <si>
    <t>IDENTIFICAÇÃO DE PROPRIEDADES</t>
  </si>
  <si>
    <t>LAUDO DE AVALIAÇÃO DE IMÓVEIS PARA ÁREAS CONTIGUAS</t>
  </si>
  <si>
    <t>LAUDO DE AVALIAÇÃO DE IMÓVEIS PARA ÁREAS DISPERSAS</t>
  </si>
  <si>
    <t>LEVANTAMENTO BATIMÉTRICO</t>
  </si>
  <si>
    <t>LEVANTAMENTO PLANIALTIMÉTRICO E CADASTRAL DE ÁREAS ESPECIAIS ACIMA DE 100.000 M2 .</t>
  </si>
  <si>
    <t>HA</t>
  </si>
  <si>
    <t>LEVANTAMENTO PLANIALTIMÉTRICO E CADASTRAL DE ÁREAS ESPECIAIS ATÉ 3.000 M2</t>
  </si>
  <si>
    <t>LEVANTAMENTO PLANIALTIMÉTRICO E CADASTRAL DE ÁREAS ESPECIAIS DE 10.001M2 ATÉ 20.000 M2</t>
  </si>
  <si>
    <t>LEVANTAMENTO PLANIALTIMÉTRICO E CADASTRAL DE ÁREAS ESPECIAIS DE 20.001 M2 ATÉ 50.000 M2</t>
  </si>
  <si>
    <t>LEVANTAMENTO PLANIALTIMÉTRICO E CADASTRAL DE ÁREAS ESPECIAIS DE 3.001 M2 ATÉ 10.000 M2</t>
  </si>
  <si>
    <t>LEVANTAMENTO PLANIALTIMÉTRICO E CADASTRAL DE ÁREAS ESPECIAIS DE 50.001 M2 ATÉ 100.000 M2</t>
  </si>
  <si>
    <t>LEVANTAMENTO PLANIALTIMÉTRICO E CADASTRAL DE FAIXAS ACIMA DE 60 M</t>
  </si>
  <si>
    <t>LEVANTAMENTO PLANIALTIMÉTRICO E CADASTRAL DE FAIXAS ATÉ 30 M</t>
  </si>
  <si>
    <t>LEVANTAMENTO PLANIALTIMÉTRICO E CADASTRAL DE FAIXAS DE 31 ATÉ 60 M</t>
  </si>
  <si>
    <t>LEVANTAMENTO PLANIALTIMÉTRICO E SEMI-CADASTRAL DE RUAS NOVAS</t>
  </si>
  <si>
    <t>LEVANTAMENTO PLANIMÉTRICO DE LINHA</t>
  </si>
  <si>
    <t>LEVANTAMENTO PLANIMÉTRICO E CADASTRAL DE ÁREAS ESPECIAIS ACIMA DE 100.000 M2</t>
  </si>
  <si>
    <t>LEVANTAMENTO PLANIMÉTRICO E CADASTRAL DE ÁREAS ESPECIAIS ATÉ 3.000 M2</t>
  </si>
  <si>
    <t>LEVANTAMENTO PLANIMÉTRICO E CADASTRAL DE ÁREAS ESPECIAIS DE 10.001 M2 ATÉ 20.000 M2</t>
  </si>
  <si>
    <t>LEVANTAMENTO PLANIMÉTRICO E CADASTRAL DE ÁREAS ESPECIAIS DE 20.001 M2 ATÉ 50.000 M2</t>
  </si>
  <si>
    <t>LEVANTAMENTO PLANIMÉTRICO E CADASTRAL DE ÁREAS ESPECIAIS DE 3.001 M2 ATÉ 10.000 M2</t>
  </si>
  <si>
    <t>LEVANTAMENTO PLANIMÉTRICO E CADASTRAL DE ÁREAS ESPECIAIS DE 50.001 M2 ATÉ 100.000 M2</t>
  </si>
  <si>
    <t>LEVANTAMENTO PLANIMÉTRICO E CADASTRAL DE FAIXAS ATÉ 30 M</t>
  </si>
  <si>
    <t>LEVANTAMENTO PLANIMÉTRICO E CADASTRAL DE FAIXAS DE 31 M ATÉ 60 M</t>
  </si>
  <si>
    <t>LEVANTAMENTO PLANIMÉTRICO E CADASTRAL DE FAIXAS DE ACIMA DE 60 M</t>
  </si>
  <si>
    <t>LEVANTAMENTO, NIVELAMENTO E LOCAÇÃO DE FUROS DE SONDAGEM</t>
  </si>
  <si>
    <t>LOCAÇÃO DE LINHAS</t>
  </si>
  <si>
    <t>LOCAÇÃO E LEVANTAMENTO PLANIALTIMÉTRICO DE SEÇÕES TOPOGRÁFICAS TRANSVERSAIS</t>
  </si>
  <si>
    <t>LOCAÇÃO E NIVELAMENTO DE SOLEIRAS BAIXAS</t>
  </si>
  <si>
    <t>LOCAÇÃO, NIVELAMENTO, ESTAQUEAMENTO E AMARRAÇÃO DE PONTOS REPRESENTATIVOS PARA O PROJETO EXECUTIVO DE REDE COLETORA DE ESGOTOS E DE REDE DE ABASTECIMENTO DE ÁGUA</t>
  </si>
  <si>
    <t>NIVELAMENTO GEOMÉTRICO DE CRUZAMENTO DE RUAS, PONTOS DE MUDANÇA DE GREIDE E PONTOS DE MUDANÇA DE DIREÇÃO</t>
  </si>
  <si>
    <t>TRANSPORTE DE COORDENADAS - CLASSE I</t>
  </si>
  <si>
    <t>TRANSPORTE DE COORDENADAS - CLASSE II</t>
  </si>
  <si>
    <t>TRANSPORTE DE COTAS</t>
  </si>
  <si>
    <t>TRANSPORTE DE REFERÊNCIA DE NÍVEL (NIVELAMENTO GEOMÉTRICO DE PRECISÃO)</t>
  </si>
  <si>
    <t>ACRÉSCIMO DO TRANSPORTE PARA DISTÂNCIA ACIMA DE 60KM - SONDAGEM A PERCUSSÃO COM EQUIPAMENTO MANUAL</t>
  </si>
  <si>
    <t>DESLOCAMENTO DE EQUIPAMENTO ENTRE FUROS ACIMA DE 100 METROS ATÉ 200 METROS, INCLUSIVE REINSTALAÇÃO - SONDAGEM A PERCUSSÃO COM EQUIPAMENTO MANUAL</t>
  </si>
  <si>
    <t>DESLOCAMENTO DE EQUIPAMENTO ENTRE FUROS ACIMA DE 50 METROS ATÉ 100 METROS, INCLUSIVE REINSTALAÇÃO - SONDAGEM A PERCUSSÃO COM EQUIPAMENTO MANUAL</t>
  </si>
  <si>
    <t>DESLOCAMENTO DE EQUIPAMENTO ENTRE FUROS ACIMA DOS 200 METROS, INCLUSIVE REINSTALAÇÃO - SONDAGEM A PERCUSSÃO COM EQUIPAMENTO MANUAL</t>
  </si>
  <si>
    <t>DESLOCAMENTO DE EQUIPAMENTO ENTRE FUROS ATÉ 50 METROS, INCLUSIVE REINSTALAÇÃO - SONDAGEM A PERCUSSÃO COM EQUIPAMENTO MANUAL</t>
  </si>
  <si>
    <t>ENSAIO DE PENETRAÇÃO SPT - SONDAGEM A PERCUSSÃO COM EQUIPAMENTO MANUAL</t>
  </si>
  <si>
    <t xml:space="preserve">MOBILIZAÇÃO, INSTALAÇÃO E DESMOBILIZAÇÃO POR EQUIPE / EQUIPAMENTO, INCLUSIVE TRANSPORTE ATÉ 60KM - SONDAGEM A PERCUSSÃO COM EQUIPAMENTO MANUAL </t>
  </si>
  <si>
    <t>PERFURAÇÃO COM EQUIPAMENTO DE SONDAGEM MANUAL (SEM ENSAIO SPT) - SONDAGEM A PERCUSSÃO COM EQUIPAMENTO MANUAL</t>
  </si>
  <si>
    <t>PERFURAÇÃO COM EQUIPAMENTO DE SONDAGEM MANUAL, DIÂMETRO 2 ½ POLEGADAS: FURO COM UM ENSAIO DE PENETRAÇÃO SPT A CADA METRO - SONDAGEM A PERCUSSÃO COM EQUIPAMENTO MANUAL</t>
  </si>
  <si>
    <t>ACRÉSCIMO DO TRANSPORTE PARA DISTÂNCIA ACIMA DE 60KM - SONDAGEM A PERCUSSÃO COM EQUIPAMENTO MECANIZADO </t>
  </si>
  <si>
    <t>DESLOCAMENTO DE EQUIPAMENTO ENTRE FUROS ACIMA DE 100 METROS ATÉ 200 METROS, INCLUSIVE REINSTALAÇÃO - SONDAGEM A PERCUSSÃO COM EQUIPAMENTO MECANIZADO</t>
  </si>
  <si>
    <t>DESLOCAMENTO DE EQUIPAMENTO ENTRE FUROS ACIMA DE 50 METROS ATÉ 100 METROS, INCLUSIVE REINSTALAÇÃO - SONDAGEM A PERCUSSÃO COM EQUIPAMENTO MECANIZADO</t>
  </si>
  <si>
    <t>DESLOCAMENTO DE EQUIPAMENTO ENTRE FUROS ACIMA DOS 200 METROS, INCLUSIVE REINSTALAÇÃO - SONDAGEM A PERCUSSÃO COM EQUIPAMENTO MECANIZADO</t>
  </si>
  <si>
    <t>DESLOCAMENTO DE EQUIPAMENTO ENTRE FUROS ATÉ 50 METROS, INCLUSIVE REINSTALAÇÃO - SONDAGEM A PERCUSSÃO COM EQUIPAMENTO MECANIZADO</t>
  </si>
  <si>
    <t>ENSAIO DE PENETRAÇÃO SPT - SONDAGEM A PERCUSSÃO COM EQUIPAMENTO MECANIZADO </t>
  </si>
  <si>
    <t>MOBILIZAÇÃO, INSTALAÇÃO E DESMOBILIZAÇÃO POR EQUIPE / EQUIPAMENTO, INCLUSIVE TRANSPORTE ATÉ 60KM - SONDAGEM A PERCUSSÃO COM EQUIPAMENTO MECANIZADO </t>
  </si>
  <si>
    <t>PERFURAÇÃO COM EQUIPAMENTO DE SONDAGEM MECANIZADA, DIÂMETRO 70MM (INT.) E 156MM (EXT.) COM ENSAIO SPT A CADA METRO - SONDAGEM A PERCUSSÃO COM EQUIPAMENTO MECANIZADO</t>
  </si>
  <si>
    <t>PERFURAÇÃO COM EQUIPAMENTO DE SONDAGEM MECANIZADA, DIÂMETRO 70MM (INT.) E 156MM (EXT.) SEM ENSAIO SPT - SONDAGEM A PERCUSSÃO COM EQUIPAMENTO MECANIZADO</t>
  </si>
  <si>
    <t>PERFURAÇÃO COM EQUIPAMENTO DE SONDAGEM MECANIZADA, DIÂMETRO 95MM (INT.) E 181MM (EXT.) COM ENSAIO SPT A CADA METRO - SONDAGEM A PERCUSSÃO COM EQUIPAMENTO MECANIZADO</t>
  </si>
  <si>
    <t>PERFURAÇÃO COM EQUIPAMENTO DE SONDAGEM MECANIZADA, DIÂMETRO 95MM (INT.) E 181MM (EXT.) SEM ENSAIO SPT - SONDAGEM A PERCUSSÃO COM EQUIPAMENTO MECANIZADO</t>
  </si>
  <si>
    <t>ACRÉSCIMO DO TRANSPORTE PARA DISTÂNCIA ACIMA DE 60KM - SONDAGEM A TRADO</t>
  </si>
  <si>
    <t>COLETA DE AMOSTRA  E ACONDICIONAMENTO EM RECIPIENTE COM TAMPA HERMÉTICA PARA CARACTERIZAÇÃO TÁCTIL-VISUAL - SONDAGEM A TRADO</t>
  </si>
  <si>
    <t>COLETA DE AMOSTRA (20KG) E ACONDICIONAMENTO EM SACO DE LONA PARA ENSAIOS DE CARACTERIZAÇÃO DE SOLOS - SONDAGEM A TRADO</t>
  </si>
  <si>
    <t>DESLOCAMENTO DE EQUIPAMENTO ENTRE FUROS ACIMA DE 100 METROS ATÉ 200 METROS, INCLUSIVE REINSTALAÇÃO - SONDAGEM A TRADO</t>
  </si>
  <si>
    <t>DESLOCAMENTO DE EQUIPAMENTO ENTRE FUROS ACIMA DE 200 METROS - SONDAGEM A TRADO</t>
  </si>
  <si>
    <t>DESLOCAMENTO DE EQUIPAMENTO ENTRE FUROS ACIMA DE 50 METROS ATÉ 100 METROS, INCLUSIVE REINSTALAÇÃO - SONDAGEM A TRADO</t>
  </si>
  <si>
    <t>DESLOCAMENTO DE EQUIPAMENTO ENTRE FUROS ATÉ 50 METROS, INCLUSIVE REINSTALAÇÃO  - SONDAGEM A TRADO</t>
  </si>
  <si>
    <t>MOBILIZAÇÃO, INSTALAÇÃO E DESMOBILIZAÇÃO, POR EQUIPE / EQUIPAMENTO, INCLUSIVE TRANSPORTE ATÉ 60 KM - SONDAGEM ATRADO</t>
  </si>
  <si>
    <t>PERFURAÇÃO DE FURO COM PROFUNDIDADE ACIMA DE 5 METROS ATÉ 10 METROS - SONDAGEM A TRADO</t>
  </si>
  <si>
    <t>PERFURAÇÃO DE FURO COM PROFUNDIDADE ACIMA DOS 10 METROS INICIAIS - SONDAGEM A TRADO</t>
  </si>
  <si>
    <t>PERFURAÇÃO DE FURO COM PROFUNDIDADE ATÉ 5 METROS - SONDAGEM A TRADO</t>
  </si>
  <si>
    <t>ACRÉSCIMO DO TRANSPORTE PARA DISTÂNCIA ACIMA DE 60KM - SONDAGEM ROTATIVA</t>
  </si>
  <si>
    <t>DESLOCAMENTO DE EQUIPAMENTO ENTRE FUROS ACIMA DE 100 METROS ATÉ 200 METROS, INCLUSIVE DESMONTAGEM E REINSTALAÇÃO - SONDAGEM ROTATIVA</t>
  </si>
  <si>
    <t>DESLOCAMENTO DE EQUIPAMENTO ENTRE FUROS ACIMA DE 50 METROS ATÉ 100 METROS, INCLUSIVE DESMONTAGEM E REINSTALAÇÃO - SONDAGEM ROTATIVA</t>
  </si>
  <si>
    <t>DESLOCAMENTO DE EQUIPAMENTO ENTRE FUROS ACIMA DOS 200 METROS, INCLUSIVE DESMONTAGEM E REINSTALAÇÃO - SONDAGEM ROTATIVA</t>
  </si>
  <si>
    <t>DESLOCAMENTO DE EQUIPAMENTO ENTRE FUROS ATÉ 50 METROS, INCLUSIVE DESMONTAGEM E REINSTALAÇÃO - SONDAGEM ROTATIVA</t>
  </si>
  <si>
    <t>MOBILIZAÇÃO, INSTALAÇÃO E DESMOBILIZAÇÃO POR EQUIPE / EQUIPAMENTO, INCLUSIVE TRANSPORTE ATÉ 60KM - SONDAGEM ROTATIVA</t>
  </si>
  <si>
    <t>PERFURAÇÃO EM ROCHA COM COROA DE DIAMANTE, BARRILETE DUPLO LIVRE, FURO INCLINADO DE 11 GR A 90 GR COM A VERTICAL, DIÂMETRO HW OU EQUIVALENTE, INCLUSIVE AMOSTRAGEM - SONDAGEM ROTATIVA</t>
  </si>
  <si>
    <t>PERFURAÇÃO EM ROCHA COM COROA DE DIAMANTE, BARRILETE DUPLO LIVRE, FURO INCLINADO DE 11 GR A 90 GR COM A VERTICAL, DIÂMETRO NW OU EQUIVALENTE, INCLUSIVE AMOSTRAGEM - SONDAGEM ROTATIVA</t>
  </si>
  <si>
    <t>PERFURAÇÃO EM ROCHA COM COROA DE DIAMANTE, BARRILETE DUPLO LIVRE, FURO VERTICAL OU INCLINADO ATÉ 10GR COM A VERTICAL, DIÂMETRO HW OU EQUIVALENTE, INCLUSIVE AMOSTRAGEM - SONDAGEM ROTATIVA</t>
  </si>
  <si>
    <t>PERFURAÇÃO EM ROCHA COM COROA DE DIAMANTE, BARRILETE DUPLO LIVRE, FURO VERTICAL OU INCLINADO ATÉ 10GR COM A VERTICAL, DIÂMETRO NW OU EQUIVALENTE, INCLUSIVE AMOSTRAGEM - SONDAGEM ROTATIVA</t>
  </si>
  <si>
    <t>PERFURAÇÃO EM SOLO COM COROA DE WIDIA, FURO INCLINADO DE 11 GR A 90 GR COM A VERTICAL, DIÂMETRO HW (INCLUSO AMOSTRAGEM) - SONDAGEM ROTATIVA</t>
  </si>
  <si>
    <t>PERFURAÇÃO EM SOLO COM COROA DE WIDIA, FURO INCLINADO DE 11 GR A 90 GR COM A VERTICAL, DIÂMETRO NW (INCLUSO AMOSTRAGEM)- SONDAGEM ROTATIVA</t>
  </si>
  <si>
    <t>PERFURAÇÃO EM SOLO COM COROA DE WIDIA, FURO VERTICAL OU INCLINADO ATÉ 10 GR COM A VERTICAL, DIÂMETRO HW (INCLUSO AMOSTRAGEM)  - SONDAGEM ROTATIVA</t>
  </si>
  <si>
    <t>PERFURAÇÃO EM SOLO COM COROA DE WIDIA, FURO VERTICAL OU INCLINADO ATÉ 10 GR COM A VERTICAL, DIÂMETRO NW (INCLUSO AMOSTRAGEM) - SONDAGEM ROTATIVA</t>
  </si>
  <si>
    <t xml:space="preserve">ENSAIO DE COMPRESSÃO AXIAL DE CP BROQUEADO - BASE DE CONCRETO PARA PAVIMENTO - TERCEIRIZADO </t>
  </si>
  <si>
    <t>ENSAIO DE COMPRESSÃO AXIAL DE CP MOLDADO - BASE DE CONCRETO PARA PAVIMENTO - TERCEIRIZADO</t>
  </si>
  <si>
    <t>EQUIPE DE CONTROLE TECNOLÓGICO DE OBRAS DE CONCRETO TIPO A, COM LABORATÓRIO DE CAMPO NA REGIÃO DO INTERIOR OU LITORAL DO ESTADO DE SÃO PAULO - CONTROLE TECNOLÓGICO DE OBRAS DE CONCRETO - TERCEIRIZADO</t>
  </si>
  <si>
    <t>EQUIPE DE CONTROLE TECNOLÓGICO DE OBRAS DE CONCRETO TIPO A, COM LABORATÓRIO DE CAMPO NA REGIÃO METROPOLITANA DE SÃO PAULO - CONTROLE TECNOLÓGICO DE OBRAS DE CONCRETO- TERCEIRIZADO</t>
  </si>
  <si>
    <t>EQUIPE DE CONTROLE TECNOLÓGICO DE OBRAS DE CONCRETO TIPO B, COM LABORATÓRIO DE CAMPO NA REGIÃO DO INTERIOR OU LITORAL DO ESTADO DE SÃO PAULO - CONTROLE TECNOLÓGICO DE OBRAS DE CONCRETO - TERCEIRIZADO</t>
  </si>
  <si>
    <t>EQUIPE DE CONTROLE TECNOLÓGICO DE OBRAS DE CONCRETO TIPO B, COM LABORATÓRIO DE CAMPO NA REGIÃO METROPOLITANA DE SÃO PAULO - CONTROLE TECNOLÓGICO DE OBRAS DE CONCRETO - TERCEIRIZADO</t>
  </si>
  <si>
    <t>RELATÓRIO MENSAL  - CONTROLE TECNOLÓGICO DE OBRAS DE CONCRETO - TERCEIRIZADO</t>
  </si>
  <si>
    <t>EQUIPE DE CONTROLE TECNOLÓGICO DE OBRAS DE SOLOS/PAVIMENTAÇÀO TIPO A, COM LABORATÓRIO DE CAMPO NA REGIÃO DO INTERIOR OU LITORAL DO ESTADO DE SÃO PAULO - CONTROLE TECNOLÓGICO DE OBRAS DE SOLOS/PAVIMENTAÇÃO - TERCEIRIZADO</t>
  </si>
  <si>
    <t>EQUIPE DE CONTROLE TECNOLÓGICO DE OBRAS DE SOLOS/PAVIMENTAÇÃO TIPO A, COM LABORATÓRIO DE CAMPO NA REGIÃO METROPOLITANA DE SÃO PAULO - CONTROLE TECNOLÓGICO DE OBRAS DE SOLOS/PAVIMENTAÇÃO - TERCEIRIZADO</t>
  </si>
  <si>
    <t>EQUIPE DE CONTROLE TECNOLÓGICO DE OBRAS DE SOLOS/PAVIMENTAÇÀO TIPO B, COM LABORATÓRIO DE CAMPO NA REGIÃO DO INTERIOR OU LITORAL DO ESTADO DE SÃO PAULO - CONTROLE TECNOLÓGICO DE OBRAS DE SOLOS/PAVIMENTAÇÃO - TERCEIRIZADO</t>
  </si>
  <si>
    <t>EQUIPE DE CONTROLE TECNOLÓGICO DE OBRAS DE SOLOS/PAVIMENTAÇÃO TIPO B, COM LABORATÓRIO DE CAMPO NA REGIÃO METROPOLITANA DE SÃO PAULO - CONTROLE TECNOLÓGICO DE OBRAS DE SOLOS/PAVIMENTAÇÃO - TERCEIRIZADO</t>
  </si>
  <si>
    <t xml:space="preserve">RELATÓRIO MENSAL - CONTROLE TECNOLÓGICO DE OBRAS DE SOLOS/PAVIMENTAÇÃO - TERCEIRIZADO </t>
  </si>
  <si>
    <t>DOBRAMENTO - ENSAIOS EM AÇO PARA CONCRETO ARMADO E PROTENDIDO - TERCEIRIZADO</t>
  </si>
  <si>
    <t>TRAÇÃO DE BARRAS OU FIOS TIPO A E/OU CA 50 - ENSAIOS EM AÇO PARA CONCRETO ARMADO E PROTENDIDO - TERCEIRIZADO</t>
  </si>
  <si>
    <t>TRAÇÃO DE CORDOALHA COM LIMITE DE ESCOAMENTO, DIAGRAMA E MÓDULO DE ELASTICIDADE - ENSAIOS EM AÇO PARA CONCRETO ARMADO E PROTENDIDO - TERCEIRIZADO</t>
  </si>
  <si>
    <t>TRAÇÃO EM BARRA DE AÇO COM EMENDA MECÂNICA OU POR SOLDA - ENSAIOS EM AÇO PARA CONCRETO ARMADO E PROTENDIDO - TERCEIRIZADO</t>
  </si>
  <si>
    <t>TRAÇÃO EM BARRAS OU FIOS TIPO B E/OU CA 60 - ENSAIOS EM AÇO PARA CONCRETO ARMADO E PROTENDIDO - TERCEIRIZADO</t>
  </si>
  <si>
    <t>TRAÇÃO EM TELA DE AÇO - ENSAIOS EM AÇO PARA CONCRETO ARMADO E PROTENDIDO - TERCEIRIZADO</t>
  </si>
  <si>
    <t>VERIFICAÇÃO DE BITOLA - ENSAIOS EM AÇO PARA CONCRETO ARMADO E PROTENDIDO - TERCEIRIZADO</t>
  </si>
  <si>
    <t>COMPATIBILIDADE CIMENTO ADITIVO ACELERADOR DE PEGA COM EMPREGO DA AGULHA DE GUILLMORE - ENSAIOS EM ADITIVOS PARA CONCRETO - TERCEIRIZADO</t>
  </si>
  <si>
    <t>ENSAIO DE VERIFICAÇÃO DE DESEMPENHO DE ADITIVO PARA CONCRETO CONVENCIONAL - ENSAIOS EM ADITIVOS PARA CONCRETO - TERCEIRIZADO</t>
  </si>
  <si>
    <t>ENSAIOS DE UNIFORMIDADE DE ADITIVO PARA CONCRETO - ENSAIOS EM ADITIVOS PARA CONCRETO - TERCEIRIZADO</t>
  </si>
  <si>
    <t>ANÁLISE MINERALÓGICA E PETROGRÁFICA - ENSAIOS EM AGREGADOS PARA CONCRETO - TERCEIRIZADO</t>
  </si>
  <si>
    <t>AVALIAÇÃO DAS IMPUREZAS ORGÂNICAS - ENSAIOS EM AGREGADOS PARA CONCRETO - TERCEIRIZADO</t>
  </si>
  <si>
    <t>COMPOSIÇÃO GRANULOMÉTRICA DE AGREGADO GRAÚDO - ENSAIOS EM AGREGADOS PARA CONCRETO - TERCEIRIZADO</t>
  </si>
  <si>
    <t>COMPOSIÇÃO GRANULOMÉTRICA DE AGREGADO MIÚDO - ENSAIOS EM AGREGADOS PARA CONCRETO - TERCEIRIZADO</t>
  </si>
  <si>
    <t>ENSAIOS DE RECEBIMENTO DE AGREGADO GRAÚDO, INCLUSO OS ENSAIOS DE GRANULOMETRIA, TEOR DE ARGILA, MATERIAIS PULVERULENTOS, PARTÍCULAS LEVES - ENSAIOS EM AGREGADOS PARA CONCRETO - TERCEIRIZADO</t>
  </si>
  <si>
    <t>ENSAIOS DE RECEBIMENTO DE AGREGADO MIÚDO, INCLUSO OS ENSAIOS DE GRANULOMETRIA, TEOR DE ARGILA, MATERIAIS PULVERULENTOS, PARTÍCULAS LEVES, IMPUREZAS ORGÂNICAS E UMIDADE SUPERFICIAL - ENSAIOS EM AGREGADOS PARA CONCRETO - TERCEIRIZADO</t>
  </si>
  <si>
    <t>MASSA ESPECÍFICA DE AGREGADO GRAÚDO - ENSAIOS EM AGREGADOS PARA CONCRETO - TERCEIRIZADO</t>
  </si>
  <si>
    <t>MASSA ESPECÍFICA DE AGREGADO MIÚDO - ENSAIOS EM AGREGADOS PARA CONCRETO - TERCEIRIZADO</t>
  </si>
  <si>
    <t>MASSA UNITÁRIA PARA AGREGADO GRAÚDO - ENSAIOS EM AGREGADOS PARA CONCRETO - TERCEIRIZADO</t>
  </si>
  <si>
    <t>MASSA UNITÁRIA PARA AGREGADO MIÚDO - ENSAIOS EM AGREGADOS PARA CONCRETO - TERCEIRIZADO</t>
  </si>
  <si>
    <t>MATERIAL PULVERULENTO DE AGREGADO GRAÚDO - ENSAIOS EM AGREGADOS PARA CONCRETO - TERCEIRIZADO</t>
  </si>
  <si>
    <t>MATERIAL PULVERULENTO DE AGREGADO MIÚDO - ENSAIOS EM AGREGADOS PARA CONCRETO - TERCEIRIZADO</t>
  </si>
  <si>
    <t>REATIVIDADE POTENCIAL ÁLCALIS-AGREGADO PELO MÉTODO ACELERADO - ENSAIOS EM AGREGADOS PARA CONCRETO - TERCEIRIZADO</t>
  </si>
  <si>
    <t>REATIVIDADE POTENCIAL ÁLCALIS-AGREGADO PELO MÉTODO DAS BARRAS NAS IDADES DE 4, 8, 16, 28 E 56 SEMANAS - ENSAIOS EM AGREGADOS PARA CONCRETO - TERCEIRIZADO</t>
  </si>
  <si>
    <t>REATIVIDADE POTENCIAL ÁLCALIS-AGREGADO PELO MÉTODO QUÍMICO - ENSAIOS EM AGREGADOS PARA CONCRETO - TERCEIRIZADO</t>
  </si>
  <si>
    <t>TEOR DE ARGILA EM TORRÕES DE AGREGADO GRAÚDO - ENSAIOS EM AGREGADOS PARA CONCRETO - TERCEIRIZADO</t>
  </si>
  <si>
    <t>TEOR DE ARGILA EM TORRÕES DE AGREGADO MIÚDO - ENSAIOS EM AGREGADOS PARA CONCRETO - TERCEIRIZADO</t>
  </si>
  <si>
    <t>TEOR DE PARTÍCULAS LEVES - ENSAIOS EM AGREGADOS PARA CONCRETO - TERCEIRIZADO</t>
  </si>
  <si>
    <t>EXSUDAÇÃO E EXPANSÃO - ENSAIOS EM CALDA DE CIMENTO - TERCEIRIZADO</t>
  </si>
  <si>
    <t>ÍNDICE DE FLUIDEZ - ENSAIOS EM CALDA DE CIMENTO - TERCEIRIZADO</t>
  </si>
  <si>
    <t>RESISTÊNCIA À COMPRESSÃO AXIAL - ENSAIOS EM CALDA DE CIMENTO - TERCEIRIZADO</t>
  </si>
  <si>
    <t>VERIFICAÇÃO OU DETERMINAÇÃO DE DOSAGEM DE CALDA DE CIMENTO PARA INJEÇÃO - ENSAIOS EM CALDA DE CIMENTO - TERCEIRIZADO</t>
  </si>
  <si>
    <t>VIDA ÚTIL - ENSAIOS EM CALDA DE CIMENTO - TERCEIRIZADO</t>
  </si>
  <si>
    <t>ANÁLISE QUÍMICA COMPLETA PARA CP I – COMUM - ENSAIOS EM CIMENTO - TERCEIRIZADO</t>
  </si>
  <si>
    <t>ANÁLISE QUÍMICA COMPLETA PARA CP II E - COMPOSTO COM ESCÓRIA - ENSAIOS EM CIMENTO - TERCEIRIZADO</t>
  </si>
  <si>
    <t>ANÁLISE QUÍMICA COMPLETA PARA CP II F - COMPOSTO COM FILLER - ENSAIOS EM CIMENTO - TERCEIRIZADO</t>
  </si>
  <si>
    <t>ANÁLISE QUÍMICA COMPLETA PARA CP II Z - COMPOSTO COM POZOLANA - ENSAIOS EM CIMENTO - TERCEIRIZADO</t>
  </si>
  <si>
    <t>ANÁLISE QUÍMICA COMPLETA PARA CP III - ALTO FORNO - ENSAIOS EM CIMENTO - TERCEIRIZADO</t>
  </si>
  <si>
    <t>ANÁLISE QUÍMICA COMPLETA PARA CP IV – POZOLÂNICO - ENSAIOS EM CIMENTO - TERCEIRIZADO</t>
  </si>
  <si>
    <t>ANÁLISE QUÍMICA COMPLETA PARA CP RS – RESISTENTE A SULFATOS - ENSAIOS EM CIMENTO - TERCEIRIZADO</t>
  </si>
  <si>
    <t>ANÁLISE QUÍMICA COMPLETA PARA CP V - ALTA RESISTÊNCIA INICIAL - ENSAIOS EM CIMENTO - TERCEIRIZADO</t>
  </si>
  <si>
    <t>ÁREA ESPECÍFICA BLAINE - ENSAIOS EM CIMENTO - TERCEIRIZADO</t>
  </si>
  <si>
    <t>ENSAIOS DE CONTROLE DE RECEBIMENTO, INCLUSO ENSAIOS DE FINURA, ÁREA ESPECÍFICA, TEMPOS DE PEGA E RESISTÊNCIA A COMPRESSÃO AOS 03, 07 E 28 DIAS - ENSAIOS EM CIMENTO - TERCEIRIZADO</t>
  </si>
  <si>
    <t>EXPANSIBILIDADE "LE CHATELLIER" Á QUENTE OU Á FRIO - ENSAIOS EM CIMENTO - TERCEIRIZADO</t>
  </si>
  <si>
    <t>FINURA POR MEIO DA PENEIRA # 200 - ENSAIOS EM CIMENTO - TERCEIRIZADO</t>
  </si>
  <si>
    <t>MASSA ESPECÍFICA - ENSAIOS EM CIMENTO - TERCEIRIZADO</t>
  </si>
  <si>
    <t>RESISTÊNCIA Ä COMPRESSÃO - POR IDADE ADICIONAL - ENSAIOS EM CIMENTO - TERCEIRIZADO</t>
  </si>
  <si>
    <t>RESISTÊNCIA A COMPRESSÃO AXIAL AOS 03, 07 E 28 DIAS OU 24 HORAS, 03 E  07 DIAS - ENSAIOS EM CIMENTO - TERCEIRIZADO</t>
  </si>
  <si>
    <t>TEMPOS DE PEGA - ENSAIOS EM CIMENTO - TERCEIRIZADO</t>
  </si>
  <si>
    <t>ABSORÇÃO D'ÁGUA POR CAPILARIDADE - ENSAIOS EM CONCRETO - TERCEIRIZADO</t>
  </si>
  <si>
    <t>ABSORÇÃO D'ÁGUA POR IMERSÃO E FERVURA, ÍNDICE DE VAZIOS E MASSA ESPECÍFICA - ENSAIOS EM CONCRETO - TERCEIRIZADO</t>
  </si>
  <si>
    <t xml:space="preserve">ÁGUA PARA AMASSAMENTO E CURA DE ARGAMASSA E CONCRETO - ENSAIOS EM CONCRETO - TERCEIRIZADO </t>
  </si>
  <si>
    <t>AVALIAÇÃO DA DUREZA SUPERFICIAL DE CONCRETO POR ESCLERÔMETRO DE REFLEXÃO - ENSAIOS EM CONCRETO - TERCEIRIZADO</t>
  </si>
  <si>
    <t>COMPRESSÃO AXIAL EM CP's CILINDRICOS, INCLUSO CAPEAMENTO E RUPTURA - ENSAIOS EM CONCRETO - TERCEIRIZADO</t>
  </si>
  <si>
    <t>DETERMINAÇÃO DO COBRIMENTO DA ARMADURA COM EMPREGO DE PACÔMETRO - ENSAIOS EM CONCRETO - TERCEIRIZADO</t>
  </si>
  <si>
    <t>EXTRAÇÃO DE CP NO CAMPO (DIÂM. 50, 75 ou 100 mm), INCLUSO CAPEAMENTO E RUPTURA - ENSAIOS EM CONCRETO - TERCEIRIZADO</t>
  </si>
  <si>
    <t>EXTRAÇÃO DE CP NO LABORATÓRIO (DIÂM. 50, 75 ou 100 mm), INCLUSO CAPEAMENTO E RUPTURA - ENSAIOS EM CONCRETO - TERCEIRIZADO</t>
  </si>
  <si>
    <t>MÓDULO DE DEFORMAÇÃO SECANTE ENSAIOS EM CONCRETO - TERCEIRIZADO</t>
  </si>
  <si>
    <t xml:space="preserve">PENETRAÇÃO D'ÁGUA SOB PRESSÃO - ENSAIOS EM CONCRETO - TERCEIRIZADO </t>
  </si>
  <si>
    <t>RECONSTITUIÇÃO DE TRAÇO PARA CONCRETO ENDURECIDO - ENSAIOS EM CONCRETO - TERCEIRIZADO</t>
  </si>
  <si>
    <t>RECONSTITUIÇÃO DE TRAÇO PARA CONCRETO FRESCO - ENSAIOS EM CONCRETO - TERCEIRIZADO</t>
  </si>
  <si>
    <t>VERIFICAÇÃO DA COMPACIDADE DO CONCRETO POR MEIO DE ULTRASSOM - ENSAIOS EM CONCRETO - TERCEIRIZADO</t>
  </si>
  <si>
    <t>VERIFICAÇÃO DE DOSAGEM DE CONCRETO OU ARGAMASSA CONVENCIONAL OU BOMBEÁVEL - ENSAIOS EM CONCRETO - TERCEIRIZADO</t>
  </si>
  <si>
    <t xml:space="preserve">VERIFICAÇÃO DE DOSAGEM DE CONCRETO OU ARGAMASSA CONVENCIONAL OU BOMBEÁVEL, POR TRAÇO ADICIONAL NA MESMA OCASIÃO - ENSAIOS EM CONCRETO - TERCEIRIZADO </t>
  </si>
  <si>
    <t>ÍNDICE DE REFLEXÃO EM PLACA - ENSAIOS EM CONCRETO PROJETADO - TERCEIRIZADO</t>
  </si>
  <si>
    <t>ÍNDICE DE REFLEXÃO POR MEDIÇÃO DIRETA - ENSAIOS EM CONCRETO PROJETADO - TERCEIRIZADO</t>
  </si>
  <si>
    <t>RESISTÊNCIA À COMPRESSÃO POR MEIO DA AGULHA DE MAYNADIER - ENSAIOS EM CONCRETO PROJETADO - TERCEIRIZADO</t>
  </si>
  <si>
    <t>RESISTÊNCIA À COMPRESSÃO POR PENETRÔMETRO DE PROFUNDIDADE CONSTANTE - ENSAIOS EM CONCRETO PROJETADO - TERCEIRIZADO</t>
  </si>
  <si>
    <t>VERIFICAÇÃO DE TRAÇO DE CONCRETO PROJETADO - ENSAIOS EM CONCRETO PROJETADO - TERCEIRIZADO</t>
  </si>
  <si>
    <t>ABRASÃO "LOS ANGELES" DOS AGREGADOS -ENSAIOS EM MISTURAS BETUMINOSAS - TERCEIRIZADO</t>
  </si>
  <si>
    <t>DENSIDADE APARENTE EM CP EXTRAÍDO DE PISTA OU MOLDADO - ENSAIOS EM MISTURAS BETUMINOSAS – TERCEIRIZADO</t>
  </si>
  <si>
    <t>DETERMINAÇÃO DA ESTABILIDADE MARSHALL - ENSAIOS EM MISTURAS BETUMINOSAS - TERCEIRIZADO</t>
  </si>
  <si>
    <t>TEOR DE BETUME E GRANULOMETRIA - ENSAIOS EM MISTURAS BETUMINOSAS - TERCEIRIZADO</t>
  </si>
  <si>
    <t>DETERMINAÇÃO DA ESPESSURA DAS DIVERSAS CAMADAS DE PAVIMENTO POR BROQUEAMENTO - ENSAIOS EM PAVIMENTOS - TERCEIRIZADO</t>
  </si>
  <si>
    <t>DETERMINAÇÃO DA ESPESSURA DAS DIVERSAS CAMADAS DE PAVIMENTO POR TALHADEIRA - ENSAIOS EM PAVIMENTOS - TERCEIRIZADO</t>
  </si>
  <si>
    <t>ENSAIOS DEFLECTOMÉTRICO COM EMPREGO DE VIGA BENKELMAN - ENSAIOS EM PAVIMENTOS - TERCEIRIZADO</t>
  </si>
  <si>
    <t>ESTUDO DE INVENTÁRIO DO ESTADO DE SUPERFÍCIE DOS PAVIMENTOS - ENSAIOS EM PAVIMENTOS - TERCEIRIZADO</t>
  </si>
  <si>
    <t>ESTUDO DEFLECTOMÉTRICO COM DEFINIÇÃO DE SEGMENTOS HOMOGÊNEOS E CÁLCULO DE REFORÇO DE PAVIMENTO - ENSAIOS EM PAVIMENTOS - TERCEIRIZADO</t>
  </si>
  <si>
    <t>EXTRAÇÃO DE CORPO-DE-PROVA BROQUEADO EM PAVIMENTO PARA TESTEMUNHO DE DIÂM. 100 MM - ENSAIOS EM PAVIMENTOS - TERCEIRIZADO</t>
  </si>
  <si>
    <t xml:space="preserve">ADENSAMENTO EDOMÉTRICO POR CICLO - ENSAIOS GEOTÉCNICOS EM LABORATÓRIO - TERCEIRIZADO </t>
  </si>
  <si>
    <t>ANÁLISE GRANULOMÉTRICA POR PENEIRAMENTO - ENSAIOS GEOTÉCNICOS EM LABORATÓRIO - TERCEIRIZADO</t>
  </si>
  <si>
    <t>ANÁLISE GRANULOMÉTRICA SEDIMENTAÇÃO E PENEIRAMENTO - ENSAIOS GEOTÉCNICOS EM LABORATÓRIO - TERCEIRIZADO</t>
  </si>
  <si>
    <t>COMPRESSÃO TRIAXIAL ADENSADO RÁPIDO COM MEDIDA DA PRESSÃO NEUTRA E C/ RUPTURA DE 3 CP - ENSAIOS GEOTÉCNICOS EM LABORATÓRIO - TERCEIRIZADO</t>
  </si>
  <si>
    <t xml:space="preserve">COMPRESSÃO TRIAXIAL LENTO COM RUPTURA DE 3 CP - ENSAIOS GEOTÉCNICOS EM LABORATÓRIO - TERCEIRIZADO </t>
  </si>
  <si>
    <t>ENSAIO CBR (5 PONTOS) - ENSAIOS GEOTÉCNICOS EM LABORATÓRIO - TERCEIRIZADO</t>
  </si>
  <si>
    <t>ENSAIO DE ADENSAMENTO - DETERMINAÇÃO DE K E CV EM 3 PONTOS - ENSAIOS GEOTÉCNICOS EM LABORATÓRIO - TERCEIRIZADO</t>
  </si>
  <si>
    <t>ENSAIO DE PERMEABILIDADE - CARGA CONSTANTE - ENSAIOS GEOTÉCNICOS EM LABORATÓRIO - TERCEIRIZADO</t>
  </si>
  <si>
    <t>ENSAIO DE PERMEABILIDADE - CARGA VARIÁVEL - ENSAIOS GEOTÉCNICOS EM LABORATÓRIO - TERCEIRIZADO</t>
  </si>
  <si>
    <t>ENSAIOS DE COMPACTAÇÃO PROCTOR NORMAL - ENSAIOS GEOTÉCNICOS EM LABORATÓRIO - TERCEIRIZADO</t>
  </si>
  <si>
    <t>LIMITE DE CONTRAÇÃO  - ENSAIOS GEOTÉCNICOS EM LABORATÓRIO - TERCEIRIZADO</t>
  </si>
  <si>
    <t>LIMITES DE ATTERBERG - LIMITE DE LIQUIDEZ E LIMITE DE PLASTICIDADE - ENSAIOS GEOTÉCNICOS EM LABORATÓRIO - TERCEIRIZADO</t>
  </si>
  <si>
    <t>MASSA ESPECÍFICA APARENTE NATURAL - ENSAIOS GEOTÉCNICOS EM LABORATÓRIO - TERCEIRIZADO</t>
  </si>
  <si>
    <t>MASSA ESPECÍFICA REAL DOS GRÃOS - ENSAIOS GEOTÉCNICOS EM LABORATÓRIO - TERCEIRIZADO</t>
  </si>
  <si>
    <t>RETIRADA E PREPARAÇÃO DE CORPO DE PROVA INDEFORMADO - ENSAIOS GEOTÉCNICOS EM LABORATÓRIO - TERCEIRIZADO</t>
  </si>
  <si>
    <t xml:space="preserve">UMIDADE NATURAL - ENSAIOS GEOTÉCNICOS EM LABORATÓRIO - TERCEIRIZADO </t>
  </si>
  <si>
    <t>CONTRAÇÃO - ENSAIOS MINIATURIZADOS DE SOLOS - TERCEIRIZADO</t>
  </si>
  <si>
    <t>MINI CBR - ENSAIOS MINIATURIZADOS DE SOLOS - TERCEIRIZADO</t>
  </si>
  <si>
    <t>MINI PROCTOR - ENSAIOS MINIATURIZADOS DE SOLOS - TERCEIRIZADO</t>
  </si>
  <si>
    <t>PENETRAÇÃO DE ÁGUA E SUCÇÃO CAPILAR - ENSAIOS MINIATURIZADOS DE SOLOS - TERCEIRIZADO</t>
  </si>
  <si>
    <t>PENETRAÇÃO EM IMPRIMADURA BETUMINOSA - ENSAIOS MINIATURIZADOS DE SOLOS - TERCEIRIZADO</t>
  </si>
  <si>
    <t>PERDA DE MASSA POR IMERSÃO - ENSAIOS MINIATURIZADOS DE SOLOS - TERCEIRIZADO</t>
  </si>
  <si>
    <t>EQUIPE DE INSPEÇÃO EM REVESTIMENTO ANTI-CORROSIVO - INSPEÇÃO DE JUNTAS SOLDADAS E REVESTIMENTOS DE TUBOS DE AÇO POR MEIO DE ENSAIOS NÃO DESTRUTIVOS - TERCEIRIZADO</t>
  </si>
  <si>
    <t xml:space="preserve">EQUIPE DE INSPEÇÃO EM SOLDA COM ULTRA SOM - INSPEÇÃO DE JUNTAS SOLDADAS E REVESTIMENTOS DE TUBOS DE AÇO POR MEIO DE ENSAIOS NÃO DESTRUTIVOS - TERCEIRIZADO </t>
  </si>
  <si>
    <t>EQUIPE DE LEITURA DE INSTRUMENTAÇÃO GEOTÉCNICA TIPO A (PIEZÔMETRO, PINOS DE RECALQUE, MRS, TASSÔMETRO, CONVERGÊNCIA E RNP) - INSTRUMENTAÇÃO GEOTÉCNICA - TERCEIRIZADO</t>
  </si>
  <si>
    <t>EQUIPE DE LEITURA DE INSTRUMENTAÇÃO GEOTÉCNICA TIPO B ( INCLINÔMETRO, PIEZÔMETRO, PINOS DE RECALQUE, MRS, TASSÔMETRO, CONVERGÊNCIA E RNP) - INSTRUMENTAÇÃO GEOTÉCNICA - TERCEIRIZADO</t>
  </si>
  <si>
    <t>FORNECIMENTO E INSTALAÇÃO DE ARANHA MAGNÉTICA COM TUBULAÇÃO NO INTERIOR DA PERFURAÇÃO (EXCETO PERFURAÇÃO) - INSTRUMENTAÇÃO GEOTÉCNICA - TERCEIRIZADO</t>
  </si>
  <si>
    <t>FORNECIMENTO E INSTALAÇÃO DE CAIXA DE PROTEÇÃO DA CABEÇA DE INSTRUMENTO TUBULAR - INSTRUMENTAÇÃO GEOTÉCNICA - TERCEIRIZADO</t>
  </si>
  <si>
    <t>FORNECIMENTO E INSTALAÇÃO DE INCLINÔMETRO (EXCETO PERFURAÇÃO) - INSTRUMENTAÇÃO GEOTÉCNICA - TERCEIRIZADO</t>
  </si>
  <si>
    <t>FORNECIMENTO E INSTALAÇÃO DE MARCO DE DESLOCAMENTO COM PRISMA FIXO - INSTRUMENTAÇÃO GEOTÉCNICA - TERCEIRIZADO</t>
  </si>
  <si>
    <t>FORNECIMENTO E INSTALAÇÃO DE PERFILÔMETRO (EXCETO PERFURAÇÃO) - INSTRUMENTAÇÃO GEOTÉCNICA - TERCEIRIZADO</t>
  </si>
  <si>
    <t>FORNECIMENTO E INSTALAÇÃO DE PIEZÔMETRO OU MNA (EXCETO PERFURAÇÃO) - INSTRUMENTAÇÃO GEOTÉCNICA - TERCEIRIZADO</t>
  </si>
  <si>
    <t>FORNECIMENTO E INSTALAÇÃO DE PINO DE CONVERGÊNCIA - INSTRUMENTAÇÃO GEOTÉCNICA - TERCEIRIZADO </t>
  </si>
  <si>
    <t>FORNECIMENTO E INSTALAÇÃO DE PINO DE RECALQUE - INSTRUMENTAÇÃO GEOTÉCNICA - TERCEIRIZADO</t>
  </si>
  <si>
    <t>FORNECIMENTO E INSTALAÇÃO DE PLACA DE RECALQUE SUPERFICIAL - INSTRUMENTAÇÃO GEOTÉCNICA - TERCEIRIZADO</t>
  </si>
  <si>
    <t>FORNECIMENTO E INSTALAÇÃO DE TASSÔMETRO OU RNP (EXCETO PERFURAÇÃO) - INSTRUMENTAÇÃO GEOTÉCNICA - TERCEIRIZADO</t>
  </si>
  <si>
    <t>APLICAÇÃO DE BENTONITA POR GRAVIDADE OU COM BOMBA MANUAL E CONTROLE DE PRESSÃO PARA OBTURAR FUROS - LAVAGEM, INFILTRAÇÃO E OBTURAÇÃO DE FUROS - TERCEIRIZADO</t>
  </si>
  <si>
    <t>CIMENTO APLICADO POR GRAVIDADE OU COM BOMBA MANUAL E CONTROLE DE PRESSÃO PARA OBTURAÇÃO DOS FUROS - LAVAGEM, INFILTRAÇÃO E OBTURAÇÃO DE FUROS - TERCEIRIZADO</t>
  </si>
  <si>
    <t>DETERMINAÇÃO DE INCLINAÇÃO DO FURO DE SONDAGEM COM ÁCIDO FLUORIDRÍCO - LAVAGEM, INFILTRAÇÃO E OBTURAÇÃO DE FUROS - TERCEIRIZADO</t>
  </si>
  <si>
    <t>ENSAIO DE INFILTRAÇÃO PELO MÉTODO USBR OU SIMILAR - LAVAGEM, INFILTRAÇÃO E OBTURAÇÃO DE FUROS – TERCEIRIZADO</t>
  </si>
  <si>
    <t>ENSAIO DE LAVAGEM POR TEMPO DE ATÉ 30 MINUTOS DE DURAÇÃO - LAVAGEM, INFILTRAÇÃO E OBTURAÇÃO DE FUROS - TERCEIRIZADO</t>
  </si>
  <si>
    <t>ENSAIOS DE PERDA D’ÁGUA COM 5 ESTÁGIOS DE PRESSÃO DE 10 MINUTOS COM OBTURADOR DE BORRACHA DUPLO - LAVAGEM, INFILTRAÇÃO E OBTURAÇÃO DE FUROS - TERCEIRIZADO</t>
  </si>
  <si>
    <t>ENSAIOS DE PERDA D’ÁGUA COM 5 ESTÁGIOS DE PRESSÃO DE 10 MINUTOS COM OBTURADOR DE BORRACHA SIMPLES – LAVAGEM, INFILTRAÇÃO E OBTURAÇÃO DE FUROS - TERCEIRIZADO</t>
  </si>
  <si>
    <t>MOBILIZAÇÃO/DESMOBILIZAÇÃO - DISTÂNCIAS ENTRE 151 ATÉ 300 KM - TERCEIRIZADO</t>
  </si>
  <si>
    <t>MOBILIZAÇÃO/DESMOBILIZAÇÃO - DISTÂNCIAS ENTRE 301 ATÉ 600 KM - TERCEIRIZADO</t>
  </si>
  <si>
    <t>MOBILIZAÇÃO/DESMOBILIZAÇÃO - DISTÂNCIAS ENTRE 61 ATÉ 150 KM - TERCEIRIZADO</t>
  </si>
  <si>
    <t>DESLOCAMENTO DE PLATAFORMA FLUTUANTE AO LONGO DO RIO COM EQUIPAMENTO MONTADO - PLATAFORMAS PARA INSTALAÇÃO DE EQUIPAMENTOS DE PERFURAÇÃO OU SONDAGEM - TERCEIRIZADO</t>
  </si>
  <si>
    <t>DESLOCAMENTO DE PLATAFORMA FLUTUANTE EM ÁREA MARÍTIMA COSTEIRA - PLATAFORMAS PARA INSTALAÇÃO DE EQUIPAMENTOS DE PERFURAÇÃO OU SONDAGEM - TERCEIRIZADO</t>
  </si>
  <si>
    <t>EXECUÇÃO DE PLATAFORMA COM DIMENSÃO MÍNIMA DE 5X5M EM TERRENO ALAGADO COM LÂMINA DÁGUA ATÉ 40CM - PLATAFORMAS PARA INSTALAÇÃO DE EQUIPAMENTOS DE PERFURAÇÃO OU SONDAGEM - TERCEIRIZADO</t>
  </si>
  <si>
    <t>EXECUÇÃO DE PLATAFORMA COM DIMENSÃO MÍNIMA DE 5X5M EM TERRENO SECO COM ATÉ 10GR DE INCLINAÇÃO - PLATAFORMAS PARA INSTALAÇÃO DE EQUIPAMENTOS DE PERFURAÇÃO OU SONDAGEM - TERCEIRIZADO</t>
  </si>
  <si>
    <t>EXECUÇÃO DE PLATAFORMA COM DIMENSÃO MÍNIMA DE 5X5M EM TERRENO SECO COM MAIS DE 10GR DE INCLINAÇÃO - PLATAFORMAS PARA INSTALAÇÃO DE EQUIPAMENTOS DE PERFURAÇÃO OU SONDAGEM - TERCEIRIZADO</t>
  </si>
  <si>
    <t>EXECUÇÃO DE PLATAFORMA FLUTUANTE COM DIMENSÃO MÍNIMA DE 5X5M, EM TERRENO ALAGADO OU TRECHO DE RIO COM LÂMINA D´ÁGUA SUPERIOR A 40 CM - PLATAFORMAS PARA INSTALAÇÃO DE EQUIPAMENTOS DE PERFURAÇÃO OU SONDAGEM - TERCEIRIZADO</t>
  </si>
  <si>
    <t>EXECUÇÃO DE PLATAFORMA FLUTUANTE EM ÁREA MARÍTIMA COSTEIRA - PLATAFORMAS PARA INSTALAÇÃO DE EQUIPAMENTOS DE PERFURAÇÃO OU SONDAGEM - TERCEIRIZADO</t>
  </si>
  <si>
    <t>ACRÉSCIMO DO TRANSPORTE PARA DISTÂNCIA ACIMA DE 60KM - POÇOS DE INSPEÇÃO - TERCEIRIZADO</t>
  </si>
  <si>
    <t>DESLOCAMENTO DE EQUIPAMENTO ENTRE POÇOS ACIMA DE 200 METROS - POÇOS DE INSPEÇÃO - TERCEIRIZADO</t>
  </si>
  <si>
    <t>DESMONTE EM SOLO DE ALTERAÇÃO DE ROCHA, UTILIZANDO ROMPEDOR DE AR COMPRIMIDO - POÇOS DE INSPEÇÃO - TERCEIRIZADO</t>
  </si>
  <si>
    <t>EXECUÇÃO DE ESCORAMENTO COM FORNECIMENTO DE MATERIAL - POÇOS DE INSPEÇÃO - TERCEIRIZADO</t>
  </si>
  <si>
    <t>MOBILIZAÇÃO, INSTALAÇÃO E DESMOBILIZAÇÃO, POR EQUIPE / EQUIPAMENTO, INCLUSIVE TRANSPORTE ATÉ 60 KM - POÇOS DE INSPEÇÃO - TERCEIRIZADO</t>
  </si>
  <si>
    <t>PERFURAÇÃO EM SOLO - FURO COM PROFUNDIDADE ACIMA DE 5 METROS ATÉ 10 METROS - POÇOS DE INSPEÇÃO - TERCEIRIZADO</t>
  </si>
  <si>
    <t>PERFURAÇÃO EM SOLO - FURO COM PROFUNDIDADE ATÉ 5 METROS - POÇOS DE INSPEÇÃO - TERCEIRIZADO</t>
  </si>
  <si>
    <t>PERFURAÇÃO EM SOLO COM PROFUNDIDADE ACIMA DOS 10 METROS INICIAIS - POÇOS DE INSPEÇÃO - TERCEIRIZADO</t>
  </si>
  <si>
    <t>RETIRADA E ACONDICIONAMENTO DE AMOSTRA INDEFORMADA POR BLOCO APROVEITÁVEL - POÇOS DE INSPEÇÃO - TERCEIRIZADO</t>
  </si>
  <si>
    <t>EQUIPAMENTO DE ENSAIO À DISPOSIÇÃO - PROVA DE CARGA SOBRE TERRENO OU ESTACAS PRÉ-MOLDADAS, MOLDADAS “IN LOCO” OU SIMILAR - TERCEIRIZADO</t>
  </si>
  <si>
    <t>EXECUÇÃO DE PROVA DE CARGA ACIMA DE 30 TONELADAS ATÉ 60 TONELADAS - PROVA DE CARGA SOBRE TERRENO OU ESTACAS PRÉ-MOLDADAS, MOLDADAS “IN LOCO” OU SIMILAR - TERCEIRIZADO</t>
  </si>
  <si>
    <t>EXECUÇÃO DE PROVA DE CARGA ACIMA DE 60 TONELADAS ATÉ 90 TONELADAS - PROVA DE CARGA SOBRE TERRENO OU ESTACAS PRÉ-MOLDADAS, MOLDADAS “IN LOCO” OU SIMILAR - TERCEIRIZADO</t>
  </si>
  <si>
    <t>EXECUÇÃO DE PROVA DE CARGA ACIMA DE 90 TONELADAS - PROVA DE CARGA SOBRE TERRENO OU ESTACAS PRÉ-MOLDADAS, MOLDADAS “IN LOCO” OU SIMILAR - TERCEIRIZADO</t>
  </si>
  <si>
    <t>EXECUÇÃO DE PROVA DE CARGA ATÉ 30 TONELADAS - PROVA DE CARGA SOBRE TERRENO OU ESTACAS PRÉ-MOLDADAS, MOLDADAS “IN LOCO” OU SIMILAR - TERCEIRIZADO</t>
  </si>
  <si>
    <t>MOBILIZAÇÃO, INSTALAÇÃO E DESMOBILIZAÇÃO POR EQUIPE/EQUIPAMENTO - PROVA DE CARGA SOBRE TERRENO OU ESTACAS PRÉ-MOLDADAS, MOLDADAS “IN LOCO” OU SIMILAR - TERCEIRIZADO</t>
  </si>
  <si>
    <t xml:space="preserve">ABERTURA DE PICADAS - TERCEIRIZADO </t>
  </si>
  <si>
    <t>CADASTRO DE INSTALAÇÕES EXISTENTES - TERCEIRIZADO</t>
  </si>
  <si>
    <t>CADASTRO DE INTERFERÊNCIAS SUBTERRÂNEAS - TERCEIRIZADO</t>
  </si>
  <si>
    <t>CADASTRO DE PROPRIEDADE COM SERVIÇOS TOPOGRÁFICOS - TERCEIRIZADO</t>
  </si>
  <si>
    <t>CADASTRO DE PROPRIEDADES - TERCEIRIZADO</t>
  </si>
  <si>
    <t>CADASTRO DE PVE, PVA, BL, PI E TL - TERCEIRIZADO</t>
  </si>
  <si>
    <t>DETECÇÃO ELETROMAGNÉTICA DE INTERFERÊNCIAS - TERCEIRIZADO</t>
  </si>
  <si>
    <t>EQUIPE DE TOPOGRAFIA (SERVIÇOS DE IMPLANTAÇÃO DE PONTOS DE COORDENADAS COM A UTILIZAÇÃO DE SISTEMAS DE POSICIONAMENTO GLOBAL POR SATÉLITES-GPS) - TERCEIRIZADO</t>
  </si>
  <si>
    <t>EQUIPE DE TOPOGRAFIA (SERVIÇOS PLANIALTIMÉTRICOS) - TERCEIRIZADO</t>
  </si>
  <si>
    <t>EQUIPE DE TOPOGRAFIA (SERVIÇOS PLANIMÉTRICOS) - TERCEIRIZADO</t>
  </si>
  <si>
    <t>FORNECIMENTO DE MARCO DE CONCRETO - TERCEIRIZADO</t>
  </si>
  <si>
    <t>IDENTIFICAÇÃO DE PROPRIEDADES - TERCEIRIZADO</t>
  </si>
  <si>
    <t>LAUDO DE AVALIAÇÃO DE IMÓVEIS PARA ÁREAS CONTIGUAS  TERCEIRIZADO</t>
  </si>
  <si>
    <t>LAUDO DE AVALIAÇÃO DE IMÓVEIS PARA ÁREAS DISPERSAS - TERCEIRIZADO</t>
  </si>
  <si>
    <t>LEVANT. PLANIALTIMÉTR. E CADAST. DE ÁREAS ESPECIAIS ACIMA DE 100.000 M² - TERCEIRIZADO</t>
  </si>
  <si>
    <t>LEVANT. PLANIALTIMÉTR. E CADAST. DE ÁREAS ESPECIAIS ATÉ 3.000 M² - TERCEIRIZADO</t>
  </si>
  <si>
    <t>LEVANT. PLANIALTIMÉTR. E CADAST. DE ÁREAS ESPECIAIS DE 10.001 ATÉ 20.000 M² - TERCEIRIZADO</t>
  </si>
  <si>
    <t>LEVANT. PLANIALTIMÉTR. E CADAST. DE ÁREAS ESPECIAIS DE 20.001 ATÉ 50.000 M² - TERCEIRIZADO</t>
  </si>
  <si>
    <t>LEVANT. PLANIALTIMÉTR. E CADAST. DE ÁREAS ESPECIAIS DE 3.001 ATÉ 10.000 M² - TERCEIRIZADO</t>
  </si>
  <si>
    <t>LEVANT. PLANIALTIMÉTR. E CADAST. DE ÁREAS ESPECIAIS DE 50.001 ATÉ 100.000 M² - TERCEIRIZADO</t>
  </si>
  <si>
    <t>LEVANT. PLANIALTIMÉTR. E CADAST. DE FAIXAS ACIMA DE 60 M - TERCEIRIZADO</t>
  </si>
  <si>
    <t xml:space="preserve">LEVANT. PLANIALTIMÉTR. E CADAST. DE FAIXAS ATÉ 30 M - TERCEIRIZADO </t>
  </si>
  <si>
    <t>LEVANT. PLANIALTIMÉTR. E CADAST. DE FAIXAS DE 31 ATÉ 60 M - TERCEIRIZADO</t>
  </si>
  <si>
    <t>LEVANT. PLANIALTIMÉTR. E SEMI-CADAST. DE RUAS NOVAS - TERCEIRIZADO</t>
  </si>
  <si>
    <t>LEVANT. PLANIMÉTR. E CADAST. DE ÁREAS ESPECIAIS ACIMA DE 100.000 M² -TERCEIRIZADO</t>
  </si>
  <si>
    <t>LEVANT. PLANIMÉTR. E CADAST. DE ÁREAS ESPECIAIS ATÉ 3.000 M²-TERCEIRIZADO</t>
  </si>
  <si>
    <t>LEVANT. PLANIMÉTR. E CADAST. DE ÁREAS ESPECIAIS DE 10.001 ATÉ 20.000 M² - TERCEIRIZADO</t>
  </si>
  <si>
    <t>LEVANT. PLANIMÉTR. E CADAST. DE ÁREAS ESPECIAIS DE 20.001 ATÉ 50.000 M² - TERCEIRIZADO</t>
  </si>
  <si>
    <t>LEVANT. PLANIMÉTR. E CADAST. DE ÁREAS ESPECIAIS DE 3.001 ATÉ 10.000 M² - TERCEIRIZADO</t>
  </si>
  <si>
    <t>LEVANT. PLANIMÉTR. E CADAST. DE ÁREAS ESPECIAIS DE 50.001 ATÉ 100.000 M² - TERCEIRIZADO</t>
  </si>
  <si>
    <t>LEVANT. PLANIMÉTR. E CADAST. DE FAIXAS ACIMA DE 60 M - TERCEIRIZADO</t>
  </si>
  <si>
    <t>LEVANT. PLANIMÉTR. E CADAST. DE FAIXAS ATÉ 30 M - TERCEIRIZADO</t>
  </si>
  <si>
    <t>LEVANT. PLANIMÉTR. E CADAST. DE FAIXAS DE 30 ATÉ 60 M - TERCEIRIZADO</t>
  </si>
  <si>
    <t>LEVANTAMENTO BATIMÉTRICO - TERCEIRIZADO</t>
  </si>
  <si>
    <t xml:space="preserve">LEVANTAMENTO PLANIMÉTRICO DE LINHA -TERCEIRIZADO </t>
  </si>
  <si>
    <t>LEVANTAMENTO, NIVELAMENTO E LOCAÇÃO DE FUROS DE SONDAGEM - TERCEIRIZADO</t>
  </si>
  <si>
    <t xml:space="preserve">LOCAÇÃO DE LINHAS - TERCEIRIZADO </t>
  </si>
  <si>
    <t>LOCACÃO E LEVANT. PLANIALTIM. DE SEÇÕES TOPOGRÁFICAS TRANSVERSAIS -TERCEIRIZADO</t>
  </si>
  <si>
    <t>LOCAÇÃO E NIVELAMENTO DE SOLEIRAS BAIXAS - TERCEIRIZADO</t>
  </si>
  <si>
    <t>LOCAÇÃO, NIVELAMENTO, ESTAQUEAMENTO E AMARRAÇÃO DE PONTOS REPRESENTATIVOS PARA O PROJETO EXECUTIVO DE REDE COLETORA DE ESGOTOS E DE REDE DE ABASTECIMENTO DE ÁGUA - TERCEIRIZADO</t>
  </si>
  <si>
    <t>NIVELAMENTO GEOMÉTRICO DE CRUZAMENTO DE RUAS, PONTOS DE MUDANÇA DE GREIDE E PONTOS DE MUDANÇA DE DIREÇÃO - TERCEIRIZADO</t>
  </si>
  <si>
    <t xml:space="preserve">TRANSPORTE DE COORDENADAS CLASSE I - TERCEIRIZADO </t>
  </si>
  <si>
    <t>TRANSPORTE DE COORDENADAS CLASSE II - TERCEIRIZADO</t>
  </si>
  <si>
    <t>TRANSPORTE DE COTAS -TERCEIRIZADO</t>
  </si>
  <si>
    <t>TRANSPORTE DE REFERÊNCIA DE NÍVEL (NIVELAMENTO GEOMÉTRICO DE PRECISÃO) - TERCEIRIZADO</t>
  </si>
  <si>
    <t>ACRÉSCIMO DO TRANSPORTE PARA DISTÂNCIA ACIMA DE 60KM - SONDAGEM A PERCUSSÃO COM EQUIPAMENTO MANUAL - TERCEIRIZADO</t>
  </si>
  <si>
    <t>DESLOCAMENTO DE EQUIPAMENTO ENTRE FUROS ACIMA DE 100 METROS ATÉ 200 METROS, INCLUSIVE REINSTALAÇÃO - SONDAGEM A PERCUSSÃO COM EQUIPAMENTO MANUAL - TERCEIRIZADO</t>
  </si>
  <si>
    <t>DESLOCAMENTO DE EQUIPAMENTO ENTRE FUROS ACIMA DE 50 METROS ATÉ 100 METROS, INCLUSIVE REINSTALAÇÃO - SONDAGEM A PERCUSSÃO COM EQUIPAMENTO MANUAL - TERCEIRIZADO</t>
  </si>
  <si>
    <t>DESLOCAMENTO DE EQUIPAMENTO ENTRE FUROS ACIMA DOS 200 METROS, INCLUSIVE REINSTALAÇÃO - SONDAGEM A PERCUSSÃO COM EQUIPAMENTO MANUAL - TERCEIRIZADO</t>
  </si>
  <si>
    <t>DESLOCAMENTO DE EQUIPAMENTO ENTRE FUROS ATÉ 50 METROS, INCLUSIVE REINSTALAÇÃO - SONDAGEM A PERCUSSÃO COM EQUIPAMENTO MANUAL - TERCEIRIZADO</t>
  </si>
  <si>
    <t>ENSAIO DE PENETRAÇÃO SPT - SONDAGEM A PERCUSSÃO COM EQUIPAMENTO MANUAL - TERCEIRIZADO</t>
  </si>
  <si>
    <t xml:space="preserve">MOBILIZAÇÃO, INSTALAÇÃO E DESMOBILIZAÇÃO POR EQUIPE / EQUIPAMENTO, INCLUSIVE TRANSPORTE ATÉ 60KM - SONDAGEM A PERCUSSÃO COM EQUIPAMENTO MANUAL - TERCEIRIZADO </t>
  </si>
  <si>
    <t>PERFURAÇÃO COM EQUIPAMENTO DE SONDAGEM MANUAL (SEM ENSAIO SPT) - SONDAGEM A PERCUSSÃO COM EQUIPAMENTO MANUAL - TERCEIRIZADO</t>
  </si>
  <si>
    <t>PERFURAÇÃO COM EQUIPAMENTO DE SONDAGEM MANUAL, DIÂMETRO 2 ½ POLEGADAS: FURO COM UM ENSAIO DE PENETRAÇÃO SPT A CADA METRO - SONDAGEM A PERCUSSÃO COM EQUIPAMENTO MANUAL - TERCEIRIZADO</t>
  </si>
  <si>
    <t>ACRÉSCIMO DO TRANSPORTE PARA DISTÂNCIA ACIMA DE 60KM - SONDAGEM A PERCUSSÃO COM EQUIPAMENTO MECANIZADO - TERCEIRIZADO </t>
  </si>
  <si>
    <t>DESLOCAMENTO DE EQUIPAMENTO ENTRE FUROS ACIMA DE 100 METROS ATÉ 200 METROS, INCLUSIVE REINSTALAÇÃO - SONDAGEM A PERCUSSÃO COM EQUIPAMENTO MECANIZADO - TERCEIRIZADO</t>
  </si>
  <si>
    <t>DESLOCAMENTO DE EQUIPAMENTO ENTRE FUROS ACIMA DE 50 METROS ATÉ 100 METROS, INCLUSIVE REINSTALAÇÃO - SONDAGEM A PERCUSSÃO COM EQUIPAMENTO MECANIZADO - TERCEIRIZADO</t>
  </si>
  <si>
    <t>DESLOCAMENTO DE EQUIPAMENTO ENTRE FUROS ACIMA DOS 200 METROS, INCLUSIVE REINSTALAÇÃO - SONDAGEM A PERCUSSÃO COM EQUIPAMENTO MECANIZADO - TERCEIRIZADO</t>
  </si>
  <si>
    <t>DESLOCAMENTO DE EQUIPAMENTO ENTRE FUROS ATÉ 50 METROS, INCLUSIVE REINSTALAÇÃO - SONDAGEM A PERCUSSÃO COM EQUIPAMENTO MECANIZADO - TERCEIRIZADO</t>
  </si>
  <si>
    <t>ENSAIO DE PENETRAÇÃO SPT - SONDAGEM A PERCUSSÃO COM EQUIPAMENTO MECANIZADO - TERCEIRIZADO </t>
  </si>
  <si>
    <t>MOBILIZAÇÃO, INSTALAÇÃO E DESMOBILIZAÇÃO POR EQUIPE / EQUIPAMENTO, INCLUSIVE TRANSPORTE ATÉ 60KM - SONDAGEM A PERCUSSÃO COM EQUIPAMENTO MECANIZADO - TERCEIRIZADO </t>
  </si>
  <si>
    <t>PERFURAÇÃO COM EQUIPAMENTO DE SONDAGEM MECANIZADA, DIÂMETRO 70MM (INT.) E 156MM (EXT.) COM ENSAIO SPT A CADA METRO - SONDAGEM A PERCUSSÃO COM EQUIPAMENTO MECANIZADO - TERCEIRIZADO</t>
  </si>
  <si>
    <t>PERFURAÇÃO COM EQUIPAMENTO DE SONDAGEM MECANIZADA, DIÂMETRO 70MM (INT.) E 156MM (EXT.) SEM ENSAIO SPT - SONDAGEM A PERCUSSÃO COM EQUIPAMENTO MECANIZADO - TERCEIRIZADO</t>
  </si>
  <si>
    <t>PERFURAÇÃO COM EQUIPAMENTO DE SONDAGEM MECANIZADA, DIÂMETRO 95MM (INT.) E 181MM (EXT.) COM ENSAIO SPT A CADA METRO - SONDAGEM A PERCUSSÃO COM EQUIPAMENTO MECANIZADO - TERCEIRIZADO</t>
  </si>
  <si>
    <t>PERFURAÇÃO COM EQUIPAMENTO DE SONDAGEM MECANIZADA, DIÂMETRO 95MM (INT.) E 181MM (EXT.) SEM ENSAIO SPT - SONDAGEM A PERCUSSÃO COM EQUIPAMENTO MECANIZADO - TERCEIRIZADO</t>
  </si>
  <si>
    <t>ACRÉSCIMO DO TRANSPORTE PARA DISTÂNCIA ACIMA DE 60KM - SONDAGEM A TRADO - TERCEIRIZADO</t>
  </si>
  <si>
    <t>COLETA DE AMOSTRA  E ACONDICIONAMENTO EM RECIPIENTE COM TAMPA HERMÉTICA PARA CARACTERIZAÇÃO TÁCTIL-VISUAL - SONDAGEM A TRADO - TERCEIRIZADO</t>
  </si>
  <si>
    <t>COLETA DE AMOSTRA (20KG) E ACONDICIONAMENTO EM SACO DE LONA PARA ENSAIOS DE CARACTERIZAÇÃO DE SOLOS - SONDAGEM A TRADO - TERCEIRIZADO</t>
  </si>
  <si>
    <t>DESLOCAMENTO DE EQUIPAMENTO ENTRE FUROS ACIMA DE 200 METROS - SONDAGEM A TRADO - TERCEIRIZADO</t>
  </si>
  <si>
    <t>MOBILIZAÇÃO, INSTALAÇÃO E DESMOBILIZAÇÃO, POR EQUIPE / EQUIPAMENTO, INCLUSIVE TRANSPORTE ATÉ 60 KM - SONDAGEM ATRADO - TERCEIRIZADO</t>
  </si>
  <si>
    <t>PERFURAÇÃO DE FURO COM PROFUNDIDADE ACIMA DE 5 METROS ATÉ 10 METROS - SONDAGEM A TRADO - TERCEIRIZADO</t>
  </si>
  <si>
    <t>PERFURAÇÃO DE FURO COM PROFUNDIDADE ACIMA DOS 10 METROS INICIAIS - SONDAGEM A TRADO – TERCEIRIZADO - TERCEIRIZADO</t>
  </si>
  <si>
    <t>PERFURAÇÃO DE FURO COM PROFUNDIDADE ATÉ 5 METROS - SONDAGEM A TRADO - TERCEIRIZADO</t>
  </si>
  <si>
    <t>ACRÉSCIMO DO TRANSPORTE PARA DISTÂNCIA ACIMA DE 60KM - SONDAGEM ROTATIVA - TERCEIRIZADO</t>
  </si>
  <si>
    <t>DESLOCAMENTO DE EQUIPAMENTO ENTRE FUROS ACIMA DE 100 METROS ATÉ 200 METROS, INCLUSIVE DESMONTAGEM E REINSTALAÇÃO - SONDAGEM ROTATIVA - TERCEIRIZADO</t>
  </si>
  <si>
    <t>DESLOCAMENTO DE EQUIPAMENTO ENTRE FUROS ACIMA DE 50 METROS ATÉ 100 METROS, INCLUSIVE DESMONTAGEM E REINSTALAÇÃO - SONDAGEM ROTATIVA - TERCEIRIZADO</t>
  </si>
  <si>
    <t>DESLOCAMENTO DE EQUIPAMENTO ENTRE FUROS ACIMA DOS 200 METROS, INCLUSIVE DESMONTAGEM E REINSTALAÇÃO - SONDAGEM ROTATIVA - TERCEIRIZADO</t>
  </si>
  <si>
    <t>DESLOCAMENTO DE EQUIPAMENTO ENTRE FUROS ATÉ 50 METROS, INCLUSIVE DESMONTAGEM E REINSTALAÇÃO - SONDAGEM ROTATIVA - TERCEIRIZADO</t>
  </si>
  <si>
    <t>MOBILIZAÇÃO, INSTALAÇÃO E DESMOBILIZAÇÃO POR EQUIPE / EQUIPAMENTO, INCLUSIVE TRANSPORTE ATÉ 60KM - SONDAGEM ROTATIVA - TERCEIRIZADO</t>
  </si>
  <si>
    <t>PERFURAÇÃO EM ROCHA COM COROA DE DIAMANTE, BARRILETE DUPLO LIVRE, FURO INCLINADO DE 11 GR A 90 GR COM A VERTICAL, DIÂMETRO HW OU EQUIVALENTE, INCLUSIVE AMOSTRAGEM - SONDAGEM ROTATIVA - TERCEIRIZADO</t>
  </si>
  <si>
    <t>PERFURAÇÃO EM ROCHA COM COROA DE DIAMANTE, BARRILETE DUPLO LIVRE, FURO INCLINADO DE 11 GR A 90 GR COM A VERTICAL, DIÂMETRO NW OU EQUIVALENTE, INCLUSIVE AMOSTRAGEM - SONDAGEM ROTATIVA - TERCEIRIZADO</t>
  </si>
  <si>
    <t>PERFURAÇÃO EM ROCHA COM COROA DE DIAMANTE, BARRILETE DUPLO LIVRE, FURO VERTICAL OU INCLINADO ATÉ 10GR COM A VERTICAL, DIÂMETRO HW OU EQUIVALENTE, INCLUSIVE AMOSTRAGEM - SONDAGEM ROTATIVA - TERCEIRIZADO</t>
  </si>
  <si>
    <t>PERFURAÇÃO EM ROCHA COM COROA DE DIAMANTE, BARRILETE DUPLO LIVRE, FURO VERTICAL OU INCLINADO ATÉ 10GR COM A VERTICAL, DIÂMETRO NW OU EQUIVALENTE, INCLUSIVE AMOSTRAGEM - SONDAGEM ROTATIVA - TERCEIRIZADO</t>
  </si>
  <si>
    <t>PERFURAÇÃO EM SOLO COM COROA DE WIDIA, FURO INCLINADO DE 11 GR A 90 GR COM A VERTICAL, DIÂMETRO HW (INCLUSO AMOSTRAGEM) - SONDAGEM ROTATIVA - TERCEIRIZADO</t>
  </si>
  <si>
    <t>PERFURAÇÃO EM SOLO COM COROA DE WIDIA, FURO INCLINADO DE 11 GR A 90 GR COM A VERTICAL, DIÂMETRO NW (INCLUSO AMOSTRAGEM)- SONDAGEM ROTATIVA - TERCEIRIZADO</t>
  </si>
  <si>
    <t>PERFURAÇÃO EM SOLO COM COROA DE WIDIA, FURO VERTICAL OU INCLINADO ATÉ 10 GR COM A VERTICAL, DIÂMETRO HW (INCLUSO AMOSTRAGEM)  - SONDAGEM ROTATIVA - TERCEIRIZADO</t>
  </si>
  <si>
    <t>PERFURAÇÃO EM SOLO COM COROA DE WIDIA, FURO VERTICAL OU INCLINADO ATÉ 10 GR COM A VERTICAL, DIÂMETRO NW (INCLUSO AMOSTRAGEM) - SONDAGEM ROTATIVA - TERCEIRIZADO</t>
  </si>
  <si>
    <t>DIVISÓRIA DE GRANILITE H = 2,15 M, E = 3 CM</t>
  </si>
  <si>
    <t>PROTEÇÃO TÉRMICA COM BLOCOS DE CONCRETO CELULAR</t>
  </si>
  <si>
    <t>LOCAÇÃO DE REDE DE ÁGUA</t>
  </si>
  <si>
    <t>POÇO DE VISITA  D=1,00 M EM MATERIAL PLÁSTICO - PROF. ATÉ 2,00 M ( SEM TROCA DE SOLO )</t>
  </si>
  <si>
    <t>POÇO DE VISITA  D=1,00 M EM MATERIAL PLÁSTICO - PROF. ATÉ 2,50 M ( SEM TROCA DE SOLO )</t>
  </si>
  <si>
    <t>POÇO DE VISITA  D=1,00 M EM MATERIAL PLÁSTICO - PROF. ATÉ 3,00 M ( SEM TROCA DE SOLO )</t>
  </si>
  <si>
    <t>POÇO DE VISITA  D=1,00 M EM MATERIAL PLÁSTICO - PROF. ATÉ 3,50 M ( SEM TROCA DE SOLO )</t>
  </si>
  <si>
    <t>POÇO DE VISITA  D=1,00 M EM MATERIAL PLÁSTICO - PROF. ATÉ 4,00 M ( SEM TROCA DE SOLO )</t>
  </si>
  <si>
    <t>POÇO DE INSPEÇÃO D=0,60 M EM MATERIAL PLÁSTICO - PROF. ATÉ 1,60 M ( SEM TROCA DE SOLO )</t>
  </si>
  <si>
    <t>MINIDISJUNTOR TERMOMAGNÉTICO MONOPOLAR  10 - 30A/220 VCA</t>
  </si>
  <si>
    <t>PERFURAÇÃO DE REDE EM CARGA - SAÍDA 50 MM</t>
  </si>
  <si>
    <t>PERFURAÇÃO DE REDE EM CARGA - SAÍDA 75 MM</t>
  </si>
  <si>
    <t>PERFURAÇÃO DE REDE EM CARGA - SAÍDA 100 MM</t>
  </si>
  <si>
    <t>PERFURAÇÃO DE REDE EM CARGA - SAÍDA 150 MM</t>
  </si>
  <si>
    <t>CONCRETO USINADO FCK 40 MPA - FATOR A/C MÁX = 0,45 L/KG - MÍNIMO DE 360 KG CIMENTO/M3</t>
  </si>
  <si>
    <t>ALUGUEL DE VEÍCULO DO GRUPO S-1 HATCH DE 1.0 A 1.6</t>
  </si>
  <si>
    <t>ALUGUEL DE VEÍCULO DO GRUPO S-2 - CAMINHONETES COM TRAÇÃO 4X2 - CABINE SIMPLES – CAPACIDADE ATÉ 770 KG</t>
  </si>
  <si>
    <t>ALUGUEL DE VEÍCULO DO GRUPO S-2 - CAMINHONETES COM TRAÇÃO 4X2 - CABINE SIMPLES – CAPACIDADE DE 771 ATÉ 2.000 KG</t>
  </si>
  <si>
    <t>TRANSPORTE EM VEÍCULO DO GRUPO S-1 HATCH DE 1.0 A 1.6</t>
  </si>
  <si>
    <t>TRANSPORTE EM VEÍCULO DO GRUPO S-2 - CAMINHONETES COM TRAÇÃO 4X2 - CABINE SIMPLES – CAPACIDADE ATÉ 770 KG</t>
  </si>
  <si>
    <t>TRANSPORTE EM VEÍCULO DO GRUPO S-2 - CAMINHONETES COM TRAÇÃO 4X2 - CABINE SIMPLES – CAPACIDADE DE 771 ATÉ 2.000 KG</t>
  </si>
  <si>
    <t>CONCRETO ESTRUTURAL P/ ESTRUTURAS EM CONTATO COM ESGOTO, GASES AGRESSIVOS, AMBIENTE MARÍTIMO E ESTRUTURAS PARA TRATAMENTO DE ÁGUA, FCK = 40,0 MPA, A/C MÁX. 0,45 L/KG - MÍN. DE 360 KG DE CIMENTO/M³</t>
  </si>
  <si>
    <t>APLICAÇÃO DE PRIMER EPÓXI BICOMPONENTE À BASE D'ÁGUA EM SUPERFÍCIES ÚMIDAS</t>
  </si>
  <si>
    <t>APLICAÇÃO DE PRIMER EPÓXI BICOMPONENTE PARA SUBSTRATOS COM UMIDADE E CONTAMINADO COM ÓLEOS</t>
  </si>
  <si>
    <t>PROTEÇÃO MECÂNICA PARA MANTAS DE PVC COM PLACAS DE CONCRETO PRE-MOLDADA 46 X 46 CM E ISOLAMENTO TÉRMICO EM EPS</t>
  </si>
  <si>
    <t>REVESTIMENTO IMPERMEABILIZANTE À BASE DE POLIURETANO BICOMPONENTE ISENTO DE SOLVENTES, DE ALTA RESISTÊNCIA QUÍMICA, COM PREPARAÇÃO DA SUPERFÍCIE COM PRIMER</t>
  </si>
  <si>
    <t>REVESTIMENTO IMPERMEABILIZANTE E ANTICORROSIVO EPÓXI ISENTO DE SOLVENTES, DE ALTA RESISTÊNCIA QUÍMICA, COM PREPARAÇÃO DA SUPERFÍCIE COM PRIMER</t>
  </si>
  <si>
    <t>IMPERMEABIL.C/RESINA TERMOPLÁSTICA C/ FIBRAS</t>
  </si>
  <si>
    <t>ARGAMASSA A BASE DE CIMENTO, MODIFICADA C/ POLÍMEROS, COM AGENTE ADESIVO E INIBIDOR DE CORROSÃO INTEGRADOS ESPESSURA ATÉ 5 CM</t>
  </si>
  <si>
    <t>ADICIONAL PARA EXECUÇÃO DE SEGUNDA LINHA DE REBAIXAMENTO DE LENÇOL FREÁTICO POR CONJUNTO DE PONTEIRAS ATÉ 2,00 M</t>
  </si>
  <si>
    <t>ADICIONAL PARA EXECUÇÃO DE SEGUNDA LINHA DE REBAIXAMENTO DE LENÇOL FREÁTICO POR CONJUNTO DE PONTEIRAS ATÉ 4,00 M</t>
  </si>
  <si>
    <t>ADICIONAL PARA EXECUÇÃO DE SEGUNDA LINHA DE REBAIXAMENTO DE LENÇOL FREÁTICO POR CONJUNTO DE PONTEIRAS ATÉ 6,00 M</t>
  </si>
  <si>
    <t>-</t>
  </si>
  <si>
    <t>Serviço:</t>
  </si>
  <si>
    <t>Unid Medida:</t>
  </si>
  <si>
    <t>Código</t>
  </si>
  <si>
    <t>Mão de obra</t>
  </si>
  <si>
    <t>Coef.</t>
  </si>
  <si>
    <t>Materiais</t>
  </si>
  <si>
    <t>Equipamentos</t>
  </si>
  <si>
    <t>Serviços</t>
  </si>
  <si>
    <t>Leis Sociais e Benefícios:</t>
  </si>
  <si>
    <t>LDI</t>
  </si>
  <si>
    <t>Taxa Administrativa:</t>
  </si>
  <si>
    <t>Total</t>
  </si>
  <si>
    <t>MO00002</t>
  </si>
  <si>
    <t>MO00003</t>
  </si>
  <si>
    <t>MO00006</t>
  </si>
  <si>
    <t>MO00007</t>
  </si>
  <si>
    <t>MO00008</t>
  </si>
  <si>
    <t>MO00009</t>
  </si>
  <si>
    <t>MO05206</t>
  </si>
  <si>
    <t>MO00010</t>
  </si>
  <si>
    <t>MO00011</t>
  </si>
  <si>
    <t>MO00013</t>
  </si>
  <si>
    <t>MO00014</t>
  </si>
  <si>
    <t>MO00015</t>
  </si>
  <si>
    <t>MO00016</t>
  </si>
  <si>
    <t>MO00018</t>
  </si>
  <si>
    <t>MO00019</t>
  </si>
  <si>
    <t>MO00020</t>
  </si>
  <si>
    <t>MO00022</t>
  </si>
  <si>
    <t>MO00023</t>
  </si>
  <si>
    <t>MO00024</t>
  </si>
  <si>
    <t>MO00025</t>
  </si>
  <si>
    <t>MO00027</t>
  </si>
  <si>
    <t>MO00028</t>
  </si>
  <si>
    <t>MO00030</t>
  </si>
  <si>
    <t>MO00031</t>
  </si>
  <si>
    <t>MO00032</t>
  </si>
  <si>
    <t>MO00033</t>
  </si>
  <si>
    <t>MO05200</t>
  </si>
  <si>
    <t>MO05199</t>
  </si>
  <si>
    <t>MO00034</t>
  </si>
  <si>
    <t>MO00035</t>
  </si>
  <si>
    <t>MO00036</t>
  </si>
  <si>
    <t>MO00037</t>
  </si>
  <si>
    <t>MO00038</t>
  </si>
  <si>
    <t>MO00039</t>
  </si>
  <si>
    <t>MO00040</t>
  </si>
  <si>
    <t>MO00041</t>
  </si>
  <si>
    <t>MO00042</t>
  </si>
  <si>
    <t>MO00043</t>
  </si>
  <si>
    <t>MO00044</t>
  </si>
  <si>
    <t>MO05201</t>
  </si>
  <si>
    <t>MO05208</t>
  </si>
  <si>
    <t>MO00046</t>
  </si>
  <si>
    <t>MO00047</t>
  </si>
  <si>
    <t>MO00048</t>
  </si>
  <si>
    <t>MO00049</t>
  </si>
  <si>
    <t>MO00050</t>
  </si>
  <si>
    <t>MO00053</t>
  </si>
  <si>
    <t>MO05202</t>
  </si>
  <si>
    <t>MO00054</t>
  </si>
  <si>
    <t>MO00055</t>
  </si>
  <si>
    <t>MO05203</t>
  </si>
  <si>
    <t>MO05207</t>
  </si>
  <si>
    <t>MO00056</t>
  </si>
  <si>
    <t>MO00057</t>
  </si>
  <si>
    <t>MO00058</t>
  </si>
  <si>
    <t>MO00059</t>
  </si>
  <si>
    <t>MO05204</t>
  </si>
  <si>
    <t>MO00061</t>
  </si>
  <si>
    <t>MO00063</t>
  </si>
  <si>
    <t>MO00064</t>
  </si>
  <si>
    <t>MO00066</t>
  </si>
  <si>
    <t>MO00068</t>
  </si>
  <si>
    <t>MO00069</t>
  </si>
  <si>
    <t>MO00070</t>
  </si>
  <si>
    <t>MO00071</t>
  </si>
  <si>
    <t>MO00072</t>
  </si>
  <si>
    <t>MO00073</t>
  </si>
  <si>
    <t>MO00074</t>
  </si>
  <si>
    <t>MO00075</t>
  </si>
  <si>
    <t>MO00076</t>
  </si>
  <si>
    <t>MO00078</t>
  </si>
  <si>
    <t>MO00079</t>
  </si>
  <si>
    <t>MO00080</t>
  </si>
  <si>
    <t>MO00082</t>
  </si>
  <si>
    <t>MO00083</t>
  </si>
  <si>
    <t>MO00084</t>
  </si>
  <si>
    <t>MO00085</t>
  </si>
  <si>
    <t>MO05205</t>
  </si>
  <si>
    <t>MO00001</t>
  </si>
  <si>
    <t>CV00186</t>
  </si>
  <si>
    <t>CV00189</t>
  </si>
  <si>
    <t>CV00190</t>
  </si>
  <si>
    <t>CV00191</t>
  </si>
  <si>
    <t>CIMENTO PORTLAND CP II-E32 COMPOSTO COM ESCÓRIA SACO COM 50 KG NBR 11578</t>
  </si>
  <si>
    <t>CV00192</t>
  </si>
  <si>
    <t>CV00586</t>
  </si>
  <si>
    <t>GESSO EM PÓ PARA ASSENTAMENTO DE PLACAS DE GESSO</t>
  </si>
  <si>
    <t>CV00219</t>
  </si>
  <si>
    <t>CV00359</t>
  </si>
  <si>
    <t>CV00180</t>
  </si>
  <si>
    <t>CV00181</t>
  </si>
  <si>
    <t>CV00182</t>
  </si>
  <si>
    <t>CV00183</t>
  </si>
  <si>
    <t>AREIA NBR 11799 PARA FILTRO</t>
  </si>
  <si>
    <t>CV05870</t>
  </si>
  <si>
    <t>CV00185</t>
  </si>
  <si>
    <t>CV00187</t>
  </si>
  <si>
    <t>CV00208</t>
  </si>
  <si>
    <t>CV00209</t>
  </si>
  <si>
    <t>CV00210</t>
  </si>
  <si>
    <t>CV00211</t>
  </si>
  <si>
    <t>CV00212</t>
  </si>
  <si>
    <t>CV00214</t>
  </si>
  <si>
    <t>CV00215</t>
  </si>
  <si>
    <t>CV00216</t>
  </si>
  <si>
    <t>CV00217</t>
  </si>
  <si>
    <t>CV00218</t>
  </si>
  <si>
    <t>CV00308</t>
  </si>
  <si>
    <t>CV00309</t>
  </si>
  <si>
    <t>CV00310</t>
  </si>
  <si>
    <t>CV00311</t>
  </si>
  <si>
    <t>CV00312</t>
  </si>
  <si>
    <t>CV00323</t>
  </si>
  <si>
    <t>CV00316</t>
  </si>
  <si>
    <t>LAJE PRÉ-FABRICADA CONVENCIONAL COM LAJOTA CERÂMICA - H-12 PARA FORRO</t>
  </si>
  <si>
    <t>CV00317</t>
  </si>
  <si>
    <t>CV00318</t>
  </si>
  <si>
    <t>CV00319</t>
  </si>
  <si>
    <t>LAJE PRÉ-FABRICADA CONVENCIONAL COM LAJOTA CERÂMICA - H-8 PARA FORRO</t>
  </si>
  <si>
    <t>CV00320</t>
  </si>
  <si>
    <t>CV00321</t>
  </si>
  <si>
    <t>CV00322</t>
  </si>
  <si>
    <t>CV00328</t>
  </si>
  <si>
    <t>TELHA COLONIAL CERÂMICA VERMELHA (24 À 26UN/M2)</t>
  </si>
  <si>
    <t>CV00329</t>
  </si>
  <si>
    <t>TELHA FRANCESA CERÂMICA VERMELHA (15 À 17UN/M2)</t>
  </si>
  <si>
    <t>CV00330</t>
  </si>
  <si>
    <t>CV00313</t>
  </si>
  <si>
    <t>CV00314</t>
  </si>
  <si>
    <t>CV00315</t>
  </si>
  <si>
    <t>CV00332</t>
  </si>
  <si>
    <t>CV00333</t>
  </si>
  <si>
    <t>CV00334</t>
  </si>
  <si>
    <t>CV00335</t>
  </si>
  <si>
    <t>CV00358</t>
  </si>
  <si>
    <t>CV00634</t>
  </si>
  <si>
    <t>AGENTE DE CURA PARA CONCRETO</t>
  </si>
  <si>
    <t>CV00372</t>
  </si>
  <si>
    <t>DESMOLDANTE BASE DE ÓLEO MINERAL EMULSIONADO PARA FORMA DE CONCRETO</t>
  </si>
  <si>
    <t>CV00193</t>
  </si>
  <si>
    <t>CV00194</t>
  </si>
  <si>
    <t>CV00195</t>
  </si>
  <si>
    <t>CONCRETO USINADO 150 KG CIMENTO POR M3</t>
  </si>
  <si>
    <t>CV00196</t>
  </si>
  <si>
    <t>CONCRETO USINADO 210 KG CIMENTO POR M3</t>
  </si>
  <si>
    <t>CV00197</t>
  </si>
  <si>
    <t>CONCRETO USINADO 300 KG CIMENTO POR M3</t>
  </si>
  <si>
    <t>CV00198</t>
  </si>
  <si>
    <t>CONCRETO ESTRUTURAL USINADO FCK 20 MPA</t>
  </si>
  <si>
    <t>CV00199</t>
  </si>
  <si>
    <t>CONCRETO ESTRUTURAL USINADO FCK 20 MPA - AUTO ADENSÁVEL</t>
  </si>
  <si>
    <t>CV00200</t>
  </si>
  <si>
    <t>CONCRETO ESTRUTURAL USINADO FCK 20 MPA - FATOR A/C MÁX = 0,50 L/KG - MÍNIMO DE 350 KG CIMENTO POR M3</t>
  </si>
  <si>
    <t>CV00201</t>
  </si>
  <si>
    <t>CONCRETO ESTRUTURAL USINADO FCK 25 MPA</t>
  </si>
  <si>
    <t>CV00202</t>
  </si>
  <si>
    <t>CONCRETO ESTRUTURAL USINADO FCK 25 MPA - FATOR A/C MÁX = 0,50 L/KG - MÍNIMO DE 350 KG CIMENTO POR M3</t>
  </si>
  <si>
    <t>CV00203</t>
  </si>
  <si>
    <t>CONCRETO ESTRUTURAL USINADO FCK 30 MPA</t>
  </si>
  <si>
    <t>CV00204</t>
  </si>
  <si>
    <t>CONCRETO ESTRUTURAL USINADO FCK 30 MPA - FATOR A/C MÁX = 0,55 L/KG - MÍNIMO DE 320 KG CIMENTO POR M3</t>
  </si>
  <si>
    <t>CV00205</t>
  </si>
  <si>
    <t>CONCRETO ESTRUTURAL USINADO FCK 35 MPA - FATOR A/C MÁX = 0,55 L/KG - MÍNIMO DE 320 KG CIMENTO POR M3</t>
  </si>
  <si>
    <t>CV00207</t>
  </si>
  <si>
    <t>CONCRETO ESTRUTURAL USINADO FCK 40 MPA - FATOR A/C MÁX = 0,55 L/KG - MÍNIMO DE 320 KG CIMENTO POR M3</t>
  </si>
  <si>
    <t>CV05959</t>
  </si>
  <si>
    <t>CV00166</t>
  </si>
  <si>
    <t>CV00167</t>
  </si>
  <si>
    <t>CV00689</t>
  </si>
  <si>
    <t>CV00690</t>
  </si>
  <si>
    <t>CV00691</t>
  </si>
  <si>
    <t>CV00692</t>
  </si>
  <si>
    <t>CV00693</t>
  </si>
  <si>
    <t>CV00694</t>
  </si>
  <si>
    <t>CV00695</t>
  </si>
  <si>
    <t>CV00539</t>
  </si>
  <si>
    <t>ANCORAGEM ATIVA 12 CORDOALHAS - 12,70 MM PARA PROTENSÃO</t>
  </si>
  <si>
    <t>CV00541</t>
  </si>
  <si>
    <t>ANCORAGEM ATIVA 4 CORDOALHAS - 12,70 MM PARA PROTENSÃO</t>
  </si>
  <si>
    <t>CV00543</t>
  </si>
  <si>
    <t>ANCORAGEM ATIVA 6 CORDOALHAS - 12,70 MM PARA PROTENSÃO</t>
  </si>
  <si>
    <t>CV00545</t>
  </si>
  <si>
    <t>CV00546</t>
  </si>
  <si>
    <t>CV00550</t>
  </si>
  <si>
    <t>CV00552</t>
  </si>
  <si>
    <t>CV00554</t>
  </si>
  <si>
    <t>CV00577</t>
  </si>
  <si>
    <t>CV00356</t>
  </si>
  <si>
    <t>ADESIVO ESTRUTURAL À BASE EPÓXI BI-COMPONENTE - PEGA NORMAL</t>
  </si>
  <si>
    <t>CV00370</t>
  </si>
  <si>
    <t>CV00488</t>
  </si>
  <si>
    <t>EMULSÃO ADESIVA À BASE DE SBR (LÁTEX ESTIRENO BUTADIENO)</t>
  </si>
  <si>
    <t>CV00632</t>
  </si>
  <si>
    <t>ADITIVO LÍQUIDO À BASE DE RESINA ACRÍLICA</t>
  </si>
  <si>
    <t>CV05937</t>
  </si>
  <si>
    <t>CV05960</t>
  </si>
  <si>
    <t>CV05961</t>
  </si>
  <si>
    <t>CV05962</t>
  </si>
  <si>
    <t>CV05963</t>
  </si>
  <si>
    <t>CV05964</t>
  </si>
  <si>
    <t>CV00361</t>
  </si>
  <si>
    <t>CV00362</t>
  </si>
  <si>
    <t>ARGAMASSA COM CIMENTO DE PEGA RÁPIDA</t>
  </si>
  <si>
    <t>CV00363</t>
  </si>
  <si>
    <t>CV00364</t>
  </si>
  <si>
    <t>CV00547</t>
  </si>
  <si>
    <t>CV00636</t>
  </si>
  <si>
    <t>ARGAMASSA POLIMÉRICA BASE ACRÍLICA IMPERMEABILIZANTE</t>
  </si>
  <si>
    <t>CV00638</t>
  </si>
  <si>
    <t>ARGAMASSA POLIMÉRICA PARA REPAROS</t>
  </si>
  <si>
    <t>CV00639</t>
  </si>
  <si>
    <t>ARGAMASSA POLIMÉRICA TIXOTRÓPICA PARA REPAROS DE ESTRUTURAS DE CONCRETO</t>
  </si>
  <si>
    <t>CV00640</t>
  </si>
  <si>
    <t>ARGAMASSA SECA DE ALTA RESISTÊNCIA</t>
  </si>
  <si>
    <t>CV05965</t>
  </si>
  <si>
    <t>CV00643</t>
  </si>
  <si>
    <t>CV00644</t>
  </si>
  <si>
    <t>CV00645</t>
  </si>
  <si>
    <t>CV00646</t>
  </si>
  <si>
    <t>CV00647</t>
  </si>
  <si>
    <t>CV00648</t>
  </si>
  <si>
    <t>CV00649</t>
  </si>
  <si>
    <t>CV00650</t>
  </si>
  <si>
    <t>CV00651</t>
  </si>
  <si>
    <t>CV00652</t>
  </si>
  <si>
    <t>CV00653</t>
  </si>
  <si>
    <t>CV00654</t>
  </si>
  <si>
    <t>CV00655</t>
  </si>
  <si>
    <t>CV05249</t>
  </si>
  <si>
    <t>CV05250</t>
  </si>
  <si>
    <t>CV05248</t>
  </si>
  <si>
    <t>CV04280</t>
  </si>
  <si>
    <t>CÓPIA XEROGRÁFICA FOLHA A4 PRETO E BRANCO</t>
  </si>
  <si>
    <t>CV04283</t>
  </si>
  <si>
    <t>DISCO DVD REGRAVÁVEL MEMÓRIA 4,7 GB 8X</t>
  </si>
  <si>
    <t>CV04288</t>
  </si>
  <si>
    <t>ENCADERNAÇÃO EM ESPIRAL MÁX 200 FOLHAS CAPA PLÁSTICA</t>
  </si>
  <si>
    <t>CV00686</t>
  </si>
  <si>
    <t>CV04323</t>
  </si>
  <si>
    <t>CV00612</t>
  </si>
  <si>
    <t>CV00549</t>
  </si>
  <si>
    <t>CV00365</t>
  </si>
  <si>
    <t>CV00367</t>
  </si>
  <si>
    <t>CV00368</t>
  </si>
  <si>
    <t>CV00563</t>
  </si>
  <si>
    <t>CV04287</t>
  </si>
  <si>
    <t>CV00594</t>
  </si>
  <si>
    <t>CV00382</t>
  </si>
  <si>
    <t>CV00598</t>
  </si>
  <si>
    <t>CV00394</t>
  </si>
  <si>
    <t>PRIMER BASE PARA APLICAÇÃO DE MANTA ASFALTICA PARA IMPERMEABILIZAÇÃO</t>
  </si>
  <si>
    <t>CV00617</t>
  </si>
  <si>
    <t>CV00398</t>
  </si>
  <si>
    <t>SOLUÇÃO ASFÁLTICA ADERENTE</t>
  </si>
  <si>
    <t>CV00179</t>
  </si>
  <si>
    <t>CV00538</t>
  </si>
  <si>
    <t>CV00642</t>
  </si>
  <si>
    <t>CV00568</t>
  </si>
  <si>
    <t>CV00570</t>
  </si>
  <si>
    <t>DINAMITE TIPO EMULSÃO ENCARTUCHADA 1" X 24"</t>
  </si>
  <si>
    <t>CV00571</t>
  </si>
  <si>
    <t>DÓLAR AMERICANO CÂMBIO COMERCIAL</t>
  </si>
  <si>
    <t>CV00579</t>
  </si>
  <si>
    <t>CV00580</t>
  </si>
  <si>
    <t>ESTOPA ALCATROADA PARA JUNTA ASFÁLTICA DE TUBOS</t>
  </si>
  <si>
    <t>CV00669</t>
  </si>
  <si>
    <t>CV00605</t>
  </si>
  <si>
    <t>CV00615</t>
  </si>
  <si>
    <t>CV00620</t>
  </si>
  <si>
    <t>CV00621</t>
  </si>
  <si>
    <t>SODA CAUSTICA LIQUÍDA 50%</t>
  </si>
  <si>
    <t>CV05276</t>
  </si>
  <si>
    <t>MASSA EPÓXI PARA REVESTIMENTO</t>
  </si>
  <si>
    <t>CV01350</t>
  </si>
  <si>
    <t>CV01365</t>
  </si>
  <si>
    <t>CV04273</t>
  </si>
  <si>
    <t>CV01367</t>
  </si>
  <si>
    <t>CV01394</t>
  </si>
  <si>
    <t>CV01414</t>
  </si>
  <si>
    <t>COLA EPÓXI BI-COMPONENTE</t>
  </si>
  <si>
    <t>CV01443</t>
  </si>
  <si>
    <t>CV01444</t>
  </si>
  <si>
    <t>CV01445</t>
  </si>
  <si>
    <t>CV01446</t>
  </si>
  <si>
    <t>CV01447</t>
  </si>
  <si>
    <t>CV01448</t>
  </si>
  <si>
    <t>CV01435</t>
  </si>
  <si>
    <t>TINTA À BASE DE COALTAR EPOXI E ALCATRÃO DE HULHA PROTEÇÃO ANTICORROSIVA</t>
  </si>
  <si>
    <t>CV00557</t>
  </si>
  <si>
    <t>CV00595</t>
  </si>
  <si>
    <t>CV00601</t>
  </si>
  <si>
    <t>CV00602</t>
  </si>
  <si>
    <t>CV00614</t>
  </si>
  <si>
    <t>CV00622</t>
  </si>
  <si>
    <t>CV00624</t>
  </si>
  <si>
    <t>CV00625</t>
  </si>
  <si>
    <t>CV00715</t>
  </si>
  <si>
    <t>TELA POLIÉSTER PARA REFORÇO DE IMPERMEABILIZAÇÃO</t>
  </si>
  <si>
    <t>CV00717</t>
  </si>
  <si>
    <t>TELA MONOFILAMENTOS DE PEAD PARA PROTEÇÃO DE FACHADA</t>
  </si>
  <si>
    <t>CV00630</t>
  </si>
  <si>
    <t>CV00521</t>
  </si>
  <si>
    <t>CV00405</t>
  </si>
  <si>
    <t>CV00406</t>
  </si>
  <si>
    <t>CV00408</t>
  </si>
  <si>
    <t>CV00409</t>
  </si>
  <si>
    <t>CV00410</t>
  </si>
  <si>
    <t>CV00411</t>
  </si>
  <si>
    <t>CV00412</t>
  </si>
  <si>
    <t>CV00416</t>
  </si>
  <si>
    <t>CV00417</t>
  </si>
  <si>
    <t>CV00421</t>
  </si>
  <si>
    <t>PORTA TIPO VENEZIANA ALUMÍNIO ANODIZADO LINHA 42</t>
  </si>
  <si>
    <t>CV00433</t>
  </si>
  <si>
    <t>CV00434</t>
  </si>
  <si>
    <t>CV00435</t>
  </si>
  <si>
    <t>CV00439</t>
  </si>
  <si>
    <t>CV00441</t>
  </si>
  <si>
    <t>CADEADO COM HASTE DE AÇO TEMPERADO E CORPO DE LATÃO MACIÇO 45 MM AUTOBLOCÁVEL</t>
  </si>
  <si>
    <t>CV00444</t>
  </si>
  <si>
    <t>CV00514</t>
  </si>
  <si>
    <t>CV00445</t>
  </si>
  <si>
    <t>DOBRADIÇA LINHA LEVE LATÃO CROMADO 2" X 1"</t>
  </si>
  <si>
    <t>CV00446</t>
  </si>
  <si>
    <t>DOBRADIÇA LINHA MÉDIA LATÃO CROMADO 3 1/2" X 3"</t>
  </si>
  <si>
    <t>CV00448</t>
  </si>
  <si>
    <t>DOBRADIÇA LINHA MÉDIA LATÃO CROMADO 3" X 3"</t>
  </si>
  <si>
    <t>CV00449</t>
  </si>
  <si>
    <t>FECHADURA EM LATÃO CROMADO ( BRILHANTE OU ACETINADO) COMPLETA PARA BANHEIRO</t>
  </si>
  <si>
    <t>CV00450</t>
  </si>
  <si>
    <t>FECHADURA EM LATÃO CROMADO ( BRILHANTE OU ACETINADO) COMPLETA PARA PORTA EXTERNA</t>
  </si>
  <si>
    <t>CV00451</t>
  </si>
  <si>
    <t>FECHADURA EM LATÃO CROMADO ( BRILHANTE OU ACETINADO) COMPLETA PARA PORTA INTERNA</t>
  </si>
  <si>
    <t>CV00452</t>
  </si>
  <si>
    <t>CV00528</t>
  </si>
  <si>
    <t>CV00529</t>
  </si>
  <si>
    <t>CV05939</t>
  </si>
  <si>
    <t>CV04333</t>
  </si>
  <si>
    <t>CV00163</t>
  </si>
  <si>
    <t>CV00164</t>
  </si>
  <si>
    <t>CV00165</t>
  </si>
  <si>
    <t>CV00384</t>
  </si>
  <si>
    <t>CV00385</t>
  </si>
  <si>
    <t>CV00391</t>
  </si>
  <si>
    <t>CV00374</t>
  </si>
  <si>
    <t>EMULSÃO ADESIVA ACRÍLICA</t>
  </si>
  <si>
    <t>CV00492</t>
  </si>
  <si>
    <t>IMPERMEABILIZANTE À BASE DE SILICONE</t>
  </si>
  <si>
    <t>CV00393</t>
  </si>
  <si>
    <t>PRIMER MONOCOMPONENTE PARA SELANTES A BASE DE POLIURETANO</t>
  </si>
  <si>
    <t>CV00397</t>
  </si>
  <si>
    <t>SELANTE ELÁSTICO À BASE DE POLIURETANO</t>
  </si>
  <si>
    <t>CV00400</t>
  </si>
  <si>
    <t>TINTA BETUMINOSA</t>
  </si>
  <si>
    <t>CV00387</t>
  </si>
  <si>
    <t>CV00388</t>
  </si>
  <si>
    <t>CV00389</t>
  </si>
  <si>
    <t>CV00390</t>
  </si>
  <si>
    <t>CV00413</t>
  </si>
  <si>
    <t>CV00369</t>
  </si>
  <si>
    <t>CV00418</t>
  </si>
  <si>
    <t>CV00379</t>
  </si>
  <si>
    <t>CV00380</t>
  </si>
  <si>
    <t>IMPERMEABILIZANTE DE PEGA ULTRA-RÁPIDA EM PÓ</t>
  </si>
  <si>
    <t>CV00392</t>
  </si>
  <si>
    <t>CV00395</t>
  </si>
  <si>
    <t>CV01326</t>
  </si>
  <si>
    <t>CV01362</t>
  </si>
  <si>
    <t>CV01283</t>
  </si>
  <si>
    <t>CV01284</t>
  </si>
  <si>
    <t>CV01285</t>
  </si>
  <si>
    <t>CV01286</t>
  </si>
  <si>
    <t>CV01287</t>
  </si>
  <si>
    <t>CV01386</t>
  </si>
  <si>
    <t>CV01164</t>
  </si>
  <si>
    <t>CV01167</t>
  </si>
  <si>
    <t>CV01168</t>
  </si>
  <si>
    <t>CV01318</t>
  </si>
  <si>
    <t>CV01319</t>
  </si>
  <si>
    <t>CV01278</t>
  </si>
  <si>
    <t>CV05925</t>
  </si>
  <si>
    <t>CV01328</t>
  </si>
  <si>
    <t>CV01333</t>
  </si>
  <si>
    <t>CV01334</t>
  </si>
  <si>
    <t>CV01344</t>
  </si>
  <si>
    <t>CV01348</t>
  </si>
  <si>
    <t>CV01320</t>
  </si>
  <si>
    <t>CV01321</t>
  </si>
  <si>
    <t>CV00225</t>
  </si>
  <si>
    <t>MADEIRA PEROBA OU SIMILAR (GUAJARÁ, GARAPEIRA)</t>
  </si>
  <si>
    <t>CV00232</t>
  </si>
  <si>
    <t>CV04341</t>
  </si>
  <si>
    <t>CV00221</t>
  </si>
  <si>
    <t>CV00222</t>
  </si>
  <si>
    <t>CV00223</t>
  </si>
  <si>
    <t>CV00227</t>
  </si>
  <si>
    <t>CV00567</t>
  </si>
  <si>
    <t>CV00619</t>
  </si>
  <si>
    <t>CV00224</t>
  </si>
  <si>
    <t>CV00226</t>
  </si>
  <si>
    <t>CV00228</t>
  </si>
  <si>
    <t>CV00229</t>
  </si>
  <si>
    <t>CV00230</t>
  </si>
  <si>
    <t>CV00231</t>
  </si>
  <si>
    <t>CV00220</t>
  </si>
  <si>
    <t>CV00233</t>
  </si>
  <si>
    <t>CV00234</t>
  </si>
  <si>
    <t>CV00236</t>
  </si>
  <si>
    <t>CV00237</t>
  </si>
  <si>
    <t>CV00238</t>
  </si>
  <si>
    <t>CV00239</t>
  </si>
  <si>
    <t>CV00301</t>
  </si>
  <si>
    <t>CV00559</t>
  </si>
  <si>
    <t>CV00278</t>
  </si>
  <si>
    <t>CV00279</t>
  </si>
  <si>
    <t>CV00280</t>
  </si>
  <si>
    <t>CV00240</t>
  </si>
  <si>
    <t>CV00241</t>
  </si>
  <si>
    <t>CV00242</t>
  </si>
  <si>
    <t>CV00243</t>
  </si>
  <si>
    <t>CV00245</t>
  </si>
  <si>
    <t>CV00244</t>
  </si>
  <si>
    <t>CV06112</t>
  </si>
  <si>
    <t>CV00298</t>
  </si>
  <si>
    <t>CV00299</t>
  </si>
  <si>
    <t>CV00300</t>
  </si>
  <si>
    <t>TELA PARA ESTUQUE</t>
  </si>
  <si>
    <t>CV00523</t>
  </si>
  <si>
    <t>CV00524</t>
  </si>
  <si>
    <t>CV00491</t>
  </si>
  <si>
    <t>CV00497</t>
  </si>
  <si>
    <t>MASSA À BASE DE ÓLEO 1ª LINHA PARA MADEIRA</t>
  </si>
  <si>
    <t>CV00498</t>
  </si>
  <si>
    <t>MASSA CORRIDA À BASE DE PVA 1ª LINHA</t>
  </si>
  <si>
    <t>CV00499</t>
  </si>
  <si>
    <t>CV04268</t>
  </si>
  <si>
    <t>CV00668</t>
  </si>
  <si>
    <t>CV00489</t>
  </si>
  <si>
    <t>CV00490</t>
  </si>
  <si>
    <t>CV00493</t>
  </si>
  <si>
    <t>FUNDO LÍQUIDO PREPARADOR INCOLOR PARA PINTURA ACRÍLICO</t>
  </si>
  <si>
    <t>CV00495</t>
  </si>
  <si>
    <t>FUNDO LÍQUIDO SELADOR INCOLOR</t>
  </si>
  <si>
    <t>CV00496</t>
  </si>
  <si>
    <t>FUNDO LÍQUIDO SELADOR PARA PINTURA EPÓXI</t>
  </si>
  <si>
    <t>CV00500</t>
  </si>
  <si>
    <t>ÓLEO DE LINHAÇA PARA TRATAMENTO DE MADEIRA</t>
  </si>
  <si>
    <t>CV00501</t>
  </si>
  <si>
    <t>CV00396</t>
  </si>
  <si>
    <t>SELADOR ACRILICA À BASE DE ÁGUA PARA PAREDES</t>
  </si>
  <si>
    <t>CV00399</t>
  </si>
  <si>
    <t>SOLVENTE THINNER DE USO GERAL</t>
  </si>
  <si>
    <t>CV00713</t>
  </si>
  <si>
    <t>SOLVENTE PARA PRODUTOS À BASE DE EPÓXI</t>
  </si>
  <si>
    <t>CV00714</t>
  </si>
  <si>
    <t>SOLVENTE PARA VERNIZ POLIURETANO</t>
  </si>
  <si>
    <t>CV00502</t>
  </si>
  <si>
    <t>SOLVENTE ÁGUA RAZ PARA DILUIÇÃO DE TINTAS E VERNIZES</t>
  </si>
  <si>
    <t>CV05251</t>
  </si>
  <si>
    <t>CV00700</t>
  </si>
  <si>
    <t>CV00503</t>
  </si>
  <si>
    <t>TINTA À BASE DE EPÓXI BI-COMPONENTE</t>
  </si>
  <si>
    <t>CV00504</t>
  </si>
  <si>
    <t>TINTA À BASE DE RESINA ACRÍLICA PARA PISO</t>
  </si>
  <si>
    <t>CV00505</t>
  </si>
  <si>
    <t>TINTA À ÓLEO ACABAMENTO BRILHANTE</t>
  </si>
  <si>
    <t>CV00506</t>
  </si>
  <si>
    <t>CV00507</t>
  </si>
  <si>
    <t>CV00508</t>
  </si>
  <si>
    <t>CV00509</t>
  </si>
  <si>
    <t>CV00510</t>
  </si>
  <si>
    <t>TINTA MINERAL IMPERMEÁVEL EM PÓ A BASE DE CIMENTO</t>
  </si>
  <si>
    <t>CV00511</t>
  </si>
  <si>
    <t>CV00719</t>
  </si>
  <si>
    <t>CV00402</t>
  </si>
  <si>
    <t>VERNIZ ACRILICA INCOLOR À BASE DE ÁGUA</t>
  </si>
  <si>
    <t>CV00720</t>
  </si>
  <si>
    <t>CV00403</t>
  </si>
  <si>
    <t>VERNIZ POLIURETANO ALIFÁTICO À BASE DE ÁGUA</t>
  </si>
  <si>
    <t>CV00512</t>
  </si>
  <si>
    <t>VERNIZ SINTÉTICO PARA MADEIRA</t>
  </si>
  <si>
    <t>CV05252</t>
  </si>
  <si>
    <t>TINTA EPOXI SEM ALCATRÃO CONFORME AWWA C-210</t>
  </si>
  <si>
    <t>CV04347</t>
  </si>
  <si>
    <t>FILTRO ESPIRALADO D=6.5/8" JAQUETADO SOBRE TUBO API 5A - 600 FUROS/METRO</t>
  </si>
  <si>
    <t>CV04348</t>
  </si>
  <si>
    <t>FILTRO ESPIRALADO D=8.5/8" JAQUETADO SOBRE TUBO API 5A - 720 FUROS/METRO</t>
  </si>
  <si>
    <t>CV04349</t>
  </si>
  <si>
    <t>CV04350</t>
  </si>
  <si>
    <t>CV04351</t>
  </si>
  <si>
    <t>CV04353</t>
  </si>
  <si>
    <t>CV04354</t>
  </si>
  <si>
    <t>CV04355</t>
  </si>
  <si>
    <t>CV04356</t>
  </si>
  <si>
    <t>CV04357</t>
  </si>
  <si>
    <t>CV04358</t>
  </si>
  <si>
    <t>CV04359</t>
  </si>
  <si>
    <t>CV04360</t>
  </si>
  <si>
    <t>CV04361</t>
  </si>
  <si>
    <t>CV04362</t>
  </si>
  <si>
    <t>CV04363</t>
  </si>
  <si>
    <t>CV04364</t>
  </si>
  <si>
    <t>CV04365</t>
  </si>
  <si>
    <t>CV04366</t>
  </si>
  <si>
    <t>CV04367</t>
  </si>
  <si>
    <t>CV04368</t>
  </si>
  <si>
    <t>CV04369</t>
  </si>
  <si>
    <t>CV04371</t>
  </si>
  <si>
    <t>CV04372</t>
  </si>
  <si>
    <t>CV04373</t>
  </si>
  <si>
    <t>CV04374</t>
  </si>
  <si>
    <t>CV04375</t>
  </si>
  <si>
    <t>CV04376</t>
  </si>
  <si>
    <t>CV04377</t>
  </si>
  <si>
    <t>CV04381</t>
  </si>
  <si>
    <t>FILTRO GEOMECÂNICO PVC D=4" ABERTURA 0,75 MM, CLASSE STANDARD NBR 13607</t>
  </si>
  <si>
    <t>CV04382</t>
  </si>
  <si>
    <t>CV04383</t>
  </si>
  <si>
    <t>CV04384</t>
  </si>
  <si>
    <t>CV04385</t>
  </si>
  <si>
    <t>CV04386</t>
  </si>
  <si>
    <t>CV04337</t>
  </si>
  <si>
    <t>CV04340</t>
  </si>
  <si>
    <t>PEDREGULHO/SEIXO (CASCALHO SELECIONADO) SUB ARREDONDADO PARA PRÉ-FILTRO DE POÇOS</t>
  </si>
  <si>
    <t>CV04387</t>
  </si>
  <si>
    <t>CV04397</t>
  </si>
  <si>
    <t>CV04422</t>
  </si>
  <si>
    <t>CV04423</t>
  </si>
  <si>
    <t>CV04424</t>
  </si>
  <si>
    <t>CV04425</t>
  </si>
  <si>
    <t>CV04426</t>
  </si>
  <si>
    <t>CV04427</t>
  </si>
  <si>
    <t>CV04431</t>
  </si>
  <si>
    <t>CV04432</t>
  </si>
  <si>
    <t>CV04433</t>
  </si>
  <si>
    <t>CV04434</t>
  </si>
  <si>
    <t>CV04435</t>
  </si>
  <si>
    <t>CV04437</t>
  </si>
  <si>
    <t>CV04440</t>
  </si>
  <si>
    <t>CV04441</t>
  </si>
  <si>
    <t>CV04442</t>
  </si>
  <si>
    <t>CV04443</t>
  </si>
  <si>
    <t>CV04444</t>
  </si>
  <si>
    <t>CV04447</t>
  </si>
  <si>
    <t>TUBO SCHEDULE 20 AÇO PRETO D=10" MASSA TEÓRICA *(41,74 KG/M)</t>
  </si>
  <si>
    <t>CV04474</t>
  </si>
  <si>
    <t>CV04475</t>
  </si>
  <si>
    <t>CV04476</t>
  </si>
  <si>
    <t>CV04477</t>
  </si>
  <si>
    <t>CV04478</t>
  </si>
  <si>
    <t>CV04479</t>
  </si>
  <si>
    <t>CV04481</t>
  </si>
  <si>
    <t>CV04482</t>
  </si>
  <si>
    <t>CV04483</t>
  </si>
  <si>
    <t>CV04484</t>
  </si>
  <si>
    <t>CV00667</t>
  </si>
  <si>
    <t>ESPUMA POLIURETANO HIDROATIVADO PARA INJEÇÃO</t>
  </si>
  <si>
    <t>CV00673</t>
  </si>
  <si>
    <t>CV00675</t>
  </si>
  <si>
    <t>CV00676</t>
  </si>
  <si>
    <t>CV00678</t>
  </si>
  <si>
    <t>CV00679</t>
  </si>
  <si>
    <t>CV00683</t>
  </si>
  <si>
    <t>CV00685</t>
  </si>
  <si>
    <t>CV00671</t>
  </si>
  <si>
    <t>GEL ACRILICO POLIMERICO</t>
  </si>
  <si>
    <t>CV00672</t>
  </si>
  <si>
    <t>GEL POLIURETANO PARA INJEÇÃO EM FISSURAS</t>
  </si>
  <si>
    <t>CV00680</t>
  </si>
  <si>
    <t>CV00681</t>
  </si>
  <si>
    <t>MASTIQUE ELÁSTICO À BASE DE SILICONE</t>
  </si>
  <si>
    <t>CV00682</t>
  </si>
  <si>
    <t>CV00701</t>
  </si>
  <si>
    <t>PRODUTO AGENTE DE CURA PARA TRATAMENTO DE MICRO-FISSURAS</t>
  </si>
  <si>
    <t>CV00702</t>
  </si>
  <si>
    <t>RESINA ACRÍLICA ELASTOMÉRICA IMPERMEABILIZAÇÃO DE ESTRUTURAS EM CONTATO COM ÁGUAS PLUVIAIS, UMIDADE DO SOLO E ÁGUA TRATADA</t>
  </si>
  <si>
    <t>CV00703</t>
  </si>
  <si>
    <t>RESINA ACRÍLICA ELASTOMÉRICA COM FIBRAS SINTÉTICAS IMPERMEABILIZAÇÃO DE ESTRUTURAS EM CONTATO COM ÁGUAS PLUVIAIS, UMIDADE DO SOLO</t>
  </si>
  <si>
    <t>CV00704</t>
  </si>
  <si>
    <t>RESINA ACRÍLICA ELASTOMÉRICA COM ISOLANTE TÉRMICO</t>
  </si>
  <si>
    <t>CV00706</t>
  </si>
  <si>
    <t>CV00707</t>
  </si>
  <si>
    <t>CV00709</t>
  </si>
  <si>
    <t>REVESTIMENTO EPOXI ISENTO DE SOLVENTES</t>
  </si>
  <si>
    <t>CV00710</t>
  </si>
  <si>
    <t>REVESTIMENTO IMPERMEABILIZANTE MINERAL</t>
  </si>
  <si>
    <t>CV00711</t>
  </si>
  <si>
    <t>REVESTIMENTO POLIMÉRICO ANTI-CORROSIVO PARA ARMADURAS</t>
  </si>
  <si>
    <t>CV00457</t>
  </si>
  <si>
    <t>CV00458</t>
  </si>
  <si>
    <t>CV00525</t>
  </si>
  <si>
    <t>CV00461</t>
  </si>
  <si>
    <t>CV00462</t>
  </si>
  <si>
    <t>CV00466</t>
  </si>
  <si>
    <t>CV00467</t>
  </si>
  <si>
    <t>CV00583</t>
  </si>
  <si>
    <t>CV00584</t>
  </si>
  <si>
    <t>CV00459</t>
  </si>
  <si>
    <t>CV00460</t>
  </si>
  <si>
    <t>CV00608</t>
  </si>
  <si>
    <t>CV00697</t>
  </si>
  <si>
    <t>CV00616</t>
  </si>
  <si>
    <t>CV00463</t>
  </si>
  <si>
    <t>CV00471</t>
  </si>
  <si>
    <t>CV00464</t>
  </si>
  <si>
    <t>CV00465</t>
  </si>
  <si>
    <t>PEDRA EM PLACAS TIPO SÃO TOMÉ</t>
  </si>
  <si>
    <t>CV00526</t>
  </si>
  <si>
    <t>CV00527</t>
  </si>
  <si>
    <t>CV00468</t>
  </si>
  <si>
    <t>CV00470</t>
  </si>
  <si>
    <t>CV00263</t>
  </si>
  <si>
    <t>CV04307</t>
  </si>
  <si>
    <t>CV00381</t>
  </si>
  <si>
    <t>CV00626</t>
  </si>
  <si>
    <t>CV05914</t>
  </si>
  <si>
    <t>CV00556</t>
  </si>
  <si>
    <t>BALDE PLASTICO VERMELHO PARA SINALIZAÇÃO</t>
  </si>
  <si>
    <t>CV04299</t>
  </si>
  <si>
    <t>KIT DE SINALIZAÇÃO 10 CONES / 2 CAVALETES / 1 ROLO 200 M DE FITA ZEBRADA</t>
  </si>
  <si>
    <t>CV00609</t>
  </si>
  <si>
    <t>CV00627</t>
  </si>
  <si>
    <t>CV05875</t>
  </si>
  <si>
    <t>CV01351</t>
  </si>
  <si>
    <t>CV01352</t>
  </si>
  <si>
    <t>CV01353</t>
  </si>
  <si>
    <t>CV01354</t>
  </si>
  <si>
    <t>CV01355</t>
  </si>
  <si>
    <t>CV01356</t>
  </si>
  <si>
    <t>CV01357</t>
  </si>
  <si>
    <t>CV01358</t>
  </si>
  <si>
    <t>CV01359</t>
  </si>
  <si>
    <t>CV01360</t>
  </si>
  <si>
    <t>CV01139</t>
  </si>
  <si>
    <t>CV01140</t>
  </si>
  <si>
    <t>CV01141</t>
  </si>
  <si>
    <t>CV01142</t>
  </si>
  <si>
    <t>CV01143</t>
  </si>
  <si>
    <t>CV01226</t>
  </si>
  <si>
    <t>CV01227</t>
  </si>
  <si>
    <t>CV01228</t>
  </si>
  <si>
    <t>CV01229</t>
  </si>
  <si>
    <t>CV01230</t>
  </si>
  <si>
    <t>CV01231</t>
  </si>
  <si>
    <t>CV01232</t>
  </si>
  <si>
    <t>CV01233</t>
  </si>
  <si>
    <t>CV01234</t>
  </si>
  <si>
    <t>CV01235</t>
  </si>
  <si>
    <t>CV01236</t>
  </si>
  <si>
    <t>CV01237</t>
  </si>
  <si>
    <t>CV01238</t>
  </si>
  <si>
    <t>CV01239</t>
  </si>
  <si>
    <t>CV01240</t>
  </si>
  <si>
    <t>CV01241</t>
  </si>
  <si>
    <t>CV01242</t>
  </si>
  <si>
    <t>CV01243</t>
  </si>
  <si>
    <t>CV01244</t>
  </si>
  <si>
    <t>CV01245</t>
  </si>
  <si>
    <t>CV01246</t>
  </si>
  <si>
    <t>CV01247</t>
  </si>
  <si>
    <t>CV01249</t>
  </si>
  <si>
    <t>CV01250</t>
  </si>
  <si>
    <t>CV01251</t>
  </si>
  <si>
    <t>CV01252</t>
  </si>
  <si>
    <t>CV01253</t>
  </si>
  <si>
    <t>CV01254</t>
  </si>
  <si>
    <t>CV01255</t>
  </si>
  <si>
    <t>CV01256</t>
  </si>
  <si>
    <t>CV01258</t>
  </si>
  <si>
    <t>CV01267</t>
  </si>
  <si>
    <t>CV01268</t>
  </si>
  <si>
    <t>CV01269</t>
  </si>
  <si>
    <t>CV01270</t>
  </si>
  <si>
    <t>CV01271</t>
  </si>
  <si>
    <t>CV01272</t>
  </si>
  <si>
    <t>CV01273</t>
  </si>
  <si>
    <t>CV01274</t>
  </si>
  <si>
    <t>CV01276</t>
  </si>
  <si>
    <t>CV01277</t>
  </si>
  <si>
    <t>CV01449</t>
  </si>
  <si>
    <t>CV01450</t>
  </si>
  <si>
    <t>CV01451</t>
  </si>
  <si>
    <t>CV05876</t>
  </si>
  <si>
    <t>CV05877</t>
  </si>
  <si>
    <t>CV05878</t>
  </si>
  <si>
    <t>CV05879</t>
  </si>
  <si>
    <t>CV05880</t>
  </si>
  <si>
    <t>CV05881</t>
  </si>
  <si>
    <t>CV00532</t>
  </si>
  <si>
    <t>ADUBO ORGÂNICO À BASE DE ESTERCO ANIMAL</t>
  </si>
  <si>
    <t>CV00533</t>
  </si>
  <si>
    <t>CV04265</t>
  </si>
  <si>
    <t>CV00534</t>
  </si>
  <si>
    <t>CV04267</t>
  </si>
  <si>
    <t>CV04274</t>
  </si>
  <si>
    <t>CV00535</t>
  </si>
  <si>
    <t>GRAMA BATATAIS EM PLACAS</t>
  </si>
  <si>
    <t>CV04296</t>
  </si>
  <si>
    <t>CV04297</t>
  </si>
  <si>
    <t>CV04320</t>
  </si>
  <si>
    <t>CV00536</t>
  </si>
  <si>
    <t>CV00537</t>
  </si>
  <si>
    <t>CV00336</t>
  </si>
  <si>
    <t>CV00337</t>
  </si>
  <si>
    <t>CV00338</t>
  </si>
  <si>
    <t>CV00339</t>
  </si>
  <si>
    <t>CV00340</t>
  </si>
  <si>
    <t>CV00341</t>
  </si>
  <si>
    <t>CV00342</t>
  </si>
  <si>
    <t>CV00343</t>
  </si>
  <si>
    <t>CV00344</t>
  </si>
  <si>
    <t>CV00345</t>
  </si>
  <si>
    <t>CV05918</t>
  </si>
  <si>
    <t>CV05917</t>
  </si>
  <si>
    <t>CV00346</t>
  </si>
  <si>
    <t>CV00347</t>
  </si>
  <si>
    <t>CV00348</t>
  </si>
  <si>
    <t>ELEMENTO VAZADO CONCRETO 29 X 10 X 10 CM VENEZIANA</t>
  </si>
  <si>
    <t>CV00349</t>
  </si>
  <si>
    <t>CV00350</t>
  </si>
  <si>
    <t>CV00351</t>
  </si>
  <si>
    <t>CV00352</t>
  </si>
  <si>
    <t>CV00473</t>
  </si>
  <si>
    <t>CV00475</t>
  </si>
  <si>
    <t>CV00476</t>
  </si>
  <si>
    <t>CV00477</t>
  </si>
  <si>
    <t>CV00480</t>
  </si>
  <si>
    <t>CV00481</t>
  </si>
  <si>
    <t>CV00482</t>
  </si>
  <si>
    <t>CV00483</t>
  </si>
  <si>
    <t>CV00484</t>
  </si>
  <si>
    <t>CV00485</t>
  </si>
  <si>
    <t>CV00486</t>
  </si>
  <si>
    <t>EL02526</t>
  </si>
  <si>
    <t>ABRAÇADEIRA 3 ESTAIS PARA MASTRO 1.1/2"</t>
  </si>
  <si>
    <t>EL02527</t>
  </si>
  <si>
    <t>ABRAÇADEIRA 3 ESTAIS PARA MASTRO 2"</t>
  </si>
  <si>
    <t>EL02528</t>
  </si>
  <si>
    <t>ABRAÇADEIRA 4 ESTAIS PARA MASTRO 1.1/2"</t>
  </si>
  <si>
    <t>EL02529</t>
  </si>
  <si>
    <t>ABRAÇADEIRA 4 ESTAIS PARA MASTRO 2"</t>
  </si>
  <si>
    <t>EL02530</t>
  </si>
  <si>
    <t>EL02531</t>
  </si>
  <si>
    <t>EL06033</t>
  </si>
  <si>
    <t>BR</t>
  </si>
  <si>
    <t>EL06034</t>
  </si>
  <si>
    <t>EL02524</t>
  </si>
  <si>
    <t>EL02525</t>
  </si>
  <si>
    <t>EL02532</t>
  </si>
  <si>
    <t>EL02533</t>
  </si>
  <si>
    <t>EL02534</t>
  </si>
  <si>
    <t>EL02551</t>
  </si>
  <si>
    <t>EL02552</t>
  </si>
  <si>
    <t>EL02555</t>
  </si>
  <si>
    <t>EL02556</t>
  </si>
  <si>
    <t>EL02557</t>
  </si>
  <si>
    <t>EL02560</t>
  </si>
  <si>
    <t>EL02564</t>
  </si>
  <si>
    <t>EL02565</t>
  </si>
  <si>
    <t>EL02566</t>
  </si>
  <si>
    <t>EL02568</t>
  </si>
  <si>
    <t>EL02569</t>
  </si>
  <si>
    <t>EL02558</t>
  </si>
  <si>
    <t>EL02561</t>
  </si>
  <si>
    <t>EL02570</t>
  </si>
  <si>
    <t>EL02571</t>
  </si>
  <si>
    <t>EL02599</t>
  </si>
  <si>
    <t>GRAMPO CROSBY PARA CABOS DE AÇO 5/16"</t>
  </si>
  <si>
    <t>EL02572</t>
  </si>
  <si>
    <t>EL02573</t>
  </si>
  <si>
    <t>EL02575</t>
  </si>
  <si>
    <t>EL02574</t>
  </si>
  <si>
    <t>EL02584</t>
  </si>
  <si>
    <t>EL02587</t>
  </si>
  <si>
    <t>EL02578</t>
  </si>
  <si>
    <t>EL02581</t>
  </si>
  <si>
    <t>EL06035</t>
  </si>
  <si>
    <t>EL06036</t>
  </si>
  <si>
    <t>EL06037</t>
  </si>
  <si>
    <t>EL06038</t>
  </si>
  <si>
    <t>EL06039</t>
  </si>
  <si>
    <t>EL06040</t>
  </si>
  <si>
    <t>EL02591</t>
  </si>
  <si>
    <t>EL02600</t>
  </si>
  <si>
    <t>EL02601</t>
  </si>
  <si>
    <t>EL02602</t>
  </si>
  <si>
    <t>EL02603</t>
  </si>
  <si>
    <t>EL02604</t>
  </si>
  <si>
    <t>EL02606</t>
  </si>
  <si>
    <t>EL02607</t>
  </si>
  <si>
    <t>EL02608</t>
  </si>
  <si>
    <t>EL02609</t>
  </si>
  <si>
    <t>EL02611</t>
  </si>
  <si>
    <t>EL06041</t>
  </si>
  <si>
    <t>EL06042</t>
  </si>
  <si>
    <t>EL06043</t>
  </si>
  <si>
    <t>EL06044</t>
  </si>
  <si>
    <t>EL02522</t>
  </si>
  <si>
    <t>ALICATE PARA MOLDE DE SOLDA EXOTÉRMICA TAMANHO MÉDIO/GRANDE</t>
  </si>
  <si>
    <t>EL02523</t>
  </si>
  <si>
    <t>ALICATE PARA MOLDE DE SOLDA EXOTÉRMICA TAMANHO PEQUENO</t>
  </si>
  <si>
    <t>EL02538</t>
  </si>
  <si>
    <t>CARTUCHO (PÓ EXOTÉRMICO) Nº 32 PARA SOLDA EXOTÉRMICA</t>
  </si>
  <si>
    <t>EL02542</t>
  </si>
  <si>
    <t>CARTUCHO (PÓ EXOTÉRMICO) Nº 65 PARA SOLDA EXOTÉRMICA</t>
  </si>
  <si>
    <t>EL02539</t>
  </si>
  <si>
    <t>CARTUCHO (PÓ EXOTÉRMICO) Nº 90 PARA SOLDA EXOTÉRMICA</t>
  </si>
  <si>
    <t>EL02535</t>
  </si>
  <si>
    <t>CARTUCHO (PÓ EXOTÉRMICO) Nº 115 PARA SOLDA EXOTÉRMICA</t>
  </si>
  <si>
    <t>EL02536</t>
  </si>
  <si>
    <t>CARTUCHO (PÓ EXOTÉRMICO) Nº 150 PARA SOLDA EXOTÉRMICA</t>
  </si>
  <si>
    <t>EL02537</t>
  </si>
  <si>
    <t>CARTUCHO (PÓ EXOTÉRMICO) Nº 200 PARA SOLDA EXOTÉRMICA</t>
  </si>
  <si>
    <t>EL02540</t>
  </si>
  <si>
    <t>CARTUCHO (PÓ EXOTÉRMICO) Nº 250 PARA SOLDA EXOTÉRMICA</t>
  </si>
  <si>
    <t>EL02594</t>
  </si>
  <si>
    <t>EL02595</t>
  </si>
  <si>
    <t>EL02598</t>
  </si>
  <si>
    <t>EL02597</t>
  </si>
  <si>
    <t>EL02596</t>
  </si>
  <si>
    <t>EL06083</t>
  </si>
  <si>
    <t>EL02787</t>
  </si>
  <si>
    <t>EL02789</t>
  </si>
  <si>
    <t>EL02791</t>
  </si>
  <si>
    <t>EL02780</t>
  </si>
  <si>
    <t>EL02783</t>
  </si>
  <si>
    <t>EL02784</t>
  </si>
  <si>
    <t>EL02788</t>
  </si>
  <si>
    <t>EL02790</t>
  </si>
  <si>
    <t>EL02792</t>
  </si>
  <si>
    <t>EL02793</t>
  </si>
  <si>
    <t>EL02779</t>
  </si>
  <si>
    <t>EL02798</t>
  </si>
  <si>
    <t>EL02805</t>
  </si>
  <si>
    <t>EL02810</t>
  </si>
  <si>
    <t>EL02815</t>
  </si>
  <si>
    <t>EL02820</t>
  </si>
  <si>
    <t>EL02825</t>
  </si>
  <si>
    <t>EL02830</t>
  </si>
  <si>
    <t>EL02835</t>
  </si>
  <si>
    <t>EL02837</t>
  </si>
  <si>
    <t>EL02838</t>
  </si>
  <si>
    <t>EL00971</t>
  </si>
  <si>
    <t>EL02291</t>
  </si>
  <si>
    <t>EL02297</t>
  </si>
  <si>
    <t>EL02302</t>
  </si>
  <si>
    <t>EL02305</t>
  </si>
  <si>
    <t>EL02292</t>
  </si>
  <si>
    <t>EL02295</t>
  </si>
  <si>
    <t>EL02299</t>
  </si>
  <si>
    <t>EL02301</t>
  </si>
  <si>
    <t>EL02304</t>
  </si>
  <si>
    <t>EL02306</t>
  </si>
  <si>
    <t>EL02307</t>
  </si>
  <si>
    <t>EL02293</t>
  </si>
  <si>
    <t>EL02294</t>
  </si>
  <si>
    <t>EL02296</t>
  </si>
  <si>
    <t>EL02298</t>
  </si>
  <si>
    <t>EL02300</t>
  </si>
  <si>
    <t>EL02303</t>
  </si>
  <si>
    <t>EL06007</t>
  </si>
  <si>
    <t>EL06008</t>
  </si>
  <si>
    <t>EL06009</t>
  </si>
  <si>
    <t>EL06010</t>
  </si>
  <si>
    <t>EL06011</t>
  </si>
  <si>
    <t>EL06012</t>
  </si>
  <si>
    <t>EL06013</t>
  </si>
  <si>
    <t>EL06014</t>
  </si>
  <si>
    <t>EL05991</t>
  </si>
  <si>
    <t>CABO DE CONTROLE DE COBRE COM ISOLAÇÃO HEPR / COBERTURA PVC 1 KV, 15 X 1,5MM2</t>
  </si>
  <si>
    <t>EL05992</t>
  </si>
  <si>
    <t>CABO DE CONTROLE DE COBRE COM ISOLAÇÃO HEPR / COBERTURA PVC 1 KV, 20 X 1,5MM2</t>
  </si>
  <si>
    <t>EL05993</t>
  </si>
  <si>
    <t>CABO DE CONTROLE DE COBRE COM ISOLAÇÃO HEPR / COBERTURA PVC 1 KV, 25 X 1,5MM2</t>
  </si>
  <si>
    <t>EL02186</t>
  </si>
  <si>
    <t>CABO DE CONTROLE DE COBRE COM ISOLAÇÃO PVC / COBERTURA PVC 1KV, 2 X 1,5MM2 BLINDADO COM FITA DE ALUMÍNIO/POLIÉSTER + DRENO</t>
  </si>
  <si>
    <t>EL02196</t>
  </si>
  <si>
    <t>CABO DE CONTROLE DE COBRE COM ISOLAÇÃO PVC / COBERTURA PVC 1 KV, 3 X 1,5MM2 BLINDADO COM FITA DE ALUMÍNIO/POLIÉSTER + DRENO</t>
  </si>
  <si>
    <t>EL02198</t>
  </si>
  <si>
    <t>CABO DE CONTROLE DE COBRE COM ISOLAÇÃO PVC / COBERTURA PVC 1 KV, 4 X 1,5MM2 BLINDADO COM FITA DE ALUMÍNIO/POLIÉSTER + DRENO</t>
  </si>
  <si>
    <t>EL02200</t>
  </si>
  <si>
    <t>CABO DE CONTROLE DE COBRE COM ISOLAÇÃO PVC / COBERTURA PVC 1 KV, 5 X 1,5MM2 BLINDADO COM FITA DE ALUMÍNIO/POLIÉSTER + DRENO</t>
  </si>
  <si>
    <t>EL02202</t>
  </si>
  <si>
    <t>CABO DE CONTROLE DE COBRE COM ISOLAÇÃO PVC / COBERTURA PVC 1 KV, 7 X 1,5MM2 BLINDADO COM FITA DE ALUMÍNIO/POLIÉSTER + DRENO</t>
  </si>
  <si>
    <t>EL02204</t>
  </si>
  <si>
    <t>CABO DE CONTROLE DE COBRE COM ISOLAÇÃO PVC / COBERTURA PVC 1 KV, 9 X 1,5MM2 BLINDADO COM FITA DE ALUMÍNIO/POLIÉSTER + DRENO</t>
  </si>
  <si>
    <t>EL02187</t>
  </si>
  <si>
    <t>CABO DE CONTROLE DE COBRE COM ISOLAÇÃO PVC / COBERTURA PVC 1KV, 12 X 1,5MM2 BLINDADO COM FITA DE ALUMÍNIO/POLIÉSTER + DRENO</t>
  </si>
  <si>
    <t>EL02193</t>
  </si>
  <si>
    <t>CABO DE CONTROLE DE COBRE COM ISOLAÇÃO PVC / COBERTURA PVC 1 KV, 2 X 2,5MM2 BLINDADO COM FITA DE ALUMÍNIO/POLIÉSTER + DRENO</t>
  </si>
  <si>
    <t>EL02197</t>
  </si>
  <si>
    <t>CABO DE CONTROLE DE COBRE COM ISOLAÇÃO PVC / COBERTURA PVC 1 KV, 3 X 2,5MM2 BLINDADO COM FITA DE ALUMÍNIO/POLIÉSTER + DRENO</t>
  </si>
  <si>
    <t>EL02199</t>
  </si>
  <si>
    <t>CABO DE CONTROLE DE COBRE COM ISOLAÇÃO PVC / COBERTURA PVC 1 KV, 4 X 2,5MM2 BLINDADO COM FITA DE ALUMÍNIO/POLIÉSTER + DRENO</t>
  </si>
  <si>
    <t>EL02201</t>
  </si>
  <si>
    <t>CABO DE CONTROLE DE COBRE COM ISOLAÇÃO PVC / COBERTURA PVC 1 KV, 5 X 2,5MM2 BLINDADO COM FITA DE ALUMÍNIO/POLIÉSTER + DRENO</t>
  </si>
  <si>
    <t>EL02203</t>
  </si>
  <si>
    <t>CABO DE CONTROLE DE COBRE COM ISOLAÇÃO PVC / COBERTURA PVC 1 KV, 7 X 2,5MM2 BLINDADO COM FITA DE ALUMÍNIO/POLIÉSTER + DRENO</t>
  </si>
  <si>
    <t>EL02205</t>
  </si>
  <si>
    <t>CABO DE CONTROLE DE COBRE COM ISOLAÇÃO PVC / COBERTURA PVC 1 KV, 9 X 2,5MM2 BLINDADO COM FITA DE ALUMÍNIO/POLIÉSTER + DRENO</t>
  </si>
  <si>
    <t>EL02188</t>
  </si>
  <si>
    <t>CABO DE CONTROLE DE COBRE COM ISOLAÇÃO PVC / COBERTURA PVC 1KV, 12 X 2,5MM2 BLINDADO COM FITA DE ALUMÍNIO/POLIÉSTER + DRENO</t>
  </si>
  <si>
    <t>EL02216</t>
  </si>
  <si>
    <t>CABO DE CONTROLE DE COBRE COM ISOLAÇÃO HEPR / COBERTURA PVC 1 KV, 5 X 1,5MM2</t>
  </si>
  <si>
    <t>EL02218</t>
  </si>
  <si>
    <t>CABO DE CONTROLE DE COBRE COM ISOLAÇÃO HEPR / COBERTURA PVC 1 KV, 7 X 1,5MM2</t>
  </si>
  <si>
    <t>EL02220</t>
  </si>
  <si>
    <t>CABO DE CONTROLE DE COBRE COM ISOLAÇÃO HEPR / COBERTURA PVC 1 KV, 9 X 1,5MM2</t>
  </si>
  <si>
    <t>EL02206</t>
  </si>
  <si>
    <t>CABO DE CONTROLE DE COBRE COM ISOLAÇÃO HEPR / COBERTURA PVC 1 KV, 12 X 1,5MM2</t>
  </si>
  <si>
    <t>EL02217</t>
  </si>
  <si>
    <t>CABO DE CONTROLE DE COBRE COM ISOLAÇÃO HEPR / COBERTURA PVC 1 KV, 5 X 2,5MM2</t>
  </si>
  <si>
    <t>EL02219</t>
  </si>
  <si>
    <t>CABO DE CONTROLE DE COBRE COM ISOLAÇÃO HEPR / COBERTURA PVC 1 KV, 7 X 2,5MM2</t>
  </si>
  <si>
    <t>EL02221</t>
  </si>
  <si>
    <t>CABO DE CONTROLE DE COBRE COM ISOLAÇÃO HEPR / COBERTURA PVC 1 KV, 9 X 2,5MM2</t>
  </si>
  <si>
    <t>EL02207</t>
  </si>
  <si>
    <t>CABO DE CONTROLE DE COBRE COM ISOLAÇÃO HEPR / COBERTURA PVC 1 KV, 12 X 2,5MM2</t>
  </si>
  <si>
    <t>EL02226</t>
  </si>
  <si>
    <t>CABO DE CONTROLE DE COBRE COM ISOLAÇÃO PVC / COBERTURA PVC 1 KV, 2 X 1,5MM2</t>
  </si>
  <si>
    <t>EL02229</t>
  </si>
  <si>
    <t>CABO DE CONTROLE DE COBRE COM ISOLAÇÃO PVC / COBERTURA PVC 1 KV, 3 X 1,5MM2</t>
  </si>
  <si>
    <t>EL02231</t>
  </si>
  <si>
    <t>CABO DE CONTROLE DE COBRE COM ISOLAÇÃO PVC / COBERTURA PVC 1 KV, 4 X 1,5MM2</t>
  </si>
  <si>
    <t>EL02233</t>
  </si>
  <si>
    <t>CABO DE CONTROLE DE COBRE COM ISOLAÇÃO PVC / COBERTURA PVC 1 KV, 5 X 1,5MM2</t>
  </si>
  <si>
    <t>EL02235</t>
  </si>
  <si>
    <t>CABO DE CONTROLE DE COBRE COM ISOLAÇÃO PVC / COBERTURA PVC 1 KV, 7 X 1,5MM2</t>
  </si>
  <si>
    <t>EL02237</t>
  </si>
  <si>
    <t>CABO DE CONTROLE DE COBRE COM ISOLAÇÃO PVC / COBERTURA PVC 1 KV, 9 X 1,5MM2</t>
  </si>
  <si>
    <t>EL02222</t>
  </si>
  <si>
    <t>CABO DE CONTROLE DE COBRE COM ISOLAÇÃO PVC / COBERTURA PVC 1 KV, 12 X 1,5MM2</t>
  </si>
  <si>
    <t>EL02227</t>
  </si>
  <si>
    <t>CABO DE CONTROLE DE COBRE COM ISOLAÇÃO PVC / COBERTURA PVC 1 KV, 2 X 2,5MM2</t>
  </si>
  <si>
    <t>EL02230</t>
  </si>
  <si>
    <t>CABO DE CONTROLE DE COBRE COM ISOLAÇÃO PVC / COBERTURA PVC 1 KV, 3 X 2,5MM2</t>
  </si>
  <si>
    <t>EL02232</t>
  </si>
  <si>
    <t>CABO DE CONTROLE DE COBRE COM ISOLAÇÃO PVC / COBERTURA PVC 1 KV, 4 X 2,5MM2</t>
  </si>
  <si>
    <t>EL02234</t>
  </si>
  <si>
    <t>CABO DE CONTROLE DE COBRE COM ISOLAÇÃO PVC / COBERTURA PVC 1 KV, 5 X 2,5MM2</t>
  </si>
  <si>
    <t>EL02236</t>
  </si>
  <si>
    <t>CABO DE CONTROLE DE COBRE COM ISOLAÇÃO PVC / COBERTURA PVC 1 KV, 7 X 2,5MM2</t>
  </si>
  <si>
    <t>EL02238</t>
  </si>
  <si>
    <t>CABO DE CONTROLE DE COBRE COM ISOLAÇÃO PVC / COBERTURA PVC 1 KV, 9 X 2,5MM2</t>
  </si>
  <si>
    <t>EL02223</t>
  </si>
  <si>
    <t>CABO DE CONTROLE DE COBRE COM ISOLAÇÃO PVC / COBERTURA PVC 1 KV, 12 X 2,5MM2</t>
  </si>
  <si>
    <t>EL05994</t>
  </si>
  <si>
    <t>CABO DE CONTROLE DE COBRE COM ISOLAÇÃO PVC / COBERTURA PVC 1 KV, 15 X 1,5MM2</t>
  </si>
  <si>
    <t>EL05995</t>
  </si>
  <si>
    <t>CABO DE CONTROLE DE COBRE COM ISOLAÇÃO PVC / COBERTURA PVC 1 KV, 15 X 1,5MM2 BLINDADO COM FITA DE ALUMÍNIO/POLIÉSTER + DRENO</t>
  </si>
  <si>
    <t>EL05996</t>
  </si>
  <si>
    <t>CABO DE CONTROLE DE COBRE COM ISOLAÇÃO PVC / COBERTURA PVC 1 KV, 15 X 2,5MM2</t>
  </si>
  <si>
    <t>EL05997</t>
  </si>
  <si>
    <t>CABO DE CONTROLE DE COBRE COM ISOLAÇÃO PVC / COBERTURA PVC 1 KV, 15 X 2,5MM2 BLINDADO COM FITA DE ALUMÍNIO/POLIÉSTER + DRENO</t>
  </si>
  <si>
    <t>EL05998</t>
  </si>
  <si>
    <t>CABO DE CONTROLE DE COBRE COM ISOLAÇÃO PVC / COBERTURA PVC 1 KV, 20 X 1,5MM2</t>
  </si>
  <si>
    <t>EL05999</t>
  </si>
  <si>
    <t>CABO DE CONTROLE DE COBRE COM ISOLAÇÃO PVC / COBERTURA PVC 1 KV, 20 X 1,5MM2 BLINDADO COM FITA DE ALUMÍNIO/POLIÉSTER + DRENO</t>
  </si>
  <si>
    <t>EL06000</t>
  </si>
  <si>
    <t>CABO DE CONTROLE DE COBRE COM ISOLAÇÃO PVC / COBERTURA PVC 1 KV, 20 X 2,5MM2</t>
  </si>
  <si>
    <t>EL06001</t>
  </si>
  <si>
    <t>CABO DE CONTROLE DE COBRE COM ISOLAÇÃO PVC / COBERTURA PVC 1 KV, 20 X 2,5MM2 BLINDADO COM FITA DE ALUMÍNIO/POLIÉSTER + DRENO</t>
  </si>
  <si>
    <t>EL06002</t>
  </si>
  <si>
    <t>CABO DE CONTROLE DE COBRE COM ISOLAÇÃO PVC / COBERTURA PVC 1 KV, 25 X 1,5MM2</t>
  </si>
  <si>
    <t>EL06003</t>
  </si>
  <si>
    <t>CABO DE CONTROLE DE COBRE COM ISOLAÇÃO PVC / COBERTURA PVC 1 KV, 25 X 1,5MM2 BLINDADO COM FITA DE ALUMÍNIO/POLIÉSTER + DRENO</t>
  </si>
  <si>
    <t>EL06004</t>
  </si>
  <si>
    <t>CABO DE CONTROLE DE COBRE COM ISOLAÇÃO PVC / COBERTURA PVC 1 KV, 25 X 2,5MM2</t>
  </si>
  <si>
    <t>EL06005</t>
  </si>
  <si>
    <t>CABO DE CONTROLE DE COBRE COM ISOLAÇÃO PVC / COBERTURA PVC 1 KV, 25 X 2,5MM2 BLINDADO COM FITA DE ALUMÍNIO/POLIÉSTER + DRENO</t>
  </si>
  <si>
    <t>EL02251</t>
  </si>
  <si>
    <t>CABO MÚLTIPLO DE COBRE COM ISOLAÇÃO HEPR / COBERTURA PVC 0,6/1 KV, 4 X 1,5MM2</t>
  </si>
  <si>
    <t>EL02254</t>
  </si>
  <si>
    <t>CABO MÚLTIPLO DE COBRE COM ISOLAÇÃO HEPR / COBERTURA PVC 0,6/1 KV, 4 X 2,5MM2</t>
  </si>
  <si>
    <t>EL02246</t>
  </si>
  <si>
    <t>CABO MÚLTIPLO DE COBRE COM ISOLAÇÃO HEPR / COBERTURA PVC 0,6/1 KV, 3 X 4MM2</t>
  </si>
  <si>
    <t>EL02257</t>
  </si>
  <si>
    <t>CABO MÚLTIPLO DE COBRE COM ISOLAÇÃO HEPR / COBERTURA PVC 0,6/1 KV, 4 X 4MM2</t>
  </si>
  <si>
    <t>EL02248</t>
  </si>
  <si>
    <t>CABO MÚLTIPLO DE COBRE COM ISOLAÇÃO HEPR / COBERTURA PVC 0,6/1 KV, 3 X 6MM2</t>
  </si>
  <si>
    <t>EL02258</t>
  </si>
  <si>
    <t>CABO MÚLTIPLO DE COBRE COM ISOLAÇÃO HEPR / COBERTURA PVC 0,6/1 KV, 4 X 6MM2</t>
  </si>
  <si>
    <t>EL02239</t>
  </si>
  <si>
    <t>CABO MÚLTIPLO DE COBRE COM ISOLAÇÃO HEPR / COBERTURA PVC 0,6/1 KV, 3 X 10MM2</t>
  </si>
  <si>
    <t>EL02252</t>
  </si>
  <si>
    <t>CABO MÚLTIPLO DE COBRE COM ISOLAÇÃO HEPR / COBERTURA PVC 0,6/1 KV, 4 X 10MM2</t>
  </si>
  <si>
    <t>EL02242</t>
  </si>
  <si>
    <t>CABO MÚLTIPLO DE COBRE COM ISOLAÇÃO HEPR / COBERTURA PVC 0,6/1 KV, 3 X 16MM2</t>
  </si>
  <si>
    <t>EL02253</t>
  </si>
  <si>
    <t>CABO MÚLTIPLO DE COBRE COM ISOLAÇÃO HEPR / COBERTURA PVC 0,6/1 KV, 4 X 16MM2</t>
  </si>
  <si>
    <t>EL02244</t>
  </si>
  <si>
    <t>CABO MÚLTIPLO DE COBRE COM ISOLAÇÃO HEPR / COBERTURA PVC 0,6/1 KV, 3 X 25MM2</t>
  </si>
  <si>
    <t>EL02255</t>
  </si>
  <si>
    <t>CABO MÚLTIPLO DE COBRE COM ISOLAÇÃO HEPR / COBERTURA PVC 0,6/1 KV, 4 X 25MM2</t>
  </si>
  <si>
    <t>EL02245</t>
  </si>
  <si>
    <t>CABO MÚLTIPLO DE COBRE COM ISOLAÇÃO HEPR / COBERTURA PVC 0,6/1 KV, 3 X 35MM2</t>
  </si>
  <si>
    <t>EL02256</t>
  </si>
  <si>
    <t>CABO MÚLTIPLO DE COBRE COM ISOLAÇÃO HEPR / COBERTURA PVC 0,6/1 KV, 4 X 35MM2</t>
  </si>
  <si>
    <t>EL02247</t>
  </si>
  <si>
    <t>CABO MÚLTIPLO DE COBRE COM ISOLAÇÃO HEPR / COBERTURA PVC 0,6/1 KV, 3 X 50MM2</t>
  </si>
  <si>
    <t>EL02249</t>
  </si>
  <si>
    <t>CABO MÚLTIPLO DE COBRE COM ISOLAÇÃO HEPR / COBERTURA PVC 0,6/1 KV, 3 X 70MM2</t>
  </si>
  <si>
    <t>EL02250</t>
  </si>
  <si>
    <t>CABO MÚLTIPLO DE COBRE COM ISOLAÇÃO HEPR / COBERTURA PVC 0,6/1 KV, 3 X 95MM2</t>
  </si>
  <si>
    <t>EL02240</t>
  </si>
  <si>
    <t>CABO MÚLTIPLO DE COBRE COM ISOLAÇÃO HEPR / COBERTURA PVC 0,6/1 KV, 3 X 120MM2</t>
  </si>
  <si>
    <t>EL02241</t>
  </si>
  <si>
    <t>CABO MÚLTIPLO DE COBRE COM ISOLAÇÃO HEPR / COBERTURA PVC 0,6/1 KV, 3 X 150MM2</t>
  </si>
  <si>
    <t>EL06006</t>
  </si>
  <si>
    <t>CABO MÚLTIPLO DE COBRE COM ISOLAÇÃO HEPR / COBERTURA PVC 0,6/1 KV, 3 X 185MM2</t>
  </si>
  <si>
    <t>EL02243</t>
  </si>
  <si>
    <t>CABO MÚLTIPLO DE COBRE COM ISOLAÇÃO HEPR / COBERTURA PVC 0,6/1 KV, 3 X 240MM2</t>
  </si>
  <si>
    <t>EL00878</t>
  </si>
  <si>
    <t>EL00881</t>
  </si>
  <si>
    <t>EL00885</t>
  </si>
  <si>
    <t>EL00886</t>
  </si>
  <si>
    <t>EL00887</t>
  </si>
  <si>
    <t>EL00888</t>
  </si>
  <si>
    <t>EL00889</t>
  </si>
  <si>
    <t>EL00879</t>
  </si>
  <si>
    <t>EL00880</t>
  </si>
  <si>
    <t>EL00890</t>
  </si>
  <si>
    <t>EL00896</t>
  </si>
  <si>
    <t>EL00901</t>
  </si>
  <si>
    <t>EL00904</t>
  </si>
  <si>
    <t>EL00891</t>
  </si>
  <si>
    <t>EL00894</t>
  </si>
  <si>
    <t>EL00898</t>
  </si>
  <si>
    <t>EL00900</t>
  </si>
  <si>
    <t>EL00903</t>
  </si>
  <si>
    <t>EL00905</t>
  </si>
  <si>
    <t>EL00906</t>
  </si>
  <si>
    <t>EL00892</t>
  </si>
  <si>
    <t>EL00893</t>
  </si>
  <si>
    <t>EL00895</t>
  </si>
  <si>
    <t>EL00897</t>
  </si>
  <si>
    <t>EL00899</t>
  </si>
  <si>
    <t>EL00902</t>
  </si>
  <si>
    <t>EL00913</t>
  </si>
  <si>
    <t>EL00916</t>
  </si>
  <si>
    <t>EL00917</t>
  </si>
  <si>
    <t>EL00918</t>
  </si>
  <si>
    <t>EL00919</t>
  </si>
  <si>
    <t>EL00911</t>
  </si>
  <si>
    <t>EL00912</t>
  </si>
  <si>
    <t>EL00914</t>
  </si>
  <si>
    <t>EL00915</t>
  </si>
  <si>
    <t>EL00921</t>
  </si>
  <si>
    <t>EL00922</t>
  </si>
  <si>
    <t>EL00923</t>
  </si>
  <si>
    <t>EL00924</t>
  </si>
  <si>
    <t>EL00925</t>
  </si>
  <si>
    <t>EL00920</t>
  </si>
  <si>
    <t>EL00907</t>
  </si>
  <si>
    <t>EL00908</t>
  </si>
  <si>
    <t>EL00909</t>
  </si>
  <si>
    <t>EL00910</t>
  </si>
  <si>
    <t>EL00945</t>
  </si>
  <si>
    <t>EL00951</t>
  </si>
  <si>
    <t>EL00956</t>
  </si>
  <si>
    <t>EL00959</t>
  </si>
  <si>
    <t>EL00946</t>
  </si>
  <si>
    <t>EL00949</t>
  </si>
  <si>
    <t>EL00953</t>
  </si>
  <si>
    <t>EL00955</t>
  </si>
  <si>
    <t>EL00958</t>
  </si>
  <si>
    <t>EL00960</t>
  </si>
  <si>
    <t>EL00961</t>
  </si>
  <si>
    <t>EL00947</t>
  </si>
  <si>
    <t>EL00948</t>
  </si>
  <si>
    <t>EL00950</t>
  </si>
  <si>
    <t>EL00952</t>
  </si>
  <si>
    <t>EL05971</t>
  </si>
  <si>
    <t>EL02168</t>
  </si>
  <si>
    <t>EL02169</t>
  </si>
  <si>
    <t>EL02171</t>
  </si>
  <si>
    <t>EL02172</t>
  </si>
  <si>
    <t>EL02173</t>
  </si>
  <si>
    <t>EL06103</t>
  </si>
  <si>
    <t>EL06104</t>
  </si>
  <si>
    <t>EL02176</t>
  </si>
  <si>
    <t>EL02177</t>
  </si>
  <si>
    <t>EL02178</t>
  </si>
  <si>
    <t>EL02179</t>
  </si>
  <si>
    <t>EL02180</t>
  </si>
  <si>
    <t>EL02181</t>
  </si>
  <si>
    <t>EL02182</t>
  </si>
  <si>
    <t>EL02183</t>
  </si>
  <si>
    <t>EL02184</t>
  </si>
  <si>
    <t>EL02185</t>
  </si>
  <si>
    <t>EL00817</t>
  </si>
  <si>
    <t>EL00818</t>
  </si>
  <si>
    <t>EL00819</t>
  </si>
  <si>
    <t>EL00820</t>
  </si>
  <si>
    <t>EL00821</t>
  </si>
  <si>
    <t>EL00822</t>
  </si>
  <si>
    <t>EL00823</t>
  </si>
  <si>
    <t>EL05969</t>
  </si>
  <si>
    <t>EL00824</t>
  </si>
  <si>
    <t>EL05970</t>
  </si>
  <si>
    <t>EL00825</t>
  </si>
  <si>
    <t>EL00826</t>
  </si>
  <si>
    <t>EL00833</t>
  </si>
  <si>
    <t>EL00838</t>
  </si>
  <si>
    <t>EL00830</t>
  </si>
  <si>
    <t>EL00832</t>
  </si>
  <si>
    <t>EL00831</t>
  </si>
  <si>
    <t>EL00834</t>
  </si>
  <si>
    <t>EL00835</t>
  </si>
  <si>
    <t>EL00836</t>
  </si>
  <si>
    <t>EL00839</t>
  </si>
  <si>
    <t>EL00845</t>
  </si>
  <si>
    <t>EL00840</t>
  </si>
  <si>
    <t>EL00841</t>
  </si>
  <si>
    <t>EL00842</t>
  </si>
  <si>
    <t>EL00843</t>
  </si>
  <si>
    <t>EL00844</t>
  </si>
  <si>
    <t>EL00846</t>
  </si>
  <si>
    <t>EL00852</t>
  </si>
  <si>
    <t>EL00847</t>
  </si>
  <si>
    <t>EL00848</t>
  </si>
  <si>
    <t>EL00849</t>
  </si>
  <si>
    <t>EL00850</t>
  </si>
  <si>
    <t>EL00851</t>
  </si>
  <si>
    <t>EL00853</t>
  </si>
  <si>
    <t>EL00859</t>
  </si>
  <si>
    <t>EL00854</t>
  </si>
  <si>
    <t>EL00855</t>
  </si>
  <si>
    <t>EL00856</t>
  </si>
  <si>
    <t>EL00857</t>
  </si>
  <si>
    <t>EL00858</t>
  </si>
  <si>
    <t>EL00860</t>
  </si>
  <si>
    <t>EL00806</t>
  </si>
  <si>
    <t>EL00807</t>
  </si>
  <si>
    <t>EL00808</t>
  </si>
  <si>
    <t>EL00804</t>
  </si>
  <si>
    <t>EL00805</t>
  </si>
  <si>
    <t>EL00812</t>
  </si>
  <si>
    <t>EL00813</t>
  </si>
  <si>
    <t>EL00814</t>
  </si>
  <si>
    <t>EL00815</t>
  </si>
  <si>
    <t>EL00816</t>
  </si>
  <si>
    <t>EL00811</t>
  </si>
  <si>
    <t>EL00873</t>
  </si>
  <si>
    <t>EL00874</t>
  </si>
  <si>
    <t>EL00875</t>
  </si>
  <si>
    <t>EL00876</t>
  </si>
  <si>
    <t>EL02405</t>
  </si>
  <si>
    <t>EL02406</t>
  </si>
  <si>
    <t>EL02407</t>
  </si>
  <si>
    <t>EL02408</t>
  </si>
  <si>
    <t>EL02409</t>
  </si>
  <si>
    <t>EL02410</t>
  </si>
  <si>
    <t>EL02403</t>
  </si>
  <si>
    <t>EL06019</t>
  </si>
  <si>
    <t>EL02394</t>
  </si>
  <si>
    <t>EL02395</t>
  </si>
  <si>
    <t>EL02396</t>
  </si>
  <si>
    <t>EL02397</t>
  </si>
  <si>
    <t>EL02398</t>
  </si>
  <si>
    <t>EL02392</t>
  </si>
  <si>
    <t>EL06021</t>
  </si>
  <si>
    <t>EL06022</t>
  </si>
  <si>
    <t>EL06023</t>
  </si>
  <si>
    <t>EL06020</t>
  </si>
  <si>
    <t>EL02401</t>
  </si>
  <si>
    <t>EL02402</t>
  </si>
  <si>
    <t>EL02399</t>
  </si>
  <si>
    <t>EL02413</t>
  </si>
  <si>
    <t>EL02414</t>
  </si>
  <si>
    <t>EL02415</t>
  </si>
  <si>
    <t>EL02416</t>
  </si>
  <si>
    <t>EL02417</t>
  </si>
  <si>
    <t>EL02418</t>
  </si>
  <si>
    <t>EL02411</t>
  </si>
  <si>
    <t>EL02421</t>
  </si>
  <si>
    <t>EL02422</t>
  </si>
  <si>
    <t>EL02423</t>
  </si>
  <si>
    <t>EL02424</t>
  </si>
  <si>
    <t>EL02419</t>
  </si>
  <si>
    <t>EL02427</t>
  </si>
  <si>
    <t>EL02425</t>
  </si>
  <si>
    <t>EL02102</t>
  </si>
  <si>
    <t>EL02097</t>
  </si>
  <si>
    <t>EL02098</t>
  </si>
  <si>
    <t>EL02099</t>
  </si>
  <si>
    <t>EL02100</t>
  </si>
  <si>
    <t>EL02101</t>
  </si>
  <si>
    <t>EL02103</t>
  </si>
  <si>
    <t>EL02109</t>
  </si>
  <si>
    <t>EL02104</t>
  </si>
  <si>
    <t>EL02105</t>
  </si>
  <si>
    <t>EL02106</t>
  </si>
  <si>
    <t>EL02107</t>
  </si>
  <si>
    <t>EL02108</t>
  </si>
  <si>
    <t>EL02110</t>
  </si>
  <si>
    <t>EL02116</t>
  </si>
  <si>
    <t>EL02111</t>
  </si>
  <si>
    <t>EL05980</t>
  </si>
  <si>
    <t>EL05981</t>
  </si>
  <si>
    <t>EL05982</t>
  </si>
  <si>
    <t>EL05983</t>
  </si>
  <si>
    <t>EL05984</t>
  </si>
  <si>
    <t>EL01134</t>
  </si>
  <si>
    <t>CABEÇOTE PARA ELETRODUTO EM ALUMINIO D=4" PARA ENTRADA DE ENERGIA</t>
  </si>
  <si>
    <t>EL02120</t>
  </si>
  <si>
    <t>EL02124</t>
  </si>
  <si>
    <t>EL02118</t>
  </si>
  <si>
    <t>EL02119</t>
  </si>
  <si>
    <t>EL02121</t>
  </si>
  <si>
    <t>EL02122</t>
  </si>
  <si>
    <t>EL02123</t>
  </si>
  <si>
    <t>EL02125</t>
  </si>
  <si>
    <t>EL02128</t>
  </si>
  <si>
    <t>EL02132</t>
  </si>
  <si>
    <t>EL02126</t>
  </si>
  <si>
    <t>EL02127</t>
  </si>
  <si>
    <t>EL02129</t>
  </si>
  <si>
    <t>EL02130</t>
  </si>
  <si>
    <t>EL02131</t>
  </si>
  <si>
    <t>EL02133</t>
  </si>
  <si>
    <t>EL00800</t>
  </si>
  <si>
    <t>EL00790</t>
  </si>
  <si>
    <t>EL00792</t>
  </si>
  <si>
    <t>EL00794</t>
  </si>
  <si>
    <t>EL00796</t>
  </si>
  <si>
    <t>EL00798</t>
  </si>
  <si>
    <t>EL00802</t>
  </si>
  <si>
    <t>EL00801</t>
  </si>
  <si>
    <t>EL00791</t>
  </si>
  <si>
    <t>EL00793</t>
  </si>
  <si>
    <t>EL00795</t>
  </si>
  <si>
    <t>EL00797</t>
  </si>
  <si>
    <t>EL00799</t>
  </si>
  <si>
    <t>EL00803</t>
  </si>
  <si>
    <t>EL02139</t>
  </si>
  <si>
    <t>EL02134</t>
  </si>
  <si>
    <t>EL02135</t>
  </si>
  <si>
    <t>EL02136</t>
  </si>
  <si>
    <t>EL02137</t>
  </si>
  <si>
    <t>EL02140</t>
  </si>
  <si>
    <t>EL02146</t>
  </si>
  <si>
    <t>EL02141</t>
  </si>
  <si>
    <t>EL02142</t>
  </si>
  <si>
    <t>EL02143</t>
  </si>
  <si>
    <t>EL02144</t>
  </si>
  <si>
    <t>EL02145</t>
  </si>
  <si>
    <t>EL02147</t>
  </si>
  <si>
    <t>EL02151</t>
  </si>
  <si>
    <t>PRENSA CABO TERMOPLÁSTICO (POLIAMIDA) D=3/8" COM ROSCA BSP</t>
  </si>
  <si>
    <t>EL02149</t>
  </si>
  <si>
    <t>PRENSA CABO TERMOPLÁSTICO (POLIAMIDA) D=1/2" COM ROSCA BSP</t>
  </si>
  <si>
    <t>EL02150</t>
  </si>
  <si>
    <t>PRENSA CABO TERMOPLÁSTICO (POLIAMIDA) D=3/4" COM ROSCA BSP</t>
  </si>
  <si>
    <t>EL02148</t>
  </si>
  <si>
    <t>PRENSA CABO TERMOPLÁSTICO (POLIAMIDA) D=1" COM ROSCA BSP</t>
  </si>
  <si>
    <t>EL02157</t>
  </si>
  <si>
    <t>EL02152</t>
  </si>
  <si>
    <t>EL02153</t>
  </si>
  <si>
    <t>EL02154</t>
  </si>
  <si>
    <t>EL02155</t>
  </si>
  <si>
    <t>EL02156</t>
  </si>
  <si>
    <t>EL02158</t>
  </si>
  <si>
    <t>EL05985</t>
  </si>
  <si>
    <t>EL05986</t>
  </si>
  <si>
    <t>EL05987</t>
  </si>
  <si>
    <t>EL05988</t>
  </si>
  <si>
    <t>EL05989</t>
  </si>
  <si>
    <t>EL05990</t>
  </si>
  <si>
    <t>EL02164</t>
  </si>
  <si>
    <t>EL02159</t>
  </si>
  <si>
    <t>EL02160</t>
  </si>
  <si>
    <t>EL02161</t>
  </si>
  <si>
    <t>EL02162</t>
  </si>
  <si>
    <t>EL02163</t>
  </si>
  <si>
    <t>EL02165</t>
  </si>
  <si>
    <t>EL02362</t>
  </si>
  <si>
    <t>EL02357</t>
  </si>
  <si>
    <t>EL02358</t>
  </si>
  <si>
    <t>EL02359</t>
  </si>
  <si>
    <t>EL02360</t>
  </si>
  <si>
    <t>EL02361</t>
  </si>
  <si>
    <t>EL02363</t>
  </si>
  <si>
    <t>EL02369</t>
  </si>
  <si>
    <t>EL02364</t>
  </si>
  <si>
    <t>EL02365</t>
  </si>
  <si>
    <t>EL02366</t>
  </si>
  <si>
    <t>EL02367</t>
  </si>
  <si>
    <t>EL02368</t>
  </si>
  <si>
    <t>EL02370</t>
  </si>
  <si>
    <t>EL02376</t>
  </si>
  <si>
    <t>EL02371</t>
  </si>
  <si>
    <t>EL02372</t>
  </si>
  <si>
    <t>EL02373</t>
  </si>
  <si>
    <t>EL02374</t>
  </si>
  <si>
    <t>EL02375</t>
  </si>
  <si>
    <t>EL02377</t>
  </si>
  <si>
    <t>EL02383</t>
  </si>
  <si>
    <t>EL02378</t>
  </si>
  <si>
    <t>EL02379</t>
  </si>
  <si>
    <t>EL02380</t>
  </si>
  <si>
    <t>EL02381</t>
  </si>
  <si>
    <t>EL02382</t>
  </si>
  <si>
    <t>EL02384</t>
  </si>
  <si>
    <t>EL02390</t>
  </si>
  <si>
    <t>EL02385</t>
  </si>
  <si>
    <t>EL02386</t>
  </si>
  <si>
    <t>EL02387</t>
  </si>
  <si>
    <t>EL02388</t>
  </si>
  <si>
    <t>EL02389</t>
  </si>
  <si>
    <t>EL02391</t>
  </si>
  <si>
    <t>EL00724</t>
  </si>
  <si>
    <t>EL00721</t>
  </si>
  <si>
    <t>EL00722</t>
  </si>
  <si>
    <t>EL00723</t>
  </si>
  <si>
    <t>EL00735</t>
  </si>
  <si>
    <t>EL00725</t>
  </si>
  <si>
    <t>EL00727</t>
  </si>
  <si>
    <t>EL00729</t>
  </si>
  <si>
    <t>EL00731</t>
  </si>
  <si>
    <t>EL00733</t>
  </si>
  <si>
    <t>EL00737</t>
  </si>
  <si>
    <t>EL00736</t>
  </si>
  <si>
    <t>EL00726</t>
  </si>
  <si>
    <t>EL00728</t>
  </si>
  <si>
    <t>EL00730</t>
  </si>
  <si>
    <t>EL00732</t>
  </si>
  <si>
    <t>EL00734</t>
  </si>
  <si>
    <t>EL00738</t>
  </si>
  <si>
    <t>EL00744</t>
  </si>
  <si>
    <t>EL00745</t>
  </si>
  <si>
    <t>EL00747</t>
  </si>
  <si>
    <t>EL00746</t>
  </si>
  <si>
    <t>EL00748</t>
  </si>
  <si>
    <t>EL00749</t>
  </si>
  <si>
    <t>EL00750</t>
  </si>
  <si>
    <t>EL00752</t>
  </si>
  <si>
    <t>EL00756</t>
  </si>
  <si>
    <t>EL00757</t>
  </si>
  <si>
    <t>EL00758</t>
  </si>
  <si>
    <t>EL00753</t>
  </si>
  <si>
    <t>EL00754</t>
  </si>
  <si>
    <t>EL00755</t>
  </si>
  <si>
    <t>EL00761</t>
  </si>
  <si>
    <t>EL00762</t>
  </si>
  <si>
    <t>EL00759</t>
  </si>
  <si>
    <t>EL00775</t>
  </si>
  <si>
    <t>ELETRODUTO FLEXÍVEL METÁLICO D=1/2" COM CAPA PVC</t>
  </si>
  <si>
    <t>EL00779</t>
  </si>
  <si>
    <t>ELETRODUTO FLEXÍVEL METÁLICO D=3/4" COM CAPA PVC</t>
  </si>
  <si>
    <t>EL00773</t>
  </si>
  <si>
    <t>ELETRODUTO FLEXÍVEL METÁLICO D=1" COM CAPA PVC</t>
  </si>
  <si>
    <t>EL00774</t>
  </si>
  <si>
    <t>ELETRODUTO FLEXÍVEL METÁLICO D=1.1/2" COM CAPA PVC</t>
  </si>
  <si>
    <t>EL00776</t>
  </si>
  <si>
    <t>ELETRODUTO FLEXÍVEL METÁLICO D=2" COM CAPA PVC</t>
  </si>
  <si>
    <t>EL00777</t>
  </si>
  <si>
    <t>ELETRODUTO FLEXÍVEL METÁLICO D=2.1/2" COM CAPA PVC</t>
  </si>
  <si>
    <t>EL00778</t>
  </si>
  <si>
    <t>ELETRODUTO FLEXÍVEL METÁLICO D=3" COM CAPA PVC</t>
  </si>
  <si>
    <t>EL00780</t>
  </si>
  <si>
    <t>ELETRODUTO FLEXÍVEL METÁLICO D=4" COM CAPA PVC</t>
  </si>
  <si>
    <t>EL00784</t>
  </si>
  <si>
    <t>EL00788</t>
  </si>
  <si>
    <t>EL00781</t>
  </si>
  <si>
    <t>EL00783</t>
  </si>
  <si>
    <t>EL00782</t>
  </si>
  <si>
    <t>EL00785</t>
  </si>
  <si>
    <t>EL00786</t>
  </si>
  <si>
    <t>EL00787</t>
  </si>
  <si>
    <t>EL00789</t>
  </si>
  <si>
    <t>EL00828</t>
  </si>
  <si>
    <t>CAIXA DE LUZ RETANGULAR EM PVC 4" x 2" P/EMBUTIR EM ALVENARIA</t>
  </si>
  <si>
    <t>EL00810</t>
  </si>
  <si>
    <t>CAIXA DE LUZ OCTOGONAL EM PVC 4" x 4" P/EMBUTIR EM ALVENARIA</t>
  </si>
  <si>
    <t>EL00827</t>
  </si>
  <si>
    <t>CAIXA DE LUZ QUADRADA EM PVC 4" x 4" P/EMBUTIR EM ALVENARIA</t>
  </si>
  <si>
    <t>EL00829</t>
  </si>
  <si>
    <t>CAIXA DE LUZ SEXTAVADA/OCTOGONAL EM PVC 3" x 3" P/EMBUTIR EM ALVENARIA</t>
  </si>
  <si>
    <t>EL00861</t>
  </si>
  <si>
    <t>CONJUNTO 1 INTERRUPTOR BIPOLAR SIMPLES 10A COM PLACA 4" x 2"</t>
  </si>
  <si>
    <t>EL00862</t>
  </si>
  <si>
    <t>CONJUNTO 1 INTERRUPTOR SIMPLES 10A COM PLACA 4" x 2"</t>
  </si>
  <si>
    <t>EL00863</t>
  </si>
  <si>
    <t>CONJUNTO 1 INTERRUPTOR SIMPLES E 1 TOMADA 10A COM PLACA 4" x 2"</t>
  </si>
  <si>
    <t>EL00864</t>
  </si>
  <si>
    <t>CONJUNTO 1 TOMADA 10A COM PLACA 4" x 2"</t>
  </si>
  <si>
    <t>EL00865</t>
  </si>
  <si>
    <t>CONJUNTO 2 INTERRUPTORES SIMPLES 10A COM PLACA 4" x 2"</t>
  </si>
  <si>
    <t>EL00866</t>
  </si>
  <si>
    <t>CONJUNTO 3 INTERRUPTORES SIMPLES 10A COM PLACA 4" x 2"</t>
  </si>
  <si>
    <t>EL00871</t>
  </si>
  <si>
    <t>PLACA (ESPELHO) COM SUPORTE 4" X 2" - 1 MÓDULO PARA INTERRUPTOR OU TOMADA</t>
  </si>
  <si>
    <t>EL00872</t>
  </si>
  <si>
    <t>PLACA (ESPELHO) COM SUPORTE 4" X 4" - 2 MÓDULOS PARA INTERRUPTOR OU TOMADA</t>
  </si>
  <si>
    <t>EL02333</t>
  </si>
  <si>
    <t>INTERRUPTOR BIPOLAR SIMPLES 10A - 250V</t>
  </si>
  <si>
    <t>EL02335</t>
  </si>
  <si>
    <t>EL02336</t>
  </si>
  <si>
    <t>EL02337</t>
  </si>
  <si>
    <t>EL02338</t>
  </si>
  <si>
    <t>EL02339</t>
  </si>
  <si>
    <t>EL02344</t>
  </si>
  <si>
    <t>PLUG INDUSTRIAL 2P+T, 16A - 440V IP-44 NBR IEC 60309</t>
  </si>
  <si>
    <t>EL02346</t>
  </si>
  <si>
    <t>PLUG INDUSTRIAL 3P+T, 32A - 440V IP-44 NBR IEC 60309</t>
  </si>
  <si>
    <t>EL02348</t>
  </si>
  <si>
    <t>PLUG INDUSTRIAL 3P+T, 63A - 440V IP-67 NBR IEC 60309</t>
  </si>
  <si>
    <t>EL06015</t>
  </si>
  <si>
    <t>PLUG INDUSTRIAL 3P+T, 125A - 440V IP-67 NBR IEC 60309</t>
  </si>
  <si>
    <t>EL02342</t>
  </si>
  <si>
    <t>PLUG MACHO 2P+T, 10A - 250V</t>
  </si>
  <si>
    <t>EL02343</t>
  </si>
  <si>
    <t>PLUG MACHO 2P+T, 20A - 250V</t>
  </si>
  <si>
    <t>EL00877</t>
  </si>
  <si>
    <t>EL02349</t>
  </si>
  <si>
    <t>TOMADA UNIVERSAL 2P+T, 10A - 250V</t>
  </si>
  <si>
    <t>EL02350</t>
  </si>
  <si>
    <t>TOMADA UNIVERSAL 2P+T, 20A - 250V</t>
  </si>
  <si>
    <t>EL02351</t>
  </si>
  <si>
    <t>TOMADA INDUSTRIAL 2P+T, 16A - 440V DE SOBREPOR, IP-44 NBR IEC 60309</t>
  </si>
  <si>
    <t>EL02353</t>
  </si>
  <si>
    <t>TOMADA INDUSTRIAL 3P+T, 32A - 440V DE SOBREPOR, IP-44 NBR IEC 60309</t>
  </si>
  <si>
    <t>EL02355</t>
  </si>
  <si>
    <t>TOMADA INDUSTRIAL 3P+T, 63A - 440V DE SOBREPOR, IP-67 NBR IEC 60309</t>
  </si>
  <si>
    <t>EL06016</t>
  </si>
  <si>
    <t>TOMADA INDUSTRIAL 3P+T, 125A - 440V DE SOBREPOR, IP-67 NBR IEC 60309</t>
  </si>
  <si>
    <t>EL06017</t>
  </si>
  <si>
    <t>TOMADA PARA DADOS RJ 45, CAT6</t>
  </si>
  <si>
    <t>EL06018</t>
  </si>
  <si>
    <t>TOMADA PARA TELEFONE RJ 11</t>
  </si>
  <si>
    <t>EL05973</t>
  </si>
  <si>
    <t>LÂMPADA LED BULBO * 6W, BIVOLT, * 600 LUMENS SOQUETE E27</t>
  </si>
  <si>
    <t>EL05974</t>
  </si>
  <si>
    <t>LÂMPADA LED BULBO * 9,5W, BIVOLT, * 1055 LUMENS SOQUETE E27</t>
  </si>
  <si>
    <t>EL05972</t>
  </si>
  <si>
    <t>LÂMPADA LED BULBO * 13,5W, BIVOLT, * 1510 LUMENS SOQUETE E27</t>
  </si>
  <si>
    <t>EL05976</t>
  </si>
  <si>
    <t>LÂMPADA LED TUBULAR 9W, MODELO T8, BIVOLT, * 900 LUMENS SOQUETE G13</t>
  </si>
  <si>
    <t>EL05975</t>
  </si>
  <si>
    <t>LÂMPADA LED TUBULAR 18W, MODELO T8, BIVOLT, * 1850 LUMENS SOQUETE G13</t>
  </si>
  <si>
    <t>EL00980</t>
  </si>
  <si>
    <t>LÂMPADA MISTA 160W - 220V SOQUETE E27, BULBO OVÓIDE</t>
  </si>
  <si>
    <t>EL00981</t>
  </si>
  <si>
    <t>LÂMPADA MISTA 250W - 220V SOQUETE E27, BULBO OVÓIDE</t>
  </si>
  <si>
    <t>EL00982</t>
  </si>
  <si>
    <t>LÂMPADA MISTA 500W - 220V SOQUETE E40, BULBO OVÓIDE</t>
  </si>
  <si>
    <t>EL00986</t>
  </si>
  <si>
    <t>LÂMPADA VAPOR DE SÓDIO 70W SOQUETE E27, TUBULAR</t>
  </si>
  <si>
    <t>EL00983</t>
  </si>
  <si>
    <t>LÂMPADA VAPOR DE SÓDIO 150W SOQUETE E40, TUBULAR</t>
  </si>
  <si>
    <t>EL00984</t>
  </si>
  <si>
    <t>LÂMPADA VAPOR DE SÓDIO 250W SOQUETE E40, TUBULAR</t>
  </si>
  <si>
    <t>EL00985</t>
  </si>
  <si>
    <t>LÂMPADA VAPOR DE SÓDIO 400W SOQUETE E40, TUBULAR</t>
  </si>
  <si>
    <t>EL00992</t>
  </si>
  <si>
    <t>EL00993</t>
  </si>
  <si>
    <t>EL00994</t>
  </si>
  <si>
    <t>EL00995</t>
  </si>
  <si>
    <t>EL00996</t>
  </si>
  <si>
    <t>EL00997</t>
  </si>
  <si>
    <t>EL00998</t>
  </si>
  <si>
    <t>EL00999</t>
  </si>
  <si>
    <t>EL01000</t>
  </si>
  <si>
    <t>EL01001</t>
  </si>
  <si>
    <t>EL01002</t>
  </si>
  <si>
    <t>EL01012</t>
  </si>
  <si>
    <t>EL01013</t>
  </si>
  <si>
    <t>LUMINÁRIA PÚBLICA FECHADA CORPO EM CHAPA DE ALUMÍNIO ANODIZADO PARA LÂMPADAS DE VAPOR ATÉ 400W SOQUETE E40, COM ALOJAMENTO PARA EQUIPAMENTO AUXILIAR EM LIGA DE ALUMINIO FUNDIDO IP-54 (CORPO ÓTICO)</t>
  </si>
  <si>
    <t>EL01014</t>
  </si>
  <si>
    <t>LUMINÁRIA PÚBLICA FECHADA CORPO EM CHAPA DE ALUMÍNIO ANODIZADO PARA LÂMPADAS MISTAS ATÉ 250W SOQUETE E40, SEM ALOJAMENTO PARA EQUIPAMENTO AUXILIAR IP-54</t>
  </si>
  <si>
    <t>EL01016</t>
  </si>
  <si>
    <t>EL01017</t>
  </si>
  <si>
    <t>EL01019</t>
  </si>
  <si>
    <t>LUMINÁRIA INDUSTRIAL COM REFLETOR EM CHAPA DE ALUMÍNIO ANODIZADO PARA LÂMPADAS DE VAPOR 250/400W SOQUETE E40, COM ALOJAMENTO PARA EQUIPAMENTO AUXILIAR EM LIGA DE ALUMINÍO FUNDIDO E VIDRO DE VEDAÇÃO</t>
  </si>
  <si>
    <t>EL01020</t>
  </si>
  <si>
    <t>LUMINÁRIA INDUSTRIAL COM REFLETOR EM CHAPA DE ALUMÍNIO ANODIZADO E FLANGE (PESCOÇO) EM LIGA DE ALUMINÍO FUNDIDO PARA LÂMPADAS MISTAS ATÉ 250W SOQUETE E27, SEM ALOJAMENTO PARA EQUIPAMENTO AUXILIAR E COM VIDRO DE VEDAÇÃO</t>
  </si>
  <si>
    <t>EL01021</t>
  </si>
  <si>
    <t>LUMINÁRIA INDUSTRIAL COM REFLETOR EM CHAPA DE ALUMÍNIO ANODIZADO E FLANGE (PESCOÇO) EM LIGA DE ALUMINÍO FUNDIDO PARA LÂMPADAS MISTAS ATÉ 500W SOQUETE E40, SEM ALOJAMENTO PARA EQUIPAMENTO AUXILIAR E COM VIDRO DE VEDAÇÃO</t>
  </si>
  <si>
    <t>EL01022</t>
  </si>
  <si>
    <t>SINALIZADOR DE OBSTÁCULO DUPLO CORPO EM LIGA DE ALUMINIO E GLOBO EM POLICARBONATO SOQUETE E27 IP-54</t>
  </si>
  <si>
    <t>EL01023</t>
  </si>
  <si>
    <t>SINALIZADOR DE OBSTÁCULO SIMPLES CORPO EM LIGA DE ALUMINIO E GLOBO EM POLICARBONATO SOQUETE E27 IP-54</t>
  </si>
  <si>
    <t>EL01024</t>
  </si>
  <si>
    <t>EL01025</t>
  </si>
  <si>
    <t>EL01038</t>
  </si>
  <si>
    <t>REATOR COM IGNITOR PARA LÂMPADA VAPOR DE SÓDIO 70W USO EXTERNO</t>
  </si>
  <si>
    <t>EL01035</t>
  </si>
  <si>
    <t>REATOR COM IGNITOR PARA LÂMPADA VAPOR DE SÓDIO 150W USO EXTERNO</t>
  </si>
  <si>
    <t>EL01036</t>
  </si>
  <si>
    <t>REATOR COM IGNITOR PARA LÂMPADA VAPOR DE SÓDIO 250W USO EXTERNO</t>
  </si>
  <si>
    <t>EL01037</t>
  </si>
  <si>
    <t>REATOR COM IGNITOR PARA LÂMPADA VAPOR DE SÓDIO 400W USO EXTERNO</t>
  </si>
  <si>
    <t>EL01039</t>
  </si>
  <si>
    <t>REFLETOR MÉDIO CHAPA DE ALUMÍNIO PARA LUMINÁRIA FECHADA (TGVP)</t>
  </si>
  <si>
    <t>EL01040</t>
  </si>
  <si>
    <t>REFLETOR RASO CHAPA DE ALUMÍNIO PARA LUMINÁRIA FECHADA (TGVP)</t>
  </si>
  <si>
    <t>EL05978</t>
  </si>
  <si>
    <t>REFLETOR (PROJETOR) RETANGULAR LED CORPO EM ALUMINIO 50W, BIVOLT, * 4500 LUMENS LUZ BRANCA IP-65</t>
  </si>
  <si>
    <t>EL05977</t>
  </si>
  <si>
    <t>REFLETOR (PROJETOR) RETANGULAR LED CORPO EM ALUMINIO 100W, BIVOLT, * 9000 LUMENS LUZ BRANCA IP-65</t>
  </si>
  <si>
    <t>EL01041</t>
  </si>
  <si>
    <t>EL01042</t>
  </si>
  <si>
    <t>EL06024</t>
  </si>
  <si>
    <t>EL02429</t>
  </si>
  <si>
    <t>EL06025</t>
  </si>
  <si>
    <t>EL02430</t>
  </si>
  <si>
    <t>EL02431</t>
  </si>
  <si>
    <t>EL02432</t>
  </si>
  <si>
    <t>EL02428</t>
  </si>
  <si>
    <t>EL02434</t>
  </si>
  <si>
    <t>EL02435</t>
  </si>
  <si>
    <t>EL02436</t>
  </si>
  <si>
    <t>EL02437</t>
  </si>
  <si>
    <t>EL02438</t>
  </si>
  <si>
    <t>EL02439</t>
  </si>
  <si>
    <t>EL02433</t>
  </si>
  <si>
    <t>EL02441</t>
  </si>
  <si>
    <t>EL02442</t>
  </si>
  <si>
    <t>EL02443</t>
  </si>
  <si>
    <t>EL02444</t>
  </si>
  <si>
    <t>EL02445</t>
  </si>
  <si>
    <t>EL02446</t>
  </si>
  <si>
    <t>EL02440</t>
  </si>
  <si>
    <t>EL02497</t>
  </si>
  <si>
    <t>EL02498</t>
  </si>
  <si>
    <t>EL06026</t>
  </si>
  <si>
    <t>EL02448</t>
  </si>
  <si>
    <t>EL02449</t>
  </si>
  <si>
    <t>EL02450</t>
  </si>
  <si>
    <t>EL02451</t>
  </si>
  <si>
    <t>EL02452</t>
  </si>
  <si>
    <t>EL02453</t>
  </si>
  <si>
    <t>EL02447</t>
  </si>
  <si>
    <t>EL02455</t>
  </si>
  <si>
    <t>EL02456</t>
  </si>
  <si>
    <t>EL02457</t>
  </si>
  <si>
    <t>EL02458</t>
  </si>
  <si>
    <t>EL02459</t>
  </si>
  <si>
    <t>EL02460</t>
  </si>
  <si>
    <t>EL02454</t>
  </si>
  <si>
    <t>EL02462</t>
  </si>
  <si>
    <t>EL02463</t>
  </si>
  <si>
    <t>EL02464</t>
  </si>
  <si>
    <t>EL02465</t>
  </si>
  <si>
    <t>EL02466</t>
  </si>
  <si>
    <t>EL02467</t>
  </si>
  <si>
    <t>EL02461</t>
  </si>
  <si>
    <t>EL02469</t>
  </si>
  <si>
    <t>EL02470</t>
  </si>
  <si>
    <t>EL02471</t>
  </si>
  <si>
    <t>EL02472</t>
  </si>
  <si>
    <t>EL02473</t>
  </si>
  <si>
    <t>EL02474</t>
  </si>
  <si>
    <t>EL02468</t>
  </si>
  <si>
    <t>EL02476</t>
  </si>
  <si>
    <t>EL02477</t>
  </si>
  <si>
    <t>EL02478</t>
  </si>
  <si>
    <t>EL02479</t>
  </si>
  <si>
    <t>EL02480</t>
  </si>
  <si>
    <t>EL02481</t>
  </si>
  <si>
    <t>EL02475</t>
  </si>
  <si>
    <t>EL02483</t>
  </si>
  <si>
    <t>EL02484</t>
  </si>
  <si>
    <t>EL02485</t>
  </si>
  <si>
    <t>EL02486</t>
  </si>
  <si>
    <t>EL02487</t>
  </si>
  <si>
    <t>EL02488</t>
  </si>
  <si>
    <t>EL02482</t>
  </si>
  <si>
    <t>EL02490</t>
  </si>
  <si>
    <t>EL02491</t>
  </si>
  <si>
    <t>EL02492</t>
  </si>
  <si>
    <t>EL02493</t>
  </si>
  <si>
    <t>EL02494</t>
  </si>
  <si>
    <t>EL02495</t>
  </si>
  <si>
    <t>EL02489</t>
  </si>
  <si>
    <t>EL06068</t>
  </si>
  <si>
    <t>BASE FUSÍVEL HH 400A - 15KV, TRIPOLAR, USO ABRIGADO</t>
  </si>
  <si>
    <t>EL02768</t>
  </si>
  <si>
    <t>CHAVE FUSÍVEL (MATHEUS) DE DISTRIBUIÇÃO  ISOLADOR DE PORCELANA 100A - 15KV MONOPOLAR, CAPACIDADE DE INTERRUPÇÃO DE 10KA</t>
  </si>
  <si>
    <t>EL02770</t>
  </si>
  <si>
    <t>CHAVE SECCIONADORA SEM CARGA (SEM BASE FUSÍVEL) 400A - 15KV, TRIPOLAR, USO ABRIGADO, COM PUNHO DE MANOBRA (BLOQUEIO KIRK E CADEADO), ARTICULADOR E PROLONGADOR (MANCAL CURTO)</t>
  </si>
  <si>
    <t>EL06069</t>
  </si>
  <si>
    <t>CHAVE SECCIONADORA SOB CARGA COM BASE FUSÍVEL 630A - 15KV, TRIPOLAR, USO ABRIGADO, COM MOLA DE ABERTURA NA QUEIMA DE FUSÍVEL, PUNHO DE MANOBRA (BLOQUEIO KIRK E CADEADO), ARTICULADOR E PROLONGADOR (MANCAL CURTO)</t>
  </si>
  <si>
    <t>EL02771</t>
  </si>
  <si>
    <t>CHAVE SECCIONADORA SOB CARGA COM BASE FUSÍVEL 630A - 15KV, TRIPOLAR, USO ABRIGADO, COM PUNHO DE MANOBRA (BLOQUEIO KIRK E CADEADO), ARTICULADOR E PROLONGADOR (MANCAL CURTO)</t>
  </si>
  <si>
    <t>EL02773</t>
  </si>
  <si>
    <t>DISJUNTOR A VÁCUO 630A, 15KV FIXO, MOTORIZADO, OFF-BOARD, COM SUPORTE COM RODAS</t>
  </si>
  <si>
    <t>EL02774</t>
  </si>
  <si>
    <t>FUSÍVEL LIMITADOR DE CORRENTE HH 25A - 15KV, CAPACIDADE DE INTERRUPÇÃO DE 20KA</t>
  </si>
  <si>
    <t>EL06070</t>
  </si>
  <si>
    <t>EL02775</t>
  </si>
  <si>
    <t>EL02777</t>
  </si>
  <si>
    <t>PARA - RAIO MÉDIA TENSÃO POLIMÉRICO 12KV - 10KA SEM FERRAGENS</t>
  </si>
  <si>
    <t>EL06071</t>
  </si>
  <si>
    <t>EL06072</t>
  </si>
  <si>
    <t>EL06073</t>
  </si>
  <si>
    <t>EL06074</t>
  </si>
  <si>
    <t>EL06075</t>
  </si>
  <si>
    <t>EL06076</t>
  </si>
  <si>
    <t>EL06077</t>
  </si>
  <si>
    <t>EL06078</t>
  </si>
  <si>
    <t>EL06079</t>
  </si>
  <si>
    <t>EL06080</t>
  </si>
  <si>
    <t>EL06081</t>
  </si>
  <si>
    <t>EL06082</t>
  </si>
  <si>
    <t>EL02626</t>
  </si>
  <si>
    <t>EL02625</t>
  </si>
  <si>
    <t>EL02612</t>
  </si>
  <si>
    <t>EL02613</t>
  </si>
  <si>
    <t>EL02614</t>
  </si>
  <si>
    <t>EL02615</t>
  </si>
  <si>
    <t>EL02616</t>
  </si>
  <si>
    <t>EL02617</t>
  </si>
  <si>
    <t>EL02618</t>
  </si>
  <si>
    <t>EL02619</t>
  </si>
  <si>
    <t>EL02620</t>
  </si>
  <si>
    <t>EL02621</t>
  </si>
  <si>
    <t>EL02622</t>
  </si>
  <si>
    <t>EL02623</t>
  </si>
  <si>
    <t>EL02624</t>
  </si>
  <si>
    <t>EL02627</t>
  </si>
  <si>
    <t>EL02628</t>
  </si>
  <si>
    <t>EL06084</t>
  </si>
  <si>
    <t>EL06085</t>
  </si>
  <si>
    <t>EL02862</t>
  </si>
  <si>
    <t>EL02854</t>
  </si>
  <si>
    <t>EL02855</t>
  </si>
  <si>
    <t>EL02857</t>
  </si>
  <si>
    <t>EL02858</t>
  </si>
  <si>
    <t>EL02853</t>
  </si>
  <si>
    <t>EL06088</t>
  </si>
  <si>
    <t>EL02852</t>
  </si>
  <si>
    <t>EL06089</t>
  </si>
  <si>
    <t>EL02843</t>
  </si>
  <si>
    <t>EL02842</t>
  </si>
  <si>
    <t>EL02845</t>
  </si>
  <si>
    <t>EL02847</t>
  </si>
  <si>
    <t>EL02846</t>
  </si>
  <si>
    <t>EL02844</t>
  </si>
  <si>
    <t>EL02849</t>
  </si>
  <si>
    <t>EL01138</t>
  </si>
  <si>
    <t>EL06092</t>
  </si>
  <si>
    <t>EL06093</t>
  </si>
  <si>
    <t>EL06094</t>
  </si>
  <si>
    <t>EL06095</t>
  </si>
  <si>
    <t>EL06091</t>
  </si>
  <si>
    <t>EL05979</t>
  </si>
  <si>
    <t>BLOCO DE AFERIÇÃO (BORNE MEDIÇÃO) PARA 3 TC's (TRANSFORMADOR DE CORRENTE), COM NEUTRO</t>
  </si>
  <si>
    <t>EL01052</t>
  </si>
  <si>
    <t>EL01051</t>
  </si>
  <si>
    <t>EL01053</t>
  </si>
  <si>
    <t>EL01054</t>
  </si>
  <si>
    <t>EL01057</t>
  </si>
  <si>
    <t>EL01059</t>
  </si>
  <si>
    <t>EL01060</t>
  </si>
  <si>
    <t>EL01055</t>
  </si>
  <si>
    <t>EL01056</t>
  </si>
  <si>
    <t>EL01058</t>
  </si>
  <si>
    <t>EL01061</t>
  </si>
  <si>
    <t>EL01062</t>
  </si>
  <si>
    <t>EL01063</t>
  </si>
  <si>
    <t>EL01064</t>
  </si>
  <si>
    <t>EL01065</t>
  </si>
  <si>
    <t>EL01066</t>
  </si>
  <si>
    <t>EL01067</t>
  </si>
  <si>
    <t>EL01068</t>
  </si>
  <si>
    <t>EL01069</t>
  </si>
  <si>
    <t>EL01070</t>
  </si>
  <si>
    <t>EL01071</t>
  </si>
  <si>
    <t>EL01072</t>
  </si>
  <si>
    <t>EL01073</t>
  </si>
  <si>
    <t>EL01074</t>
  </si>
  <si>
    <t>EL01114</t>
  </si>
  <si>
    <t>EL01121</t>
  </si>
  <si>
    <t>EL01133</t>
  </si>
  <si>
    <t>EL02715</t>
  </si>
  <si>
    <t>CHAVE SECCIONADORA FUSÍVEL, ROTATIVA 63A NH-000, TRIPOLAR, SOB CARGA, COM MANOPLA E EIXO PARA PORTA DE PAINEL ELÉTRICO</t>
  </si>
  <si>
    <t>EL02710</t>
  </si>
  <si>
    <t>CHAVE SECCIONADORA FUSÍVEL, ROTATIVA 125A NH-00, TRIPOLAR, SOB CARGA, COM MANOPLA E EIXO PARA PORTA DE PAINEL ELÉTRICO</t>
  </si>
  <si>
    <t>EL02711</t>
  </si>
  <si>
    <t>CHAVE SECCIONADORA FUSÍVEL, ROTATIVA 160A NH-00, TRIPOLAR, SOB CARGA, COM MANOPLA E EIXO PARA PORTA DE PAINEL ELÉTRICO</t>
  </si>
  <si>
    <t>EL02712</t>
  </si>
  <si>
    <t>CHAVE SECCIONADORA FUSÍVEL, ROTATIVA 250A NH-1, TRIPOLAR, SOB CARGA, COM MANOPLA E EIXO PARA PORTA DE PAINEL ELÉTRICO</t>
  </si>
  <si>
    <t>EL02713</t>
  </si>
  <si>
    <t>CHAVE SECCIONADORA FUSÍVEL, ROTATIVA 400A NH-2, TRIPOLAR, SOB CARGA, COM MANOPLA E EIXO PARA PORTA DE PAINEL ELÉTRICO</t>
  </si>
  <si>
    <t>EL02714</t>
  </si>
  <si>
    <t>CHAVE SECCIONADORA FUSÍVEL, ROTATIVA 630A NH-3, TRIPOLAR, SOB CARGA, COM MANOPLA E EIXO PARA PORTA DE PAINEL ELÉTRICO</t>
  </si>
  <si>
    <t>EL02719</t>
  </si>
  <si>
    <t>CHAVE SECCIONADORA ROTATIVA COMPACTA 16A TRIPOLAR, SOB CARGA PARA PORTA DE PAINEL ELÉTRICO</t>
  </si>
  <si>
    <t>EL02723</t>
  </si>
  <si>
    <t>CHAVE SECCIONADORA ROTATIVA COMPACTA 40A TRIPOLAR, SOB CARGA PARA PORTA DE PAINEL ELÉTRICO</t>
  </si>
  <si>
    <t>EL02725</t>
  </si>
  <si>
    <t>CHAVE SECCIONADORA ROTATIVA COMPACTA 63A TRIPOLAR, SOB CARGA PARA PORTA DE PAINEL ELÉTRICO</t>
  </si>
  <si>
    <t>EL02716</t>
  </si>
  <si>
    <t>CHAVE SECCIONADORA ROTATIVA COMPACTA 100A TRIPOLAR, SOB CARGA PARA PORTA DE PAINEL ELÉTRICO</t>
  </si>
  <si>
    <t>EL02718</t>
  </si>
  <si>
    <t>CHAVE SECCIONADORA ROTATIVA COMPACTA 125A TRIPOLAR, SOB CARGA PARA PORTA DE PAINEL ELÉTRICO</t>
  </si>
  <si>
    <t>EL02732</t>
  </si>
  <si>
    <t>CHAVE SECCIONADORA ROTATIVA 800A TRIPOLAR, SOB CARGA, COM MANOPLA E EIXO PARA PORTA DE PAINEL ELÉTRICO</t>
  </si>
  <si>
    <t>EL02726</t>
  </si>
  <si>
    <t>CHAVE SECCIONADORA ROTATIVA 1.250A TRIPOLAR, SOB CARGA, COM MANOPLA E EIXO PARA PORTA DE PAINEL ELÉTRICO</t>
  </si>
  <si>
    <t>EL02727</t>
  </si>
  <si>
    <t>CHAVE SECCIONADORA ROTATIVA 1.600A TRIPOLAR, SOB CARGA, COM MANOPLA E EIXO PARA PORTA DE PAINEL ELÉTRICO</t>
  </si>
  <si>
    <t>EL06050</t>
  </si>
  <si>
    <t>CHAVE SECCIONADORA COM BASE FUSÍVEL (TIPO FACA) 100A NH-000</t>
  </si>
  <si>
    <t>EL02733</t>
  </si>
  <si>
    <t>CHAVE SECCIONADORA COM BASE FUSÍVEL (TIPO FACA) 160A NH-00</t>
  </si>
  <si>
    <t>EL02734</t>
  </si>
  <si>
    <t>CHAVE SECCIONADORA COM BASE FUSÍVEL (TIPO FACA) 250A NH-1</t>
  </si>
  <si>
    <t>EL02735</t>
  </si>
  <si>
    <t>CHAVE SECCIONADORA COM BASE FUSÍVEL (TIPO FACA) 400A NH-2</t>
  </si>
  <si>
    <t>EL02736</t>
  </si>
  <si>
    <t>CHAVE SECCIONADORA COM BASE FUSÍVEL (TIPO FACA) 630A NH-3</t>
  </si>
  <si>
    <t>EL06051</t>
  </si>
  <si>
    <t>CHAVE SECCIONADORA ROTATIVA 160A TRIPOLAR, SOB CARGA, COM MANOPLA E EIXO PARA PORTA DE PAINEL ELÉTRICO</t>
  </si>
  <si>
    <t>EL06052</t>
  </si>
  <si>
    <t>CHAVE SECCIONADORA ROTATIVA 250A TRIPOLAR, SOB CARGA, COM MANOPLA E EIXO PARA PORTA DE PAINEL ELÉTRICO</t>
  </si>
  <si>
    <t>EL06053</t>
  </si>
  <si>
    <t>CHAVE SECCIONADORA ROTATIVA 400A TRIPOLAR, SOB CARGA, COM MANOPLA E EIXO PARA PORTA DE PAINEL ELÉTRICO</t>
  </si>
  <si>
    <t>EL06054</t>
  </si>
  <si>
    <t>CHAVE SECCIONADORA ROTATIVA 630A TRIPOLAR, SOB CARGA, COM MANOPLA E EIXO PARA PORTA DE PAINEL ELÉTRICO</t>
  </si>
  <si>
    <t>EL06056</t>
  </si>
  <si>
    <t>CHAVE SECCIONADORA ROTATIVA COMPACTA 25A TRIPOLAR, SOB CARGA PARA PORTA DE PAINEL ELÉTRICO</t>
  </si>
  <si>
    <t>EL06057</t>
  </si>
  <si>
    <t>CHAVE SECCIONADORA ROTATIVA COMPACTA 80A TRIPOLAR, SOB CARGA PARA PORTA DE PAINEL ELÉTRICO</t>
  </si>
  <si>
    <t>EL06055</t>
  </si>
  <si>
    <t>CHAVE SECCIONADORA ROTATIVA COMPACTA 160A TRIPOLAR, SOB CARGA PARA PORTA DE PAINEL ELÉTRICO</t>
  </si>
  <si>
    <t>EL02649</t>
  </si>
  <si>
    <t>CONTATOR AUXILIAR 220Vca 4 CONTATOS (NA/NF)</t>
  </si>
  <si>
    <t>EL02650</t>
  </si>
  <si>
    <t>CONTATOR AUXILIAR 220Vca 8 CONTATOS (NA/NF)</t>
  </si>
  <si>
    <t>EL02677</t>
  </si>
  <si>
    <t>CONTATOR TRIPOLAR 9A, 220Vca 1 CONTATO AUXILIAR (NA/NF) AC-3</t>
  </si>
  <si>
    <t>EL02678</t>
  </si>
  <si>
    <t>CONTATOR TRIPOLAR 9A, 220Vca 2 CONTATOS AUXILIARES (NA/NF) AC-3</t>
  </si>
  <si>
    <t>EL02679</t>
  </si>
  <si>
    <t>CONTATOR TRIPOLAR 9A, 220Vca 4 CONTATOS AUXILIARES (NA/NF) AC-3</t>
  </si>
  <si>
    <t>EL02652</t>
  </si>
  <si>
    <t>CONTATOR TRIPOLAR 12A, 220Vca 1 CONTATO AUXILIAR (NA/NF) AC-3</t>
  </si>
  <si>
    <t>EL02653</t>
  </si>
  <si>
    <t>CONTATOR TRIPOLAR 12A, 220Vca 2 CONTATOS AUXILIARES (NA/NF) AC-3</t>
  </si>
  <si>
    <t>EL02654</t>
  </si>
  <si>
    <t>CONTATOR TRIPOLAR 12A, 220Vca 4 CONTATOS AUXILIARES (NA/NF) AC-3</t>
  </si>
  <si>
    <t>EL02656</t>
  </si>
  <si>
    <t>CONTATOR TRIPOLAR 16 - 18A, 220Vca 1 CONTATO AUXILIAR (NA/NF) AC-3</t>
  </si>
  <si>
    <t>EL02657</t>
  </si>
  <si>
    <t>CONTATOR TRIPOLAR 16 - 18A, 220Vca 2 CONTATOS AUXILIARES (NA/NF) AC-3</t>
  </si>
  <si>
    <t>EL02658</t>
  </si>
  <si>
    <t>CONTATOR TRIPOLAR 16 - 18A, 220Vca 4 CONTATOS AUXILIARES (NA/NF) AC-3</t>
  </si>
  <si>
    <t>EL02661</t>
  </si>
  <si>
    <t>CONTATOR TRIPOLAR 22 - 25A, 220Vca 1 CONTATO AUXILIAR (NA/NF) AC-3</t>
  </si>
  <si>
    <t>EL02662</t>
  </si>
  <si>
    <t>CONTATOR TRIPOLAR 22 - 25A, 220Vca 2 CONTATOS AUXILIARES (NA/NF) AC-3</t>
  </si>
  <si>
    <t>EL02663</t>
  </si>
  <si>
    <t>CONTATOR TRIPOLAR 22 - 25A, 220Vca 4 CONTATOS AUXILIARES (NA/NF) AC-3</t>
  </si>
  <si>
    <t>EL02666</t>
  </si>
  <si>
    <t>CONTATOR TRIPOLAR 32A, 220Vca 2 CONTATOS AUXILIARES (NA/NF) AC-3</t>
  </si>
  <si>
    <t>EL02667</t>
  </si>
  <si>
    <t>CONTATOR TRIPOLAR 32A, 220Vca 4 CONTATOS AUXILIARES (NA/NF) AC-3</t>
  </si>
  <si>
    <t>EL02668</t>
  </si>
  <si>
    <t>CONTATOR TRIPOLAR 38 - 40A, 220Vca 2 CONTATOS AUXILIARES (NA/NF) AC-3</t>
  </si>
  <si>
    <t>EL02669</t>
  </si>
  <si>
    <t>CONTATOR TRIPOLAR 38 - 40A, 220Vca 4 CONTATOS AUXILIARES (NA/NF) AC-3</t>
  </si>
  <si>
    <t>EL02671</t>
  </si>
  <si>
    <t>CONTATOR TRIPOLAR 45 - 50A, 220Vca 4 CONTATOS AUXILIARES (NA/NF) AC-3</t>
  </si>
  <si>
    <t>EL02674</t>
  </si>
  <si>
    <t>CONTATOR TRIPOLAR 63 - 65A, 220Vca 4 CONTATOS AUXILIARES (NA/NF) AC-3</t>
  </si>
  <si>
    <t>EL02675</t>
  </si>
  <si>
    <t>CONTATOR TRIPOLAR 75 - 80A, 220Vca 4 CONTATOS AUXILIARES (NA/NF) AC-3</t>
  </si>
  <si>
    <t>EL02680</t>
  </si>
  <si>
    <t>CONTATOR TRIPOLAR PARA CAPACITOR 18A (POTÊNCIA APROX. DO CAPACITOR 7KVAr/220V)</t>
  </si>
  <si>
    <t>EL02681</t>
  </si>
  <si>
    <t>EL02682</t>
  </si>
  <si>
    <t>RELÉ DE SOBRECARGA TÉRMICO (BIMETÁLICO) FAIXA DE AJUSTE 0,1 - 0,16A PARA CONTATOR TRIPOLAR</t>
  </si>
  <si>
    <t>EL02685</t>
  </si>
  <si>
    <t>RELÉ DE SOBRECARGA TÉRMICO (BIMETÁLICO) FAIXA DE AJUSTE 15 - 25A PARA CONTATOR TRIPOLAR</t>
  </si>
  <si>
    <t>EL02689</t>
  </si>
  <si>
    <t>RELÉ DE SOBRECARGA TÉRMICO (BIMETÁLICO) FAIXA DE AJUSTE 28 - 40A PARA CONTATOR TRIPOLAR</t>
  </si>
  <si>
    <t>EL02692</t>
  </si>
  <si>
    <t>RELÉ DE SOBRECARGA TÉRMICO (BIMETÁLICO) FAIXA DE AJUSTE 45 - 65A PARA CONTATOR TRIPOLAR</t>
  </si>
  <si>
    <t>EL02694</t>
  </si>
  <si>
    <t>RELÉ DE SOBRECARGA TÉRMICO (BIMETÁLICO) FAIXA DE AJUSTE 70 - 90A PARA CONTATOR TRIPOLAR</t>
  </si>
  <si>
    <t>EL02696</t>
  </si>
  <si>
    <t>EL02697</t>
  </si>
  <si>
    <t>ELETRODO TIPO PÊNDULO PARA RELÉ DE CONTROLE DE NÍVEL</t>
  </si>
  <si>
    <t>EL02698</t>
  </si>
  <si>
    <t>FONTE/DISPARADOR CAPACITIVO 220Vca PARA ATUAÇÃO NA BOBINA DE ABERTURA DO DISJUNTOR OU RELÉ DE PROTEÇÃO</t>
  </si>
  <si>
    <t>EL02699</t>
  </si>
  <si>
    <t>CONTATOR AUXILIAR COM BLOQUEIO MECÂNICO (RELÉ DE MEMÓRIA) 4 CONTATOS (NA/NF), 220VCA</t>
  </si>
  <si>
    <t>EL06045</t>
  </si>
  <si>
    <t>CONTATOR TRIPOLAR 95A, 220Vca 4 CONTATOS AUXILIARES (NA/NF) AC-3</t>
  </si>
  <si>
    <t>EL06046</t>
  </si>
  <si>
    <t>RELÉ DE SOBRECARGA TÉRMICO (BIMETÁLICO) FAIXA DE AJUSTE 1,6 - 2,8A PARA CONTATOR TRIPOLAR</t>
  </si>
  <si>
    <t>EL06047</t>
  </si>
  <si>
    <t>RELÉ DE SOBRECARGA TÉRMICO (BIMETÁLICO) FAIXA DE AJUSTE 5,5 - 8,5A PARA CONTATOR TRIPOLAR</t>
  </si>
  <si>
    <t>EL06048</t>
  </si>
  <si>
    <t>RELÉ DE SOBRECARGA TÉRMICO (BIMETÁLICO) FAIXA DE AJUSTE 80 - 112A PARA CONTATOR TRIPOLAR</t>
  </si>
  <si>
    <t>EL02700</t>
  </si>
  <si>
    <t>RELÉ TEMPORIZADO 0 - 60 MIN - 2 CONTATOS (NA/NF), 220Vca</t>
  </si>
  <si>
    <t>EL02701</t>
  </si>
  <si>
    <t>RELÉ TEMPORIZADO 0 - 30 SEG - 1 CONTATO (NA/NF) 220VCA NA DESENERGIZAÇÃO</t>
  </si>
  <si>
    <t>EL02702</t>
  </si>
  <si>
    <t>RELÉ TEMPORIZADO 0 - 30 SEG - 2 CONTATOS (NA/NF) 220VCA NA ENERGIZAÇÃO</t>
  </si>
  <si>
    <t>EL02703</t>
  </si>
  <si>
    <t>RELÉ TEMPORIZADO 2 CONTATOS (NA/NF) 220VCA PARA CHAVE ESTRELA - TRIÂNGULO</t>
  </si>
  <si>
    <t>EL02707</t>
  </si>
  <si>
    <t>EL06049</t>
  </si>
  <si>
    <t>EL02629</t>
  </si>
  <si>
    <t>AMPERÍMETRO ANALÓGICO EM CAIXA TERMOPLÁSTICA 5A, 72 X 72MM FERRO MÓVEL (PARA CORRENTE ALTERNADA) PARA PORTA DE PAINEL ELÉTRICO</t>
  </si>
  <si>
    <t>EL02630</t>
  </si>
  <si>
    <t>AMPERÍMETRO ANALÓGICO EM CAIXA TERMOPLÁSTICA 5A, 96 X 96MM FERRO MÓVEL (PARA CORRENTE ALTERNADA) PARA PORTA DE PAINEL ELÉTRICO</t>
  </si>
  <si>
    <t>EL02639</t>
  </si>
  <si>
    <t>CHAVE DE NÍVEL TIPO BÓIA (PÊRA) INVÓLUCRO EM POLIPROPILENO COM CABO DE * 6M IP-68 ADEQUADA PARA ESGOTO</t>
  </si>
  <si>
    <t>EL02637</t>
  </si>
  <si>
    <t>CHAVE DE NÍVEL TIPO BÓIA (PÊRA) INVÓLUCRO EM POLIPROPILENO COM CABO DE * 13M IP-68 ADEQUADA PARA ESGOTO</t>
  </si>
  <si>
    <t>EL02638</t>
  </si>
  <si>
    <t>CHAVE DE NÍVEL TIPO BÓIA (PÊRA) INVÓLUCRO EM POLIPROPILENO COM CABO DE * 20M IP-68 ADEQUADA PARA ESGOTO</t>
  </si>
  <si>
    <t>EL02643</t>
  </si>
  <si>
    <t>EL02645</t>
  </si>
  <si>
    <t>MULTIMEDIDOR DE GRANDEZAS ELÉTRICAS DIGITAL: U, I, P, Q, S, COSØ, f, ENERGIA ATIVA E REATIVA, 220Vca, 60Hz, INTERFACE SERIAL RS485, PROTOCOLO MODBUS RTU, COM MEMÓRIA DE MASSA, PARA PORTA DE PAINEL ELÉTRICO</t>
  </si>
  <si>
    <t>EL02646</t>
  </si>
  <si>
    <t>VOLTÍMETRO ANALÓGICO EM CAIXA TERMOPLÁSTICA 0 - 600V, 72 X 72MM FERRO MÓVEL (PARA TENSÃO ALTERNADA) PARA PORTA DE PAINEL ELÉTRICO</t>
  </si>
  <si>
    <t>EL02647</t>
  </si>
  <si>
    <t>VOLTÍMETRO ANALÓGICO EM CAIXA TERMOPLÁSTICA 0 - 600V, 96 X 96MM FERRO MÓVEL (PARA TENSÃO ALTERNADA) PARA PORTA DE PAINEL ELÉTRICO</t>
  </si>
  <si>
    <t>EL01046</t>
  </si>
  <si>
    <t>BASE UNIPOLAR PARA FUSÍVEL NH 160A, TAMANHO T00</t>
  </si>
  <si>
    <t>EL01047</t>
  </si>
  <si>
    <t>BASE UNIPOLAR PARA FUSÍVEL NH 250A, TAMANHO T1</t>
  </si>
  <si>
    <t>EL01048</t>
  </si>
  <si>
    <t>BASE UNIPOLAR PARA FUSÍVEL NH 400A, TAMANHO T2</t>
  </si>
  <si>
    <t>EL01049</t>
  </si>
  <si>
    <t>BASE UNIPOLAR PARA FUSÍVEL NH 630A, TAMANHO T3</t>
  </si>
  <si>
    <t>EL01045</t>
  </si>
  <si>
    <t>BASE UNIPOLAR PARA FUSÍVEL NH 1250A, TAMANHO T4</t>
  </si>
  <si>
    <t>EL01079</t>
  </si>
  <si>
    <t>MINIDISJUNTOR TERMOMAGNÉTICO MONOPOLAR 0,5 - 4A PADRÃO DIN, CURVA C, Icc (CAPACIDADE DE INTERRUPÇÃO DE CURTO-CIRCUITO) = 3KA EM 220VCA</t>
  </si>
  <si>
    <t>EL01083</t>
  </si>
  <si>
    <t>MINIDISJUNTOR TERMOMAGNÉTICO MONOPOLAR 6A PADRÃO DIN, CURVA C, Icc (CAPACIDADE DE INTERRUPÇÃO DE CURTO-CIRCUITO) = 3KA EM 220VCA</t>
  </si>
  <si>
    <t>EL01080</t>
  </si>
  <si>
    <t>MINIDISJUNTOR TERMOMAGNÉTICO MONOPOLAR 10 - 30A PADRÃO DIN, CURVA C, Icc (CAPACIDADE DE INTERRUPÇÃO DE CURTO-CIRCUITO) = 3KA EM 220VCA</t>
  </si>
  <si>
    <t>EL01081</t>
  </si>
  <si>
    <t>MINIDISJUNTOR TERMOMAGNÉTICO MONOPOLAR 40A PADRÃO DIN, CURVA C, Icc (CAPACIDADE DE INTERRUPÇÃO DE CURTO-CIRCUITO) = 3KA EM 220VCA</t>
  </si>
  <si>
    <t>EL01082</t>
  </si>
  <si>
    <t>MINIDISJUNTOR TERMOMAGNÉTICO MONOPOLAR 50A PADRÃO DIN, CURVA C, Icc (CAPACIDADE DE INTERRUPÇÃO DE CURTO-CIRCUITO) = 3KA EM 220VCA</t>
  </si>
  <si>
    <t>EL01076</t>
  </si>
  <si>
    <t>MINIDISJUNTOR TERMOMAGNÉTICO BIPOLAR 0,5 - 4A PADRÃO DIN, CURVA C, Icc (CAPACIDADE DE INTERRUPÇÃO DE CURTO-CIRCUITO) = 3KA EM 220VCA</t>
  </si>
  <si>
    <t>EL01078</t>
  </si>
  <si>
    <t>MINIDISJUNTOR TERMOMAGNÉTICO BIPOLAR 6A PADRÃO DIN, CURVA C, Icc (CAPACIDADE DE INTERRUPÇÃO DE CURTO-CIRCUITO) = 3KA EM 220VCA</t>
  </si>
  <si>
    <t>EL01077</t>
  </si>
  <si>
    <t>MINIDISJUNTOR TERMOMAGNÉTICO BIPOLAR 10 - 50A PADRÃO DIN, CURVA C, Icc (CAPACIDADE DE INTERRUPÇÃO DE CURTO-CIRCUITO) = 3KA EM 220VCA</t>
  </si>
  <si>
    <t>EL01094</t>
  </si>
  <si>
    <t>MINIDISJUNTOR TERMOMAGNÉTICO TRIPOLAR 50A PADRÃO DIN, CURVA C, Icc (CAPACIDADE DE INTERRUPÇÃO DE CURTO-CIRCUITO) = 3KA EM 220VCA</t>
  </si>
  <si>
    <t>EL01084</t>
  </si>
  <si>
    <t>EL01085</t>
  </si>
  <si>
    <t>EL01087</t>
  </si>
  <si>
    <t>EL01088</t>
  </si>
  <si>
    <t>EL01090</t>
  </si>
  <si>
    <t>EL01091</t>
  </si>
  <si>
    <t>EL01086</t>
  </si>
  <si>
    <t>EL01097</t>
  </si>
  <si>
    <t>DR (INTERRUPTOR DIFERENCIAL RESIDUAL) BIPOLAR 25A, SENSIBILIDADE: 30MA, 220VCA</t>
  </si>
  <si>
    <t>EL01098</t>
  </si>
  <si>
    <t>DR (INTERRUPTOR DIFERENCIAL RESIDUAL) BIPOLAR 40A, SENSIBILIDADE: 30MA, 220VCA</t>
  </si>
  <si>
    <t>EL01100</t>
  </si>
  <si>
    <t>DR (INTERRUPTOR DIFERENCIAL RESIDUAL) BIPOLAR 63A, SENSIBILIDADE: 30MA, 220VCA</t>
  </si>
  <si>
    <t>EL06096</t>
  </si>
  <si>
    <t>EL01099</t>
  </si>
  <si>
    <t>DR (INTERRUPTOR DIFERENCIAL RESIDUAL) TETRAPOLAR 40A, SENSIBILIDADE: 30MA, 400VCA</t>
  </si>
  <si>
    <t>EL06097</t>
  </si>
  <si>
    <t>DR (INTERRUPTOR DIFERENCIAL RESIDUAL) TETRAPOLAR 63A, SENSIBILIDADE: 30MA 400VCA</t>
  </si>
  <si>
    <t>EL06098</t>
  </si>
  <si>
    <t>DR (INTERRUPTOR DIFERENCIAL RESIDUAL) TETRAPOLAR 80A, SENSIBILIDADE: 30MA 400VCA</t>
  </si>
  <si>
    <t>EL01102</t>
  </si>
  <si>
    <t>FUSÍVEL DIAZED 2 - 25A, TAMANHO DII</t>
  </si>
  <si>
    <t>EL01103</t>
  </si>
  <si>
    <t>FUSÍVEL DIAZED 35 - 63A, TAMANHO DIII</t>
  </si>
  <si>
    <t>EL01104</t>
  </si>
  <si>
    <t>BASE UNIPOLAR PARA FUSÍVEL DIAZED 2 - 25A, TAMANHO DII COMPLETA (COM TAMPA, ANEL DE PROTEÇÃO E PARAFUSO DE AJUSTE)</t>
  </si>
  <si>
    <t>EL01105</t>
  </si>
  <si>
    <t>BASE UNIPOLAR PARA FUSÍVEL DIAZED 35 - 63A, TAMANHO DIII COMPLETA (COM TAMPA, ANEL DE PROTEÇÃO E PARAFUSO DE AJUSTE)</t>
  </si>
  <si>
    <t>EL01111</t>
  </si>
  <si>
    <t>FUSÍVEL NH 6 - 160A, TAMANHO T00 RETARDADO</t>
  </si>
  <si>
    <t>EL01109</t>
  </si>
  <si>
    <t>FUSÍVEL NH 36 - 250A, TAMANHO T01 RETARDADO</t>
  </si>
  <si>
    <t>EL01108</t>
  </si>
  <si>
    <t>FUSÍVEL NH 224 - 400A, TAMANHO T02 RETARDADO</t>
  </si>
  <si>
    <t>EL01110</t>
  </si>
  <si>
    <t>FUSÍVEL NH 400 - 630A, TAMANHO T03 RETARDADO</t>
  </si>
  <si>
    <t>EL06099</t>
  </si>
  <si>
    <t>MINIDISJUNTOR TERMOMAGNÉTICO TRIPOLAR 0,5 - 4A PADRÃO DIN, CURVA C, Icc (CAPACIDADE DE INTERRUPÇÃO DE CURTO-CIRCUITO) = 3KA EM 220VCA</t>
  </si>
  <si>
    <t>EL06102</t>
  </si>
  <si>
    <t>MINIDISJUNTOR TERMOMAGNÉTICO TRIPOLAR 6A PADRÃO DIN, CURVA C, Icc (CAPACIDADE DE INTERRUPÇÃO DE CURTO-CIRCUITO) = 3KA EM 220VCA</t>
  </si>
  <si>
    <t>EL06100</t>
  </si>
  <si>
    <t>MINIDISJUNTOR TERMOMAGNÉTICO TRIPOLAR 10 - 40A PADRÃO DIN, CURVA C, Icc (CAPACIDADE DE INTERRUPÇÃO DE CURTO-CIRCUITO) = 3KA EM 220VCA</t>
  </si>
  <si>
    <t>EL06101</t>
  </si>
  <si>
    <t>MINIDISJUNTOR TERMOMAGNÉTICO TRIPOLAR 63A PADRÃO DIN, CURVA C, Icc (CAPACIDADE DE INTERRUPÇÃO DE CURTO-CIRCUITO) = 3KA EM 220VCA</t>
  </si>
  <si>
    <t>EL02763</t>
  </si>
  <si>
    <t>EL02753</t>
  </si>
  <si>
    <t>TRANSFORMADOR DE CORRENTE (TC) MÉDIA TENSÃO ENCAPSULADO EM RESINA EPÓXI 15KV, NBI 95KV, 30/5A EXATIDÃO 10B100, USO INTERNO</t>
  </si>
  <si>
    <t>EL02752</t>
  </si>
  <si>
    <t>TRANSFORMADOR DE CORRENTE (TC) MÉDIA TENSÃO ENCAPSULADO EM RESINA EPÓXI 15KV, NBI 95KV, 150/5-5A DUPLO SECUNDÁRIO, EXATIDÃO 10B100 + 0,3C25, USO INTERNO</t>
  </si>
  <si>
    <t>EL02767</t>
  </si>
  <si>
    <t>TRANSFORMADOR DE COMANDO ISOLADOR ENTRADA 220/380/440V, SAÍDA 110/220V, 150VA MONOFÁSICO IP-00</t>
  </si>
  <si>
    <t>EL02765</t>
  </si>
  <si>
    <t>TRANSFORMADOR DE COMANDO ISOLADOR ENTRADA 220/380/440V, SAÍDA 110/220V, 300VA MONOFÁSICO IP-00</t>
  </si>
  <si>
    <t>EL02766</t>
  </si>
  <si>
    <t>TRANSFORMADOR DE COMANDO ISOLADOR ENTRADA 220/380/440V, SAÍDA 110/220V, 500VA MONOFÁSICO IP-00</t>
  </si>
  <si>
    <t>EL02764</t>
  </si>
  <si>
    <t>TRANSFORMADOR DE COMANDO ISOLADOR ENTRADA 220/380/440V, SAÍDA 110/220V, 1.000VA MONOFÁSICO IP-00</t>
  </si>
  <si>
    <t>EL06058</t>
  </si>
  <si>
    <t>TRANSFORMADOR DE COMANDO ISOLADOR ENTRADA 220/380/440V, SAÍDA 110/220V, 2.000VA MONOFÁSICO IP-00</t>
  </si>
  <si>
    <t>EL06059</t>
  </si>
  <si>
    <t>TRANSFORMADOR DE COMANDO ISOLADOR ENTRADA 220/380/440V, SAÍDA 110/220V, 3.000VA MONOFÁSICO IP-00</t>
  </si>
  <si>
    <t>EL06060</t>
  </si>
  <si>
    <t>TRANSFORMADOR DE CORRENTE (TC) JANELA ENCAPSULADO EM RESINA EPÓXI 0,6KV, 50 ATÉ 80/5A EXATIDÃO 1,2C2,5</t>
  </si>
  <si>
    <t>EL06062</t>
  </si>
  <si>
    <t>TRANSFORMADOR DE CORRENTE (TC) JANELA ENCAPSULADO EM RESINA EPÓXI 0,6KV, DE 100 ATÉ 150/5A EXATIDÃO 1,2C2,5</t>
  </si>
  <si>
    <t>EL06063</t>
  </si>
  <si>
    <t>TRANSFORMADOR DE CORRENTE (TC) JANELA ENCAPSULADO EM RESINA EPÓXI 0,6KV, DE 200 ATÉ 250/5A EXATIDÃO 0,6C5</t>
  </si>
  <si>
    <t>EL06064</t>
  </si>
  <si>
    <t>TRANSFORMADOR DE CORRENTE (TC) JANELA ENCAPSULADO EM RESINA EPÓXI 0,6KV, DE 300 ATÉ 400/5A EXATIDÃO 0,6C5</t>
  </si>
  <si>
    <t>EL06065</t>
  </si>
  <si>
    <t>TRANSFORMADOR DE CORRENTE (TC) JANELA ENCAPSULADO EM RESINA EPÓXI 0,6KV, DE 500 ATÉ 600/5A EXATIDÃO 0,6C12,5</t>
  </si>
  <si>
    <t>EL06066</t>
  </si>
  <si>
    <t>TRANSFORMADOR DE CORRENTE (TC) JANELA ENCAPSULADO EM RESINA EPÓXI 0,6KV, DE 700 ATÉ 800/5A EXATIDÃO 0,6C12,5</t>
  </si>
  <si>
    <t>EL06061</t>
  </si>
  <si>
    <t>TRANSFORMADOR DE CORRENTE (TC) JANELA ENCAPSULADO EM RESINA EPÓXI 0,6KV, DE 1.000 ATÉ 1500/5A EXATIDÃO 0,6C12,5</t>
  </si>
  <si>
    <t>EL06067</t>
  </si>
  <si>
    <t>EL02499</t>
  </si>
  <si>
    <t>ALÇA PREFORMADA DE DISTRIBUIÇÃO PARA CABO DE ALUMÍNO CCA (ACSR) 4 AWG</t>
  </si>
  <si>
    <t>EL02500</t>
  </si>
  <si>
    <t>ALÇA PREFORMADA DE DISTRIBUIÇÃO PARA CABO DE ALUMÍNO CCA (ACSR) 4/0 AWG</t>
  </si>
  <si>
    <t>EL06027</t>
  </si>
  <si>
    <t>EL06028</t>
  </si>
  <si>
    <t>EL06029</t>
  </si>
  <si>
    <t>EL06030</t>
  </si>
  <si>
    <t>EL02505</t>
  </si>
  <si>
    <t>EL02506</t>
  </si>
  <si>
    <t>EL02507</t>
  </si>
  <si>
    <t>EL02509</t>
  </si>
  <si>
    <t>EL02510</t>
  </si>
  <si>
    <t>EL02514</t>
  </si>
  <si>
    <t>EL02515</t>
  </si>
  <si>
    <t>EL02516</t>
  </si>
  <si>
    <t>EL02517</t>
  </si>
  <si>
    <t>EL02836</t>
  </si>
  <si>
    <t>EL02518</t>
  </si>
  <si>
    <t>EL02520</t>
  </si>
  <si>
    <t>EL02521</t>
  </si>
  <si>
    <t>SAPATILHA PARA CABO DE AÇO 5/16"</t>
  </si>
  <si>
    <t>HM03160</t>
  </si>
  <si>
    <t>JUNTA DE DESMONTAGEM TRAVADA AXIALMENTE FERRO FUNDIDO DN=100 MM PN10/16 * (21,00 KG) - PINTURA EPÓXI POLIAMIDA</t>
  </si>
  <si>
    <t>HM03161</t>
  </si>
  <si>
    <t>JUNTA DE DESMONTAGEM TRAVADA AXIALMENTE FERRO FUNDIDO DN=200 MM PN10 * (49,00 KG) - PINTURA EPÓXI POLIAMIDA</t>
  </si>
  <si>
    <t>HM03162</t>
  </si>
  <si>
    <t>JUNTA DE DESMONTAGEM TRAVADA AXIALMENTE FERRO FUNDIDO DN=300 MM PN10 * (92,00 KG) - PINTURA EPÓXI POLIAMIDA</t>
  </si>
  <si>
    <t>HM03163</t>
  </si>
  <si>
    <t>JUNTA DE DESMONTAGEM TRAVADA AXIALMENTE FERRO FUNDIDO DN=400 MM PN10 * (155,00 KG) - PINTURA EPÓXI POLIAMIDA</t>
  </si>
  <si>
    <t>HM03164</t>
  </si>
  <si>
    <t>JUNTA DE DESMONTAGEM TRAVADA AXIALMENTE FERRO FUNDIDO DN=500 MM PN10 * (200,00 KG) - PINTURA EPÓXI POLIAMIDA</t>
  </si>
  <si>
    <t>HM03165</t>
  </si>
  <si>
    <t>JUNTA DE DESMONTAGEM TRAVADA AXIALMENTE FERRO FUNDIDO DN=600 MM PN10 * (259,00 KG) - PINTURA EPÓXI POLIAMIDA</t>
  </si>
  <si>
    <t>HM03166</t>
  </si>
  <si>
    <t>JUNTA DE DESMONTAGEM TRAVADA AXIALMENTE FERRO FUNDIDO DN=700 MM PN10 * (324,00 KG) - PINTURA EPÓXI POLIAMIDA</t>
  </si>
  <si>
    <t>HM03167</t>
  </si>
  <si>
    <t>JUNTA DE DESMONTAGEM TRAVADA AXIALMENTE FERRO FUNDIDO DN=800 MM PN10 * (443,00 KG) - PINTURA EPÓXI POLIAMIDA</t>
  </si>
  <si>
    <t>HM03168</t>
  </si>
  <si>
    <t>JUNTA DE DESMONTAGEM TRAVADA AXIALMENTE FERRO FUNDIDO DN=900 MM PN10 * (509,00 KG) - PINTURA EPÓXI POLIAMIDA</t>
  </si>
  <si>
    <t>HM03159</t>
  </si>
  <si>
    <t>JUNTA DE DESMONTAGEM TRAVADA AXIALMENTE FERRO FUNDIDO DN=1.000 MM PN10 * (610,00 KG) - PINTURA EPÓXI POLIAMIDA</t>
  </si>
  <si>
    <t>HM03169</t>
  </si>
  <si>
    <t>HM03170</t>
  </si>
  <si>
    <t>HM03171</t>
  </si>
  <si>
    <t>HM03172</t>
  </si>
  <si>
    <t>HM03173</t>
  </si>
  <si>
    <t>HM03174</t>
  </si>
  <si>
    <t>HM03175</t>
  </si>
  <si>
    <t>HM03176</t>
  </si>
  <si>
    <t>HM03177</t>
  </si>
  <si>
    <t>HM03178</t>
  </si>
  <si>
    <t>HM03179</t>
  </si>
  <si>
    <t>HM03180</t>
  </si>
  <si>
    <t>HM03181</t>
  </si>
  <si>
    <t>HM03182</t>
  </si>
  <si>
    <t>HM03183</t>
  </si>
  <si>
    <t>HM03184</t>
  </si>
  <si>
    <t>HM03186</t>
  </si>
  <si>
    <t>HM03187</t>
  </si>
  <si>
    <t>HM03188</t>
  </si>
  <si>
    <t>HM05883</t>
  </si>
  <si>
    <t>JUNTA DE DESMONTAGEM TRAVADA AXIALMENTE FERRO FUNDIDO DN=150 MM PN10/16 * (35,00 KG) - PINTURA EPÓXI POLIAMIDA</t>
  </si>
  <si>
    <t>HM05884</t>
  </si>
  <si>
    <t>JUNTA DE DESMONTAGEM TRAVADA AXIALMENTE FERRO FUNDIDO DN=250 MM PN10 * (65,00 KG) - PINTURA EPÓXI POLIAMIDA</t>
  </si>
  <si>
    <t>HM05885</t>
  </si>
  <si>
    <t>JUNTA DE DESMONTAGEM TRAVADA AXIALMENTE FERRO FUNDIDO DN=50 MM PN10/16/25 * (13,00 KG) - PINTURA EPÓXI POLIAMIDA</t>
  </si>
  <si>
    <t>HM05886</t>
  </si>
  <si>
    <t>JUNTA DE DESMONTAGEM TRAVADA AXIALMENTE FERRO FUNDIDO DN=80 MM PN10/16/25 * (20,00 KG) - PINTURA EPÓXI POLIAMIDA</t>
  </si>
  <si>
    <t>HM00247</t>
  </si>
  <si>
    <t>HM00248</t>
  </si>
  <si>
    <t>BARRA CHATA AÇO 1" X 3/16" MASSA TEÓRICA *(0,95 KG/M) ASTM A36</t>
  </si>
  <si>
    <t>HM00249</t>
  </si>
  <si>
    <t>BARRA CHATA AÇO 2" X 1" MASSA TEÓRICA *(10,12 KG/M) ASTM A36</t>
  </si>
  <si>
    <t>HM00250</t>
  </si>
  <si>
    <t>BARRA CHATA AÇO 2" X 1/2" MASSA TEÓRICA *(5,06 KG/M) ASTM A36</t>
  </si>
  <si>
    <t>HM00251</t>
  </si>
  <si>
    <t>BARRA CHATA AÇO 2" X 1/4" MASSA TEÓRICA *(2,53 KG/M) ASTM A36</t>
  </si>
  <si>
    <t>HM00252</t>
  </si>
  <si>
    <t>BARRA CHATA AÇO 2" X 3/8" MASSA TEÓRICA *(3,795 KG/M) ASTM A36</t>
  </si>
  <si>
    <t>HM00253</t>
  </si>
  <si>
    <t>BARRA CHATA AÇO 3/4" X 1/8" MASSA TEÓRICA *(0,474 KG/M) ASTM A36</t>
  </si>
  <si>
    <t>HM00254</t>
  </si>
  <si>
    <t>HM00255</t>
  </si>
  <si>
    <t>BARRA CHATA AÇO 2" X 5/16" MASSA TEÓRICA *(3,162 KG/M) ASTM A36</t>
  </si>
  <si>
    <t>HM00256</t>
  </si>
  <si>
    <t>HM00257</t>
  </si>
  <si>
    <t>HM00258</t>
  </si>
  <si>
    <t>HM00259</t>
  </si>
  <si>
    <t>BARRA CHATA AÇO 1" X 1/4" MASSA TEÓRICA *(1,265 KG/M) ASTM A36</t>
  </si>
  <si>
    <t>HM00260</t>
  </si>
  <si>
    <t>BARRA QUADRADA AÇO 3/4" MASSA TEÓRICA *(2,850 KG/M)</t>
  </si>
  <si>
    <t>HM00261</t>
  </si>
  <si>
    <t>BARRA REDONDA AÇO 1/2" MASSA TEÓRICA *(0,990 KG/M)</t>
  </si>
  <si>
    <t>HM00262</t>
  </si>
  <si>
    <t>HM00513</t>
  </si>
  <si>
    <t>HM00281</t>
  </si>
  <si>
    <t>HM00520</t>
  </si>
  <si>
    <t>HM00283</t>
  </si>
  <si>
    <t>HM00284</t>
  </si>
  <si>
    <t>HM00285</t>
  </si>
  <si>
    <t>HM00286</t>
  </si>
  <si>
    <t>HM00287</t>
  </si>
  <si>
    <t>HM00289</t>
  </si>
  <si>
    <t>HM00290</t>
  </si>
  <si>
    <t>HM00291</t>
  </si>
  <si>
    <t>HM00292</t>
  </si>
  <si>
    <t>PERFIL LAMINADO AÇO W 150 X 18,00 ASTM A36</t>
  </si>
  <si>
    <t>HM00293</t>
  </si>
  <si>
    <t>PERFIL LAMINADO AÇO W 200 X 31,30 ASTM A36</t>
  </si>
  <si>
    <t>HM00294</t>
  </si>
  <si>
    <t>PERFIL LAMINADO AÇO W 250 X 38,50 ASTM A36</t>
  </si>
  <si>
    <t>HM00295</t>
  </si>
  <si>
    <t>PERFIL LAMINADO AÇO W 250 X 44,80 ASTM A36</t>
  </si>
  <si>
    <t>HM00296</t>
  </si>
  <si>
    <t>PERFIL LAMINADO AÇO W 310 X 52,00 ASTM A36</t>
  </si>
  <si>
    <t>HM05253</t>
  </si>
  <si>
    <t>HM00264</t>
  </si>
  <si>
    <t>HM00266</t>
  </si>
  <si>
    <t>HM00268</t>
  </si>
  <si>
    <t>HM00270</t>
  </si>
  <si>
    <t>HM00271</t>
  </si>
  <si>
    <t>HM00272</t>
  </si>
  <si>
    <t>HM00273</t>
  </si>
  <si>
    <t>HM00274</t>
  </si>
  <si>
    <t>HM00277</t>
  </si>
  <si>
    <t>HM00569</t>
  </si>
  <si>
    <t>HM00516</t>
  </si>
  <si>
    <t>HM05926</t>
  </si>
  <si>
    <t>HM01421</t>
  </si>
  <si>
    <t>HM01308</t>
  </si>
  <si>
    <t>HM01424</t>
  </si>
  <si>
    <t>HM01309</t>
  </si>
  <si>
    <t>HM01310</t>
  </si>
  <si>
    <t>HM01311</t>
  </si>
  <si>
    <t>HM01312</t>
  </si>
  <si>
    <t>HM01313</t>
  </si>
  <si>
    <t>HM01314</t>
  </si>
  <si>
    <t>HM01315</t>
  </si>
  <si>
    <t>HM01316</t>
  </si>
  <si>
    <t>HM01317</t>
  </si>
  <si>
    <t>HM01426</t>
  </si>
  <si>
    <t>HM00596</t>
  </si>
  <si>
    <t>HM00599</t>
  </si>
  <si>
    <t>HM00600</t>
  </si>
  <si>
    <t>HM01331</t>
  </si>
  <si>
    <t>HM03207</t>
  </si>
  <si>
    <t>ABRAÇADEIRA DE VEDAÇÃO FERRO FUNDIDO DN=100 MM MULTIPARTIDA PARA REPARO DE TUBOS</t>
  </si>
  <si>
    <t>HM03209</t>
  </si>
  <si>
    <t>ABRAÇADEIRA DE VEDAÇÃO FERRO FUNDIDO DN=150 MM MULTIPARTIDA PARA REPARO DE TUBOS</t>
  </si>
  <si>
    <t>HM03210</t>
  </si>
  <si>
    <t>ABRAÇADEIRA DE VEDAÇÃO FERRO FUNDIDO DN=200 MM MULTIPARTIDA PARA REPARO DE TUBOS</t>
  </si>
  <si>
    <t>HM03211</t>
  </si>
  <si>
    <t>ABRAÇADEIRA DE VEDAÇÃO FERRO FUNDIDO DN=250 MM MULTIPARTIDA PARA REPARO DE TUBOS</t>
  </si>
  <si>
    <t>HM03212</t>
  </si>
  <si>
    <t>ABRAÇADEIRA DE VEDAÇÃO FERRO FUNDIDO DN=300 MM MULTIPARTIDA PARA REPARO DE TUBOS</t>
  </si>
  <si>
    <t>HM03213</t>
  </si>
  <si>
    <t>ABRAÇADEIRA DE VEDAÇÃO FERRO FUNDIDO DN=350 MM MULTIPARTIDA PARA REPARO DE TUBOS</t>
  </si>
  <si>
    <t>HM03214</t>
  </si>
  <si>
    <t>ABRAÇADEIRA DE VEDAÇÃO FERRO FUNDIDO DN=400 MM MULTIPARTIDA PARA REPARO DE TUBOS</t>
  </si>
  <si>
    <t>HM03215</t>
  </si>
  <si>
    <t>ABRAÇADEIRA DE VEDAÇÃO FERRO FUNDIDO DN=500 MM MULTIPARTIDA PARA REPARO DE TUBOS</t>
  </si>
  <si>
    <t>HM03216</t>
  </si>
  <si>
    <t>HM03217</t>
  </si>
  <si>
    <t>ABRAÇADEIRA DE VEDAÇÃO FERRO FUNDIDO DN=80 MM MULTIPARTIDA PARA REPARO DE TUBOS</t>
  </si>
  <si>
    <t>HM04300</t>
  </si>
  <si>
    <t>HM04301</t>
  </si>
  <si>
    <t>HM04302</t>
  </si>
  <si>
    <t>HM04303</t>
  </si>
  <si>
    <t>HM05911</t>
  </si>
  <si>
    <t>HM05941</t>
  </si>
  <si>
    <t>HM00572</t>
  </si>
  <si>
    <t>HM00573</t>
  </si>
  <si>
    <t>HM00628</t>
  </si>
  <si>
    <t>ESTANHO EM VARETA LIGA ESTANHO E CHUMBO, COMPOSIÇÃO (30 X 70) PARA SOLDA</t>
  </si>
  <si>
    <t>HM01288</t>
  </si>
  <si>
    <t>HM01289</t>
  </si>
  <si>
    <t>HM00657</t>
  </si>
  <si>
    <t>HM00658</t>
  </si>
  <si>
    <t>HM00659</t>
  </si>
  <si>
    <t>HM00660</t>
  </si>
  <si>
    <t>HM00661</t>
  </si>
  <si>
    <t>HM00662</t>
  </si>
  <si>
    <t>HM01290</t>
  </si>
  <si>
    <t>HM01291</t>
  </si>
  <si>
    <t>HM01292</t>
  </si>
  <si>
    <t>HM01293</t>
  </si>
  <si>
    <t>HM01294</t>
  </si>
  <si>
    <t>HM01295</t>
  </si>
  <si>
    <t>HM01296</t>
  </si>
  <si>
    <t>HM01297</t>
  </si>
  <si>
    <t>HM01298</t>
  </si>
  <si>
    <t>HM01299</t>
  </si>
  <si>
    <t>HM01300</t>
  </si>
  <si>
    <t>HM01301</t>
  </si>
  <si>
    <t>HM01302</t>
  </si>
  <si>
    <t>HM01303</t>
  </si>
  <si>
    <t>HM01304</t>
  </si>
  <si>
    <t>HM01305</t>
  </si>
  <si>
    <t>HM01306</t>
  </si>
  <si>
    <t>HM00517</t>
  </si>
  <si>
    <t>HM04247</t>
  </si>
  <si>
    <t>HM04275</t>
  </si>
  <si>
    <t>HM01821</t>
  </si>
  <si>
    <t>HM01823</t>
  </si>
  <si>
    <t>HM01432</t>
  </si>
  <si>
    <t>HM01433</t>
  </si>
  <si>
    <t>HM01434</t>
  </si>
  <si>
    <t>HM01375</t>
  </si>
  <si>
    <t>HM01376</t>
  </si>
  <si>
    <t>HM01377</t>
  </si>
  <si>
    <t>HM01378</t>
  </si>
  <si>
    <t>HM01379</t>
  </si>
  <si>
    <t>HM04285</t>
  </si>
  <si>
    <t>HM04286</t>
  </si>
  <si>
    <t>HM01396</t>
  </si>
  <si>
    <t>HM01397</t>
  </si>
  <si>
    <t>HM01398</t>
  </si>
  <si>
    <t>HM04304</t>
  </si>
  <si>
    <t>HM01416</t>
  </si>
  <si>
    <t>HM01417</t>
  </si>
  <si>
    <t>HM01436</t>
  </si>
  <si>
    <t>HM01438</t>
  </si>
  <si>
    <t>HM01442</t>
  </si>
  <si>
    <t>HM01848</t>
  </si>
  <si>
    <t>HM01850</t>
  </si>
  <si>
    <t>HM01363</t>
  </si>
  <si>
    <t>HM01144</t>
  </si>
  <si>
    <t>HM01384</t>
  </si>
  <si>
    <t>HM04388</t>
  </si>
  <si>
    <t>HM01411</t>
  </si>
  <si>
    <t>HM01166</t>
  </si>
  <si>
    <t>HM01412</t>
  </si>
  <si>
    <t>HM04390</t>
  </si>
  <si>
    <t>HM01198</t>
  </si>
  <si>
    <t>HM01199</t>
  </si>
  <si>
    <t>HM01200</t>
  </si>
  <si>
    <t>HM01206</t>
  </si>
  <si>
    <t>HM01207</t>
  </si>
  <si>
    <t>HM01208</t>
  </si>
  <si>
    <t>HM01209</t>
  </si>
  <si>
    <t>HM01210</t>
  </si>
  <si>
    <t>HM01211</t>
  </si>
  <si>
    <t>HM01212</t>
  </si>
  <si>
    <t>HM01213</t>
  </si>
  <si>
    <t>HM05044</t>
  </si>
  <si>
    <t>HM00302</t>
  </si>
  <si>
    <t>HM00303</t>
  </si>
  <si>
    <t>HM00304</t>
  </si>
  <si>
    <t>HM04473</t>
  </si>
  <si>
    <t>HM00305</t>
  </si>
  <si>
    <t>HM00306</t>
  </si>
  <si>
    <t>HM00307</t>
  </si>
  <si>
    <t>HM05887</t>
  </si>
  <si>
    <t>HM05888</t>
  </si>
  <si>
    <t>HM05889</t>
  </si>
  <si>
    <t>HM05890</t>
  </si>
  <si>
    <t>HM05891</t>
  </si>
  <si>
    <t>HM05892</t>
  </si>
  <si>
    <t>HM05893</t>
  </si>
  <si>
    <t>HM01860</t>
  </si>
  <si>
    <t>HM01861</t>
  </si>
  <si>
    <t>HM01862</t>
  </si>
  <si>
    <t>HM01816</t>
  </si>
  <si>
    <t>HM01817</t>
  </si>
  <si>
    <t>HM01818</t>
  </si>
  <si>
    <t>HM01630</t>
  </si>
  <si>
    <t>HM01631</t>
  </si>
  <si>
    <t>HM01632</t>
  </si>
  <si>
    <t>HM01633</t>
  </si>
  <si>
    <t>HM02059</t>
  </si>
  <si>
    <t>HM02060</t>
  </si>
  <si>
    <t>HM01873</t>
  </si>
  <si>
    <t>HM01874</t>
  </si>
  <si>
    <t>HM01875</t>
  </si>
  <si>
    <t>HM01950</t>
  </si>
  <si>
    <t>HM01951</t>
  </si>
  <si>
    <t>HM02067</t>
  </si>
  <si>
    <t>HM05116</t>
  </si>
  <si>
    <t>HM01952</t>
  </si>
  <si>
    <t>HM01953</t>
  </si>
  <si>
    <t>HM01880</t>
  </si>
  <si>
    <t>HM01881</t>
  </si>
  <si>
    <t>HM01882</t>
  </si>
  <si>
    <t>HM01954</t>
  </si>
  <si>
    <t>HM01955</t>
  </si>
  <si>
    <t>HM01956</t>
  </si>
  <si>
    <t>HM01957</t>
  </si>
  <si>
    <t>HM01959</t>
  </si>
  <si>
    <t>HM01960</t>
  </si>
  <si>
    <t>HM01961</t>
  </si>
  <si>
    <t>HM01962</t>
  </si>
  <si>
    <t>HM01963</t>
  </si>
  <si>
    <t>HM01964</t>
  </si>
  <si>
    <t>HM01883</t>
  </si>
  <si>
    <t>HM01884</t>
  </si>
  <si>
    <t>HM01885</t>
  </si>
  <si>
    <t>HM01512</t>
  </si>
  <si>
    <t>HM01513</t>
  </si>
  <si>
    <t>HM01514</t>
  </si>
  <si>
    <t>HM01515</t>
  </si>
  <si>
    <t>HM01516</t>
  </si>
  <si>
    <t>HM01517</t>
  </si>
  <si>
    <t>HM01518</t>
  </si>
  <si>
    <t>HM01519</t>
  </si>
  <si>
    <t>HM01520</t>
  </si>
  <si>
    <t>HM01965</t>
  </si>
  <si>
    <t>HM01966</t>
  </si>
  <si>
    <t>HM01968</t>
  </si>
  <si>
    <t>HM01969</t>
  </si>
  <si>
    <t>HM01970</t>
  </si>
  <si>
    <t>HM01971</t>
  </si>
  <si>
    <t>HM01972</t>
  </si>
  <si>
    <t>HM01973</t>
  </si>
  <si>
    <t>HM01656</t>
  </si>
  <si>
    <t>HM01657</t>
  </si>
  <si>
    <t>HM01658</t>
  </si>
  <si>
    <t>HM01659</t>
  </si>
  <si>
    <t>HM01660</t>
  </si>
  <si>
    <t>HM01661</t>
  </si>
  <si>
    <t>HM01758</t>
  </si>
  <si>
    <t>HM01759</t>
  </si>
  <si>
    <t>HM01760</t>
  </si>
  <si>
    <t>HM01761</t>
  </si>
  <si>
    <t>HM01762</t>
  </si>
  <si>
    <t>HM01763</t>
  </si>
  <si>
    <t>HM01764</t>
  </si>
  <si>
    <t>HM01765</t>
  </si>
  <si>
    <t>HM01886</t>
  </si>
  <si>
    <t>HM01887</t>
  </si>
  <si>
    <t>HM01888</t>
  </si>
  <si>
    <t>HM01521</t>
  </si>
  <si>
    <t>HM01522</t>
  </si>
  <si>
    <t>HM01523</t>
  </si>
  <si>
    <t>HM01524</t>
  </si>
  <si>
    <t>HM01525</t>
  </si>
  <si>
    <t>HM01526</t>
  </si>
  <si>
    <t>HM01527</t>
  </si>
  <si>
    <t>HM01528</t>
  </si>
  <si>
    <t>HM01529</t>
  </si>
  <si>
    <t>HM01677</t>
  </si>
  <si>
    <t>HM01684</t>
  </si>
  <si>
    <t>HM01974</t>
  </si>
  <si>
    <t>HM01975</t>
  </si>
  <si>
    <t>HM01976</t>
  </si>
  <si>
    <t>HM01977</t>
  </si>
  <si>
    <t>HM01978</t>
  </si>
  <si>
    <t>HM01844</t>
  </si>
  <si>
    <t>HM01925</t>
  </si>
  <si>
    <t>HM01926</t>
  </si>
  <si>
    <t>HM01927</t>
  </si>
  <si>
    <t>HM01928</t>
  </si>
  <si>
    <t>HM01929</t>
  </si>
  <si>
    <t>HM01890</t>
  </si>
  <si>
    <t>HM01891</t>
  </si>
  <si>
    <t>HM01892</t>
  </si>
  <si>
    <t>HM01893</t>
  </si>
  <si>
    <t>HM01983</t>
  </si>
  <si>
    <t>HM01985</t>
  </si>
  <si>
    <t>HM01986</t>
  </si>
  <si>
    <t>HM01987</t>
  </si>
  <si>
    <t>HM01988</t>
  </si>
  <si>
    <t>HM01989</t>
  </si>
  <si>
    <t>HM01990</t>
  </si>
  <si>
    <t>HM02071</t>
  </si>
  <si>
    <t>LUVA ELETROFUSÃO PEAD DE=200 MM SDR11 PE100 INJETADO NTS 193</t>
  </si>
  <si>
    <t>HM02072</t>
  </si>
  <si>
    <t>LUVA ELETROFUSÃO PEAD DE=250 MM SDR11 PE100 INJETADO NTS 193</t>
  </si>
  <si>
    <t>HM02073</t>
  </si>
  <si>
    <t>LUVA ELETROFUSÃO PEAD DE=63 MM SDR11 PE100 INJETADO NTS 193</t>
  </si>
  <si>
    <t>HM01894</t>
  </si>
  <si>
    <t>HM01895</t>
  </si>
  <si>
    <t>HM01896</t>
  </si>
  <si>
    <t>HM02002</t>
  </si>
  <si>
    <t>HM02004</t>
  </si>
  <si>
    <t>HM02005</t>
  </si>
  <si>
    <t>HM02006</t>
  </si>
  <si>
    <t>HM02007</t>
  </si>
  <si>
    <t>HM02008</t>
  </si>
  <si>
    <t>HM02010</t>
  </si>
  <si>
    <t>HM01897</t>
  </si>
  <si>
    <t>HM01898</t>
  </si>
  <si>
    <t>HM01899</t>
  </si>
  <si>
    <t>HM01900</t>
  </si>
  <si>
    <t>HM02012</t>
  </si>
  <si>
    <t>HM02019</t>
  </si>
  <si>
    <t>HM02021</t>
  </si>
  <si>
    <t>HM02022</t>
  </si>
  <si>
    <t>HM02023</t>
  </si>
  <si>
    <t>HM02024</t>
  </si>
  <si>
    <t>HM02025</t>
  </si>
  <si>
    <t>HM02026</t>
  </si>
  <si>
    <t>HM02027</t>
  </si>
  <si>
    <t>HM02028</t>
  </si>
  <si>
    <t>HM01901</t>
  </si>
  <si>
    <t>HM01902</t>
  </si>
  <si>
    <t>HM01903</t>
  </si>
  <si>
    <t>HM01587</t>
  </si>
  <si>
    <t>HM01588</t>
  </si>
  <si>
    <t>HM01589</t>
  </si>
  <si>
    <t>HM01590</t>
  </si>
  <si>
    <t>HM01591</t>
  </si>
  <si>
    <t>HM01592</t>
  </si>
  <si>
    <t>HM01593</t>
  </si>
  <si>
    <t>HM01594</t>
  </si>
  <si>
    <t>HM01595</t>
  </si>
  <si>
    <t>HM01720</t>
  </si>
  <si>
    <t>HM01721</t>
  </si>
  <si>
    <t>HM01722</t>
  </si>
  <si>
    <t>HM01904</t>
  </si>
  <si>
    <t>HM01905</t>
  </si>
  <si>
    <t>HM01906</t>
  </si>
  <si>
    <t>HM02075</t>
  </si>
  <si>
    <t>HM02076</t>
  </si>
  <si>
    <t>HM02077</t>
  </si>
  <si>
    <t>HM05128</t>
  </si>
  <si>
    <t>TÊ DE SERVIÇO ELETROFUSÃO PEAD DE=160 X 20 MM SDR 11 PE100 INJETADO NTS 193</t>
  </si>
  <si>
    <t>HM05129</t>
  </si>
  <si>
    <t>TÊ DE SERVIÇO ELETROFUSÃO PEAD DE=160 X 32 MM SDR 11 PE100 INJETADO NTS 193</t>
  </si>
  <si>
    <t>HM05130</t>
  </si>
  <si>
    <t>TÊ DE SERVIÇO ELETROFUSÃO PEAD DE=225 X 20 MM SDR 11 PE100 INJETADO NTS 193</t>
  </si>
  <si>
    <t>HM05131</t>
  </si>
  <si>
    <t>TÊ DE SERVIÇO ELETROFUSÃO PEAD DE=225 X 32 MM SDR 11 PE100 INJETADO NTS 193</t>
  </si>
  <si>
    <t>HM02078</t>
  </si>
  <si>
    <t>HM02079</t>
  </si>
  <si>
    <t>HM02080</t>
  </si>
  <si>
    <t>HM02081</t>
  </si>
  <si>
    <t>HM01804</t>
  </si>
  <si>
    <t>HM01805</t>
  </si>
  <si>
    <t>HM01806</t>
  </si>
  <si>
    <t>HM01807</t>
  </si>
  <si>
    <t>HM01808</t>
  </si>
  <si>
    <t>HM01809</t>
  </si>
  <si>
    <t>HM01810</t>
  </si>
  <si>
    <t>HM01596</t>
  </si>
  <si>
    <t>HM01597</t>
  </si>
  <si>
    <t>HM01600</t>
  </si>
  <si>
    <t>HM01601</t>
  </si>
  <si>
    <t>HM01602</t>
  </si>
  <si>
    <t>HM01603</t>
  </si>
  <si>
    <t>HM01604</t>
  </si>
  <si>
    <t>HM01605</t>
  </si>
  <si>
    <t>HM01606</t>
  </si>
  <si>
    <t>HM01607</t>
  </si>
  <si>
    <t>HM01608</t>
  </si>
  <si>
    <t>HM01609</t>
  </si>
  <si>
    <t>HM01858</t>
  </si>
  <si>
    <t>HM01859</t>
  </si>
  <si>
    <t>HM05919</t>
  </si>
  <si>
    <t>HM05920</t>
  </si>
  <si>
    <t>HM05921</t>
  </si>
  <si>
    <t>HM05922</t>
  </si>
  <si>
    <t>HM05924</t>
  </si>
  <si>
    <t>HM04327</t>
  </si>
  <si>
    <t>HM02042</t>
  </si>
  <si>
    <t>HM02050</t>
  </si>
  <si>
    <t>HM01930</t>
  </si>
  <si>
    <t>HM01931</t>
  </si>
  <si>
    <t>HM01932</t>
  </si>
  <si>
    <t>HM01933</t>
  </si>
  <si>
    <t>HM01934</t>
  </si>
  <si>
    <t>HM01731</t>
  </si>
  <si>
    <t>HM01610</t>
  </si>
  <si>
    <t>HM01611</t>
  </si>
  <si>
    <t>HM01612</t>
  </si>
  <si>
    <t>HM01613</t>
  </si>
  <si>
    <t>HM01614</t>
  </si>
  <si>
    <t>HM01615</t>
  </si>
  <si>
    <t>HM01616</t>
  </si>
  <si>
    <t>HM01617</t>
  </si>
  <si>
    <t>HM01618</t>
  </si>
  <si>
    <t>HM01812</t>
  </si>
  <si>
    <t>HM01907</t>
  </si>
  <si>
    <t>HM01813</t>
  </si>
  <si>
    <t>HM01814</t>
  </si>
  <si>
    <t>HM01815</t>
  </si>
  <si>
    <t>HM02085</t>
  </si>
  <si>
    <t>HM02087</t>
  </si>
  <si>
    <t>HM02088</t>
  </si>
  <si>
    <t>HM02090</t>
  </si>
  <si>
    <t>HM02091</t>
  </si>
  <si>
    <t>HM02093</t>
  </si>
  <si>
    <t>HM05140</t>
  </si>
  <si>
    <t>HM05141</t>
  </si>
  <si>
    <t>HM05142</t>
  </si>
  <si>
    <t>HM05143</t>
  </si>
  <si>
    <t>HM05134</t>
  </si>
  <si>
    <t>HM05135</t>
  </si>
  <si>
    <t>HM05138</t>
  </si>
  <si>
    <t>HM05139</t>
  </si>
  <si>
    <t>HM05132</t>
  </si>
  <si>
    <t>HM05133</t>
  </si>
  <si>
    <t>HM01992</t>
  </si>
  <si>
    <t>HM01914</t>
  </si>
  <si>
    <t>HM01915</t>
  </si>
  <si>
    <t>HM01916</t>
  </si>
  <si>
    <t>HM01917</t>
  </si>
  <si>
    <t>HM01918</t>
  </si>
  <si>
    <t>HM01919</t>
  </si>
  <si>
    <t>HM02029</t>
  </si>
  <si>
    <t>HM02031</t>
  </si>
  <si>
    <t>HM02032</t>
  </si>
  <si>
    <t>HM02033</t>
  </si>
  <si>
    <t>HM02034</t>
  </si>
  <si>
    <t>HM02035</t>
  </si>
  <si>
    <t>HM02036</t>
  </si>
  <si>
    <t>HM03242</t>
  </si>
  <si>
    <t>HM03243</t>
  </si>
  <si>
    <t>HM03244</t>
  </si>
  <si>
    <t>HM03245</t>
  </si>
  <si>
    <t>HM03246</t>
  </si>
  <si>
    <t>HM03247</t>
  </si>
  <si>
    <t>HM03248</t>
  </si>
  <si>
    <t>HM03249</t>
  </si>
  <si>
    <t>HM03277</t>
  </si>
  <si>
    <t>HM03278</t>
  </si>
  <si>
    <t>HM04254</t>
  </si>
  <si>
    <t>HM04255</t>
  </si>
  <si>
    <t>HM04256</t>
  </si>
  <si>
    <t>HM02915</t>
  </si>
  <si>
    <t>CAP JUNTA ELÁSTICA JE2GS FERRO FUNDIDO DN=100 MM * (4,70 KG) PINTURA BETUMINOSA E ANEL DE BORRACHA INCLUSO NBR 7675 ÁGUA</t>
  </si>
  <si>
    <t>HM02916</t>
  </si>
  <si>
    <t>CAP JUNTA ELÁSTICA JE2GS FERRO FUNDIDO DN=150 MM * (9,40 KG) PINTURA BETUMINOSA E ANEL DE BORRACHA INCLUSO NBR 7675 ÁGUA</t>
  </si>
  <si>
    <t>HM02917</t>
  </si>
  <si>
    <t>CAP JUNTA ELÁSTICA JE2GS FERRO FUNDIDO DN=200 MM * (13,60 KG) PINTURA BETUMINOSA E ANEL DE BORRACHA INCLUSO NBR 7675 ÁGUA</t>
  </si>
  <si>
    <t>HM02918</t>
  </si>
  <si>
    <t>CAP JUNTA ELÁSTICA JE2GS FERRO FUNDIDO DN=250 MM * (18,70 KG) PINTURA BETUMINOSA E ANEL DE BORRACHA INCLUSO NBR 7675 ÁGUA</t>
  </si>
  <si>
    <t>HM02919</t>
  </si>
  <si>
    <t>CAP JUNTA ELÁSTICA JE2GS FERRO FUNDIDO DN=300 MM * (32,10 KG) PINTURA BETUMINOSA E ANEL DE BORRACHA INCLUSO NBR 7675 ÁGUA</t>
  </si>
  <si>
    <t>HM02920</t>
  </si>
  <si>
    <t>CAP JUNTA ELÁSTICA JE2GS FERRO FUNDIDO DN=350 MM * (40,30 KG) PINTURA BETUMINOSA E ANEL DE BORRACHA INCLUSO NBR 7675 ÁGUA</t>
  </si>
  <si>
    <t>HM02921</t>
  </si>
  <si>
    <t>CAP JUNTA ELÁSTICA JE2GS FERRO FUNDIDO DN=400 MM * (51,50 KG) PINTURA BETUMINOSA E ANEL DE BORRACHA INCLUSO NBR 7675 ÁGUA</t>
  </si>
  <si>
    <t>HM02922</t>
  </si>
  <si>
    <t>CAP JUNTA ELÁSTICA JE2GS FERRO FUNDIDO DN=500 MM * (78,50 KG) PINTURA BETUMINOSA E ANEL DE BORRACHA INCLUSO NBR 7675 ÁGUA</t>
  </si>
  <si>
    <t>HM02923</t>
  </si>
  <si>
    <t>CAP JUNTA ELÁSTICA JE2GS FERRO FUNDIDO DN=80 MM * (3,20 KG) PINTURA BETUMINOSA E ANEL DE BORRACHA INCLUSO NBR 7675 ÁGUA</t>
  </si>
  <si>
    <t>HM03063</t>
  </si>
  <si>
    <t>CRUZETA FERRO FUNDIDO DUCTIL COM BOLSAS JUNTA ELASTICA JGS - DN = 100 X 100 MM (25,10 KG) - REVESTIMENTO INTERNO E EXTERNO COM PINTURA BETUMINOSA - NBR 7675</t>
  </si>
  <si>
    <t>HM03066</t>
  </si>
  <si>
    <t>CRUZETA FERRO FUNDIDO DUCTIL COM BOLSAS JUNTA ELASTICA JGS - DN = 150 X 150 MM (37,95 KG) - REVESTIMENTO INTERNO E EXTERNO COM PINTURA BETUMINOSA - NBR 7675</t>
  </si>
  <si>
    <t>HM03069</t>
  </si>
  <si>
    <t>CRUZETA FERRO FUNDIDO DUCTIL COM BOLSAS JUNTA ELASTICA JGS - DN = 200 X 200 MM (55,65 KG) - REVESTIMENTO INTERNO E EXTERNO COM PINTURA BETUMINOSA - NBR 7675</t>
  </si>
  <si>
    <t>HM03072</t>
  </si>
  <si>
    <t>CRUZETA FERRO FUNDIDO DUCTIL COM BOLSAS JUNTA ELASTICA JGS - DN = 250 X 250 MM (77,40 KG) - REVESTIMENTO INTERNO E EXTERNO COM PINTURA BETUMINOSA - NBR 7675</t>
  </si>
  <si>
    <t>HM03076</t>
  </si>
  <si>
    <t>CRUZETA FERRO FUNDIDO DUCTIL COM BOLSAS JUNTA ELASTICA JGS - DN = 300 X 300 MM (104,00 KG) - REVESTIMENTO INTERNO E EXTERNO COM PINTURA BETUMINOSA - NBR 7675</t>
  </si>
  <si>
    <t>HM03080</t>
  </si>
  <si>
    <t>CRUZETA FERRO FUNDIDO DUCTIL COM BOLSAS JUNTA ELASTICA JGS - DN = 400 X 400 MM (158,80 KG) - REVESTIMENTO INTERNO E EXTERNO COM PINTURA BETUMINOSA - NBR 7675</t>
  </si>
  <si>
    <t>HM02933</t>
  </si>
  <si>
    <t>CURVA 11º15' COM BOLSAS JE2GS FERRO FUNDIDO DN=100 MM * (10,80 KG) PINTURA BETUMINOSA E ANÉIS DE BORRACHA INCLUSOS NBR 7675 ÁGUA</t>
  </si>
  <si>
    <t>HM02934</t>
  </si>
  <si>
    <t>CURVA 11º15' COM BOLSAS JE2GS FERRO FUNDIDO DN=150 MM * (16,80 KG) PINTURA BETUMINOSA E ANÉIS DE BORRACHA INCLUSOS NBR 7675 ÁGUA</t>
  </si>
  <si>
    <t>HM02935</t>
  </si>
  <si>
    <t>CURVA 11º15' COM BOLSAS JE2GS FERRO FUNDIDO DN=200 MM * (27,60 KG) PINTURA BETUMINOSA E ANÉIS DE BORRACHA INCLUSOS NBR 7675 ÁGUA</t>
  </si>
  <si>
    <t>HM02936</t>
  </si>
  <si>
    <t>CURVA 11º15' COM BOLSAS JE2GS FERRO FUNDIDO DN=250 MM * (34,20 KG) PINTURA BETUMINOSA E ANÉIS DE BORRACHA INCLUSOS NBR 7675 ÁGUA</t>
  </si>
  <si>
    <t>HM02937</t>
  </si>
  <si>
    <t>CURVA 11º15' COM BOLSAS JE2GS FERRO FUNDIDO DN=300 MM * (44,60 KG) PINTURA BETUMINOSA E ANÉIS DE BORRACHA INCLUSOS NBR 7675 ÁGUA</t>
  </si>
  <si>
    <t>HM02938</t>
  </si>
  <si>
    <t>CURVA 11º15' COM BOLSAS JE2GS FERRO FUNDIDO DN=350 MM * (48,00 KG) PINTURA BETUMINOSA E ANÉIS DE BORRACHA INCLUSOS NBR 7675 ÁGUA</t>
  </si>
  <si>
    <t>HM02939</t>
  </si>
  <si>
    <t>CURVA 11º15' COM BOLSAS JE2GS FERRO FUNDIDO DN=400 MM * (56,10 KG) PINTURA BETUMINOSA E ANÉIS DE BORRACHA INCLUSOS NBR 7675 ÁGUA</t>
  </si>
  <si>
    <t>HM02940</t>
  </si>
  <si>
    <t>CURVA 11º15' COM BOLSAS JE2GS FERRO FUNDIDO DN=450 MM * (71,00 KG) PINTURA BETUMINOSA E ANÉIS DE BORRACHA INCLUSOS NBR 7675 ÁGUA</t>
  </si>
  <si>
    <t>HM02941</t>
  </si>
  <si>
    <t>CURVA 11º15' COM BOLSAS JE2GS FERRO FUNDIDO DN=500 MM * (81,60 KG) PINTURA BETUMINOSA E ANÉIS DE BORRACHA INCLUSOS NBR 7675 ÁGUA</t>
  </si>
  <si>
    <t>HM02942</t>
  </si>
  <si>
    <t>CURVA 11º15' COM BOLSAS JE2GS FERRO FUNDIDO DN=80 MM * (8,80 KG) PINTURA BETUMINOSA E ANÉIS DE BORRACHA INCLUSOS NBR 7675 ÁGUA</t>
  </si>
  <si>
    <t>HM02943</t>
  </si>
  <si>
    <t>CURVA 22º30' COM BOLSAS JE2GS FERRO FUNDIDO DN=100 MM * (11,40 KG) PINTURA BETUMINOSA E ANÉIS DE BORRACHA INCLUSOS NBR 7675 ÁGUA</t>
  </si>
  <si>
    <t>HM02944</t>
  </si>
  <si>
    <t>CURVA 22º30' COM BOLSAS JE2GS FERRO FUNDIDO DN=150 MM * (17,60 KG) PINTURA BETUMINOSA E ANÉIS DE BORRACHA INCLUSOS NBR 7675 ÁGUA</t>
  </si>
  <si>
    <t>HM02945</t>
  </si>
  <si>
    <t>CURVA 22º30' COM BOLSAS JE2GS FERRO FUNDIDO DN=200 MM * (26,20 KG) PINTURA BETUMINOSA E ANÉIS DE BORRACHA INCLUSOS NBR 7675 ÁGUA</t>
  </si>
  <si>
    <t>HM02946</t>
  </si>
  <si>
    <t>CURVA 22º30' COM BOLSAS JE2GS FERRO FUNDIDO DN=250 MM * (33,80 KG) PINTURA BETUMINOSA E ANÉIS DE BORRACHA INCLUSOS NBR 7675 ÁGUA</t>
  </si>
  <si>
    <t>HM02947</t>
  </si>
  <si>
    <t>CURVA 22º30' COM BOLSAS JE2GS FERRO FUNDIDO DN=300 MM * (45,20 KG) PINTURA BETUMINOSA E ANÉIS DE BORRACHA INCLUSOS NBR 7675 ÁGUA</t>
  </si>
  <si>
    <t>HM02948</t>
  </si>
  <si>
    <t>CURVA 22º30' COM BOLSAS JE2GS FERRO FUNDIDO DN=350 MM * (50,10 KG) PINTURA BETUMINOSA E ANÉIS DE BORRACHA INCLUSOS NBR 7675 ÁGUA</t>
  </si>
  <si>
    <t>HM02949</t>
  </si>
  <si>
    <t>CURVA 22º30' COM BOLSAS JE2GS FERRO FUNDIDO DN=400 MM * (63,10 KG) PINTURA BETUMINOSA E ANÉIS DE BORRACHA INCLUSOS NBR 7675 ÁGUA</t>
  </si>
  <si>
    <t>HM02950</t>
  </si>
  <si>
    <t>CURVA 22º30' COM BOLSAS JE2GS FERRO FUNDIDO DN=450 MM * (81,00 KG) PINTURA BETUMINOSA E ANÉIS DE BORRACHA INCLUSOS NBR 7675 ÁGUA</t>
  </si>
  <si>
    <t>HM02951</t>
  </si>
  <si>
    <t>CURVA 22º30' COM BOLSAS JE2GS FERRO FUNDIDO DN=500 MM * (97,40 KG) PINTURA BETUMINOSA E ANÉIS DE BORRACHA INCLUSOS NBR 7675 ÁGUA</t>
  </si>
  <si>
    <t>HM02952</t>
  </si>
  <si>
    <t>CURVA 22º30' COM BOLSAS JE2GS FERRO FUNDIDO DN=80 MM * (8,50 KG) PINTURA BETUMINOSA E ANÉIS DE BORRACHA INCLUSOS NBR 7675 ÁGUA</t>
  </si>
  <si>
    <t>HM02953</t>
  </si>
  <si>
    <t>CURVA 45º COM BOLSAS JE2GS FERRO FUNDIDO DN=100 MM * (12,90 KG) PINTURA BETUMINOSA E ANÉIS DE BORRACHA INCLUSOS NBR 7675 ÁGUA</t>
  </si>
  <si>
    <t>HM02954</t>
  </si>
  <si>
    <t>CURVA 45º COM BOLSAS JE2GS FERRO FUNDIDO DN=150 MM * (18,70 KG) PINTURA BETUMINOSA E ANÉIS DE BORRACHA INCLUSOS NBR 7675 ÁGUA</t>
  </si>
  <si>
    <t>HM02955</t>
  </si>
  <si>
    <t>CURVA 45º COM BOLSAS JE2GS FERRO FUNDIDO DN=200 MM * (29,00 KG) PINTURA BETUMINOSA E ANÉIS DE BORRACHA INCLUSOS NBR 7675 ÁGUA</t>
  </si>
  <si>
    <t>HM02956</t>
  </si>
  <si>
    <t>CURVA 45º COM BOLSAS JE2GS FERRO FUNDIDO DN=250 MM * (39,20 KG) PINTURA BETUMINOSA E ANÉIS DE BORRACHA INCLUSOS NBR 7675 ÁGUA</t>
  </si>
  <si>
    <t>HM02957</t>
  </si>
  <si>
    <t>CURVA 45º COM BOLSAS JE2GS FERRO FUNDIDO DN=300 MM * (53,40 KG) PINTURA BETUMINOSA E ANÉIS DE BORRACHA INCLUSOS NBR 7675 ÁGUA</t>
  </si>
  <si>
    <t>HM02958</t>
  </si>
  <si>
    <t>CURVA 45º COM BOLSAS JE2GS FERRO FUNDIDO DN=350 MM * (61,30 KG) PINTURA BETUMINOSA E ANÉIS DE BORRACHA INCLUSOS NBR 7675 ÁGUA</t>
  </si>
  <si>
    <t>HM02959</t>
  </si>
  <si>
    <t>CURVA 45º COM BOLSAS JE2GS FERRO FUNDIDO DN=400 MM * (83,00 KG) PINTURA BETUMINOSA E ANÉIS DE BORRACHA INCLUSOS NBR 7675 ÁGUA</t>
  </si>
  <si>
    <t>HM02960</t>
  </si>
  <si>
    <t>CURVA 45º COM BOLSAS JE2GS FERRO FUNDIDO DN=450 MM * (105,50 KG) PINTURA BETUMINOSA E ANÉIS DE BORRACHA INCLUSOS NBR 7675 ÁGUA</t>
  </si>
  <si>
    <t>HM02961</t>
  </si>
  <si>
    <t>CURVA 45º COM BOLSAS JE2GS FERRO FUNDIDO DN=500 MM * (128,00 KG) PINTURA BETUMINOSA E ANÉIS DE BORRACHA INCLUSOS NBR 7675 ÁGUA</t>
  </si>
  <si>
    <t>HM02962</t>
  </si>
  <si>
    <t>CURVA 45º COM BOLSAS JE2GS FERRO FUNDIDO DN=80 MM * (9,10 KG) PINTURA BETUMINOSA E ANÉIS DE BORRACHA INCLUSOS NBR 7675 ÁGUA</t>
  </si>
  <si>
    <t>HM02963</t>
  </si>
  <si>
    <t>CURVA 90º COM BOLSAS JE2GS FERRO FUNDIDO DN=100 MM * (13,20 KG) PINTURA BETUMINOSA E ANÉIS DE BORRACHA INCLUSOS NBR 7675 PARA ÁGUA</t>
  </si>
  <si>
    <t>HM02964</t>
  </si>
  <si>
    <t>CURVA 90º COM BOLSAS JE2GS FERRO FUNDIDO DN=150 MM * (21,60 KG) PINTURA BETUMINOSA E ANÉIS DE BORRACHA INCLUSOS NBR 7675 PARA ÁGUA</t>
  </si>
  <si>
    <t>HM02965</t>
  </si>
  <si>
    <t>CURVA 90º COM BOLSAS JE2GS FERRO FUNDIDO DN=200 MM * (33,90 KG) PINTURA BETUMINOSA E ANÉIS DE BORRACHA INCLUSOS NBR 7675 PARA ÁGUA</t>
  </si>
  <si>
    <t>HM02966</t>
  </si>
  <si>
    <t>CURVA 90º COM BOLSAS JE2GS FERRO FUNDIDO DN=250 MM * (47,90 KG) PINTURA BETUMINOSA E ANÉIS DE BORRACHA INCLUSOS NBR 7675 PARA ÁGUA</t>
  </si>
  <si>
    <t>HM02967</t>
  </si>
  <si>
    <t>CURVA 90º COM BOLSAS JE2GS FERRO FUNDIDO DN=300 MM * (70,40 KG) PINTURA BETUMINOSA E ANÉIS DE BORRACHA INCLUSOS NBR 7675 PARA ÁGUA</t>
  </si>
  <si>
    <t>HM02968</t>
  </si>
  <si>
    <t>CURVA 90º COM BOLSAS JE2GS FERRO FUNDIDO DN=350 MM * (96,00 KG) PINTURA BETUMINOSA E ANÉIS DE BORRACHA INCLUSOS NBR 7675 PARA ÁGUA</t>
  </si>
  <si>
    <t>HM02969</t>
  </si>
  <si>
    <t>CURVA 90º COM BOLSAS JE2GS FERRO FUNDIDO DN=400 MM * (105,00 KG) PINTURA BETUMINOSA E ANÉIS DE BORRACHA INCLUSOS NBR 7675 PARA ÁGUA</t>
  </si>
  <si>
    <t>HM02970</t>
  </si>
  <si>
    <t>CURVA 90º COM BOLSAS JE2GS FERRO FUNDIDO DN=450 MM * (163,00 KG) PINTURA BETUMINOSA E ANÉIS DE BORRACHA INCLUSOS NBR 7675 PARA ÁGUA</t>
  </si>
  <si>
    <t>HM02971</t>
  </si>
  <si>
    <t>CURVA 90º COM BOLSAS JE2GS FERRO FUNDIDO DN=500 MM * (178,00 KG) PINTURA BETUMINOSA E ANÉIS DE BORRACHA INCLUSOS NBR 7675 PARA ÁGUA</t>
  </si>
  <si>
    <t>HM02972</t>
  </si>
  <si>
    <t>CURVA 90º COM BOLSAS JE2GS FERRO FUNDIDO DN=80 MM * (10,00 KG) PINTURA BETUMINOSA E ANÉIS DE BORRACHA INCLUSOS NBR 7675 PARA ÁGUA</t>
  </si>
  <si>
    <t>HM03011</t>
  </si>
  <si>
    <t>HM03012</t>
  </si>
  <si>
    <t>HM03013</t>
  </si>
  <si>
    <t>HM03014</t>
  </si>
  <si>
    <t>HM03015</t>
  </si>
  <si>
    <t>HM03016</t>
  </si>
  <si>
    <t>HM03017</t>
  </si>
  <si>
    <t>HM03018</t>
  </si>
  <si>
    <t>HM03019</t>
  </si>
  <si>
    <t>HM02973</t>
  </si>
  <si>
    <t>HM02974</t>
  </si>
  <si>
    <t>HM02975</t>
  </si>
  <si>
    <t>HM02976</t>
  </si>
  <si>
    <t>HM02977</t>
  </si>
  <si>
    <t>HM02978</t>
  </si>
  <si>
    <t>HM02979</t>
  </si>
  <si>
    <t>HM02980</t>
  </si>
  <si>
    <t>HM02981</t>
  </si>
  <si>
    <t>HM02982</t>
  </si>
  <si>
    <t>HM02983</t>
  </si>
  <si>
    <t>HM02984</t>
  </si>
  <si>
    <t>HM02985</t>
  </si>
  <si>
    <t>HM02986</t>
  </si>
  <si>
    <t>HM02987</t>
  </si>
  <si>
    <t>HM02988</t>
  </si>
  <si>
    <t>HM02989</t>
  </si>
  <si>
    <t>HM02990</t>
  </si>
  <si>
    <t>HM02991</t>
  </si>
  <si>
    <t>HM02992</t>
  </si>
  <si>
    <t>HM02993</t>
  </si>
  <si>
    <t>HM02994</t>
  </si>
  <si>
    <t>HM02995</t>
  </si>
  <si>
    <t>HM02996</t>
  </si>
  <si>
    <t>HM02997</t>
  </si>
  <si>
    <t>HM02998</t>
  </si>
  <si>
    <t>HM02999</t>
  </si>
  <si>
    <t>HM03000</t>
  </si>
  <si>
    <t>HM03001</t>
  </si>
  <si>
    <t>HM03002</t>
  </si>
  <si>
    <t>HM03003</t>
  </si>
  <si>
    <t>HM03004</t>
  </si>
  <si>
    <t>HM03005</t>
  </si>
  <si>
    <t>HM03006</t>
  </si>
  <si>
    <t>HM03007</t>
  </si>
  <si>
    <t>HM03008</t>
  </si>
  <si>
    <t>HM03009</t>
  </si>
  <si>
    <t>HM03010</t>
  </si>
  <si>
    <t>HM03091</t>
  </si>
  <si>
    <t>HM03092</t>
  </si>
  <si>
    <t>HM03093</t>
  </si>
  <si>
    <t>HM03094</t>
  </si>
  <si>
    <t>HM03095</t>
  </si>
  <si>
    <t>HM03096</t>
  </si>
  <si>
    <t>HM03097</t>
  </si>
  <si>
    <t>HM03098</t>
  </si>
  <si>
    <t>HM03099</t>
  </si>
  <si>
    <t>HM03100</t>
  </si>
  <si>
    <t>HM03101</t>
  </si>
  <si>
    <t>HM03102</t>
  </si>
  <si>
    <t>HM03103</t>
  </si>
  <si>
    <t>HM03104</t>
  </si>
  <si>
    <t>HM03105</t>
  </si>
  <si>
    <t>HM03106</t>
  </si>
  <si>
    <t>HM03107</t>
  </si>
  <si>
    <t>HM03108</t>
  </si>
  <si>
    <t>HM03109</t>
  </si>
  <si>
    <t>HM03110</t>
  </si>
  <si>
    <t>HM03111</t>
  </si>
  <si>
    <t>HM03112</t>
  </si>
  <si>
    <t>HM03113</t>
  </si>
  <si>
    <t>HM03114</t>
  </si>
  <si>
    <t>HM03115</t>
  </si>
  <si>
    <t>HM03116</t>
  </si>
  <si>
    <t>HM03117</t>
  </si>
  <si>
    <t>HM03118</t>
  </si>
  <si>
    <t>HM03119</t>
  </si>
  <si>
    <t>HM03121</t>
  </si>
  <si>
    <t>HM03122</t>
  </si>
  <si>
    <t>HM03123</t>
  </si>
  <si>
    <t>HM03124</t>
  </si>
  <si>
    <t>HM03125</t>
  </si>
  <si>
    <t>HM03126</t>
  </si>
  <si>
    <t>HM03127</t>
  </si>
  <si>
    <t>HM03128</t>
  </si>
  <si>
    <t>HM03129</t>
  </si>
  <si>
    <t>HM03130</t>
  </si>
  <si>
    <t>HM03131</t>
  </si>
  <si>
    <t>HM03132</t>
  </si>
  <si>
    <t>HM03133</t>
  </si>
  <si>
    <t>HM03134</t>
  </si>
  <si>
    <t>HM03135</t>
  </si>
  <si>
    <t>HM03136</t>
  </si>
  <si>
    <t>HM03137</t>
  </si>
  <si>
    <t>HM03138</t>
  </si>
  <si>
    <t>HM03139</t>
  </si>
  <si>
    <t>HM03140</t>
  </si>
  <si>
    <t>HM03141</t>
  </si>
  <si>
    <t>HM03189</t>
  </si>
  <si>
    <t>HM03190</t>
  </si>
  <si>
    <t>HM03191</t>
  </si>
  <si>
    <t>HM03192</t>
  </si>
  <si>
    <t>HM03193</t>
  </si>
  <si>
    <t>HM03194</t>
  </si>
  <si>
    <t>HM03195</t>
  </si>
  <si>
    <t>HM03196</t>
  </si>
  <si>
    <t>HM03197</t>
  </si>
  <si>
    <t>HM03198</t>
  </si>
  <si>
    <t>HM03199</t>
  </si>
  <si>
    <t>HM03200</t>
  </si>
  <si>
    <t>HM03201</t>
  </si>
  <si>
    <t>HM03202</t>
  </si>
  <si>
    <t>HM03203</t>
  </si>
  <si>
    <t>HM03204</t>
  </si>
  <si>
    <t>HM03218</t>
  </si>
  <si>
    <t>HM03219</t>
  </si>
  <si>
    <t>HM03220</t>
  </si>
  <si>
    <t>HM03221</t>
  </si>
  <si>
    <t>HM03222</t>
  </si>
  <si>
    <t>HM03223</t>
  </si>
  <si>
    <t>HM03224</t>
  </si>
  <si>
    <t>HM03225</t>
  </si>
  <si>
    <t>HM03227</t>
  </si>
  <si>
    <t>HM03228</t>
  </si>
  <si>
    <t>HM03229</t>
  </si>
  <si>
    <t>HM03230</t>
  </si>
  <si>
    <t>HM03231</t>
  </si>
  <si>
    <t>HM03232</t>
  </si>
  <si>
    <t>HM03233</t>
  </si>
  <si>
    <t>HM03234</t>
  </si>
  <si>
    <t>HM03235</t>
  </si>
  <si>
    <t>HM03236</t>
  </si>
  <si>
    <t>HM03237</t>
  </si>
  <si>
    <t>HM03238</t>
  </si>
  <si>
    <t>HM03239</t>
  </si>
  <si>
    <t>HM03240</t>
  </si>
  <si>
    <t>HM03241</t>
  </si>
  <si>
    <t>HM03282</t>
  </si>
  <si>
    <t>HM03283</t>
  </si>
  <si>
    <t>HM03284</t>
  </si>
  <si>
    <t>HM03285</t>
  </si>
  <si>
    <t>HM03286</t>
  </si>
  <si>
    <t>HM03287</t>
  </si>
  <si>
    <t>HM03289</t>
  </si>
  <si>
    <t>HM03290</t>
  </si>
  <si>
    <t>HM03291</t>
  </si>
  <si>
    <t>HM03292</t>
  </si>
  <si>
    <t>HM03293</t>
  </si>
  <si>
    <t>HM03294</t>
  </si>
  <si>
    <t>HM03334</t>
  </si>
  <si>
    <t>HM03335</t>
  </si>
  <si>
    <t>HM03336</t>
  </si>
  <si>
    <t>HM03337</t>
  </si>
  <si>
    <t>HM03338</t>
  </si>
  <si>
    <t>HM03339</t>
  </si>
  <si>
    <t>HM03340</t>
  </si>
  <si>
    <t>HM03295</t>
  </si>
  <si>
    <t>HM03296</t>
  </si>
  <si>
    <t>HM03297</t>
  </si>
  <si>
    <t>HM03298</t>
  </si>
  <si>
    <t>HM03299</t>
  </si>
  <si>
    <t>HM03307</t>
  </si>
  <si>
    <t>HM03308</t>
  </si>
  <si>
    <t>HM03309</t>
  </si>
  <si>
    <t>HM03310</t>
  </si>
  <si>
    <t>HM03311</t>
  </si>
  <si>
    <t>HM03312</t>
  </si>
  <si>
    <t>HM03313</t>
  </si>
  <si>
    <t>HM03314</t>
  </si>
  <si>
    <t>HM03315</t>
  </si>
  <si>
    <t>HM03316</t>
  </si>
  <si>
    <t>HM03317</t>
  </si>
  <si>
    <t>HM03318</t>
  </si>
  <si>
    <t>HM03319</t>
  </si>
  <si>
    <t>HM03320</t>
  </si>
  <si>
    <t>HM03322</t>
  </si>
  <si>
    <t>HM03323</t>
  </si>
  <si>
    <t>HM03324</t>
  </si>
  <si>
    <t>HM03325</t>
  </si>
  <si>
    <t>HM03326</t>
  </si>
  <si>
    <t>HM03327</t>
  </si>
  <si>
    <t>HM03328</t>
  </si>
  <si>
    <t>HM03329</t>
  </si>
  <si>
    <t>HM03330</t>
  </si>
  <si>
    <t>HM03331</t>
  </si>
  <si>
    <t>HM03363</t>
  </si>
  <si>
    <t>HM03364</t>
  </si>
  <si>
    <t>HM03365</t>
  </si>
  <si>
    <t>HM03366</t>
  </si>
  <si>
    <t>HM03367</t>
  </si>
  <si>
    <t>HM03368</t>
  </si>
  <si>
    <t>HM03369</t>
  </si>
  <si>
    <t>HM03370</t>
  </si>
  <si>
    <t>HM03371</t>
  </si>
  <si>
    <t>HM03372</t>
  </si>
  <si>
    <t>HM03373</t>
  </si>
  <si>
    <t>HM03374</t>
  </si>
  <si>
    <t>HM03375</t>
  </si>
  <si>
    <t>HM03376</t>
  </si>
  <si>
    <t>HM03377</t>
  </si>
  <si>
    <t>HM03378</t>
  </si>
  <si>
    <t>HM03379</t>
  </si>
  <si>
    <t>HM03380</t>
  </si>
  <si>
    <t>HM03417</t>
  </si>
  <si>
    <t>HM03418</t>
  </si>
  <si>
    <t>HM03419</t>
  </si>
  <si>
    <t>HM03420</t>
  </si>
  <si>
    <t>HM03421</t>
  </si>
  <si>
    <t>HM03422</t>
  </si>
  <si>
    <t>HM03423</t>
  </si>
  <si>
    <t>HM03424</t>
  </si>
  <si>
    <t>HM03425</t>
  </si>
  <si>
    <t>HM03426</t>
  </si>
  <si>
    <t>HM03427</t>
  </si>
  <si>
    <t>HM03428</t>
  </si>
  <si>
    <t>HM03429</t>
  </si>
  <si>
    <t>HM03430</t>
  </si>
  <si>
    <t>HM03431</t>
  </si>
  <si>
    <t>HM03432</t>
  </si>
  <si>
    <t>HM03433</t>
  </si>
  <si>
    <t>HM03434</t>
  </si>
  <si>
    <t>HM03435</t>
  </si>
  <si>
    <t>HM03436</t>
  </si>
  <si>
    <t>HM03437</t>
  </si>
  <si>
    <t>HM03438</t>
  </si>
  <si>
    <t>HM03439</t>
  </si>
  <si>
    <t>HM03440</t>
  </si>
  <si>
    <t>HM03441</t>
  </si>
  <si>
    <t>HM03442</t>
  </si>
  <si>
    <t>HM03443</t>
  </si>
  <si>
    <t>HM03444</t>
  </si>
  <si>
    <t>HM03445</t>
  </si>
  <si>
    <t>HM03446</t>
  </si>
  <si>
    <t>HM03447</t>
  </si>
  <si>
    <t>TÊ C/BOLSAS JE2GS E FLANGE PN10 FERRO FUNDIDO DN=300X200 MM * (70,00 KG) PINTURA BETUMINOSA, ACESSÓRIOS NÃO INCLUSOS NBR 7675 ÁGUA</t>
  </si>
  <si>
    <t>HM03448</t>
  </si>
  <si>
    <t>TÊ C/BOLSAS JE2GS E FLANGE PN10 FERRO FUNDIDO DN=300X300 MM * (87,30 KG) PINTURA BETUMINOSA, ACESSÓRIOS NÃO INCLUSOS NBR 7675 ÁGUA</t>
  </si>
  <si>
    <t>HM03449</t>
  </si>
  <si>
    <t>TÊ C/BOLSAS JE2GS E FLANGE PN10 FERRO FUNDIDO DN=350X200 MM * (82,00 KG) PINTURA BETUMINOSA, ACESSÓRIOS NÃO INCLUSOS NBR 7675 ÁGUA</t>
  </si>
  <si>
    <t>HM03450</t>
  </si>
  <si>
    <t>TÊ C/BOLSAS JE2GS E FLANGE PN10 FERRO FUNDIDO DN=350X350 MM * (112,00 KG) PINTURA BETUMINOSA, ACESSÓRIOS NÃO INCLUSOS NBR 7675 ÁGUA</t>
  </si>
  <si>
    <t>HM03451</t>
  </si>
  <si>
    <t>TÊ C/BOLSAS JE2GS E FLANGE PN10 FERRO FUNDIDO DN=400X200 MM * (93,80 KG) PINTURA BETUMINOSA, ACESSÓRIOS NÃO INCLUSOS NBR 7675 ÁGUA</t>
  </si>
  <si>
    <t>HM03452</t>
  </si>
  <si>
    <t>TÊ C/BOLSAS JE2GS E FLANGE PN10 FERRO FUNDIDO DN=400X300 MM * (115,70 KG) PINTURA BETUMINOSA, ACESSÓRIOS NÃO INCLUSOS NBR 7675 ÁGUA</t>
  </si>
  <si>
    <t>HM03453</t>
  </si>
  <si>
    <t>TÊ C/BOLSAS JE2GS E FLANGE PN10 FERRO FUNDIDO DN=400X400 MM * (139,00 KG) PINTURA BETUMINOSA, ACESSÓRIOS NÃO INCLUSOS NBR 7675 ÁGUA</t>
  </si>
  <si>
    <t>HM03454</t>
  </si>
  <si>
    <t>TÊ C/BOLSAS JE2GS E FLANGE PN10 FERRO FUNDIDO DN=500X200 MM * (126,00 KG) PINTURA BETUMINOSA, ACESSÓRIOS NÃO INCLUSOS NBR 7675 ÁGUA</t>
  </si>
  <si>
    <t>HM03455</t>
  </si>
  <si>
    <t>TÊ C/BOLSAS JE2GS E FLANGE PN10 FERRO FUNDIDO DN=500X300 MM * (163,00 KG) PINTURA BETUMINOSA, ACESSÓRIOS NÃO INCLUSOS NBR 7675 ÁGUA</t>
  </si>
  <si>
    <t>HM03456</t>
  </si>
  <si>
    <t>TÊ C/BOLSAS JE2GS E FLANGE PN10 FERRO FUNDIDO DN=500X400 MM * (192,00 KG) PINTURA BETUMINOSA, ACESSÓRIOS NÃO INCLUSOS NBR 7675 ÁGUA</t>
  </si>
  <si>
    <t>HM03457</t>
  </si>
  <si>
    <t>TÊ C/BOLSAS JE2GS E FLANGE PN10 FERRO FUNDIDO DN=500X500 MM * (223,00 KG) PINTURA BETUMINOSA, ACESSÓRIOS NÃO INCLUSOS NBR 7675 ÁGUA</t>
  </si>
  <si>
    <t>HM03458</t>
  </si>
  <si>
    <t>TÊ C/BOLSAS JE2GS E FLANGE PN10/16 FERRO FUNDIDO DN=150X100 MM * (25,20 KG) PINTURA BETUMINOSA, ACESSÓRIOS NÃO INCLUSOS NBR 7675 ÁGUA</t>
  </si>
  <si>
    <t>HM03459</t>
  </si>
  <si>
    <t>TÊ C/BOLSAS JE2GS E FLANGE PN10/16 FERRO FUNDIDO DN=150X150 MM * (31,00 KG) PINTURA BETUMINOSA, ACESSÓRIOS NÃO INCLUSOS NBR 7675 ÁGUA</t>
  </si>
  <si>
    <t>HM03460</t>
  </si>
  <si>
    <t>TÊ C/BOLSAS JE2GS E FLANGE PN10/16 FERRO FUNDIDO DN=200X100 MM * (34,50 KG) PINTURA BETUMINOSA, ACESSÓRIOS NÃO INCLUSOS NBR 7675 ÁGUA</t>
  </si>
  <si>
    <t>HM03461</t>
  </si>
  <si>
    <t>TÊ C/BOLSAS JE2GS E FLANGE PN10/16 FERRO FUNDIDO DN=200X150 MM * (39,80 KG) PINTURA BETUMINOSA, ACESSÓRIOS NÃO INCLUSOS NBR 7675 ÁGUA</t>
  </si>
  <si>
    <t>HM03462</t>
  </si>
  <si>
    <t>TÊ C/BOLSAS JE2GS E FLANGE PN10 FERRO FUNDIDO DN=200X200 MM * (41,50 KG) PINTURA BETUMINOSA, ACESSÓRIOS NÃO INCLUSOS NBR 7675 ÁGUA</t>
  </si>
  <si>
    <t>HM03463</t>
  </si>
  <si>
    <t>TÊ C/BOLSAS JE2GS E FLANGE PN10/16 FERRO FUNDIDO DN=250X100 MM * (41,00 KG) PINTURA BETUMINOSA, ACESSÓRIOS NÃO INCLUSOS NBR 7675 ÁGUA</t>
  </si>
  <si>
    <t>HM03464</t>
  </si>
  <si>
    <t>TÊ C/BOLSAS JE2GS E FLANGE PN10/16 FERRO FUNDIDO DN=300X100 MM * (59,00 KG) PINTURA BETUMINOSA, ACESSÓRIOS NÃO INCLUSOS NBR 7675 ÁGUA</t>
  </si>
  <si>
    <t>HM03465</t>
  </si>
  <si>
    <t>TÊ C/BOLSAS JE2GS E FLANGE PN10/16 FERRO FUNDIDO DN=350X100 MM * (53,80 KG) PINTURA BETUMINOSA, ACESSÓRIOS NÃO INCLUSOS NBR 7675 ÁGUA</t>
  </si>
  <si>
    <t>HM03466</t>
  </si>
  <si>
    <t>TÊ C/BOLSAS JE2GS E FLANGE PN10/16 FERRO FUNDIDO DN=400X100 MM * (75,20 KG) PINTURA BETUMINOSA, ACESSÓRIOS NÃO INCLUSOS NBR 7675 ÁGUA</t>
  </si>
  <si>
    <t>HM03467</t>
  </si>
  <si>
    <t>TÊ C/BOLSAS JE2GS E FLANGE PN10/16 FERRO FUNDIDO DN=500X100 MM * (106,80 KG) PINTURA BETUMINOSA, ACESSÓRIOS NÃO INCLUSOS NBR 7675 ÁGUA</t>
  </si>
  <si>
    <t>HM03468</t>
  </si>
  <si>
    <t>TÊ C/BOLSAS JE2GS E FLANGE PN10/16 FERRO FUNDIDO DN=100X100 MM * (19,30 KG) PINTURA BETUMINOSA, ACESSÓRIOS NÃO INCLUSOS NBR 7675 ÁGUA</t>
  </si>
  <si>
    <t>HM03469</t>
  </si>
  <si>
    <t>TÊ C/BOLSAS JE2GS E FLANGE PN10/16/25 FERRO FUNDIDO DN=150X80 MM * (23,30 KG) PINTURA BETUMINOSA, ACESSÓRIOS NÃO INCLUSOS NBR 7675 ÁGUA</t>
  </si>
  <si>
    <t>HM03470</t>
  </si>
  <si>
    <t>TÊ C/BOLSAS JE2GS E FLANGE PN10/16/25 FERRO FUNDIDO DN=200X80 MM * (33,60 KG) PINTURA BETUMINOSA, ACESSÓRIOS NÃO INCLUSOS NBR 7675 ÁGUA</t>
  </si>
  <si>
    <t>HM03471</t>
  </si>
  <si>
    <t>TÊ C/BOLSAS JE2GS E FLANGE PN10/16/25 FERRO FUNDIDO DN=250X80 MM * (39,70 KG) PINTURA BETUMINOSA, ACESSÓRIOS NÃO INCLUSOS NBR 7675 ÁGUA</t>
  </si>
  <si>
    <t>HM03472</t>
  </si>
  <si>
    <t>TÊ C/BOLSAS JE2GS E FLANGE PN10/16/25 FERRO FUNDIDO DN=80X80 MM * (14,70 KG) PINTURA BETUMINOSA, ACESSÓRIOS NÃO INCLUSOS NBR 7675 ÁGUA</t>
  </si>
  <si>
    <t>HM03381</t>
  </si>
  <si>
    <t>TÊ COM FLANGES PN10 FERRO FUNDIDO DN=350X100 MM * (112,00 KG) PINTURA BETUMINOSA, ACESSÓRIOS NÃO INCLUSOS NBR 7675 ÁGUA</t>
  </si>
  <si>
    <t>HM03382</t>
  </si>
  <si>
    <t>TÊ COM FLANGES PN10 FERRO FUNDIDO DN=350X200 MM * (117,00 KG) PINTURA BETUMINOSA, ACESSÓRIOS NÃO INCLUSOS NBR 7675 ÁGUA</t>
  </si>
  <si>
    <t>HM03383</t>
  </si>
  <si>
    <t>TÊ COM FLANGES PN10 FERRO FUNDIDO DN=350X300 MM * (133,00 KG) PINTURA BETUMINOSA, ACESSÓRIOS NÃO INCLUSOS NBR 7675 ÁGUA</t>
  </si>
  <si>
    <t>HM03384</t>
  </si>
  <si>
    <t>TÊ COM FLANGES PN10 FERRO FUNDIDO DN=350X350 MM * (139,00 KG) PINTURA BETUMINOSA, ACESSÓRIOS NÃO INCLUSOS NBR 7675 ÁGUA</t>
  </si>
  <si>
    <t>HM03385</t>
  </si>
  <si>
    <t>TÊ COM FLANGES PN10 FERRO FUNDIDO DN=400X100 MM * (138,00 KG) PINTURA BETUMINOSA, ACESSÓRIOS NÃO INCLUSOS NBR 7675 ÁGUA</t>
  </si>
  <si>
    <t>HM03386</t>
  </si>
  <si>
    <t>TÊ COM FLANGES PN10 FERRO FUNDIDO DN=400X200 MM * (142,00 KG) PINTURA BETUMINOSA, ACESSÓRIOS NÃO INCLUSOS NBR 7675 ÁGUA</t>
  </si>
  <si>
    <t>HM03387</t>
  </si>
  <si>
    <t>TÊ COM FLANGES PN10 FERRO FUNDIDO DN=400X300 MM * (159,00 KG) PINTURA BETUMINOSA, ACESSÓRIOS NÃO INCLUSOS NBR 7675 ÁGUA</t>
  </si>
  <si>
    <t>HM03388</t>
  </si>
  <si>
    <t>TÊ COM FLANGES PN10 FERRO FUNDIDO DN=400X400 MM * (172,00 KG) PINTURA BETUMINOSA, ACESSÓRIOS NÃO INCLUSOS NBR 7675 ÁGUA</t>
  </si>
  <si>
    <t>HM03389</t>
  </si>
  <si>
    <t>TÊ COM FLANGES PN10 FERRO FUNDIDO DN=450X100 MM * (173,00 KG) PINTURA BETUMINOSA, ACESSÓRIOS NÃO INCLUSOS NBR 7675 ÁGUA</t>
  </si>
  <si>
    <t>HM03390</t>
  </si>
  <si>
    <t>TÊ COM FLANGES PN10 FERRO FUNDIDO DN=450X200 MM * (180,00 KG) PINTURA BETUMINOSA, ACESSÓRIOS NÃO INCLUSOS NBR 7675 ÁGUA</t>
  </si>
  <si>
    <t>HM03393</t>
  </si>
  <si>
    <t>TÊ COM FLANGES PN10 FERRO FUNDIDO DN=450X450 MM * (207,00 KG) PINTURA BETUMINOSA, ACESSÓRIOS NÃO INCLUSOS NBR 7675 ÁGUA</t>
  </si>
  <si>
    <t>HM03394</t>
  </si>
  <si>
    <t>TÊ COM FLANGES PN10 FERRO FUNDIDO DN=500X100 MM * (205,00 KG) PINTURA BETUMINOSA, ACESSÓRIOS NÃO INCLUSOS NBR 7675 ÁGUA</t>
  </si>
  <si>
    <t>HM03395</t>
  </si>
  <si>
    <t>TÊ COM FLANGES PN10 FERRO FUNDIDO DN=500X200 MM * (209,00 KG) PINTURA BETUMINOSA, ACESSÓRIOS NÃO INCLUSOS NBR 7675 ÁGUA</t>
  </si>
  <si>
    <t>HM03396</t>
  </si>
  <si>
    <t>TÊ COM FLANGES PN10 FERRO FUNDIDO DN=500X300 MM * (219,00 KG) PINTURA BETUMINOSA, ACESSÓRIOS NÃO INCLUSOS NBR 7675 ÁGUA</t>
  </si>
  <si>
    <t>HM03397</t>
  </si>
  <si>
    <t>TÊ COM FLANGES PN10 FERRO FUNDIDO DN=500X400 MM * (234,00 KG) PINTURA BETUMINOSA, ACESSÓRIOS NÃO INCLUSOS NBR 7675 ÁGUA</t>
  </si>
  <si>
    <t>HM03398</t>
  </si>
  <si>
    <t>TÊ COM FLANGES PN10 FERRO FUNDIDO DN=500X500 MM * (243,00 KG) PINTURA BETUMINOSA, ACESSÓRIOS NÃO INCLUSOS NBR 7675 ÁGUA</t>
  </si>
  <si>
    <t>HM03399</t>
  </si>
  <si>
    <t>TÊ COM FLANGES PN10/16 FERRO FUNDIDO DN=100 X 100 MM * (18,50 KG) PINTURA BETUMINOSA, ACESSÓRIOS NÃO INCLUSOS NBR 7675 ÁGUA</t>
  </si>
  <si>
    <t>HM03400</t>
  </si>
  <si>
    <t>TÊ COM FLANGES PN10/16 FERRO FUNDIDO DN=100 X 80 MM * (18,10 KG) PINTURA BETUMINOSA, ACESSÓRIOS NÃO INCLUSOS NBR 7675 ÁGUA</t>
  </si>
  <si>
    <t>HM03401</t>
  </si>
  <si>
    <t>TÊ COM FLANGES PN10/16 FERRO FUNDIDO DN=150 X 100 MM * (28,50 KG) PINTURA BETUMINOSA, ACESSÓRIOS NÃO INCLUSOS NBR 7675 ÁGUA</t>
  </si>
  <si>
    <t>HM03402</t>
  </si>
  <si>
    <t>TÊ COM FLANGES PN10/16 FERRO FUNDIDO DN=150 X 150 MM * (32,00 KG) PINTURA BETUMINOSA, ACESSÓRIOS NÃO INCLUSOS NBR 7675 ÁGUA</t>
  </si>
  <si>
    <t>HM03403</t>
  </si>
  <si>
    <t>TÊ COM FLANGES PN10/16 FERRO FUNDIDO DN=150 X 80 MM * (30,00 KG) PINTURA BETUMINOSA, ACESSÓRIOS NÃO INCLUSOS NBR 7675 ÁGUA</t>
  </si>
  <si>
    <t>HM03404</t>
  </si>
  <si>
    <t>TÊ COM FLANGES PN10 FERRO FUNDIDO DN=200 X 100 MM * (41,00 KG) PINTURA BETUMINOSA, ACESSÓRIOS NÃO INCLUSOS NBR 7675 ÁGUA</t>
  </si>
  <si>
    <t>HM03405</t>
  </si>
  <si>
    <t>TÊ COM FLANGES PN10 FERRO FUNDIDO DN=200 X 150 MM * (44,00 KG) PINTURA BETUMINOSA, ACESSÓRIOS NÃO INCLUSOS NBR 7675 ÁGUA</t>
  </si>
  <si>
    <t>HM03406</t>
  </si>
  <si>
    <t>TÊ COM FLANGES PN10 FERRO FUNDIDO DN=200 X 200 MM * (47,00 KG) PINTURA BETUMINOSA, ACESSÓRIOS NÃO INCLUSOS NBR 7675 ÁGUA</t>
  </si>
  <si>
    <t>HM03407</t>
  </si>
  <si>
    <t>TÊ COM FLANGES PN10 FERRO FUNDIDO DN=250 X 100 MM * (67,00 KG) PINTURA BETUMINOSA, ACESSÓRIOS NÃO INCLUSOS NBR 7675 ÁGUA</t>
  </si>
  <si>
    <t>HM03408</t>
  </si>
  <si>
    <t>TÊ COM FLANGES PN10 FERRO FUNDIDO DN=250 X 200 MM * (73,00 KG) PINTURA BETUMINOSA, ACESSÓRIOS NÃO INCLUSOS NBR 7675 ÁGUA</t>
  </si>
  <si>
    <t>HM03409</t>
  </si>
  <si>
    <t>TÊ COM FLANGES PN10 FERRO FUNDIDO DN=250 X 250 MM * (80,00 KG) PINTURA BETUMINOSA, ACESSÓRIOS NÃO INCLUSOS NBR 7675 ÁGUA</t>
  </si>
  <si>
    <t>HM03410</t>
  </si>
  <si>
    <t>TÊ COM FLANGES PN10 FERRO FUNDIDO DN=300 X 100 MM * (92,00 KG) PINTURA BETUMINOSA, ACESSÓRIOS NÃO INCLUSOS NBR 7675 ÁGUA</t>
  </si>
  <si>
    <t>HM03411</t>
  </si>
  <si>
    <t>TÊ COM FLANGES PN10 FERRO FUNDIDO DN=300 X 200 MM * (100,00 KG) PINTURA BETUMINOSA, ACESSÓRIOS NÃO INCLUSOS NBR 7675 ÁGUA</t>
  </si>
  <si>
    <t>HM03412</t>
  </si>
  <si>
    <t>TÊ COM FLANGES PN10 FERRO FUNDIDO DN=300 X 300 MM * (119,00 KG) PINTURA BETUMINOSA, ACESSÓRIOS NÃO INCLUSOS NBR 7675 ÁGUA</t>
  </si>
  <si>
    <t>HM03413</t>
  </si>
  <si>
    <t>TÊ COM FLANGES PN10/16 FERRO FUNDIDO DN=100 X 50 MM * (16,00 KG) PINTURA BETUMINOSA, ACESSÓRIOS NÃO INCLUSOS NBR 7675 ÁGUA</t>
  </si>
  <si>
    <t>HM03414</t>
  </si>
  <si>
    <t>TÊ COM FLANGES PN10/16 FERRO FUNDIDO DN=150 X 50 MM * (26,00 KG) PINTURA BETUMINOSA, ACESSÓRIOS NÃO INCLUSOS NBR 7675 ÁGUA</t>
  </si>
  <si>
    <t>HM03415</t>
  </si>
  <si>
    <t>TÊ COM FLANGES PN10/16/25 FERRO FUNDIDO DN=80 X 50 MM * (19,00 KG) PINTURA BETUMINOSA, ACESSÓRIOS NÃO INCLUSOS NBR 7675 ÁGUA</t>
  </si>
  <si>
    <t>HM03416</t>
  </si>
  <si>
    <t>TÊ COM FLANGES PN10/16/25 FERRO FUNDIDO DN=80 X 80 MM * (15,30 KG) PINTURA BETUMINOSA, ACESSÓRIOS NÃO INCLUSOS NBR 7675 ÁGUA</t>
  </si>
  <si>
    <t>HM03501</t>
  </si>
  <si>
    <t>TOCO COM FLANGES PN10 FERRO FUNDIDO DN=350 MM L=250 MM * (70,00 KG) PINTURA BETUMINOSA, ACESSÓRIOS NÃO INCLUSOS NBR 7675 ÁGUA</t>
  </si>
  <si>
    <t>HM03502</t>
  </si>
  <si>
    <t>TOCO COM FLANGES PN10 FERRO FUNDIDO DN=350 MM L=500 MM * (88,00 KG) PINTURA BETUMINOSA, ACESSÓRIOS NÃO INCLUSOS NBR 7675 ÁGUA</t>
  </si>
  <si>
    <t>HM03503</t>
  </si>
  <si>
    <t>TOCO COM FLANGES PN10 FERRO FUNDIDO DN=400 MM L=250 MM * (85,00 KG) PINTURA BETUMINOSA, ACESSÓRIOS NÃO INCLUSOS NBR 7675 ÁGUA</t>
  </si>
  <si>
    <t>HM03504</t>
  </si>
  <si>
    <t>TOCO COM FLANGES PN10 FERRO FUNDIDO DN=400 MM L=500 MM * (114,00 KG) PINTURA BETUMINOSA, ACESSÓRIOS NÃO INCLUSOS NBR 7675 ÁGUA</t>
  </si>
  <si>
    <t>HM03505</t>
  </si>
  <si>
    <t>TOCO COM FLANGES PN10 FERRO FUNDIDO DN=450 MM L=250 MM * (95,00 KG) PINTURA BETUMINOSA, ACESSÓRIOS NÃO INCLUSOS NBR 7675 ÁGUA</t>
  </si>
  <si>
    <t>HM03506</t>
  </si>
  <si>
    <t>TOCO COM FLANGES PN10 FERRO FUNDIDO DN=450 MM L=500 MM * (137,00 KG) PINTURA BETUMINOSA, ACESSÓRIOS NÃO INCLUSOS NBR 7675 ÁGUA</t>
  </si>
  <si>
    <t>HM03507</t>
  </si>
  <si>
    <t>TOCO COM FLANGES PN10 FERRO FUNDIDO DN=500 MM L=250 MM * (116,00 KG) PINTURA BETUMINOSA, ACESSÓRIOS NÃO INCLUSOS NBR 7675 ÁGUA</t>
  </si>
  <si>
    <t>HM03508</t>
  </si>
  <si>
    <t>TOCO COM FLANGES PN10 FERRO FUNDIDO DN=500 MM L=500 MM * (156,00 KG) PINTURA BETUMINOSA, ACESSÓRIOS NÃO INCLUSOS NBR 7675 ÁGUA</t>
  </si>
  <si>
    <t>HM03509</t>
  </si>
  <si>
    <t>TOCO COM FLANGES PN10/16 FERRO FUNDIDO DN=100 MM L=250 MM * (14,00 KG) PINTURA BETUMINOSA, ACESSÓRIOS NÃO INCLUSOS NBR 7675 ÁGUA</t>
  </si>
  <si>
    <t>HM03510</t>
  </si>
  <si>
    <t>TOCO COM FLANGES PN10/16 FERRO FUNDIDO DN=150 MM L=250 MM * (24,00 KG) PINTURA BETUMINOSA, ACESSÓRIOS NÃO INCLUSOS NBR 7675 ÁGUA</t>
  </si>
  <si>
    <t>HM03511</t>
  </si>
  <si>
    <t>TOCO COM FLANGES PN10/16 FERRO FUNDIDO DN=150 MM L=500 MM * (32,00 KG) PINTURA BETUMINOSA, ACESSÓRIOS NÃO INCLUSOS NBR 7675 ÁGUA</t>
  </si>
  <si>
    <t>HM03512</t>
  </si>
  <si>
    <t>TOCO COM FLANGES PN10 FERRO FUNDIDO DN=200 MM L=250 MM * (32,00 KG) PINTURA BETUMINOSA, ACESSÓRIOS NÃO INCLUSOS NBR 7675 ÁGUA</t>
  </si>
  <si>
    <t>HM03513</t>
  </si>
  <si>
    <t>TOCO COM FLANGES PN10 FERRO FUNDIDO DN=200 MM L=500 MM * (43,00 KG) PINTURA BETUMINOSA, ACESSÓRIOS NÃO INCLUSOS NBR 7675 ÁGUA</t>
  </si>
  <si>
    <t>HM03514</t>
  </si>
  <si>
    <t>TOCO COM FLANGES PN10 FERRO FUNDIDO DN=250 MM L=250 MM * (44,00 KG) PINTURA BETUMINOSA, ACESSÓRIOS NÃO INCLUSOS NBR 7675 ÁGUA</t>
  </si>
  <si>
    <t>HM03515</t>
  </si>
  <si>
    <t>TOCO COM FLANGES PN10 FERRO FUNDIDO DN=250 MM L=500 MM * (60,00 KG) PINTURA BETUMINOSA, ACESSÓRIOS NÃO INCLUSOS NBR 7675 ÁGUA</t>
  </si>
  <si>
    <t>HM03516</t>
  </si>
  <si>
    <t>TOCO COM FLANGES PN10 FERRO FUNDIDO DN=300 MM L=250 MM * (56,00 KG) PINTURA BETUMINOSA, ACESSÓRIOS NÃO INCLUSOS NBR 7675 ÁGUA</t>
  </si>
  <si>
    <t>HM03517</t>
  </si>
  <si>
    <t>TOCO COM FLANGES PN10 FERRO FUNDIDO DN=300 MM L=500 MM * (76,00 KG) PINTURA BETUMINOSA, ACESSÓRIOS NÃO INCLUSOS NBR 7675 ÁGUA</t>
  </si>
  <si>
    <t>HM03518</t>
  </si>
  <si>
    <t>TOCO COM FLANGES PN10/16 FERRO FUNDIDO DN=100 MM L=500 MM * (19,00 KG) PINTURA BETUMINOSA, ACESSÓRIOS NÃO INCLUSOS NBR 7675 ÁGUA</t>
  </si>
  <si>
    <t>HM03519</t>
  </si>
  <si>
    <t>TOCO COM FLANGES PN10/16/25 FERRO FUNDIDO DN=80 MM L=500 MM * (15,00 KG) PINTURA BETUMINOSA, ACESSÓRIOS NÃO INCLUSOS NBR 7675 ÁGUA</t>
  </si>
  <si>
    <t>HM03520</t>
  </si>
  <si>
    <t>TOCO C/FLANGES PN10 E ABA DE VEDAÇÃO FERRO FUNDIDO DN=350 MM L=700MM * (112,00 KG) PINTURA BETUMINOSA, ACESSÓRIOS NÃO INCLUSOS NBR 7675 ÁGUA</t>
  </si>
  <si>
    <t>HM03521</t>
  </si>
  <si>
    <t>TOCO C/FLANGES PN10 E ABA DE VEDAÇÃO FERRO FUNDIDO DN=400 MM L=700MM * (136,00 KG) PINTURA BETUMINOSA, ACESSÓRIOS NÃO INCLUSOS NBR 7675 ÁGUA</t>
  </si>
  <si>
    <t>HM03522</t>
  </si>
  <si>
    <t>TOCO C/FLANGES PN10 E ABA DE VEDAÇÃO FERRO FUNDIDO DN=450 MM L=700MM * (165,00 KG) PINTURA BETUMINOSA, ACESSÓRIOS NÃO INCLUSOS NBR 7675 ÁGUA</t>
  </si>
  <si>
    <t>HM03523</t>
  </si>
  <si>
    <t>TOCO C/FLANGES PN10 E ABA DE VEDAÇÃO FERRO FUNDIDO DN=500 MM L=700MM * (197,00 KG) PINTURA BETUMINOSA, ACESSÓRIOS NÃO INCLUSOS NBR 7675 ÁGUA</t>
  </si>
  <si>
    <t>HM03524</t>
  </si>
  <si>
    <t>TOCO C/FLANGES PN10/16 E ABA DE VEDAÇÃO FERRO FUNDIDO DN=150 MM L=700MM * (40,00 KG) PINTURA BETUMINOSA, ACESSÓRIOS NÃO INCLUSOS NBR 7675 ÁGUA</t>
  </si>
  <si>
    <t>HM03525</t>
  </si>
  <si>
    <t>TOCO C/FLANGES PN10 E ABA DE VEDAÇÃO FERRO FUNDIDO DN=200 MM L=700MM * (56,00 KG) PINTURA BETUMINOSA, ACESSÓRIOS NÃO INCLUSOS NBR 7675 ÁGUA</t>
  </si>
  <si>
    <t>HM03526</t>
  </si>
  <si>
    <t>TOCO C/FLANGES PN10 E ABA DE VEDAÇÃO FERRO FUNDIDO DN=250 MM L=700MM * (72,50 KG) PINTURA BETUMINOSA, ACESSÓRIOS NÃO INCLUSOS NBR 7675 ÁGUA</t>
  </si>
  <si>
    <t>HM03527</t>
  </si>
  <si>
    <t>TOCO C/FLANGES PN10 E ABA DE VEDAÇÃO FERRO FUNDIDO DN=300 MM L=700MM * (93,00 KG) PINTURA BETUMINOSA, ACESSÓRIOS NÃO INCLUSOS NBR 7675 ÁGUA</t>
  </si>
  <si>
    <t>HM03528</t>
  </si>
  <si>
    <t>TOCO C/FLANGES PN10/16 E ABA DE VEDAÇÃO FERRO FUNDIDO DN=100 MM L=700MM * (25,50 KG) PINTURA BETUMINOSA, ACESSÓRIOS NÃO INCLUSOS NBR 7675 ÁGUA</t>
  </si>
  <si>
    <t>HM03529</t>
  </si>
  <si>
    <t>TOCO C/FLANGES PN10/16/25 E ABA DE VEDAÇÃO FERRO FUNDIDO DN=80 MM L=700MM * (20,00 KG) PINTURA BETUMINOSA, ACESSÓRIOS NÃO INCLUSOS NBR 7675 ÁGUA</t>
  </si>
  <si>
    <t>HM03158</t>
  </si>
  <si>
    <t>HIDRANTE DE COLUNA SIMPLES FERRO FUNDIDO DN=100 MM * (69,00 KG) COM BASE FLANGEADA NBR 5667-1 COMBATE A INCÊNDIOS</t>
  </si>
  <si>
    <t>HM01366</t>
  </si>
  <si>
    <t>HM01428</t>
  </si>
  <si>
    <t>HM01429</t>
  </si>
  <si>
    <t>HM01430</t>
  </si>
  <si>
    <t>HM03715</t>
  </si>
  <si>
    <t>TUBO C/FLANGE PN10 E BOLSA JE FERRO FUNDIDO DN=350 MM L=1.000 MM * (122,20 KG) PINTURA BETUMINOSA, ACESSÓRIOS NÃO INCLUSOS NBR 7675 ÁGUA</t>
  </si>
  <si>
    <t>HM03716</t>
  </si>
  <si>
    <t>TUBO C/FLANGE PN10 E BOLSA JE FERRO FUNDIDO DN=350 MM L=1.500 MM * (159,95 KG) PINTURA BETUMINOSA, ACESSÓRIOS NÃO INCLUSOS NBR 7675 ÁGUA</t>
  </si>
  <si>
    <t>HM03717</t>
  </si>
  <si>
    <t>TUBO C/FLANGE PN10 E BOLSA JE FERRO FUNDIDO DN=350 MM L=2.000 MM * (197,70 KG) PINTURA BETUMINOSA, ACESSÓRIOS NÃO INCLUSOS NBR 7675 ÁGUA</t>
  </si>
  <si>
    <t>HM03718</t>
  </si>
  <si>
    <t>TUBO C/FLANGE PN10 E BOLSA JE FERRO FUNDIDO DN=350 MM L=2.500 MM * (235,45 KG) PINTURA BETUMINOSA, ACESSÓRIOS NÃO INCLUSOS NBR 7675 ÁGUA</t>
  </si>
  <si>
    <t>HM03719</t>
  </si>
  <si>
    <t>TUBO C/FLANGE PN10 E BOLSA JE FERRO FUNDIDO DN=350 MM L=3.000 MM * (273,20 KG) PINTURA BETUMINOSA, ACESSÓRIOS NÃO INCLUSOS NBR 7675 ÁGUA</t>
  </si>
  <si>
    <t>HM03720</t>
  </si>
  <si>
    <t>TUBO C/FLANGE PN10 E BOLSA JE FERRO FUNDIDO DN=350 MM L=3.500 MM * (310,95 KG) PINTURA BETUMINOSA, ACESSÓRIOS NÃO INCLUSOS NBR 7675 ÁGUA</t>
  </si>
  <si>
    <t>HM03721</t>
  </si>
  <si>
    <t>TUBO C/FLANGE PN10 E BOLSA JE FERRO FUNDIDO DN=350 MM L=4.000 MM * (348,70 KG) PINTURA BETUMINOSA, ACESSÓRIOS NÃO INCLUSOS NBR 7675 ÁGUA</t>
  </si>
  <si>
    <t>HM03722</t>
  </si>
  <si>
    <t>TUBO C/FLANGE PN10 E BOLSA JE FERRO FUNDIDO DN=350 MM L=4.500 MM * (386,45 KG) PINTURA BETUMINOSA, ACESSÓRIOS NÃO INCLUSOS NBR 7675 ÁGUA</t>
  </si>
  <si>
    <t>HM03723</t>
  </si>
  <si>
    <t>TUBO C/FLANGE PN10 E BOLSA JE FERRO FUNDIDO DN=350 MM L=5.000 MM * (424,20 KG) PINTURA BETUMINOSA, ACESSÓRIOS NÃO INCLUSOS NBR 7675 ÁGUA</t>
  </si>
  <si>
    <t>HM03724</t>
  </si>
  <si>
    <t>TUBO C/FLANGE PN10 E BOLSA JE FERRO FUNDIDO DN=350 MM L=5.500 MM * (461,95 KG) PINTURA BETUMINOSA, ACESSÓRIOS NÃO INCLUSOS NBR 7675 ÁGUA</t>
  </si>
  <si>
    <t>HM03725</t>
  </si>
  <si>
    <t>TUBO C/FLANGE PN10 E BOLSA JE FERRO FUNDIDO DN=350 MM L=5.800 MM * (484,60 KG) PINTURA BETUMINOSA, ACESSÓRIOS NÃO INCLUSOS NBR 7675 ÁGUA</t>
  </si>
  <si>
    <t>HM03726</t>
  </si>
  <si>
    <t>TUBO C/FLANGE PN10 E BOLSA JE FERRO FUNDIDO DN=400 MM L=1.000 MM * (146,80 KG) PINTURA BETUMINOSA, ACESSÓRIOS NÃO INCLUSOS NBR 7675 ÁGUA</t>
  </si>
  <si>
    <t>HM03727</t>
  </si>
  <si>
    <t>TUBO C/FLANGE PN10 E BOLSA JE FERRO FUNDIDO DN=400 MM L=1.500 MM * (191,55 KG) PINTURA BETUMINOSA, ACESSÓRIOS NÃO INCLUSOS NBR 7675 ÁGUA</t>
  </si>
  <si>
    <t>HM03728</t>
  </si>
  <si>
    <t>TUBO C/FLANGE PN10 E BOLSA JE FERRO FUNDIDO DN=400 MM L=2.000 MM * (236,30 KG) PINTURA BETUMINOSA, ACESSÓRIOS NÃO INCLUSOS NBR 7675 ÁGUA</t>
  </si>
  <si>
    <t>HM03729</t>
  </si>
  <si>
    <t>TUBO C/FLANGE PN10 E BOLSA JE FERRO FUNDIDO DN=400 MM L=2.500 MM * (281,05 KG) PINTURA BETUMINOSA, ACESSÓRIOS NÃO INCLUSOS NBR 7675 ÁGUA</t>
  </si>
  <si>
    <t>HM03730</t>
  </si>
  <si>
    <t>TUBO C/FLANGE PN10 E BOLSA JE FERRO FUNDIDO DN=400 MM L=3.000 MM * (325,80 KG) PINTURA BETUMINOSA, ACESSÓRIOS NÃO INCLUSOS NBR 7675 ÁGUA</t>
  </si>
  <si>
    <t>HM03731</t>
  </si>
  <si>
    <t>TUBO C/FLANGE PN10 E BOLSA JE FERRO FUNDIDO DN=400 MM L=3.500 MM * (370,55 KG) PINTURA BETUMINOSA, ACESSÓRIOS NÃO INCLUSOS NBR 7675 ÁGUA</t>
  </si>
  <si>
    <t>HM03732</t>
  </si>
  <si>
    <t>TUBO C/FLANGE PN10 E BOLSA JE FERRO FUNDIDO DN=400 MM L=4.000 MM * (415,30 KG) PINTURA BETUMINOSA, ACESSÓRIOS NÃO INCLUSOS NBR 7675 ÁGUA</t>
  </si>
  <si>
    <t>HM03733</t>
  </si>
  <si>
    <t>TUBO C/FLANGE PN10 E BOLSA JE FERRO FUNDIDO DN=400 MM L=4.500 MM * (460,05 KG) PINTURA BETUMINOSA, ACESSÓRIOS NÃO INCLUSOS NBR 7675 ÁGUA</t>
  </si>
  <si>
    <t>HM03734</t>
  </si>
  <si>
    <t>TUBO C/FLANGE PN10 E BOLSA JE FERRO FUNDIDO DN=400 MM L=5.000 MM * (504,80 KG) PINTURA BETUMINOSA, ACESSÓRIOS NÃO INCLUSOS NBR 7675 ÁGUA</t>
  </si>
  <si>
    <t>HM03735</t>
  </si>
  <si>
    <t>TUBO C/FLANGE PN10 E BOLSA JE FERRO FUNDIDO DN=400 MM L=5.500 MM * (549,55 KG) PINTURA BETUMINOSA, ACESSÓRIOS NÃO INCLUSOS NBR 7675 ÁGUA</t>
  </si>
  <si>
    <t>HM03736</t>
  </si>
  <si>
    <t>TUBO C/FLANGE PN10 E BOLSA JE FERRO FUNDIDO DN=400 MM L=5.800 MM * (576,40 KG) PINTURA BETUMINOSA, ACESSÓRIOS NÃO INCLUSOS NBR 7675 ÁGUA</t>
  </si>
  <si>
    <t>HM03737</t>
  </si>
  <si>
    <t>TUBO C/FLANGE PN10 E BOLSA JE FERRO FUNDIDO DN=450 MM L=1.000 MM * (175,20 KG) PINTURA BETUMINOSA, ACESSÓRIOS NÃO INCLUSOS NBR 7675 ÁGUA</t>
  </si>
  <si>
    <t>HM03738</t>
  </si>
  <si>
    <t>TUBO C/FLANGE PN10 E BOLSA JE FERRO FUNDIDO DN=450 MM L=1.500 MM * (227,75 KG) PINTURA BETUMINOSA, ACESSÓRIOS NÃO INCLUSOS NBR 7675 ÁGUA</t>
  </si>
  <si>
    <t>HM03739</t>
  </si>
  <si>
    <t>TUBO C/FLANGE PN10 E BOLSA JE FERRO FUNDIDO DN=450 MM L=2.000 MM * (280,30 KG) PINTURA BETUMINOSA, ACESSÓRIOS NÃO INCLUSOS NBR 7675 ÁGUA</t>
  </si>
  <si>
    <t>HM03740</t>
  </si>
  <si>
    <t>HM03741</t>
  </si>
  <si>
    <t>TUBO C/FLANGE PN10 E BOLSA JE FERRO FUNDIDO DN=450 MM L=3.000 MM * (385,40 KG) PINTURA BETUMINOSA, ACESSÓRIOS NÃO INCLUSOS NBR 7675 ÁGUA</t>
  </si>
  <si>
    <t>HM03742</t>
  </si>
  <si>
    <t>TUBO C/FLANGE PN10 E BOLSA JE FERRO FUNDIDO DN=450 MM L=3.500 MM * (437,95 KG) PINTURA BETUMINOSA, ACESSÓRIOS NÃO INCLUSOS NBR 7675 ÁGUA</t>
  </si>
  <si>
    <t>HM03743</t>
  </si>
  <si>
    <t>TUBO C/FLANGE PN10 E BOLSA JE FERRO FUNDIDO DN=450 MM L=4.000 MM * (490,50 KG) PINTURA BETUMINOSA, ACESSÓRIOS NÃO INCLUSOS NBR 7675 ÁGUA</t>
  </si>
  <si>
    <t>HM03744</t>
  </si>
  <si>
    <t>TUBO C/FLANGE PN10 E BOLSA JE FERRO FUNDIDO DN=450 MM L=4.500 MM * (543,05 KG) PINTURA BETUMINOSA, ACESSÓRIOS NÃO INCLUSOS NBR 7675 ÁGUA</t>
  </si>
  <si>
    <t>HM03745</t>
  </si>
  <si>
    <t>TUBO C/FLANGE PN10 E BOLSA JE FERRO FUNDIDO DN=450 MM L=5.000 MM * (595,60 KG) PINTURA BETUMINOSA, ACESSÓRIOS NÃO INCLUSOS NBR 7675 ÁGUA</t>
  </si>
  <si>
    <t>HM03746</t>
  </si>
  <si>
    <t>TUBO C/FLANGE PN10 E BOLSA JE FERRO FUNDIDO DN=450 MM L=5.500 MM * (648,15 KG) PINTURA BETUMINOSA, ACESSÓRIOS NÃO INCLUSOS NBR 7675 ÁGUA</t>
  </si>
  <si>
    <t>HM03747</t>
  </si>
  <si>
    <t>TUBO C/FLANGE PN10 E BOLSA JE FERRO FUNDIDO DN=450 MM L=5.800 MM * (679,68 KG) PINTURA BETUMINOSA, ACESSÓRIOS NÃO INCLUSOS NBR 7675 ÁGUA</t>
  </si>
  <si>
    <t>HM03840</t>
  </si>
  <si>
    <t>TUBO C/FLANGE PN10 E BOLSA JE FERRO FUNDIDO DN=500 MM L=1.000 MM * (202,60 KG) PINTURA BETUMINOSA, ACESSÓRIOS NÃO INCLUSOS NBR 7675 ÁGUA</t>
  </si>
  <si>
    <t>HM03841</t>
  </si>
  <si>
    <t>TUBO C/FLANGE PN10 E BOLSA JE FERRO FUNDIDO DN=500 MM L=1.500 MM * (263,50 KG) PINTURA BETUMINOSA, ACESSÓRIOS NÃO INCLUSOS NBR 7675 ÁGUA</t>
  </si>
  <si>
    <t>HM03842</t>
  </si>
  <si>
    <t>TUBO C/FLANGE PN10 E BOLSA JE FERRO FUNDIDO DN=500 MM L=2.000 MM * (324,40 KG) PINTURA BETUMINOSA, ACESSÓRIOS NÃO INCLUSOS NBR 7675 ÁGUA</t>
  </si>
  <si>
    <t>HM03843</t>
  </si>
  <si>
    <t>TUBO C/FLANGE PN10 E BOLSA JE FERRO FUNDIDO DN=500 MM L=2.500 MM * (385,30 KG) PINTURA BETUMINOSA, ACESSÓRIOS NÃO INCLUSOS NBR 7675 ÁGUA</t>
  </si>
  <si>
    <t>HM03844</t>
  </si>
  <si>
    <t>TUBO C/FLANGE PN10 E BOLSA JE FERRO FUNDIDO DN=500 MM L=3.000 MM * (446,20 KG) PINTURA BETUMINOSA, ACESSÓRIOS NÃO INCLUSOS NBR 7675 ÁGUA</t>
  </si>
  <si>
    <t>HM03845</t>
  </si>
  <si>
    <t>TUBO C/FLANGE PN10 E BOLSA JE FERRO FUNDIDO DN=500 MM L=3.500 MM * (507,10 KG) PINTURA BETUMINOSA, ACESSÓRIOS NÃO INCLUSOS NBR 7675 ÁGUA</t>
  </si>
  <si>
    <t>HM03846</t>
  </si>
  <si>
    <t>TUBO C/FLANGE PN10 E BOLSA JE FERRO FUNDIDO DN=500 MM L=4.000 MM * (568,00 KG) PINTURA BETUMINOSA, ACESSÓRIOS NÃO INCLUSOS NBR 7675 ÁGUA</t>
  </si>
  <si>
    <t>HM03847</t>
  </si>
  <si>
    <t>TUBO C/FLANGE PN10 E BOLSA JE FERRO FUNDIDO DN=500 MM L=4.500 MM * (628,90 KG) PINTURA BETUMINOSA, ACESSÓRIOS NÃO INCLUSOS NBR 7675 ÁGUA</t>
  </si>
  <si>
    <t>HM03848</t>
  </si>
  <si>
    <t>TUBO C/FLANGE PN10 E BOLSA JE FERRO FUNDIDO DN=500 MM L=5.000 MM * (689,80 KG) PINTURA BETUMINOSA, ACESSÓRIOS NÃO INCLUSOS NBR 7675 ÁGUA</t>
  </si>
  <si>
    <t>HM03849</t>
  </si>
  <si>
    <t>TUBO C/FLANGE PN10 E BOLSA JE FERRO FUNDIDO DN=500 MM L=5.500 MM * (750,70 KG) PINTURA BETUMINOSA, ACESSÓRIOS NÃO INCLUSOS NBR 7675 ÁGUA</t>
  </si>
  <si>
    <t>HM03850</t>
  </si>
  <si>
    <t>TUBO C/FLANGE PN10 E BOLSA JE FERRO FUNDIDO DN=500 MM L=5.800 MM * (787,24 KG) PINTURA BETUMINOSA, ACESSÓRIOS NÃO INCLUSOS NBR 7675 ÁGUA</t>
  </si>
  <si>
    <t>HM03748</t>
  </si>
  <si>
    <t>TUBO C/FLANGE PN10/16 E BOLSA JE FERRO FUNDIDO DN=100 MM L=1.000 MM * (26,00 KG) PINTURA BETUMINOSA, ACESSÓRIOS NÃO INCLUSOS NBR 7675 ÁGUA</t>
  </si>
  <si>
    <t>HM03749</t>
  </si>
  <si>
    <t>TUBO C/FLANGE PN10/16 E BOLSA JE FERRO FUNDIDO DN=100 MM L=1.500 MM * (34,60 KG) PINTURA BETUMINOSA, ACESSÓRIOS NÃO INCLUSOS NBR 7675 ÁGUA</t>
  </si>
  <si>
    <t>HM03750</t>
  </si>
  <si>
    <t>TUBO C/FLANGE PN10/16 E BOLSA JE FERRO FUNDIDO DN=100 MM L=2.000 MM * (43,20 KG) PINTURA BETUMINOSA, ACESSÓRIOS NÃO INCLUSOS NBR 7675 ÁGUA</t>
  </si>
  <si>
    <t>HM03751</t>
  </si>
  <si>
    <t>TUBO C/FLANGE PN10/16 E BOLSA JE FERRO FUNDIDO DN=100 MM L=2.500 MM * (51,80 KG) PINTURA BETUMINOSA, ACESSÓRIOS NÃO INCLUSOS NBR 7675 ÁGUA</t>
  </si>
  <si>
    <t>HM03752</t>
  </si>
  <si>
    <t>TUBO C/FLANGE PN10/16 E BOLSA JE FERRO FUNDIDO DN=100 MM L=3.000 MM * (60,40 KG) PINTURA BETUMINOSA, ACESSÓRIOS NÃO INCLUSOS NBR 7675 ÁGUA</t>
  </si>
  <si>
    <t>HM03753</t>
  </si>
  <si>
    <t>TUBO C/FLANGE PN10/16 E BOLSA JE FERRO FUNDIDO DN=100 MM L=3.500 MM * (69,00 KG) PINTURA BETUMINOSA, ACESSÓRIOS NÃO INCLUSOS NBR 7675 ÁGUA</t>
  </si>
  <si>
    <t>HM03754</t>
  </si>
  <si>
    <t>TUBO C/FLANGE PN10/16 E BOLSA JE FERRO FUNDIDO DN=100 MM L=4.000 MM * (77,60 KG) PINTURA BETUMINOSA, ACESSÓRIOS NÃO INCLUSOS NBR 7675 ÁGUA</t>
  </si>
  <si>
    <t>HM03755</t>
  </si>
  <si>
    <t>TUBO C/FLANGE PN10/16 E BOLSA JE FERRO FUNDIDO DN=100 MM L=4.500 MM * (86,20 KG) PINTURA BETUMINOSA, ACESSÓRIOS NÃO INCLUSOS NBR 7675 ÁGUA</t>
  </si>
  <si>
    <t>HM03756</t>
  </si>
  <si>
    <t>TUBO C/FLANGE PN10/16 E BOLSA JE FERRO FUNDIDO DN=100 MM L=5.000 MM * (94,80 KG) PINTURA BETUMINOSA, ACESSÓRIOS NÃO INCLUSOS NBR 7675 ÁGUA</t>
  </si>
  <si>
    <t>HM03757</t>
  </si>
  <si>
    <t>TUBO C/FLANGE PN10/16 E BOLSA JE FERRO FUNDIDO DN=100 MM L=5.800 MM * (108,56 KG) PINTURA BETUMINOSA, ACESSÓRIOS NÃO INCLUSOS NBR 7675 ÁGUA</t>
  </si>
  <si>
    <t>HM03758</t>
  </si>
  <si>
    <t>TUBO C/FLANGE PN10/16 E BOLSA JE FERRO FUNDIDO DN=150 MM L=1.000 MM * (41,10 KG) PINTURA BETUMINOSA, ACESSÓRIOS NÃO INCLUSOS NBR 7675 ÁGUA</t>
  </si>
  <si>
    <t>HM03759</t>
  </si>
  <si>
    <t>TUBO C/FLANGE PN10/16 E BOLSA JE FERRO FUNDIDO DN=150 MM L=1.500 MM * (54,10 KG) PINTURA BETUMINOSA, ACESSÓRIOS NÃO INCLUSOS NBR 7675 ÁGUA</t>
  </si>
  <si>
    <t>HM03760</t>
  </si>
  <si>
    <t>TUBO C/FLANGE PN10/16 E BOLSA JE FERRO FUNDIDO DN=150 MM L=2.000 MM * (67,10 KG) PINTURA BETUMINOSA, ACESSÓRIOS NÃO INCLUSOS NBR 7675 ÁGUA</t>
  </si>
  <si>
    <t>HM03761</t>
  </si>
  <si>
    <t>TUBO C/FLANGE PN10/16 E BOLSA JE FERRO FUNDIDO DN=150 MM L=2.500 MM * (80,10 KG) PINTURA BETUMINOSA, ACESSÓRIOS NÃO INCLUSOS NBR 7675 ÁGUA</t>
  </si>
  <si>
    <t>HM03762</t>
  </si>
  <si>
    <t>TUBO C/FLANGE PN10/16 E BOLSA JE FERRO FUNDIDO DN=150 MM L=3.000 MM * (93,10 KG) PINTURA BETUMINOSA, ACESSÓRIOS NÃO INCLUSOS NBR 7675 ÁGUA</t>
  </si>
  <si>
    <t>HM03763</t>
  </si>
  <si>
    <t>TUBO C/FLANGE PN10/16 E BOLSA JE FERRO FUNDIDO DN=150 MM L=3.500 MM * (106,10 KG) PINTURA BETUMINOSA, ACESSÓRIOS NÃO INCLUSOS NBR 7675 ÁGUA</t>
  </si>
  <si>
    <t>HM03764</t>
  </si>
  <si>
    <t>TUBO C/FLANGE PN10/16 E BOLSA JE FERRO FUNDIDO DN=150 MM L=4.000 MM * (119,10 KG) PINTURA BETUMINOSA, ACESSÓRIOS NÃO INCLUSOS NBR 7675 ÁGUA</t>
  </si>
  <si>
    <t>HM03765</t>
  </si>
  <si>
    <t>TUBO C/FLANGE PN10/16 E BOLSA JE FERRO FUNDIDO DN=150 MM L=4.500 MM * (132,10 KG) PINTURA BETUMINOSA, ACESSÓRIOS NÃO INCLUSOS NBR 7675 ÁGUA</t>
  </si>
  <si>
    <t>HM03766</t>
  </si>
  <si>
    <t>TUBO C/FLANGE PN10/16 E BOLSA JE FERRO FUNDIDO DN=150 MM L=5.000 MM * (145,10 KG) PINTURA BETUMINOSA, ACESSÓRIOS NÃO INCLUSOS NBR 7675 ÁGUA</t>
  </si>
  <si>
    <t>HM03767</t>
  </si>
  <si>
    <t>TUBO C/FLANGE PN10/16 E BOLSA JE FERRO FUNDIDO DN=150 MM L=5.500 MM * (158,10 KG) PINTURA BETUMINOSA, ACESSÓRIOS NÃO INCLUSOS NBR 7675 ÁGUA</t>
  </si>
  <si>
    <t>HM03768</t>
  </si>
  <si>
    <t>TUBO C/FLANGE PN10/16 E BOLSA JE FERRO FUNDIDO DN=150 MM L=5.800 MM * (165,10 KG) PINTURA BETUMINOSA, ACESSÓRIOS NÃO INCLUSOS NBR 7675 ÁGUA</t>
  </si>
  <si>
    <t>HM03769</t>
  </si>
  <si>
    <t>TUBO C/FLANGE PN10 E BOLSA JE FERRO FUNDIDO DN=200 MM L=1.000 MM * (55,10 KG) PINTURA BETUMINOSA, ACESSÓRIOS NÃO INCLUSOS NBR 7675 ÁGUA</t>
  </si>
  <si>
    <t>HM03770</t>
  </si>
  <si>
    <t>TUBO C/FLANGE PN10 E BOLSA JE FERRO FUNDIDO DN=200 MM L=1.500 MM * (72,50 KG) PINTURA BETUMINOSA, ACESSÓRIOS NÃO INCLUSOS NBR 7675 ÁGUA</t>
  </si>
  <si>
    <t>HM03771</t>
  </si>
  <si>
    <t>TUBO C/FLANGE PN10 E BOLSA JE FERRO FUNDIDO DN=200 MM L=2.000 MM * (89,90 KG) PINTURA BETUMINOSA, ACESSÓRIOS NÃO INCLUSOS NBR 7675 ÁGUA</t>
  </si>
  <si>
    <t>HM03772</t>
  </si>
  <si>
    <t>TUBO C/FLANGE PN10 E BOLSA JE FERRO FUNDIDO DN=200 MM L=2.500 MM * (107,30 KG) PINTURA BETUMINOSA, ACESSÓRIOS NÃO INCLUSOS NBR 7675 ÁGUA</t>
  </si>
  <si>
    <t>HM03773</t>
  </si>
  <si>
    <t>TUBO C/FLANGE PN10 E BOLSA JE FERRO FUNDIDO DN=200 MM L=3.000 MM * (124,70 KG) PINTURA BETUMINOSA, ACESSÓRIOS NÃO INCLUSOS NBR 7675 ÁGUA</t>
  </si>
  <si>
    <t>HM03774</t>
  </si>
  <si>
    <t>TUBO C/FLANGE PN10 E BOLSA JE FERRO FUNDIDO DN=200 MM L=3.500 MM * (142,10 KG) PINTURA BETUMINOSA, ACESSÓRIOS NÃO INCLUSOS NBR 7675 ÁGUA</t>
  </si>
  <si>
    <t>HM03775</t>
  </si>
  <si>
    <t>TUBO C/FLANGE PN10 E BOLSA JE FERRO FUNDIDO DN=200 MM L=4.000 MM * (159,50 KG) PINTURA BETUMINOSA, ACESSÓRIOS NÃO INCLUSOS NBR 7675 ÁGUA</t>
  </si>
  <si>
    <t>HM03776</t>
  </si>
  <si>
    <t>TUBO C/FLANGE PN10 E BOLSA JE FERRO FUNDIDO DN=200 MM L=4.500 MM * (176,90 KG) PINTURA BETUMINOSA, ACESSÓRIOS NÃO INCLUSOS NBR 7675 ÁGUA</t>
  </si>
  <si>
    <t>HM03777</t>
  </si>
  <si>
    <t>TUBO C/FLANGE PN10 E BOLSA JE FERRO FUNDIDO DN=200 MM L=5.000 MM * (194,30 KG) PINTURA BETUMINOSA, ACESSÓRIOS NÃO INCLUSOS NBR 7675 ÁGUA</t>
  </si>
  <si>
    <t>HM03778</t>
  </si>
  <si>
    <t>TUBO C/FLANGE PN10 E BOLSA JE FERRO FUNDIDO DN=200 MM L=5.500 MM * (211,70 KG) PINTURA BETUMINOSA, ACESSÓRIOS NÃO INCLUSOS NBR 7675 ÁGUA</t>
  </si>
  <si>
    <t>HM03779</t>
  </si>
  <si>
    <t>TUBO C/FLANGE PN10 E BOLSA JE FERRO FUNDIDO DN=200 MM L=5.800 MM * (222,14 KG) PINTURA BETUMINOSA, ACESSÓRIOS NÃO INCLUSOS NBR 7675 ÁGUA</t>
  </si>
  <si>
    <t>HM03780</t>
  </si>
  <si>
    <t>TUBO C/FLANGE PN10 E BOLSA JE FERRO FUNDIDO DN=250 MM L=1.000 MM * (74,10 KG) PINTURA BETUMINOSA, ACESSÓRIOS NÃO INCLUSOS NBR 7675 ÁGUA</t>
  </si>
  <si>
    <t>HM03781</t>
  </si>
  <si>
    <t>TUBO C/FLANGE PN10 E BOLSA JE FERRO FUNDIDO DN=250 MM L=1.500 MM * (96,80 KG) PINTURA BETUMINOSA, ACESSÓRIOS NÃO INCLUSOS NBR 7676 ÁGUA</t>
  </si>
  <si>
    <t>HM03782</t>
  </si>
  <si>
    <t>TUBO C/FLANGE PN10 E BOLSA JE FERRO FUNDIDO DN=250 MM L=2.000 MM * (119,50 KG) PINTURA BETUMINOSA, ACESSÓRIOS NÃO INCLUSOS NBR 7677 ÁGUA</t>
  </si>
  <si>
    <t>HM03783</t>
  </si>
  <si>
    <t>TUBO C/FLANGE PN10 E BOLSA JE FERRO FUNDIDO DN=250 MM L=2.500 MM * (142,20 KG) PINTURA BETUMINOSA, ACESSÓRIOS NÃO INCLUSOS NBR 7678 ÁGUA</t>
  </si>
  <si>
    <t>HM03784</t>
  </si>
  <si>
    <t>TUBO C/FLANGE PN10 E BOLSA JE FERRO FUNDIDO DN=250 MM L=3.000 MM * (164,90 KG) PINTURA BETUMINOSA, ACESSÓRIOS NÃO INCLUSOS NBR 7679 ÁGUA</t>
  </si>
  <si>
    <t>HM03785</t>
  </si>
  <si>
    <t>HM03786</t>
  </si>
  <si>
    <t>TUBO C/FLANGE PN10 E BOLSA JE FERRO FUNDIDO DN=250 MM L=4.000 MM * (210,30 KG) PINTURA BETUMINOSA, ACESSÓRIOS NÃO INCLUSOS NBR 7681 ÁGUA</t>
  </si>
  <si>
    <t>HM03787</t>
  </si>
  <si>
    <t>TUBO C/FLANGE PN10 E BOLSA JE FERRO FUNDIDO DN=250 MM L=4.500 MM * (233,00 KG) PINTURA BETUMINOSA, ACESSÓRIOS NÃO INCLUSOS NBR 7682 ÁGUA</t>
  </si>
  <si>
    <t>HM03788</t>
  </si>
  <si>
    <t>TUBO C/FLANGE PN10 E BOLSA JE FERRO FUNDIDO DN=250 MM L=5.000 MM * (255,70 KG) PINTURA BETUMINOSA, ACESSÓRIOS NÃO INCLUSOS NBR 7683 ÁGUA</t>
  </si>
  <si>
    <t>HM03789</t>
  </si>
  <si>
    <t>TUBO C/FLANGE PN10 E BOLSA JE FERRO FUNDIDO DN=250 MM L=5.500 MM * (278,40 KG) PINTURA BETUMINOSA, ACESSÓRIOS NÃO INCLUSOS NBR 7684 ÁGUA</t>
  </si>
  <si>
    <t>HM03790</t>
  </si>
  <si>
    <t>TUBO C/FLANGE PN10 E BOLSA JE FERRO FUNDIDO DN=250 MM L=5.800 MM * (292,02 KG) PINTURA BETUMINOSA, ACESSÓRIOS NÃO INCLUSOS NBR 7685 ÁGUA</t>
  </si>
  <si>
    <t>HM03791</t>
  </si>
  <si>
    <t>TUBO C/FLANGE PN10 E BOLSA JE FERRO FUNDIDO DN=300 MM L=1.000 MM * (93,70 KG) PINTURA BETUMINOSA, ACESSÓRIOS NÃO INCLUSOS NBR 7685 ÁGUA</t>
  </si>
  <si>
    <t>HM03792</t>
  </si>
  <si>
    <t>TUBO C/FLANGE PN10 E BOLSA JE FERRO FUNDIDO DN=300 MM L=1.500 MM * (122,25 KG) PINTURA BETUMINOSA, ACESSÓRIOS NÃO INCLUSOS NBR 7685 ÁGUA</t>
  </si>
  <si>
    <t>HM03793</t>
  </si>
  <si>
    <t>TUBO C/FLANGE PN10 E BOLSA JE FERRO FUNDIDO DN=300 MM L=2.000 MM * (150,80 KG) PINTURA BETUMINOSA, ACESSÓRIOS NÃO INCLUSOS NBR 7685 ÁGUA</t>
  </si>
  <si>
    <t>HM03794</t>
  </si>
  <si>
    <t>TUBO C/FLANGE PN10 E BOLSA JE FERRO FUNDIDO DN=300 MM L=2.500 MM * (179,35 KG) PINTURA BETUMINOSA, ACESSÓRIOS NÃO INCLUSOS NBR 7685 ÁGUA</t>
  </si>
  <si>
    <t>HM03795</t>
  </si>
  <si>
    <t>TUBO C/FLANGE PN10 E BOLSA JE FERRO FUNDIDO DN=300 MM L=3.000 MM * (207,90 KG) PINTURA BETUMINOSA, ACESSÓRIOS NÃO INCLUSOS NBR 7685 ÁGUA</t>
  </si>
  <si>
    <t>HM03796</t>
  </si>
  <si>
    <t>TUBO C/FLANGE PN10 E BOLSA JE FERRO FUNDIDO DN=300 MM L=3.500 MM * (236,45 KG) PINTURA BETUMINOSA, ACESSÓRIOS NÃO INCLUSOS NBR 7685 ÁGUA</t>
  </si>
  <si>
    <t>HM03797</t>
  </si>
  <si>
    <t>TUBO C/FLANGE PN10 E BOLSA JE FERRO FUNDIDO DN=300 MM L=4.000 MM * (265,00 KG) PINTURA BETUMINOSA, ACESSÓRIOS NÃO INCLUSOS NBR 7685 ÁGUA</t>
  </si>
  <si>
    <t>HM03798</t>
  </si>
  <si>
    <t>TUBO C/FLANGE PN10 E BOLSA JE FERRO FUNDIDO DN=300 MM L=4.500 MM * (293,55 KG) PINTURA BETUMINOSA, ACESSÓRIOS NÃO INCLUSOS NBR 7685 ÁGUA</t>
  </si>
  <si>
    <t>HM03799</t>
  </si>
  <si>
    <t>TUBO C/FLANGE PN10 E BOLSA JE FERRO FUNDIDO DN=300 MM L=5.000 MM * (322,10 KG) PINTURA BETUMINOSA, ACESSÓRIOS NÃO INCLUSOS NBR 7685 ÁGUA</t>
  </si>
  <si>
    <t>HM03800</t>
  </si>
  <si>
    <t>HM03801</t>
  </si>
  <si>
    <t>TUBO C/FLANGE PN10 E BOLSA JE FERRO FUNDIDO DN=300 MM L=5.800 MM * (367,78 KG) PINTURA BETUMINOSA, ACESSÓRIOS NÃO INCLUSOS NBR 7685 ÁGUA</t>
  </si>
  <si>
    <t>HM03802</t>
  </si>
  <si>
    <t>TUBO C/FLANGE PN10/16/25 E BOLSA JE FERRO FUNDIDO DN=80 MM L=1.500 MM * (28,25 KG) PINTURA BETUMINOSA, ACESSÓRIOS NÃO INCLUSOS NBR 7675 ÁGUA</t>
  </si>
  <si>
    <t>HM03803</t>
  </si>
  <si>
    <t>TUBO C/FLANGE PN10/16/25 E BOLSA JE FERRO FUNDIDO DN=80 MM L=2.000 MM * (35,20 KG) PINTURA BETUMINOSA, ACESSÓRIOS NÃO INCLUSOS NBR 7675 ÁGUA</t>
  </si>
  <si>
    <t>HM03804</t>
  </si>
  <si>
    <t>TUBO C/FLANGE PN10/16/25 E BOLSA JE FERRO FUNDIDO DN=80 MM L=2.500 MM * (42,15 KG) PINTURA BETUMINOSA, ACESSÓRIOS NÃO INCLUSOS NBR 7675 ÁGUA</t>
  </si>
  <si>
    <t>HM03805</t>
  </si>
  <si>
    <t>TUBO C/FLANGE PN10/16/25 E BOLSA JE FERRO FUNDIDO DN=80 MM L=3.000 MM * (49,10 KG) PINTURA BETUMINOSA, ACESSÓRIOS NÃO INCLUSOS NBR 7675 ÁGUA</t>
  </si>
  <si>
    <t>HM03806</t>
  </si>
  <si>
    <t>TUBO C/FLANGE PN10/16/25 E BOLSA JE FERRO FUNDIDO DN=80 MM L=3.500 MM * (56,05 KG) PINTURA BETUMINOSA, ACESSÓRIOS NÃO INCLUSOS NBR 7675 ÁGUA</t>
  </si>
  <si>
    <t>HM03807</t>
  </si>
  <si>
    <t>TUBO C/FLANGE PN10/16/25 E BOLSA JE FERRO FUNDIDO DN=80 MM L=4.000 MM * (63,00 KG) PINTURA BETUMINOSA, ACESSÓRIOS NÃO INCLUSOS NBR 7675 ÁGUA</t>
  </si>
  <si>
    <t>HM03808</t>
  </si>
  <si>
    <t>TUBO C/FLANGE PN10/16/25 E BOLSA JE FERRO FUNDIDO DN=80 MM L=4.500 MM * (69,95 KG) PINTURA BETUMINOSA, ACESSÓRIOS NÃO INCLUSOS NBR 7675 ÁGUA</t>
  </si>
  <si>
    <t>HM03809</t>
  </si>
  <si>
    <t>TUBO C/FLANGE PN10/16/25 E BOLSA JE FERRO FUNDIDO DN=80 MM L=5.000 MM * (76,90 KG) PINTURA BETUMINOSA, ACESSÓRIOS NÃO INCLUSOS NBR 7675 ÁGUA</t>
  </si>
  <si>
    <t>HM03810</t>
  </si>
  <si>
    <t>TUBO C/FLANGE PN10/16/25 E BOLSA JE FERRO FUNDIDO DN=80 MM L=5.500 MM * (83,85 KG) PINTURA BETUMINOSA, ACESSÓRIOS NÃO INCLUSOS NBR 7675 ÁGUA</t>
  </si>
  <si>
    <t>HM03811</t>
  </si>
  <si>
    <t>TUBO C/FLANGE PN10/16/25 E BOLSA JE FERRO FUNDIDO DN=80 MM L=5.800 MM * (88,02 KG) PINTURA BETUMINOSA, ACESSÓRIOS NÃO INCLUSOS NBR 7675 ÁGUA</t>
  </si>
  <si>
    <t>HM03812</t>
  </si>
  <si>
    <t>TUBO C/FLANGE PN10/16 E BOLSA JE FERRO FUNDIDO DN=100 MM L=5.500 MM * (103,40 KG) PINTURA BETUMINOSA, ACESSÓRIOS NÃO INCLUSOS NBR 7675 ÁGUA</t>
  </si>
  <si>
    <t>HM03813</t>
  </si>
  <si>
    <t>TUBO C/FLANGE PN10/16/25 E BOLSA JE FERRO FUNDIDO DN=80 MM L=1.000 MM * (21,30 KG) PINTURA BETUMINOSA, ACESSÓRIOS NÃO INCLUSOS NBR 7675 ÁGUA</t>
  </si>
  <si>
    <t>HM03900</t>
  </si>
  <si>
    <t>TUBO C/FLANGE PN10 E PONTA FERRO FUNDIDO DN=350 MM L=1.000 MM * (98,50 KG) PINTURA BETUMINOSA, ACESSÓRIOS NÃO INCLUSOS NBR 7675 ÁGUA</t>
  </si>
  <si>
    <t>HM03901</t>
  </si>
  <si>
    <t>TUBO C/FLANGE PN10 E PONTA FERRO FUNDIDO DN=350 MM L=1.500 MM * (136,25 KG) PINTURA BETUMINOSA, ACESSÓRIOS NÃO INCLUSOS NBR 7675 ÁGUA</t>
  </si>
  <si>
    <t>HM03902</t>
  </si>
  <si>
    <t>TUBO C/FLANGE PN10 E PONTA FERRO FUNDIDO DN=350 MM L=2.000 MM * (174,00 KG) PINTURA BETUMINOSA, ACESSÓRIOS NÃO INCLUSOS NBR 7675 ÁGUA</t>
  </si>
  <si>
    <t>HM03903</t>
  </si>
  <si>
    <t>TUBO C/FLANGE PN10 E PONTA FERRO FUNDIDO DN=350 MM L=2.500 MM * (211,75 KG) PINTURA BETUMINOSA, ACESSÓRIOS NÃO INCLUSOS NBR 7675 ÁGUA</t>
  </si>
  <si>
    <t>HM03904</t>
  </si>
  <si>
    <t>TUBO C/FLANGE PN10 E PONTA FERRO FUNDIDO DN=350 MM L=3.000 MM * (249,50 KG) PINTURA BETUMINOSA, ACESSÓRIOS NÃO INCLUSOS NBR 7675 ÁGUA</t>
  </si>
  <si>
    <t>HM03905</t>
  </si>
  <si>
    <t>TUBO C/FLANGE PN10 E PONTA FERRO FUNDIDO DN=350 MM L=3.500 MM * (287,25 KG) PINTURA BETUMINOSA, ACESSÓRIOS NÃO INCLUSOS NBR 7675 ÁGUA</t>
  </si>
  <si>
    <t>HM03906</t>
  </si>
  <si>
    <t>TUBO C/FLANGE PN10 E PONTA FERRO FUNDIDO DN=350 MM L=4.000 MM * (325,00 KG) PINTURA BETUMINOSA, ACESSÓRIOS NÃO INCLUSOS NBR 7675 ÁGUA</t>
  </si>
  <si>
    <t>HM03907</t>
  </si>
  <si>
    <t>TUBO C/FLANGE PN10 E PONTA FERRO FUNDIDO DN=350 MM L=4.500 MM * (362,75 KG) PINTURA BETUMINOSA, ACESSÓRIOS NÃO INCLUSOS NBR 7675 ÁGUA</t>
  </si>
  <si>
    <t>HM03908</t>
  </si>
  <si>
    <t>TUBO C/FLANGE PN10 E PONTA FERRO FUNDIDO DN=350 MM L=5.000 MM * (400,50 KG) PINTURA BETUMINOSA, ACESSÓRIOS NÃO INCLUSOS NBR 7675 ÁGUA</t>
  </si>
  <si>
    <t>HM03909</t>
  </si>
  <si>
    <t>TUBO C/FLANGE PN10 E PONTA FERRO FUNDIDO DN=350 MM L=5.500 MM * (438,25 KG) PINTURA BETUMINOSA, ACESSÓRIOS NÃO INCLUSOS NBR 7675 ÁGUA</t>
  </si>
  <si>
    <t>HM03910</t>
  </si>
  <si>
    <t>TUBO C/FLANGE PN10 E PONTA FERRO FUNDIDO DN=350 MM L=5.800 MM * (460,90 KG) PINTURA BETUMINOSA, ACESSÓRIOS NÃO INCLUSOS NBR 7675 ÁGUA</t>
  </si>
  <si>
    <t>HM03911</t>
  </si>
  <si>
    <t>TUBO C/FLANGE PN10 E PONTA FERRO FUNDIDO DN=400 MM L=1.000 MM * (117,50 KG) PINTURA BETUMINOSA, ACESSÓRIOS NÃO INCLUSOS NBR 7675 ÁGUA</t>
  </si>
  <si>
    <t>HM03912</t>
  </si>
  <si>
    <t>TUBO C/FLANGE PN10 E PONTA FERRO FUNDIDO DN=400 MM L=1.500 MM * (162,25 KG) PINTURA BETUMINOSA, ACESSÓRIOS NÃO INCLUSOS NBR 7675 ÁGUA</t>
  </si>
  <si>
    <t>HM03913</t>
  </si>
  <si>
    <t>TUBO C/FLANGE PN10 E PONTA FERRO FUNDIDO DN=400 MM L=2.000 MM * (207,00 KG) PINTURA BETUMINOSA, ACESSÓRIOS NÃO INCLUSOS NBR 7675 ÁGUA</t>
  </si>
  <si>
    <t>HM03914</t>
  </si>
  <si>
    <t>TUBO C/FLANGE PN10 E PONTA FERRO FUNDIDO DN=400 MM L=2.500 MM * (251,75 KG) PINTURA BETUMINOSA, ACESSÓRIOS NÃO INCLUSOS NBR 7675 ÁGUA</t>
  </si>
  <si>
    <t>HM03915</t>
  </si>
  <si>
    <t>TUBO C/FLANGE PN10 E PONTA FERRO FUNDIDO DN=400 MM L=3.000 MM * (296,50 KG) PINTURA BETUMINOSA, ACESSÓRIOS NÃO INCLUSOS NBR 7675 ÁGUA</t>
  </si>
  <si>
    <t>HM03916</t>
  </si>
  <si>
    <t>TUBO C/FLANGE PN10 E PONTA FERRO FUNDIDO DN=400 MM L=3.500 MM * (341,25 KG) PINTURA BETUMINOSA, ACESSÓRIOS NÃO INCLUSOS NBR 7675 ÁGUA</t>
  </si>
  <si>
    <t>HM03917</t>
  </si>
  <si>
    <t>TUBO C/FLANGE PN10 E PONTA FERRO FUNDIDO DN=400 MM L=4.000 MM * (386,00 KG) PINTURA BETUMINOSA, ACESSÓRIOS NÃO INCLUSOS NBR 7675 ÁGUA</t>
  </si>
  <si>
    <t>HM03918</t>
  </si>
  <si>
    <t>TUBO C/FLANGE PN10 E PONTA FERRO FUNDIDO DN=400 MM L=4.500 MM * (430,75 KG) PINTURA BETUMINOSA, ACESSÓRIOS NÃO INCLUSOS NBR 7675 ÁGUA</t>
  </si>
  <si>
    <t>HM03919</t>
  </si>
  <si>
    <t>TUBO C/FLANGE PN10 E PONTA FERRO FUNDIDO DN=400 MM L=5.000 MM * (475,00 KG) PINTURA BETUMINOSA, ACESSÓRIOS NÃO INCLUSOS NBR 7675 ÁGUA</t>
  </si>
  <si>
    <t>HM03920</t>
  </si>
  <si>
    <t>TUBO C/FLANGE PN10 E PONTA FERRO FUNDIDO DN=400 MM L=5.500 MM * (520,25 KG) PINTURA BETUMINOSA, ACESSÓRIOS NÃO INCLUSOS NBR 7675 ÁGUA</t>
  </si>
  <si>
    <t>HM03921</t>
  </si>
  <si>
    <t>TUBO C/FLANGE PN10 E PONTA FERRO FUNDIDO DN=400 MM L=5.800 MM * (547,10 KG) PINTURA BETUMINOSA, ACESSÓRIOS NÃO INCLUSOS NBR 7675 ÁGUA</t>
  </si>
  <si>
    <t>HM03922</t>
  </si>
  <si>
    <t>TUBO C/FLANGE PN10 E PONTA FERRO FUNDIDO DN=450 MM L=1.000 MM * (139,60 KG) PINTURA BETUMINOSA, ACESSÓRIOS NÃO INCLUSOS NBR 7675 ÁGUA</t>
  </si>
  <si>
    <t>HM03923</t>
  </si>
  <si>
    <t>TUBO C/FLANGE PN10 E PONTA FERRO FUNDIDO DN=450 MM L=1.500 MM * (192,15 KG) PINTURA BETUMINOSA, ACESSÓRIOS NÃO INCLUSOS NBR 7675 ÁGUA</t>
  </si>
  <si>
    <t>HM03924</t>
  </si>
  <si>
    <t>TUBO C/FLANGE PN10 E PONTA FERRO FUNDIDO DN=450 MM L=2.000 MM * (244,70 KG) PINTURA BETUMINOSA, ACESSÓRIOS NÃO INCLUSOS NBR 7675 ÁGUA</t>
  </si>
  <si>
    <t>HM03925</t>
  </si>
  <si>
    <t>TUBO C/FLANGE PN10 E PONTA FERRO FUNDIDO DN=450 MM L=2.500 MM * (297,25 KG) PINTURA BETUMINOSA, ACESSÓRIOS NÃO INCLUSOS NBR 7675 ÁGUA</t>
  </si>
  <si>
    <t>HM03926</t>
  </si>
  <si>
    <t>TUBO C/FLANGE PN10 E PONTA FERRO FUNDIDO DN=450 MM L=3.000 MM * (349,80 KG) PINTURA BETUMINOSA, ACESSÓRIOS NÃO INCLUSOS NBR 7675 ÁGUA</t>
  </si>
  <si>
    <t>HM03927</t>
  </si>
  <si>
    <t>TUBO C/FLANGE PN10 E PONTA FERRO FUNDIDO DN=450 MM L=3.500 MM * (402,35 KG) PINTURA BETUMINOSA, ACESSÓRIOS NÃO INCLUSOS NBR 7675 ÁGUA</t>
  </si>
  <si>
    <t>HM03928</t>
  </si>
  <si>
    <t>TUBO C/FLANGE PN10 E PONTA FERRO FUNDIDO DN=450 MM L=4.000 MM * (454,90 KG) PINTURA BETUMINOSA, ACESSÓRIOS NÃO INCLUSOS NBR 7675 ÁGUA</t>
  </si>
  <si>
    <t>HM03929</t>
  </si>
  <si>
    <t>TUBO C/FLANGE PN10 E PONTA FERRO FUNDIDO DN=450 MM L=4.500 MM * (507,45 KG) PINTURA BETUMINOSA, ACESSÓRIOS NÃO INCLUSOS NBR 7675 ÁGUA</t>
  </si>
  <si>
    <t>HM03930</t>
  </si>
  <si>
    <t>TUBO C/FLANGE PN10 E PONTA FERRO FUNDIDO DN=450 MM L=5.000 MM * (560,00 KG) PINTURA BETUMINOSA, ACESSÓRIOS NÃO INCLUSOS NBR 7675 ÁGUA</t>
  </si>
  <si>
    <t>HM03931</t>
  </si>
  <si>
    <t>TUBO C/FLANGE PN10 E PONTA FERRO FUNDIDO DN=450 MM L=5.500 MM * (612,55 KG) PINTURA BETUMINOSA, ACESSÓRIOS NÃO INCLUSOS NBR 7675 ÁGUA</t>
  </si>
  <si>
    <t>HM03932</t>
  </si>
  <si>
    <t>TUBO C/FLANGE PN10 E PONTA FERRO FUNDIDO DN=450 MM L=5.800 MM * (644,08 KG) PINTURA BETUMINOSA, ACESSÓRIOS NÃO INCLUSOS NBR 7675 ÁGUA</t>
  </si>
  <si>
    <t>HM04025</t>
  </si>
  <si>
    <t>TUBO C/FLANGE PN10 E PONTA FERRO FUNDIDO DN=500 MM L=1.000 MM * (159,80 KG) PINTURA BETUMINOSA, ACESSÓRIOS NÃO INCLUSOS NBR 7675 ÁGUA</t>
  </si>
  <si>
    <t>HM04026</t>
  </si>
  <si>
    <t>TUBO C/FLANGE PN10 E PONTA FERRO FUNDIDO DN=500 MM L=1.500 MM * (220,70 KG) PINTURA BETUMINOSA, ACESSÓRIOS NÃO INCLUSOS NBR 7675 ÁGUA</t>
  </si>
  <si>
    <t>HM04027</t>
  </si>
  <si>
    <t>TUBO C/FLANGE PN10 E PONTA FERRO FUNDIDO DN=500 MM L=2.000 MM * (281,60 KG) PINTURA BETUMINOSA, ACESSÓRIOS NÃO INCLUSOS NBR 7675 ÁGUA</t>
  </si>
  <si>
    <t>HM04028</t>
  </si>
  <si>
    <t>TUBO C/FLANGE PN10 E PONTA FERRO FUNDIDO DN=500 MM L=2.500 MM * (342,50 KG) PINTURA BETUMINOSA, ACESSÓRIOS NÃO INCLUSOS NBR 7675 ÁGUA</t>
  </si>
  <si>
    <t>HM04029</t>
  </si>
  <si>
    <t>TUBO C/FLANGE PN10 E PONTA FERRO FUNDIDO DN=500 MM L=3.000 MM * (403,40 KG) PINTURA BETUMINOSA, ACESSÓRIOS NÃO INCLUSOS NBR 7675 ÁGUA</t>
  </si>
  <si>
    <t>HM04030</t>
  </si>
  <si>
    <t>TUBO C/FLANGE PN10 E PONTA FERRO FUNDIDO DN=500 MM L=3.500 MM * (464,30 KG) PINTURA BETUMINOSA, ACESSÓRIOS NÃO INCLUSOS NBR 7675 ÁGUA</t>
  </si>
  <si>
    <t>HM04031</t>
  </si>
  <si>
    <t>TUBO C/FLANGE PN10 E PONTA FERRO FUNDIDO DN=500 MM L=4.000 MM * (525,20 KG) PINTURA BETUMINOSA, ACESSÓRIOS NÃO INCLUSOS NBR 7675 ÁGUA</t>
  </si>
  <si>
    <t>HM04032</t>
  </si>
  <si>
    <t>TUBO C/FLANGE PN10 E PONTA FERRO FUNDIDO DN=500 MM L=4.500 MM * (586,10 KG) PINTURA BETUMINOSA, ACESSÓRIOS NÃO INCLUSOS NBR 7675 ÁGUA</t>
  </si>
  <si>
    <t>HM04033</t>
  </si>
  <si>
    <t>TUBO C/FLANGE PN10 E PONTA FERRO FUNDIDO DN=500 MM L=5.000 MM * (647,00 KG) PINTURA BETUMINOSA, ACESSÓRIOS NÃO INCLUSOS NBR 7675 ÁGUA</t>
  </si>
  <si>
    <t>HM04034</t>
  </si>
  <si>
    <t>TUBO C/FLANGE PN10 E PONTA FERRO FUNDIDO DN=500 MM L=5.500 MM * (707,90 KG) PINTURA BETUMINOSA, ACESSÓRIOS NÃO INCLUSOS NBR 7675 ÁGUA</t>
  </si>
  <si>
    <t>HM04035</t>
  </si>
  <si>
    <t>TUBO C/FLANGE PN10 E PONTA FERRO FUNDIDO DN=500 MM L=5.800 MM * (744,44 KG) PINTURA BETUMINOSA, ACESSÓRIOS NÃO INCLUSOS NBR 7675 ÁGUA</t>
  </si>
  <si>
    <t>HM03933</t>
  </si>
  <si>
    <t>TUBO C/FLANGE PN10/16 E PONTA FERRO FUNDIDO DN=100 MM L=1.000 MM * (21,70 KG) PINTURA BETUMINOSA, ACESSÓRIOS NÃO INCLUSOS NBR 7675 ÁGUA</t>
  </si>
  <si>
    <t>HM03934</t>
  </si>
  <si>
    <t>TUBO C/FLANGE PN10/16 E PONTA FERRO FUNDIDO DN=100 MM L=1.500 MM * (30,30 KG) PINTURA BETUMINOSA, ACESSÓRIOS NÃO INCLUSOS NBR 7675 ÁGUA</t>
  </si>
  <si>
    <t>HM03935</t>
  </si>
  <si>
    <t>TUBO C/FLANGE PN10/16 E PONTA FERRO FUNDIDO DN=100 MM L=2.000 MM * (38,90 KG) PINTURA BETUMINOSA, ACESSÓRIOS NÃO INCLUSOS NBR 7675 ÁGUA</t>
  </si>
  <si>
    <t>HM03936</t>
  </si>
  <si>
    <t>TUBO C/FLANGE PN10/16 E PONTA FERRO FUNDIDO DN=100 MM L=2.500 MM * (47,50 KG) PINTURA BETUMINOSA, ACESSÓRIOS NÃO INCLUSOS NBR 7675 ÁGUA</t>
  </si>
  <si>
    <t>HM03937</t>
  </si>
  <si>
    <t>TUBO C/FLANGE PN10/16 E PONTA FERRO FUNDIDO DN=100 MM L=3.000 MM * (56,10 KG) PINTURA BETUMINOSA, ACESSÓRIOS NÃO INCLUSOS NBR 7675 ÁGUA</t>
  </si>
  <si>
    <t>HM03938</t>
  </si>
  <si>
    <t>TUBO C/FLANGE PN10/16 E PONTA FERRO FUNDIDO DN=100 MM L=3.500 MM * (64,70 KG) PINTURA BETUMINOSA, ACESSÓRIOS NÃO INCLUSOS NBR 7675 ÁGUA</t>
  </si>
  <si>
    <t>HM03939</t>
  </si>
  <si>
    <t>TUBO C/FLANGE PN10/16 E PONTA FERRO FUNDIDO DN=100 MM L=4.000 MM * (73,30 KG) PINTURA BETUMINOSA, ACESSÓRIOS NÃO INCLUSOS NBR 7675 ÁGUA</t>
  </si>
  <si>
    <t>HM03940</t>
  </si>
  <si>
    <t>TUBO C/FLANGE PN10/16 E PONTA FERRO FUNDIDO DN=100 MM L=4.500 MM * (81,90 KG) PINTURA BETUMINOSA, ACESSÓRIOS NÃO INCLUSOS NBR 7675 ÁGUA</t>
  </si>
  <si>
    <t>HM03941</t>
  </si>
  <si>
    <t>TUBO C/FLANGE PN10/16 E PONTA FERRO FUNDIDO DN=100 MM L=5.000 MM * (90,50 KG) PINTURA BETUMINOSA, ACESSÓRIOS NÃO INCLUSOS NBR 7675 ÁGUA</t>
  </si>
  <si>
    <t>HM03942</t>
  </si>
  <si>
    <t>TUBO C/FLANGE PN10/16 E PONTA FERRO FUNDIDO DN=100 MM L=5.500 MM * (99,10 KG) PINTURA BETUMINOSA, ACESSÓRIOS NÃO INCLUSOS NBR 7675 ÁGUA</t>
  </si>
  <si>
    <t>HM03943</t>
  </si>
  <si>
    <t>TUBO C/FLANGE PN10/16 E PONTA FERRO FUNDIDO DN=100 MM L=5.800 MM * (104,26 KG) PINTURA BETUMINOSA, ACESSÓRIOS NÃO INCLUSOS NBR 7675 ÁGUA</t>
  </si>
  <si>
    <t>HM03944</t>
  </si>
  <si>
    <t>TUBO C/FLANGE PN10/16 E PONTA FERRO FUNDIDO DN=150 MM L=1.000 MM * (34,00 KG) PINTURA BETUMINOSA, ACESSÓRIOS NÃO INCLUSOS NBR 7675 ÁGUA</t>
  </si>
  <si>
    <t>HM03945</t>
  </si>
  <si>
    <t>TUBO C/FLANGE PN10/16 E PONTA FERRO FUNDIDO DN=150 MM L=1.500 MM * (47,00 KG) PINTURA BETUMINOSA, ACESSÓRIOS NÃO INCLUSOS NBR 7675 ÁGUA</t>
  </si>
  <si>
    <t>HM03946</t>
  </si>
  <si>
    <t>TUBO C/FLANGE PN10/16 E PONTA FERRO FUNDIDO DN=150 MM L=2.000 MM * (60,00 KG) PINTURA BETUMINOSA, ACESSÓRIOS NÃO INCLUSOS NBR 7675 ÁGUA</t>
  </si>
  <si>
    <t>HM03947</t>
  </si>
  <si>
    <t>TUBO C/FLANGE PN10/16 E PONTA FERRO FUNDIDO DN=150 MM L=2.500 MM * (73,00 KG) PINTURA BETUMINOSA, ACESSÓRIOS NÃO INCLUSOS NBR 7675 ÁGUA</t>
  </si>
  <si>
    <t>HM03948</t>
  </si>
  <si>
    <t>TUBO C/FLANGE PN10/16 E PONTA FERRO FUNDIDO DN=150 MM L=3.000 MM * (86,00 KG) PINTURA BETUMINOSA, ACESSÓRIOS NÃO INCLUSOS NBR 7675 ÁGUA</t>
  </si>
  <si>
    <t>HM03949</t>
  </si>
  <si>
    <t>TUBO C/FLANGE PN10/16 E PONTA FERRO FUNDIDO DN=150 MM L=3.500 MM * (99,00 KG) PINTURA BETUMINOSA, ACESSÓRIOS NÃO INCLUSOS NBR 7675 ÁGUA</t>
  </si>
  <si>
    <t>HM03950</t>
  </si>
  <si>
    <t>TUBO C/FLANGE PN10/16 E PONTA FERRO FUNDIDO DN=150 MM L=4.000 MM * (112,00 KG) PINTURA BETUMINOSA, ACESSÓRIOS NÃO INCLUSOS NBR 7675 ÁGUA</t>
  </si>
  <si>
    <t>HM03951</t>
  </si>
  <si>
    <t>TUBO C/FLANGE PN10/16 E PONTA FERRO FUNDIDO DN=150 MM L=4.500 MM * (125,00 KG) PINTURA BETUMINOSA, ACESSÓRIOS NÃO INCLUSOS NBR 7675 ÁGUA</t>
  </si>
  <si>
    <t>HM03952</t>
  </si>
  <si>
    <t>TUBO C/FLANGE PN10/16 E PONTA FERRO FUNDIDO DN=150 MM L=5.000 MM * (138,00 KG) PINTURA BETUMINOSA, ACESSÓRIOS NÃO INCLUSOS NBR 7675 ÁGUA</t>
  </si>
  <si>
    <t>HM03953</t>
  </si>
  <si>
    <t>TUBO C/FLANGE PN10/16 E PONTA FERRO FUNDIDO DN=150 MM L=5.500 MM * (151,00 KG) PINTURA BETUMINOSA, ACESSÓRIOS NÃO INCLUSOS NBR 7675 ÁGUA</t>
  </si>
  <si>
    <t>HM03954</t>
  </si>
  <si>
    <t>TUBO C/FLANGE PN10/16 E PONTA FERRO FUNDIDO DN=150 MM L=5.800 MM * (158,80 KG) PINTURA BETUMINOSA, ACESSÓRIOS NÃO INCLUSOS NBR 7675 ÁGUA</t>
  </si>
  <si>
    <t>HM03955</t>
  </si>
  <si>
    <t>TUBO C/FLANGE PN10 E PONTA FERRO FUNDIDO DN=200 MM L=1.000 MM * (44,80 KG) PINTURA BETUMINOSA, ACESSÓRIOS NÃO INCLUSOS NBR 7675 ÁGUA</t>
  </si>
  <si>
    <t>HM03956</t>
  </si>
  <si>
    <t>TUBO C/FLANGE PN10 E PONTA FERRO FUNDIDO DN=200 MM L=1.500 MM * (62,20 KG) PINTURA BETUMINOSA, ACESSÓRIOS NÃO INCLUSOS NBR 7675 ÁGUA</t>
  </si>
  <si>
    <t>HM03957</t>
  </si>
  <si>
    <t>TUBO C/FLANGE PN10 E PONTA FERRO FUNDIDO DN=200 MM L=2.000 MM * (79,60 KG) PINTURA BETUMINOSA, ACESSÓRIOS NÃO INCLUSOS NBR 7675 ÁGUA</t>
  </si>
  <si>
    <t>HM03958</t>
  </si>
  <si>
    <t>TUBO C/FLANGE PN10 E PONTA FERRO FUNDIDO DN=200 MM L=2.500 MM * (97,00 KG) PINTURA BETUMINOSA, ACESSÓRIOS NÃO INCLUSOS NBR 7675 ÁGUA</t>
  </si>
  <si>
    <t>HM03959</t>
  </si>
  <si>
    <t>TUBO C/FLANGE PN10 E PONTA FERRO FUNDIDO DN=200 MM L=3.000 MM * (114,40 KG) PINTURA BETUMINOSA, ACESSÓRIOS NÃO INCLUSOS NBR 7675 ÁGUA</t>
  </si>
  <si>
    <t>HM03960</t>
  </si>
  <si>
    <t>TUBO C/FLANGE PN10 E PONTA FERRO FUNDIDO DN=200 MM L=3.500 MM * (131,80 KG) PINTURA BETUMINOSA, ACESSÓRIOS NÃO INCLUSOS NBR 7675 ÁGUA</t>
  </si>
  <si>
    <t>HM03961</t>
  </si>
  <si>
    <t>TUBO C/FLANGE PN10 E PONTA FERRO FUNDIDO DN=200 MM L=4.000 MM * (149,20 KG) PINTURA BETUMINOSA, ACESSÓRIOS NÃO INCLUSOS NBR 7675 ÁGUA</t>
  </si>
  <si>
    <t>HM03962</t>
  </si>
  <si>
    <t>TUBO C/FLANGE PN10 E PONTA FERRO FUNDIDO DN=200 MM L=4.500 MM * (166,60 KG) PINTURA BETUMINOSA, ACESSÓRIOS NÃO INCLUSOS NBR 7675 ÁGUA</t>
  </si>
  <si>
    <t>HM03963</t>
  </si>
  <si>
    <t>TUBO C/FLANGE PN10 E PONTA FERRO FUNDIDO DN=200 MM L=5.000 MM * (184,00 KG) PINTURA BETUMINOSA, ACESSÓRIOS NÃO INCLUSOS NBR 7675 ÁGUA</t>
  </si>
  <si>
    <t>HM03964</t>
  </si>
  <si>
    <t>TUBO C/FLANGE PN10 E PONTA FERRO FUNDIDO DN=200 MM L=5.500 MM * (201,40 KG) PINTURA BETUMINOSA, ACESSÓRIOS NÃO INCLUSOS NBR 7675 ÁGUA</t>
  </si>
  <si>
    <t>HM03965</t>
  </si>
  <si>
    <t>TUBO C/FLANGE PN10 E PONTA FERRO FUNDIDO DN=200 MM L=5.800 MM * (211,84 KG) PINTURA BETUMINOSA, ACESSÓRIOS NÃO INCLUSOS NBR 7675 ÁGUA</t>
  </si>
  <si>
    <t>HM03966</t>
  </si>
  <si>
    <t>TUBO C/FLANGE PN10 E PONTA FERRO FUNDIDO DN=250 MM L=1.000 MM * (59,60 KG) PINTURA BETUMINOSA, ACESSÓRIOS NÃO INCLUSOS NBR 7675 ÁGUA</t>
  </si>
  <si>
    <t>HM03967</t>
  </si>
  <si>
    <t>TUBO C/FLANGE PN10 E PONTA FERRO FUNDIDO DN=250 MM L=1.500 MM * (82,60 KG) PINTURA BETUMINOSA, ACESSÓRIOS NÃO INCLUSOS NBR 7675 ÁGUA</t>
  </si>
  <si>
    <t>HM03968</t>
  </si>
  <si>
    <t>TUBO C/FLANGE PN10 E PONTA FERRO FUNDIDO DN=250 MM L=2.000 MM * (105,30 KG) PINTURA BETUMINOSA, ACESSÓRIOS NÃO INCLUSOS NBR 7675 ÁGUA</t>
  </si>
  <si>
    <t>HM03969</t>
  </si>
  <si>
    <t>TUBO C/FLANGE PN10 E PONTA FERRO FUNDIDO DN=250 MM L=2.500 MM * (128,00 KG) PINTURA BETUMINOSA, ACESSÓRIOS NÃO INCLUSOS NBR 7675 ÁGUA</t>
  </si>
  <si>
    <t>HM03970</t>
  </si>
  <si>
    <t>TUBO C/FLANGE PN10 E PONTA FERRO FUNDIDO DN=250 MM L=3.000 MM * (150,70 KG) PINTURA BETUMINOSA, ACESSÓRIOS NÃO INCLUSOS NBR 7675 ÁGUA</t>
  </si>
  <si>
    <t>HM03971</t>
  </si>
  <si>
    <t>TUBO C/FLANGE PN10 E PONTA FERRO FUNDIDO DN=250 MM L=3.500 MM * (173,40 KG) PINTURA BETUMINOSA, ACESSÓRIOS NÃO INCLUSOS NBR 7675 ÁGUA</t>
  </si>
  <si>
    <t>HM03972</t>
  </si>
  <si>
    <t>TUBO C/FLANGE PN10 E PONTA FERRO FUNDIDO DN=250 MM L=4.000 MM * (196,10 KG) PINTURA BETUMINOSA, ACESSÓRIOS NÃO INCLUSOS NBR 7675 ÁGUA</t>
  </si>
  <si>
    <t>HM03973</t>
  </si>
  <si>
    <t>TUBO C/FLANGE PN10 E PONTA FERRO FUNDIDO DN=250 MM L=4.500 MM * (218,80 KG) PINTURA BETUMINOSA, ACESSÓRIOS NÃO INCLUSOS NBR 7675 ÁGUA</t>
  </si>
  <si>
    <t>HM03974</t>
  </si>
  <si>
    <t>TUBO C/FLANGE PN10 E PONTA FERRO FUNDIDO DN=250 MM L=5.000 MM * (241,50 KG) PINTURA BETUMINOSA, ACESSÓRIOS NÃO INCLUSOS NBR 7675 ÁGUA</t>
  </si>
  <si>
    <t>HM03975</t>
  </si>
  <si>
    <t>TUBO C/FLANGE PN10 E PONTA FERRO FUNDIDO DN=250 MM L=5.500 MM * (264,20 KG) PINTURA BETUMINOSA, ACESSÓRIOS NÃO INCLUSOS NBR 7675 ÁGUA</t>
  </si>
  <si>
    <t>HM03976</t>
  </si>
  <si>
    <t>TUBO C/FLANGE PN10 E PONTA FERRO FUNDIDO DN=250 MM L=5.800 MM * (277,82 KG) PINTURA BETUMINOSA, ACESSÓRIOS NÃO INCLUSOS NBR 7675 ÁGUA</t>
  </si>
  <si>
    <t>HM03977</t>
  </si>
  <si>
    <t>TUBO C/FLANGE PN10 E PONTA FERRO FUNDIDO DN=300 MM L=1.000 MM * (75,10 KG) PINTURA BETUMINOSA, ACESSÓRIOS NÃO INCLUSOS NBR 7675 ÁGUA</t>
  </si>
  <si>
    <t>HM03978</t>
  </si>
  <si>
    <t>TUBO C/FLANGE PN10 E PONTA FERRO FUNDIDO DN=300 MM L=1.500 MM * (103,65 KG) PINTURA BETUMINOSA, ACESSÓRIOS NÃO INCLUSOS NBR 7675 ÁGUA</t>
  </si>
  <si>
    <t>HM03979</t>
  </si>
  <si>
    <t>TUBO C/FLANGE PN10 E PONTA FERRO FUNDIDO DN=300 MM L=2.000 MM * (132,20 KG) PINTURA BETUMINOSA, ACESSÓRIOS NÃO INCLUSOS NBR 7675 ÁGUA</t>
  </si>
  <si>
    <t>HM03980</t>
  </si>
  <si>
    <t>TUBO C/FLANGE PN10 E PONTA FERRO FUNDIDO DN=300 MM L=2.500 MM * (160,75 KG) PINTURA BETUMINOSA, ACESSÓRIOS NÃO INCLUSOS NBR 7675 ÁGUA</t>
  </si>
  <si>
    <t>HM03981</t>
  </si>
  <si>
    <t>TUBO C/FLANGE PN10 E PONTA FERRO FUNDIDO DN=300 MM L=3.000 MM * (189,30 KG) PINTURA BETUMINOSA, ACESSÓRIOS NÃO INCLUSOS NBR 7675 ÁGUA</t>
  </si>
  <si>
    <t>HM03982</t>
  </si>
  <si>
    <t>TUBO C/FLANGE PN10 E PONTA FERRO FUNDIDO DN=300 MM L=3.500 MM * (217,85 KG) PINTURA BETUMINOSA, ACESSÓRIOS NÃO INCLUSOS NBR 7675 ÁGUA</t>
  </si>
  <si>
    <t>HM03983</t>
  </si>
  <si>
    <t>TUBO C/FLANGE PN10 E PONTA FERRO FUNDIDO DN=300 MM L=4.000 MM * (246,40 KG) PINTURA BETUMINOSA, ACESSÓRIOS NÃO INCLUSOS NBR 7675 ÁGUA</t>
  </si>
  <si>
    <t>HM03984</t>
  </si>
  <si>
    <t>TUBO C/FLANGE PN10 E PONTA FERRO FUNDIDO DN=300 MM L=4.500 MM * (274,95 KG) PINTURA BETUMINOSA, ACESSÓRIOS NÃO INCLUSOS NBR 7675 ÁGUA</t>
  </si>
  <si>
    <t>HM03985</t>
  </si>
  <si>
    <t>TUBO C/FLANGE PN10 E PONTA FERRO FUNDIDO DN=300 MM L=5.000 MM * (303,50 KG) PINTURA BETUMINOSA, ACESSÓRIOS NÃO INCLUSOS NBR 7675 ÁGUA</t>
  </si>
  <si>
    <t>HM03986</t>
  </si>
  <si>
    <t>TUBO C/FLANGE PN10 E PONTA FERRO FUNDIDO DN=300 MM L=5.500 MM * (332,05 KG) PINTURA BETUMINOSA, ACESSÓRIOS NÃO INCLUSOS NBR 7675 ÁGUA</t>
  </si>
  <si>
    <t>HM03987</t>
  </si>
  <si>
    <t>TUBO C/FLANGE PN10 E PONTA FERRO FUNDIDO DN=300 MM L=5.800 MM * (349,18 KG) PINTURA BETUMINOSA, ACESSÓRIOS NÃO INCLUSOS NBR 7675 ÁGUA</t>
  </si>
  <si>
    <t>HM03988</t>
  </si>
  <si>
    <t>TUBO C/FLANGE PN10/16/25 E PONTA FERRO FUNDIDO DN=80 MM L=1.000 MM * (17,90 KG) PINTURA BETUMINOSA, ACESSÓRIOS NÃO INCLUSOS NBR 7675 ÁGUA</t>
  </si>
  <si>
    <t>HM03989</t>
  </si>
  <si>
    <t>TUBO C/FLANGE PN10/16/25 E PONTA FERRO FUNDIDO DN=80 MM L=1.500 MM * (24,85 KG) PINTURA BETUMINOSA, ACESSÓRIOS NÃO INCLUSOS NBR 7675 ÁGUA</t>
  </si>
  <si>
    <t>HM03990</t>
  </si>
  <si>
    <t>TUBO C/FLANGE PN10/16/25 E PONTA FERRO FUNDIDO DN=80 MM L=2.000 MM * (31,80 KG) PINTURA BETUMINOSA, ACESSÓRIOS NÃO INCLUSOS NBR 7675 ÁGUA</t>
  </si>
  <si>
    <t>HM03991</t>
  </si>
  <si>
    <t>TUBO C/FLANGE PN10/16/25 E PONTA FERRO FUNDIDO DN=80 MM L=2.500 MM * (38,75 KG) PINTURA BETUMINOSA, ACESSÓRIOS NÃO INCLUSOS NBR 7675 ÁGUA</t>
  </si>
  <si>
    <t>HM03992</t>
  </si>
  <si>
    <t>TUBO C/FLANGE PN10/16/25 E PONTA FERRO FUNDIDO DN=80 MM L=3.000 MM * (45,70 KG) PINTURA BETUMINOSA, ACESSÓRIOS NÃO INCLUSOS NBR 7675 ÁGUA</t>
  </si>
  <si>
    <t>HM03993</t>
  </si>
  <si>
    <t>TUBO C/FLANGE PN10/16/25 E PONTA FERRO FUNDIDO DN=80 MM L=3.500 MM * (52,65 KG) PINTURA BETUMINOSA, ACESSÓRIOS NÃO INCLUSOS NBR 7675 ÁGUA</t>
  </si>
  <si>
    <t>HM03994</t>
  </si>
  <si>
    <t>TUBO C/FLANGE PN10/16/25 E PONTA FERRO FUNDIDO DN=80 MM L=4.000 MM * (59,60 KG) PINTURA BETUMINOSA, ACESSÓRIOS NÃO INCLUSOS NBR 7675 ÁGUA</t>
  </si>
  <si>
    <t>HM03995</t>
  </si>
  <si>
    <t>TUBO C/FLANGE PN10/16/25 E PONTA FERRO FUNDIDO DN=80 MM L=4.500 MM * (66,55 KG) PINTURA BETUMINOSA, ACESSÓRIOS NÃO INCLUSOS NBR 7675 ÁGUA</t>
  </si>
  <si>
    <t>HM03996</t>
  </si>
  <si>
    <t>TUBO C/FLANGE PN10/16/25 E PONTA FERRO FUNDIDO DN=80 MM L=5.000 MM * (73,50 KG) PINTURA BETUMINOSA, ACESSÓRIOS NÃO INCLUSOS NBR 7675 ÁGUA</t>
  </si>
  <si>
    <t>HM03997</t>
  </si>
  <si>
    <t>TUBO C/FLANGE PN10/16/25 E PONTA FERRO FUNDIDO DN=80 MM L=5.500 MM * (80,45 KG) PINTURA BETUMINOSA, ACESSÓRIOS NÃO INCLUSOS NBR 7675 ÁGUA</t>
  </si>
  <si>
    <t>HM03998</t>
  </si>
  <si>
    <t>TUBO C/FLANGE PN10/16/25 E PONTA FERRO FUNDIDO DN=80 MM L=5.800 MM * (84,62 KG) PINTURA BETUMINOSA, ACESSÓRIOS NÃO INCLUSOS NBR 7675 ÁGUA</t>
  </si>
  <si>
    <t>HM03530</t>
  </si>
  <si>
    <t>TUBO C/FLANGES PN10 FERRO FUNDIDO DN=350 MM L=1.000 MM * (121,50 KG) PINTURA BETUMINOSA, ACESSÓRIOS NÃO INCLUSOS NBR 7675 ÁGUA</t>
  </si>
  <si>
    <t>HM03531</t>
  </si>
  <si>
    <t>TUBO C/FLANGES PN10 FERRO FUNDIDO DN=350 MM L=1.500 MM * (159,25 KG) PINTURA BETUMINOSA, ACESSÓRIOS NÃO INCLUSOS NBR 7675 ÁGUA</t>
  </si>
  <si>
    <t>HM03532</t>
  </si>
  <si>
    <t>TUBO C/FLANGES PN10 FERRO FUNDIDO DN=350 MM L=2.000 MM * (197,00 KG) PINTURA BETUMINOSA, ACESSÓRIOS NÃO INCLUSOS NBR 7675 ÁGUA</t>
  </si>
  <si>
    <t>HM03533</t>
  </si>
  <si>
    <t>TUBO C/FLANGES PN10 FERRO FUNDIDO DN=350 MM L=2.500 MM * (234,75 KG) PINTURA BETUMINOSA, ACESSÓRIOS NÃO INCLUSOS NBR 7675 ÁGUA</t>
  </si>
  <si>
    <t>HM03534</t>
  </si>
  <si>
    <t>TUBO C/FLANGES PN10 FERRO FUNDIDO DN=350 MM L=3.000 MM * (272,50 KG) PINTURA BETUMINOSA, ACESSÓRIOS NÃO INCLUSOS NBR 7675 ÁGUA</t>
  </si>
  <si>
    <t>HM03535</t>
  </si>
  <si>
    <t>TUBO C/FLANGES PN10 FERRO FUNDIDO DN=350 MM L=3.500 MM * (310,25 KG) PINTURA BETUMINOSA, ACESSÓRIOS NÃO INCLUSOS NBR 7675 ÁGUA</t>
  </si>
  <si>
    <t>HM03536</t>
  </si>
  <si>
    <t>TUBO C/FLANGES PN10 FERRO FUNDIDO DN=350 MM L=4.000 MM * (348,00 KG) PINTURA BETUMINOSA, ACESSÓRIOS NÃO INCLUSOS NBR 7675 ÁGUA</t>
  </si>
  <si>
    <t>HM03537</t>
  </si>
  <si>
    <t>TUBO C/FLANGES PN10 FERRO FUNDIDO DN=350 MM L=4.500 MM * (385,75 KG) PINTURA BETUMINOSA, ACESSÓRIOS NÃO INCLUSOS NBR 7675 ÁGUA</t>
  </si>
  <si>
    <t>HM03538</t>
  </si>
  <si>
    <t>TUBO C/FLANGES PN10 FERRO FUNDIDO DN=350 MM L=5.000 MM * (423,50 KG) PINTURA BETUMINOSA, ACESSÓRIOS NÃO INCLUSOS NBR 7675 ÁGUA</t>
  </si>
  <si>
    <t>HM03539</t>
  </si>
  <si>
    <t>TUBO C/FLANGES PN10 FERRO FUNDIDO DN=350 MM L=5.500 MM * (461,25 KG) PINTURA BETUMINOSA, ACESSÓRIOS NÃO INCLUSOS NBR 7675 ÁGUA</t>
  </si>
  <si>
    <t>HM03540</t>
  </si>
  <si>
    <t>TUBO C/FLANGES PN10 FERRO FUNDIDO DN=350 MM L=5.800 MM * (483,90 KG) PINTURA BETUMINOSA, ACESSÓRIOS NÃO INCLUSOS NBR 7675 ÁGUA</t>
  </si>
  <si>
    <t>HM03541</t>
  </si>
  <si>
    <t>TUBO C/FLANGES PN10 FERRO FUNDIDO DN=400 MM L=1.000 MM * (145,50 KG) PINTURA BETUMINOSA, ACESSÓRIOS NÃO INCLUSOS NBR 7675 ÁGUA</t>
  </si>
  <si>
    <t>HM03542</t>
  </si>
  <si>
    <t>TUBO C/FLANGES PN10 FERRO FUNDIDO DN=400 MM L=1.500 MM * (190,25 KG) PINTURA BETUMINOSA, ACESSÓRIOS NÃO INCLUSOS NBR 7675 ÁGUA</t>
  </si>
  <si>
    <t>HM03543</t>
  </si>
  <si>
    <t>TUBO C/FLANGES PN10 FERRO FUNDIDO DN=400 MM L=2.000 MM * (235,00 KG) PINTURA BETUMINOSA, ACESSÓRIOS NÃO INCLUSOS NBR 7675 ÁGUA</t>
  </si>
  <si>
    <t>HM03544</t>
  </si>
  <si>
    <t>TUBO C/FLANGES PN10 FERRO FUNDIDO DN=400 MM L=2.500 MM * (279,75 KG) PINTURA BETUMINOSA, ACESSÓRIOS NÃO INCLUSOS NBR 7675 ÁGUA</t>
  </si>
  <si>
    <t>HM03545</t>
  </si>
  <si>
    <t>TUBO C/FLANGES PN10 FERRO FUNDIDO DN=400 MM L=3.000 MM * (324,50 KG) PINTURA BETUMINOSA, ACESSÓRIOS NÃO INCLUSOS NBR 7675 ÁGUA</t>
  </si>
  <si>
    <t>HM03546</t>
  </si>
  <si>
    <t>TUBO C/FLANGES PN10 FERRO FUNDIDO DN=400 MM L=3.500 MM * (369,25 KG) PINTURA BETUMINOSA, ACESSÓRIOS NÃO INCLUSOS NBR 7675 ÁGUA</t>
  </si>
  <si>
    <t>HM03547</t>
  </si>
  <si>
    <t>TUBO C/FLANGES PN10 FERRO FUNDIDO DN=400 MM L=4.000 MM * (414,00 KG) PINTURA BETUMINOSA, ACESSÓRIOS NÃO INCLUSOS NBR 7675 ÁGUA</t>
  </si>
  <si>
    <t>HM03548</t>
  </si>
  <si>
    <t>TUBO C/FLANGES PN10 FERRO FUNDIDO DN=400 MM L=4.500 MM * (458,75 KG) PINTURA BETUMINOSA, ACESSÓRIOS NÃO INCLUSOS NBR 7675 ÁGUA</t>
  </si>
  <si>
    <t>HM03549</t>
  </si>
  <si>
    <t>TUBO C/FLANGES PN10 FERRO FUNDIDO DN=400 MM L=5.000 MM * (503,50 KG) PINTURA BETUMINOSA, ACESSÓRIOS NÃO INCLUSOS NBR 7675 ÁGUA</t>
  </si>
  <si>
    <t>HM03550</t>
  </si>
  <si>
    <t>TUBO C/FLANGES PN10 FERRO FUNDIDO DN=400 MM L=5.500 MM * (548,25 KG) PINTURA BETUMINOSA, ACESSÓRIOS NÃO INCLUSOS NBR 7675 ÁGUA</t>
  </si>
  <si>
    <t>HM03551</t>
  </si>
  <si>
    <t>TUBO C/FLANGES PN10 FERRO FUNDIDO DN=400 MM L=5.800 MM * (575,10 KG) PINTURA BETUMINOSA, ACESSÓRIOS NÃO INCLUSOS NBR 7675 ÁGUA</t>
  </si>
  <si>
    <t>HM03552</t>
  </si>
  <si>
    <t>TUBO C/FLANGES PN10 FERRO FUNDIDO DN=450 MM L=1.000 MM * (174,10 KG) PINTURA BETUMINOSA, ACESSÓRIOS NÃO INCLUSOS NBR 7675 ÁGUA</t>
  </si>
  <si>
    <t>HM03553</t>
  </si>
  <si>
    <t>TUBO C/FLANGES PN10 FERRO FUNDIDO DN=450 MM L=1.500 MM * (226,65 KG) PINTURA BETUMINOSA, ACESSÓRIOS NÃO INCLUSOS NBR 7675 ÁGUA</t>
  </si>
  <si>
    <t>HM03554</t>
  </si>
  <si>
    <t>TUBO C/FLANGES PN10 FERRO FUNDIDO DN=450 MM L=2.000 MM * (279,20 KG) PINTURA BETUMINOSA, ACESSÓRIOS NÃO INCLUSOS NBR 7675 ÁGUA</t>
  </si>
  <si>
    <t>HM03555</t>
  </si>
  <si>
    <t>TUBO C/FLANGES PN10 FERRO FUNDIDO DN=450 MM L=2.500 MM * (331,75 KG) PINTURA BETUMINOSA, ACESSÓRIOS NÃO INCLUSOS NBR 7675 ÁGUA</t>
  </si>
  <si>
    <t>HM03556</t>
  </si>
  <si>
    <t>TUBO C/FLANGES PN10 FERRO FUNDIDO DN=450 MM L=3.000 MM * (384,30 KG) PINTURA BETUMINOSA, ACESSÓRIOS NÃO INCLUSOS NBR 7675 ÁGUA</t>
  </si>
  <si>
    <t>HM03557</t>
  </si>
  <si>
    <t>TUBO C/FLANGES PN10 FERRO FUNDIDO DN=450 MM L=3.500 MM * (436,85 KG) PINTURA BETUMINOSA, ACESSÓRIOS NÃO INCLUSOS NBR 7675 ÁGUA</t>
  </si>
  <si>
    <t>HM03558</t>
  </si>
  <si>
    <t>TUBO C/FLANGES PN10 FERRO FUNDIDO DN=450 MM L=4.000 MM * (489,40 KG) PINTURA BETUMINOSA, ACESSÓRIOS NÃO INCLUSOS NBR 7675 ÁGUA</t>
  </si>
  <si>
    <t>HM03559</t>
  </si>
  <si>
    <t>TUBO C/FLANGES PN10 FERRO FUNDIDO DN=450 MM L=4.500 MM * (541,95 KG) PINTURA BETUMINOSA, ACESSÓRIOS NÃO INCLUSOS NBR 7675 ÁGUA</t>
  </si>
  <si>
    <t>HM03560</t>
  </si>
  <si>
    <t>TUBO C/FLANGES PN10 FERRO FUNDIDO DN=450 MM L=5.000 MM * (594,50 KG) PINTURA BETUMINOSA, ACESSÓRIOS NÃO INCLUSOS NBR 7675 ÁGUA</t>
  </si>
  <si>
    <t>HM03561</t>
  </si>
  <si>
    <t>TUBO C/FLANGES PN10 FERRO FUNDIDO DN=450 MM L=5.500 MM * (647,05 KG) PINTURA BETUMINOSA, ACESSÓRIOS NÃO INCLUSOS NBR 7675 ÁGUA</t>
  </si>
  <si>
    <t>HM03562</t>
  </si>
  <si>
    <t>TUBO C/FLANGES PN10 FERRO FUNDIDO DN=450 MM L=5.800 MM * (678,58 KG) PINTURA BETUMINOSA, ACESSÓRIOS NÃO INCLUSOS NBR 7675 ÁGUA</t>
  </si>
  <si>
    <t>HM03655</t>
  </si>
  <si>
    <t>TUBO C/FLANGES PN10 FERRO FUNDIDO DN=500 MM L=1.000 MM * (197,80 KG) PINTURA BETUMINOSA, ACESSÓRIOS NÃO INCLUSOS NBR 7675 ÁGUA</t>
  </si>
  <si>
    <t>HM03656</t>
  </si>
  <si>
    <t>TUBO C/FLANGES PN10 FERRO FUNDIDO DN=500 MM L=1.500 MM * (258,70 KG) PINTURA BETUMINOSA, ACESSÓRIOS NÃO INCLUSOS NBR 7675 ÁGUA</t>
  </si>
  <si>
    <t>HM03657</t>
  </si>
  <si>
    <t>TUBO C/FLANGES PN10 FERRO FUNDIDO DN=500 MM L=2.000 MM * (319,60 KG) PINTURA BETUMINOSA, ACESSÓRIOS NÃO INCLUSOS NBR 7675 ÁGUA</t>
  </si>
  <si>
    <t>HM03658</t>
  </si>
  <si>
    <t>TUBO C/FLANGES PN10 FERRO FUNDIDO DN=500 MM L=2.500 MM * (380,50 KG) PINTURA BETUMINOSA, ACESSÓRIOS NÃO INCLUSOS NBR 7675 ÁGUA</t>
  </si>
  <si>
    <t>HM03659</t>
  </si>
  <si>
    <t>TUBO C/FLANGES PN10 FERRO FUNDIDO DN=500 MM L=3.000 MM * (441,40 KG) PINTURA BETUMINOSA, ACESSÓRIOS NÃO INCLUSOS NBR 7675 ÁGUA</t>
  </si>
  <si>
    <t>HM03660</t>
  </si>
  <si>
    <t>TUBO C/FLANGES PN10 FERRO FUNDIDO DN=500 MM L=3.500 MM * (502,30 KG) PINTURA BETUMINOSA, ACESSÓRIOS NÃO INCLUSOS NBR 7675 ÁGUA</t>
  </si>
  <si>
    <t>HM03661</t>
  </si>
  <si>
    <t>TUBO C/FLANGES PN10 FERRO FUNDIDO DN=500 MM L=4.000 MM * (563,20 KG) PINTURA BETUMINOSA, ACESSÓRIOS NÃO INCLUSOS NBR 7675 ÁGUA</t>
  </si>
  <si>
    <t>HM03662</t>
  </si>
  <si>
    <t>TUBO C/FLANGES PN10 FERRO FUNDIDO DN=500 MM L=4.500 MM * (624,10 KG) PINTURA BETUMINOSA, ACESSÓRIOS NÃO INCLUSOS NBR 7675 ÁGUA</t>
  </si>
  <si>
    <t>HM03663</t>
  </si>
  <si>
    <t>TUBO C/FLANGES PN10 FERRO FUNDIDO DN=500 MM L=5.000 MM * (685,00 KG) PINTURA BETUMINOSA, ACESSÓRIOS NÃO INCLUSOS NBR 7675 ÁGUA</t>
  </si>
  <si>
    <t>HM03664</t>
  </si>
  <si>
    <t>TUBO C/FLANGES PN10 FERRO FUNDIDO DN=500 MM L=5.500 MM * (745,90 KG) PINTURA BETUMINOSA, ACESSÓRIOS NÃO INCLUSOS NBR 7675 ÁGUA</t>
  </si>
  <si>
    <t>HM03665</t>
  </si>
  <si>
    <t>TUBO C/FLANGES PN10 FERRO FUNDIDO DN=500 MM L=5.800 MM * (782,40 KG) PINTURA BETUMINOSA, ACESSÓRIOS NÃO INCLUSOS NBR 7675 ÁGUA</t>
  </si>
  <si>
    <t>HM03563</t>
  </si>
  <si>
    <t>TUBO C/FLANGES PN10/16 FERRO FUNDIDO DN=100 MM L=1.000 MM * (26,20 KG) PINTURA BETUMINOSA, ACESSÓRIOS NÃO INCLUSOS NBR 7675 ÁGUA</t>
  </si>
  <si>
    <t>HM03564</t>
  </si>
  <si>
    <t>TUBO C/FLANGES PN10/16 FERRO FUNDIDO DN=100 MM L=1.500 MM * (34,80 KG) PINTURA BETUMINOSA, ACESSÓRIOS NÃO INCLUSOS NBR 7675 ÁGUA</t>
  </si>
  <si>
    <t>HM03565</t>
  </si>
  <si>
    <t>TUBO C/FLANGES PN10/16 FERRO FUNDIDO DN=100 MM L=2.000 MM * (43,40 KG) PINTURA BETUMINOSA, ACESSÓRIOS NÃO INCLUSOS NBR 7675 ÁGUA</t>
  </si>
  <si>
    <t>HM03566</t>
  </si>
  <si>
    <t>TUBO C/FLANGES PN10/16 FERRO FUNDIDO DN=100 MM L=2.500 MM * (52,00 KG) PINTURA BETUMINOSA, ACESSÓRIOS NÃO INCLUSOS NBR 7675 ÁGUA</t>
  </si>
  <si>
    <t>HM03567</t>
  </si>
  <si>
    <t>TUBO C/FLANGES PN10/16 FERRO FUNDIDO DN=100 MM L=3.000 MM * (60,60 KG) PINTURA BETUMINOSA, ACESSÓRIOS NÃO INCLUSOS NBR 7675 ÁGUA</t>
  </si>
  <si>
    <t>HM03568</t>
  </si>
  <si>
    <t>TUBO C/FLANGES PN10/16 FERRO FUNDIDO DN=100 MM L=3.500 MM * (69,20 KG) PINTURA BETUMINOSA, ACESSÓRIOS NÃO INCLUSOS NBR 7675 ÁGUA</t>
  </si>
  <si>
    <t>HM03569</t>
  </si>
  <si>
    <t>TUBO C/FLANGES PN10/16 FERRO FUNDIDO DN=100 MM L=4.000 MM * (77,80 KG) PINTURA BETUMINOSA, ACESSÓRIOS NÃO INCLUSOS NBR 7675 ÁGUA</t>
  </si>
  <si>
    <t>HM03570</t>
  </si>
  <si>
    <t>TUBO C/FLANGES PN10/16 FERRO FUNDIDO DN=100 MM L=4.500 MM * (86,40 KG) PINTURA BETUMINOSA, ACESSÓRIOS NÃO INCLUSOS NBR 7675 ÁGUA</t>
  </si>
  <si>
    <t>HM03571</t>
  </si>
  <si>
    <t>TUBO C/FLANGES PN10/16 FERRO FUNDIDO DN=100 MM L=5.000 MM * (95,00 KG) PINTURA BETUMINOSA, ACESSÓRIOS NÃO INCLUSOS NBR 7675 ÁGUA</t>
  </si>
  <si>
    <t>HM03572</t>
  </si>
  <si>
    <t>TUBO C/FLANGES PN10/16 FERRO FUNDIDO DN=100 MM L=5.500 MM * (103,00 KG) PINTURA BETUMINOSA, ACESSÓRIOS NÃO INCLUSOS NBR 7675 ÁGUA</t>
  </si>
  <si>
    <t>HM03573</t>
  </si>
  <si>
    <t>TUBO C/FLANGES PN10/16 FERRO FUNDIDO DN=100 MM L=5.800 MM * (108,76 KG) PINTURA BETUMINOSA, ACESSÓRIOS NÃO INCLUSOS NBR 7675 ÁGUA</t>
  </si>
  <si>
    <t>HM03574</t>
  </si>
  <si>
    <t>TUBO C/FLANGES PN10/16 FERRO FUNDIDO DN=150 MM L=1.000 MM * (42,00 KG) PINTURA BETUMINOSA, ACESSÓRIOS NÃO INCLUSOS NBR 7675 ÁGUA</t>
  </si>
  <si>
    <t>HM03575</t>
  </si>
  <si>
    <t>TUBO C/FLANGES PN10/16 FERRO FUNDIDO DN=150 MM L=1.500 MM * (55,00 KG) PINTURA BETUMINOSA, ACESSÓRIOS NÃO INCLUSOS NBR 7675 ÁGUA</t>
  </si>
  <si>
    <t>HM03576</t>
  </si>
  <si>
    <t>TUBO C/FLANGES PN10/16 FERRO FUNDIDO DN=150 MM L=2.000 MM * (68,00 KG) PINTURA BETUMINOSA, ACESSÓRIOS NÃO INCLUSOS NBR 7675 ÁGUA</t>
  </si>
  <si>
    <t>HM03577</t>
  </si>
  <si>
    <t>TUBO C/FLANGES PN10/16 FERRO FUNDIDO DN=150 MM L=2.500 MM * (81,00 KG) PINTURA BETUMINOSA, ACESSÓRIOS NÃO INCLUSOS NBR 7675 ÁGUA</t>
  </si>
  <si>
    <t>HM03578</t>
  </si>
  <si>
    <t>TUBO C/FLANGES PN10/16 FERRO FUNDIDO DN=150 MM L=3.000 MM * (94,00 KG) PINTURA BETUMINOSA, ACESSÓRIOS NÃO INCLUSOS NBR 7675 ÁGUA</t>
  </si>
  <si>
    <t>HM03579</t>
  </si>
  <si>
    <t>TUBO C/FLANGES PN10/16 FERRO FUNDIDO DN=150 MM L=3.500 MM * (107,00 KG) PINTURA BETUMINOSA, ACESSÓRIOS NÃO INCLUSOS NBR 7675 ÁGUA</t>
  </si>
  <si>
    <t>HM03580</t>
  </si>
  <si>
    <t>TUBO C/FLANGES PN10/16 FERRO FUNDIDO DN=150 MM L=4.000 MM * (120,00 KG) PINTURA BETUMINOSA, ACESSÓRIOS NÃO INCLUSOS NBR 7675 ÁGUA</t>
  </si>
  <si>
    <t>HM03581</t>
  </si>
  <si>
    <t>TUBO C/FLANGES PN10/16 FERRO FUNDIDO DN=150 MM L=4.500 MM * (133,00 KG) PINTURA BETUMINOSA, ACESSÓRIOS NÃO INCLUSOS NBR 7675 ÁGUA</t>
  </si>
  <si>
    <t>HM03582</t>
  </si>
  <si>
    <t>TUBO C/FLANGES PN10/16 FERRO FUNDIDO DN=150 MM L=5.000 MM * (146,00 KG) PINTURA BETUMINOSA, ACESSÓRIOS NÃO INCLUSOS NBR 7675 ÁGUA</t>
  </si>
  <si>
    <t>HM03583</t>
  </si>
  <si>
    <t>TUBO C/FLANGES PN10/16 FERRO FUNDIDO DN=150 MM L=5.500 MM * (159,00 KG) PINTURA BETUMINOSA, ACESSÓRIOS NÃO INCLUSOS NBR 7675 ÁGUA</t>
  </si>
  <si>
    <t>HM03584</t>
  </si>
  <si>
    <t>TUBO C/FLANGES PN10/16 FERRO FUNDIDO DN=150 MM L=5.800 MM * (166,80 KG) PINTURA BETUMINOSA, ACESSÓRIOS NÃO INCLUSOS NBR 7675 ÁGUA</t>
  </si>
  <si>
    <t>HM03585</t>
  </si>
  <si>
    <t>TUBO C/FLANGES PN10 FERRO FUNDIDO DN=200 MM L=1.000 MM * (54,80 KG) PINTURA BETUMINOSA, ACESSÓRIOS NÃO INCLUSOS NBR 7675 ÁGUA</t>
  </si>
  <si>
    <t>HM03586</t>
  </si>
  <si>
    <t>TUBO C/FLANGES PN10 FERRO FUNDIDO DN=200 MM L=1.500 MM * (72,20 KG) PINTURA BETUMINOSA, ACESSÓRIOS NÃO INCLUSOS NBR 7675 ÁGUA</t>
  </si>
  <si>
    <t>HM03587</t>
  </si>
  <si>
    <t>TUBO C/FLANGES PN10 FERRO FUNDIDO DN=200 MM L=2.000 MM * (89,60 KG) PINTURA BETUMINOSA, ACESSÓRIOS NÃO INCLUSOS NBR 7675 ÁGUA</t>
  </si>
  <si>
    <t>HM03588</t>
  </si>
  <si>
    <t>TUBO C/FLANGES PN10 FERRO FUNDIDO DN=200 MM L=2.500 MM * (107,00 KG) PINTURA BETUMINOSA, ACESSÓRIOS NÃO INCLUSOS NBR 7675 ÁGUA</t>
  </si>
  <si>
    <t>HM03589</t>
  </si>
  <si>
    <t>TUBO C/FLANGES PN10 FERRO FUNDIDO DN=200 MM L=3.000 MM * (124,40 KG) PINTURA BETUMINOSA, ACESSÓRIOS NÃO INCLUSOS NBR 7675 ÁGUA</t>
  </si>
  <si>
    <t>HM03590</t>
  </si>
  <si>
    <t>TUBO C/FLANGES PN10 FERRO FUNDIDO DN=200 MM L=3.500 MM * (141,80 KG) PINTURA BETUMINOSA, ACESSÓRIOS NÃO INCLUSOS NBR 7675 ÁGUA</t>
  </si>
  <si>
    <t>HM03591</t>
  </si>
  <si>
    <t>TUBO C/FLANGES PN10 FERRO FUNDIDO DN=200 MM L=4.000 MM * (159,20 KG) PINTURA BETUMINOSA, ACESSÓRIOS NÃO INCLUSOS NBR 7675 ÁGUA</t>
  </si>
  <si>
    <t>HM03592</t>
  </si>
  <si>
    <t>TUBO C/FLANGES PN10 FERRO FUNDIDO DN=200 MM L=4.500 MM * (176,60 KG) PINTURA BETUMINOSA, ACESSÓRIOS NÃO INCLUSOS NBR 7675 ÁGUA</t>
  </si>
  <si>
    <t>HM03593</t>
  </si>
  <si>
    <t>TUBO C/FLANGES PN10 FERRO FUNDIDO DN=200 MM L=5.000 MM * (194,00 KG) PINTURA BETUMINOSA, ACESSÓRIOS NÃO INCLUSOS NBR 7675 ÁGUA</t>
  </si>
  <si>
    <t>HM03594</t>
  </si>
  <si>
    <t>TUBO C/FLANGES PN10 FERRO FUNDIDO DN=200 MM L=5.500 MM * (211,40 KG) PINTURA BETUMINOSA, ACESSÓRIOS NÃO INCLUSOS NBR 7675 ÁGUA</t>
  </si>
  <si>
    <t>HM03595</t>
  </si>
  <si>
    <t>TUBO C/FLANGES PN10 FERRO FUNDIDO DN=200 MM L=5.800 MM * (221,84 KG) PINTURA BETUMINOSA, ACESSÓRIOS NÃO INCLUSOS NBR 7675 ÁGUA</t>
  </si>
  <si>
    <t>HM03596</t>
  </si>
  <si>
    <t>TUBO C/FLANGES PN10 FERRO FUNDIDO DN=250 MM L=1.000 MM * (74,40 KG) PINTURA BETUMINOSA, ACESSÓRIOS NÃO INCLUSOS NBR 7675 ÁGUA</t>
  </si>
  <si>
    <t>HM03597</t>
  </si>
  <si>
    <t>TUBO C/FLANGES PN10 FERRO FUNDIDO DN=250 MM L=1.500 MM * (97,10 KG) PINTURA BETUMINOSA, ACESSÓRIOS NÃO INCLUSOS NBR 7675 ÁGUA</t>
  </si>
  <si>
    <t>HM03598</t>
  </si>
  <si>
    <t>TUBO C/FLANGES PN10 FERRO FUNDIDO DN=250 MM L=2.000 MM * (119,80 KG) PINTURA BETUMINOSA, ACESSÓRIOS NÃO INCLUSOS NBR 7675 ÁGUA</t>
  </si>
  <si>
    <t>HM03599</t>
  </si>
  <si>
    <t>TUBO C/FLANGES PN10 FERRO FUNDIDO DN=250 MM L=2.500 MM * (142,50 KG) PINTURA BETUMINOSA, ACESSÓRIOS NÃO INCLUSOS NBR 7675 ÁGUA</t>
  </si>
  <si>
    <t>HM03600</t>
  </si>
  <si>
    <t>TUBO C/FLANGES PN10 FERRO FUNDIDO DN=250 MM L=3.000 MM * (165,20 KG) PINTURA BETUMINOSA, ACESSÓRIOS NÃO INCLUSOS NBR 7675 ÁGUA</t>
  </si>
  <si>
    <t>HM03601</t>
  </si>
  <si>
    <t>TUBO C/FLANGES PN10 FERRO FUNDIDO DN=250 MM L=3.500 MM * (187,90 KG) PINTURA BETUMINOSA, ACESSÓRIOS NÃO INCLUSOS NBR 7675 ÁGUA</t>
  </si>
  <si>
    <t>HM03602</t>
  </si>
  <si>
    <t>TUBO C/FLANGES PN10 FERRO FUNDIDO DN=250 MM L=4.000 MM * (210,60 KG) PINTURA BETUMINOSA, ACESSÓRIOS NÃO INCLUSOS NBR 7675 ÁGUA</t>
  </si>
  <si>
    <t>HM03603</t>
  </si>
  <si>
    <t>TUBO C/FLANGES PN10 FERRO FUNDIDO DN=250 MM L=4.500 MM * (233,30 KG) PINTURA BETUMINOSA, ACESSÓRIOS NÃO INCLUSOS NBR 7675 ÁGUA</t>
  </si>
  <si>
    <t>HM03604</t>
  </si>
  <si>
    <t>TUBO C/FLANGES PN10 FERRO FUNDIDO DN=250 MM L=5.000 MM * (256,00 KG) PINTURA BETUMINOSA, ACESSÓRIOS NÃO INCLUSOS NBR 7675 ÁGUA</t>
  </si>
  <si>
    <t>HM03605</t>
  </si>
  <si>
    <t>TUBO C/FLANGES PN10 FERRO FUNDIDO DN=250 MM L=5.500 MM * (278,70 KG) PINTURA BETUMINOSA, ACESSÓRIOS NÃO INCLUSOS NBR 7675 ÁGUA</t>
  </si>
  <si>
    <t>HM03606</t>
  </si>
  <si>
    <t>TUBO C/FLANGES PN10 FERRO FUNDIDO DN=250 MM L=5.800 MM * (292,32 KG) PINTURA BETUMINOSA, ACESSÓRIOS NÃO INCLUSOS NBR 7675 ÁGUA</t>
  </si>
  <si>
    <t>HM03607</t>
  </si>
  <si>
    <t>TUBO C/FLANGES PN10 FERRO FUNDIDO DN=300 MM L=1.000 MM * (93,10 KG) PINTURA BETUMINOSA, ACESSÓRIOS NÃO INCLUSOS NBR 7675 ÁGUA</t>
  </si>
  <si>
    <t>HM03608</t>
  </si>
  <si>
    <t>TUBO C/FLANGES PN10 FERRO FUNDIDO DN=300 MM L=1.500 MM * (121,65 KG) PINTURA BETUMINOSA, ACESSÓRIOS NÃO INCLUSOS NBR 7675 ÁGUA</t>
  </si>
  <si>
    <t>HM03609</t>
  </si>
  <si>
    <t>TUBO C/FLANGES PN10 FERRO FUNDIDO DN=300 MM L=2.000 MM * (150,20 KG) PINTURA BETUMINOSA, ACESSÓRIOS NÃO INCLUSOS NBR 7675 ÁGUA</t>
  </si>
  <si>
    <t>HM03610</t>
  </si>
  <si>
    <t>TUBO C/FLANGES PN10 FERRO FUNDIDO DN=300 MM L=2.500 MM * (178,75 KG) PINTURA BETUMINOSA, ACESSÓRIOS NÃO INCLUSOS NBR 7675 ÁGUA</t>
  </si>
  <si>
    <t>HM03611</t>
  </si>
  <si>
    <t>TUBO C/FLANGES PN10 FERRO FUNDIDO DN=300 MM L=3.000 MM * (207,30 KG) PINTURA BETUMINOSA, ACESSÓRIOS NÃO INCLUSOS NBR 7675 ÁGUA</t>
  </si>
  <si>
    <t>HM03612</t>
  </si>
  <si>
    <t>TUBO C/FLANGES PN10 FERRO FUNDIDO DN=300 MM L=3.500 MM * (235,85 KG) PINTURA BETUMINOSA, ACESSÓRIOS NÃO INCLUSOS NBR 7675 ÁGUA</t>
  </si>
  <si>
    <t>HM03613</t>
  </si>
  <si>
    <t>TUBO C/FLANGES PN10 FERRO FUNDIDO DN=300 MM L=4.000 MM * (264,40 KG) PINTURA BETUMINOSA, ACESSÓRIOS NÃO INCLUSOS NBR 7675 ÁGUA</t>
  </si>
  <si>
    <t>HM03614</t>
  </si>
  <si>
    <t>TUBO C/FLANGES PN10 FERRO FUNDIDO DN=300 MM L=4.500 MM * (292,95 KG) PINTURA BETUMINOSA, ACESSÓRIOS NÃO INCLUSOS NBR 7675 ÁGUA</t>
  </si>
  <si>
    <t>HM03615</t>
  </si>
  <si>
    <t>TUBO C/FLANGES PN10 FERRO FUNDIDO DN=300 MM L=5.000 MM * (321,50 KG) PINTURA BETUMINOSA, ACESSÓRIOS NÃO INCLUSOS NBR 7675 ÁGUA</t>
  </si>
  <si>
    <t>HM03616</t>
  </si>
  <si>
    <t>TUBO C/FLANGES PN10 FERRO FUNDIDO DN=300 MM L=5.500 MM * (350,05 KG) PINTURA BETUMINOSA, ACESSÓRIOS NÃO INCLUSOS NBR 7675 ÁGUA</t>
  </si>
  <si>
    <t>HM03617</t>
  </si>
  <si>
    <t>TUBO C/FLANGES PN10 FERRO FUNDIDO DN=300 MM L=5.800 MM * (367,18 KG) PINTURA BETUMINOSA, ACESSÓRIOS NÃO INCLUSOS NBR 7675 ÁGUA</t>
  </si>
  <si>
    <t>HM03618</t>
  </si>
  <si>
    <t>TUBO C/FLANGES PN10/16/25 FERRO FUNDIDO DN=80 MM L=1.000 MM * (21,90 KG) PINTURA BETUMINOSA, ACESSÓRIOS NÃO INCLUSOS NBR 7675 ÁGUA</t>
  </si>
  <si>
    <t>HM03619</t>
  </si>
  <si>
    <t>TUBO C/FLANGES PN10/16/25 FERRO FUNDIDO DN=80 MM L=1.500 MM * (28,85 KG) PINTURA BETUMINOSA, ACESSÓRIOS NÃO INCLUSOS NBR 7675 ÁGUA</t>
  </si>
  <si>
    <t>HM03620</t>
  </si>
  <si>
    <t>TUBO C/FLANGES PN10/16/25 FERRO FUNDIDO DN=80 MM L=2.000 MM * (35,80 KG) PINTURA BETUMINOSA, ACESSÓRIOS NÃO INCLUSOS NBR 7675 ÁGUA</t>
  </si>
  <si>
    <t>HM03621</t>
  </si>
  <si>
    <t>TUBO C/FLANGES PN10/16/25 FERRO FUNDIDO DN=80 MM L=2.500 MM * (42,75 KG) PINTURA BETUMINOSA, ACESSÓRIOS NÃO INCLUSOS NBR 7675 ÁGUA</t>
  </si>
  <si>
    <t>HM03622</t>
  </si>
  <si>
    <t>TUBO C/FLANGES PN10/16/25 FERRO FUNDIDO DN=80 MM L=3.000 MM * (49,70 KG) PINTURA BETUMINOSA, ACESSÓRIOS NÃO INCLUSOS NBR 7675 ÁGUA</t>
  </si>
  <si>
    <t>HM03623</t>
  </si>
  <si>
    <t>TUBO C/FLANGES PN10/16/25 FERRO FUNDIDO DN=80 MM L=3.500 MM * (56,65 KG) PINTURA BETUMINOSA, ACESSÓRIOS NÃO INCLUSOS NBR 7675 ÁGUA</t>
  </si>
  <si>
    <t>HM03624</t>
  </si>
  <si>
    <t>TUBO C/FLANGES PN10/16/25 FERRO FUNDIDO DN=80 MM L=4.000 MM * (63,60 KG) PINTURA BETUMINOSA, ACESSÓRIOS NÃO INCLUSOS NBR 7675 ÁGUA</t>
  </si>
  <si>
    <t>HM03625</t>
  </si>
  <si>
    <t>TUBO C/FLANGES PN10/16/25 FERRO FUNDIDO DN=80 MM L=4.500 MM * (70,55 KG) PINTURA BETUMINOSA, ACESSÓRIOS NÃO INCLUSOS NBR 7675 ÁGUA</t>
  </si>
  <si>
    <t>HM03626</t>
  </si>
  <si>
    <t>TUBO C/FLANGES PN10/16/25 FERRO FUNDIDO DN=80 MM L=5.000 MM * (77,50 KG) PINTURA BETUMINOSA, ACESSÓRIOS NÃO INCLUSOS NBR 7675 ÁGUA</t>
  </si>
  <si>
    <t>HM03627</t>
  </si>
  <si>
    <t>TUBO C/FLANGES PN10/16/25 FERRO FUNDIDO DN=80 MM L=5.500 MM * (84,45 KG) PINTURA BETUMINOSA, ACESSÓRIOS NÃO INCLUSOS NBR 7675 ÁGUA</t>
  </si>
  <si>
    <t>HM03628</t>
  </si>
  <si>
    <t>TUBO C/FLANGES PN10/16/25 FERRO FUNDIDO DN=80 MM L=5.800 MM * (88,62 KG) PINTURA BETUMINOSA, ACESSÓRIOS NÃO INCLUSOS NBR 7675 ÁGUA</t>
  </si>
  <si>
    <t>HM04088</t>
  </si>
  <si>
    <t>TUBO C/PONTA E BOLSA JGS K9 FERRO FUNDIDO DN=100 MM * (18,40 KG/M) PINTURA EPÓXI VERMELHA, ANEL DE BORRACHA INCLUSO NBR 15420 ESGOTO</t>
  </si>
  <si>
    <t>HM04089</t>
  </si>
  <si>
    <t>TUBO C/PONTA E BOLSA JGS K7 FERRO FUNDIDO DN=150 MM * (23,80 KG/M) PINTURA EPÓXI VERMELHA, ANEL DE BORRACHA INCLUSO NBR 15420 ESGOTO</t>
  </si>
  <si>
    <t>HM04090</t>
  </si>
  <si>
    <t>TUBO C/PONTA E BOLSA JGS K7 FERRO FUNDIDO DN=200 MM * (32,60 KG/M) PINTURA EPÓXI VERMELHA, ANEL DE BORRACHA INCLUSO NBR 15420 ESGOTO</t>
  </si>
  <si>
    <t>HM04091</t>
  </si>
  <si>
    <t>TUBO C/PONTA E BOLSA JGS K7 FERRO FUNDIDO DN=250 MM * (41,30 KG/M) PINTURA EPÓXI VERMELHA, ANEL DE BORRACHA INCLUSO NBR 15420 ESGOTO</t>
  </si>
  <si>
    <t>HM04092</t>
  </si>
  <si>
    <t>TUBO C/PONTA E BOLSA JGS K7 FERRO FUNDIDO DN=300 MM * (51,00 KG/M) PINTURA EPÓXI VERMELHA, ANEL DE BORRACHA INCLUSO NBR 15420 ESGOTO</t>
  </si>
  <si>
    <t>HM04093</t>
  </si>
  <si>
    <t>TUBO C/PONTA E BOLSA JGS K7 FERRO FUNDIDO DN=350 MM * (64,90 KG/M) PINTURA EPÓXI VERMELHA, ANEL DE BORRACHA INCLUSO NBR 15420 ESGOTO</t>
  </si>
  <si>
    <t>HM04094</t>
  </si>
  <si>
    <t>TUBO C/PONTA E BOLSA JGS K7 FERRO FUNDIDO DN=400 MM * (77,90 KG/M) PINTURA EPÓXI VERMELHA, ANEL DE BORRACHA INCLUSO NBR 15420 ESGOTO</t>
  </si>
  <si>
    <t>HM04095</t>
  </si>
  <si>
    <t>TUBO C/PONTA E BOLSA JGS K7 FERRO FUNDIDO DN=450 MM * (91,70 KG/M) PINTURA EPÓXI VERMELHA, ANEL DE BORRACHA INCLUSO NBR 15420 ESGOTO</t>
  </si>
  <si>
    <t>HM04096</t>
  </si>
  <si>
    <t>TUBO C/PONTA E BOLSA JGS K7 FERRO FUNDIDO DN=500 MM * (106,10 KG/M) PINTURA EPÓXI VERMELHA, ANEL DE BORRACHA INCLUSO NBR 15420 ESGOTO</t>
  </si>
  <si>
    <t>HM04099</t>
  </si>
  <si>
    <t>HM04104</t>
  </si>
  <si>
    <t>TUBO C/PONTA E BOLSA JGS K7 FERRO FUNDIDO DN=150 MM * (23,30 KG/M) PINTURA BETUMINOSA, ANEL DE BORRACHA INCLUSO NBR 7675 ÁGUA</t>
  </si>
  <si>
    <t>HM04105</t>
  </si>
  <si>
    <t>TUBO C/PONTA E BOLSA JGS K7 FERRO FUNDIDO DN=200 MM * (31,90 KG/M) PINTURA BETUMINOSA, ANEL DE BORRACHA INCLUSO NBR 7675 ÁGUA</t>
  </si>
  <si>
    <t>HM04106</t>
  </si>
  <si>
    <t>TUBO C/PONTA E BOLSA JGS K7 FERRO FUNDIDO DN=250 MM * (40,30 KG/M) PINTURA BETUMINOSA, ANEL DE BORRACHA INCLUSO NBR 7675 ÁGUA</t>
  </si>
  <si>
    <t>HM04107</t>
  </si>
  <si>
    <t>TUBO C/PONTA E BOLSA JGS K7 FERRO FUNDIDO DN=300 MM * (49,80 KG/M) PINTURA BETUMINOSA, ANEL DE BORRACHA INCLUSO NBR 7675 ÁGUA</t>
  </si>
  <si>
    <t>HM04108</t>
  </si>
  <si>
    <t>TUBO C/PONTA E BOLSA JGS K7 FERRO FUNDIDO DN=350 MM * (64,90 KG/M) PINTURA BETUMINOSA, ANEL DE BORRACHA INCLUSO NBR 7675 ÁGUA</t>
  </si>
  <si>
    <t>HM04109</t>
  </si>
  <si>
    <t>TUBO C/PONTA E BOLSA JGS K7 FERRO FUNDIDO DN=400 MM * (77,90 KG/M) PINTURA BETUMINOSA, ANEL DE BORRACHA INCLUSO NBR 7675 ÁGUA</t>
  </si>
  <si>
    <t>HM04110</t>
  </si>
  <si>
    <t>TUBO C/PONTA E BOLSA JGS K7 FERRO FUNDIDO DN=450 MM * (91,70 KG/M) PINTURA BETUMINOSA, ANEL DE BORRACHA INCLUSO NBR 7675 ÁGUA</t>
  </si>
  <si>
    <t>HM04111</t>
  </si>
  <si>
    <t>TUBO C/PONTA E BOLSA JGS K7 FERRO FUNDIDO DN=500 MM * (106,10 KG/M) PINTURA BETUMINOSA, ANEL DE BORRACHA INCLUSO NBR 7675 ÁGUA</t>
  </si>
  <si>
    <t>HM04112</t>
  </si>
  <si>
    <t>HM04114</t>
  </si>
  <si>
    <t>HM04118</t>
  </si>
  <si>
    <t>TUBO C/PONTA E BOLSA JGS K9 FERRO FUNDIDO DN=100 MM * (18,10 KG/M) PINTURA BETUMINOSA, ANEL DE BORRACHA INCLUSO NBR 7675 ÁGUA</t>
  </si>
  <si>
    <t>HM04119</t>
  </si>
  <si>
    <t>TUBO C/PONTA E BOLSA JGS K9 FERRO FUNDIDO DN=150 MM * (27,30 KG/M) PINTURA BETUMINOSA, ANEL DE BORRACHA INCLUSO NBR 7675 ÁGUA</t>
  </si>
  <si>
    <t>HM04120</t>
  </si>
  <si>
    <t>TUBO C/PONTA E BOLSA JGS K9 FERRO FUNDIDO DN=200 MM * (36,70 KG/M) PINTURA BETUMINOSA, ANEL DE BORRACHA INCLUSO NBR 7675 ÁGUA</t>
  </si>
  <si>
    <t>HM04121</t>
  </si>
  <si>
    <t>TUBO C/PONTA E BOLSA JGS K9 FERRO FUNDIDO DN=250 MM * (48,00 KG/M) PINTURA BETUMINOSA, ANEL DE BORRACHA INCLUSO NBR 7675 ÁGUA</t>
  </si>
  <si>
    <t>HM04122</t>
  </si>
  <si>
    <t>TUBO C/PONTA E BOLSA JGS K9 FERRO FUNDIDO DN=300 MM * (60,40 KG/M) PINTURA BETUMINOSA, ANEL DE BORRACHA INCLUSO NBR 7675 ÁGUA</t>
  </si>
  <si>
    <t>HM04123</t>
  </si>
  <si>
    <t>TUBO C/PONTA E BOLSA JGS K9 FERRO FUNDIDO DN=350 MM * (79,70 KG/M) PINTURA BETUMINOSA, ANEL DE BORRACHA INCLUSO NBR 7675 ÁGUA</t>
  </si>
  <si>
    <t>HM04124</t>
  </si>
  <si>
    <t>TUBO C/PONTA E BOLSA JGS K9 FERRO FUNDIDO DN=400 MM * (94,70 KG/M) PINTURA BETUMINOSA, ANEL DE BORRACHA INCLUSO NBR 7675 ÁGUA</t>
  </si>
  <si>
    <t>HM04125</t>
  </si>
  <si>
    <t>TUBO C/PONTA E BOLSA JGS K9 FERRO FUNDIDO DN=450 MM * (111,80 KG/M) PINTURA BETUMINOSA, ANEL DE BORRACHA INCLUSO NBR 7675 ÁGUA</t>
  </si>
  <si>
    <t>HM04126</t>
  </si>
  <si>
    <t>TUBO C/PONTA E BOLSA JGS K9 FERRO FUNDIDO DN=500 MM * (129,30 KG/M) PINTURA BETUMINOSA, ANEL DE BORRACHA INCLUSO NBR 7675 ÁGUA</t>
  </si>
  <si>
    <t>HM04129</t>
  </si>
  <si>
    <t>TUBO C/PONTA E BOLSA JGS K9 FERRO FUNDIDO DN=80 MM * (14,50 KG/M) PINTURA BETUMINOSA, ANEL DE BORRACHA INCLUSO NBR 7675 ÁGUA</t>
  </si>
  <si>
    <t>HM04165</t>
  </si>
  <si>
    <t>VÁLVULA GAVETA C/FLANGES PN10 FERRO FUNDIDO DN=200 MM * (66,00 KG), ACION. VOLANTE, CUNHA DE BORRACHA, MÉTRICA CHATA, PINTURA EPÓXI EM PÓ NBR 14968 ÁGUA/ESGOTO</t>
  </si>
  <si>
    <t>HM04203</t>
  </si>
  <si>
    <t>VÁLVULA GAVETA C/FLANGES PN10/16 FERRO FUNDIDO DN=100 MM * (20,00 KG), ACION. VOLANTE, CUNHA DE BORRACHA, MÉTRICA CHATA, PINTURA EPÓXI EM PÓ NBR 14968 ÁGUA/ESGOTO</t>
  </si>
  <si>
    <t>HM04204</t>
  </si>
  <si>
    <t>VÁLVULA GAVETA C/FLANGES PN10/16 FERRO FUNDIDO DN=150 MM * (33,00 KG), ACION. VOLANTE, CUNHA DE BORRACHA, MÉTRICA CHATA, PINTURA EPÓXI EM PÓ NBR 14968 ÁGUA/ESGOTO</t>
  </si>
  <si>
    <t>HM04206</t>
  </si>
  <si>
    <t>VÁLVULA GAVETA C/FLANGES PN10/16 FERRO FUNDIDO DN=80 MM * (16,00 KG), ACION. VOLANTE, CUNHA DE BORRACHA, MÉTRICA CHATA, PINTURA EPÓXI EM PÓ NBR 14968 ÁGUA/ESGOTO</t>
  </si>
  <si>
    <t>HM04166</t>
  </si>
  <si>
    <t>VÁLVULA GAVETA C/FLANGES PN10 FERRO FUNDIDO DN=250 MM * (108,00 KG), ACION. VOLANTE, CUNHA DE BORRACHA, MÉTRICA CHATA, PINTURA EPÓXI EM PÓ NBR 14968 ÁGUA/ESGOTO</t>
  </si>
  <si>
    <t>HM04167</t>
  </si>
  <si>
    <t>VÁLVULA GAVETA C/FLANGES PN10 FERRO FUNDIDO DN=300 MM * (155,00 KG), ACION. VOLANTE, CUNHA DE BORRACHA, MÉTRICA CHATA, PINTURA EPÓXI EM PÓ NBR 14968 ÁGUA/ESGOTO</t>
  </si>
  <si>
    <t>HM04168</t>
  </si>
  <si>
    <t>VÁLVULA GAVETA C/FLANGES PN10 FERRO FUNDIDO DN=350 MM * (175,00 KG), ACION. VOLANTE, CUNHA DE BORRACHA, MÉTRICA CHATA, PINTURA EPÓXI EM PÓ NBR 14968 ÁGUA/ESGOTO</t>
  </si>
  <si>
    <t>HM04169</t>
  </si>
  <si>
    <t>VÁLVULA GAVETA C/FLANGES PN10 FERRO FUNDIDO DN=400 MM * (290,00 KG), ACION. VOLANTE, CUNHA DE BORRACHA, MÉTRICA CHATA, PINTURA EPÓXI EM PÓ NBR 14968 ÁGUA/ESGOTO</t>
  </si>
  <si>
    <t>HM04207</t>
  </si>
  <si>
    <t>VÁLVULA GAVETA C/FLANGES PN10/16 FERRO FUNDIDO DN=50 MM * (11,00 KG), ACION. VOLANTE, CUNHA DE BORRACHA, MÉTRICA CHATA, PINTURA EPÓXI EM PÓ NBR 14968 ÁGUA/ESGOTO</t>
  </si>
  <si>
    <t>HM04208</t>
  </si>
  <si>
    <t>VENTOSA SIMPLES C/FLANGES PN10/16/25 FERRO FUNDIDO DN=50MM PINTURA EPÓXI NTS 322 ÁGUA</t>
  </si>
  <si>
    <t>HM04211</t>
  </si>
  <si>
    <t>VENTOSA SIMPLES C/ROSCA BSP FERRO FUNDIDO DN=1" PINTURA EPÓXI NTS 322 ÁGUA</t>
  </si>
  <si>
    <t>HM04212</t>
  </si>
  <si>
    <t>VENTOSA SIMPLES C/ROSCA BSP FERRO FUNDIDO DN=2" PINTURA EPÓXI NTS 322 ÁGUA</t>
  </si>
  <si>
    <t>HM04217</t>
  </si>
  <si>
    <t>VENTOSA TRÍPLICE FUNÇÃO C/FLANGES PN10/16/25 FERRO FUNDIDO DN=50MM PINTURA EPÓXI NTS 322 ÁGUA</t>
  </si>
  <si>
    <t>HM04219</t>
  </si>
  <si>
    <t>HM04220</t>
  </si>
  <si>
    <t>HM04221</t>
  </si>
  <si>
    <t>HM04223</t>
  </si>
  <si>
    <t>HM05223</t>
  </si>
  <si>
    <t>HM05224</t>
  </si>
  <si>
    <t>HM05225</t>
  </si>
  <si>
    <t>HM05226</t>
  </si>
  <si>
    <t>HM05227</t>
  </si>
  <si>
    <t>HM05228</t>
  </si>
  <si>
    <t>HM05229</t>
  </si>
  <si>
    <t>HM05230</t>
  </si>
  <si>
    <t>HM05895</t>
  </si>
  <si>
    <t>HM05896</t>
  </si>
  <si>
    <t>HM05897</t>
  </si>
  <si>
    <t>HM05898</t>
  </si>
  <si>
    <t>HM05899</t>
  </si>
  <si>
    <t>HM05900</t>
  </si>
  <si>
    <t>HM05901</t>
  </si>
  <si>
    <t>HM05902</t>
  </si>
  <si>
    <t>EQ04342</t>
  </si>
  <si>
    <t>EQ04521</t>
  </si>
  <si>
    <t>EQ04523</t>
  </si>
  <si>
    <t>EQ04524</t>
  </si>
  <si>
    <t>EQ04525</t>
  </si>
  <si>
    <t>EQ04526</t>
  </si>
  <si>
    <t>EQ04527</t>
  </si>
  <si>
    <t>EQ04343</t>
  </si>
  <si>
    <t>EQ04344</t>
  </si>
  <si>
    <t>EQ04345</t>
  </si>
  <si>
    <t>EQ04821</t>
  </si>
  <si>
    <t>EQ04822</t>
  </si>
  <si>
    <t>EQ05272</t>
  </si>
  <si>
    <t>EQ04513</t>
  </si>
  <si>
    <t>EQ05162</t>
  </si>
  <si>
    <t>EQ05273</t>
  </si>
  <si>
    <t>EQ04514</t>
  </si>
  <si>
    <t>EQ05163</t>
  </si>
  <si>
    <t>EQ05274</t>
  </si>
  <si>
    <t>EQ05271</t>
  </si>
  <si>
    <t>EQ04712</t>
  </si>
  <si>
    <t>EQ04570</t>
  </si>
  <si>
    <t>EQ05178</t>
  </si>
  <si>
    <t>EQ04571</t>
  </si>
  <si>
    <t>EQ04515</t>
  </si>
  <si>
    <t>EQ05160</t>
  </si>
  <si>
    <t>EQ04516</t>
  </si>
  <si>
    <t>EQ04517</t>
  </si>
  <si>
    <t>EQ04518</t>
  </si>
  <si>
    <t>EQ05161</t>
  </si>
  <si>
    <t>EQ04572</t>
  </si>
  <si>
    <t>EQ05177</t>
  </si>
  <si>
    <t>EQ04487</t>
  </si>
  <si>
    <t>EQ04488</t>
  </si>
  <si>
    <t>EQ04721</t>
  </si>
  <si>
    <t>EQ04722</t>
  </si>
  <si>
    <t>EQ04795</t>
  </si>
  <si>
    <t>EQ04796</t>
  </si>
  <si>
    <t>EQ04729</t>
  </si>
  <si>
    <t>EQ04730</t>
  </si>
  <si>
    <t>EQ04731</t>
  </si>
  <si>
    <t>EQ04732</t>
  </si>
  <si>
    <t>EQ04734</t>
  </si>
  <si>
    <t>EQ04735</t>
  </si>
  <si>
    <t>EQ04736</t>
  </si>
  <si>
    <t>EQ04737</t>
  </si>
  <si>
    <t>EQUIPAMENTO PARA DESOBSTRUÇÃO DE COLETORES ATRAVÉS DE ARRASTE MECÂNICO - BUCKET MACHINE - À DISPOSIÇÃO</t>
  </si>
  <si>
    <t>EQ04738</t>
  </si>
  <si>
    <t>EQ04739</t>
  </si>
  <si>
    <t>EQ04740</t>
  </si>
  <si>
    <t>EQ04693</t>
  </si>
  <si>
    <t>EQ04694</t>
  </si>
  <si>
    <t>EQ04485</t>
  </si>
  <si>
    <t>EQ04569</t>
  </si>
  <si>
    <t>EQ04486</t>
  </si>
  <si>
    <t>EQ04489</t>
  </si>
  <si>
    <t>EQ04695</t>
  </si>
  <si>
    <t>EQ04491</t>
  </si>
  <si>
    <t>EQ05173</t>
  </si>
  <si>
    <t>EQ04696</t>
  </si>
  <si>
    <t>EQ04792</t>
  </si>
  <si>
    <t>EQ04492</t>
  </si>
  <si>
    <t>EQ05966</t>
  </si>
  <si>
    <t>EQ00656</t>
  </si>
  <si>
    <t>EQ04511</t>
  </si>
  <si>
    <t>EQ05254</t>
  </si>
  <si>
    <t>EQ04512</t>
  </si>
  <si>
    <t>EQ04519</t>
  </si>
  <si>
    <t>EQ04793</t>
  </si>
  <si>
    <t>EQ04716</t>
  </si>
  <si>
    <t>EQ05263</t>
  </si>
  <si>
    <t>EQ05262</t>
  </si>
  <si>
    <t>EQ04529</t>
  </si>
  <si>
    <t>EQ05286</t>
  </si>
  <si>
    <t>EQ04633</t>
  </si>
  <si>
    <t>EQ04634</t>
  </si>
  <si>
    <t>EQ04575</t>
  </si>
  <si>
    <t>EQ05938</t>
  </si>
  <si>
    <t>EQ04289</t>
  </si>
  <si>
    <t>EQ04577</t>
  </si>
  <si>
    <t>EQ04635</t>
  </si>
  <si>
    <t>EQ04578</t>
  </si>
  <si>
    <t>EQ04534</t>
  </si>
  <si>
    <t>EQ04797</t>
  </si>
  <si>
    <t>EQ04798</t>
  </si>
  <si>
    <t>EQ04579</t>
  </si>
  <si>
    <t>EQ05187</t>
  </si>
  <si>
    <t>EQ04751</t>
  </si>
  <si>
    <t>EQ04752</t>
  </si>
  <si>
    <t>EQ04543</t>
  </si>
  <si>
    <t>EQ04584</t>
  </si>
  <si>
    <t>EQ04832</t>
  </si>
  <si>
    <t>EQ04586</t>
  </si>
  <si>
    <t>EQ05239</t>
  </si>
  <si>
    <t>EQ05185</t>
  </si>
  <si>
    <t>EQ04548</t>
  </si>
  <si>
    <t>EQ04549</t>
  </si>
  <si>
    <t>EQ04588</t>
  </si>
  <si>
    <t>EQ04836</t>
  </si>
  <si>
    <t>EQ04761</t>
  </si>
  <si>
    <t>EQ05281</t>
  </si>
  <si>
    <t>EQ05282</t>
  </si>
  <si>
    <t>EQ05279</t>
  </si>
  <si>
    <t>EQ05280</t>
  </si>
  <si>
    <t>EQ05912</t>
  </si>
  <si>
    <t>EQ05913</t>
  </si>
  <si>
    <t>EQ04552</t>
  </si>
  <si>
    <t>EQ05179</t>
  </si>
  <si>
    <t>EQ05180</t>
  </si>
  <si>
    <t>EQ04553</t>
  </si>
  <si>
    <t>EQ04601</t>
  </si>
  <si>
    <t>EQ04769</t>
  </si>
  <si>
    <t>EQ04770</t>
  </si>
  <si>
    <t>EQ04602</t>
  </si>
  <si>
    <t>EQ04556</t>
  </si>
  <si>
    <t>EQ04561</t>
  </si>
  <si>
    <t>EQ05255</t>
  </si>
  <si>
    <t>EQ04843</t>
  </si>
  <si>
    <t>EQ04775</t>
  </si>
  <si>
    <t>EQ05183</t>
  </si>
  <si>
    <t>EQ04776</t>
  </si>
  <si>
    <t>EQ04777</t>
  </si>
  <si>
    <t>EQ04844</t>
  </si>
  <si>
    <t>EQ04780</t>
  </si>
  <si>
    <t>EQ04656</t>
  </si>
  <si>
    <t>EQ04611</t>
  </si>
  <si>
    <t>EQ05967</t>
  </si>
  <si>
    <t>EQ05968</t>
  </si>
  <si>
    <t>EQ05275</t>
  </si>
  <si>
    <t>EQ04618</t>
  </si>
  <si>
    <t>EQ04619</t>
  </si>
  <si>
    <t>EQ05175</t>
  </si>
  <si>
    <t>EQ04530</t>
  </si>
  <si>
    <t>EQ05156</t>
  </si>
  <si>
    <t>EQ04531</t>
  </si>
  <si>
    <t>EQ05157</t>
  </si>
  <si>
    <t>EQ04532</t>
  </si>
  <si>
    <t>EQ04762</t>
  </si>
  <si>
    <t>EQ04550</t>
  </si>
  <si>
    <t>EQ04551</t>
  </si>
  <si>
    <t>EQ05174</t>
  </si>
  <si>
    <t>EQ04764</t>
  </si>
  <si>
    <t>EQ04554</t>
  </si>
  <si>
    <t>EQ04555</t>
  </si>
  <si>
    <t>EQ04781</t>
  </si>
  <si>
    <t>EQ04608</t>
  </si>
  <si>
    <t>EQ04609</t>
  </si>
  <si>
    <t>EQ04610</t>
  </si>
  <si>
    <t>EQ05265</t>
  </si>
  <si>
    <t>EQ04544</t>
  </si>
  <si>
    <t>EQ05172</t>
  </si>
  <si>
    <t>EQ04545</t>
  </si>
  <si>
    <t>EQ05171</t>
  </si>
  <si>
    <t>EQ04691</t>
  </si>
  <si>
    <t>EQ04557</t>
  </si>
  <si>
    <t>EQ04558</t>
  </si>
  <si>
    <t>EQ05268</t>
  </si>
  <si>
    <t>EQ04559</t>
  </si>
  <si>
    <t>EQ04773</t>
  </si>
  <si>
    <t>EQ05269</t>
  </si>
  <si>
    <t>EQ04599</t>
  </si>
  <si>
    <t>EQ04600</t>
  </si>
  <si>
    <t>EQ04528</t>
  </si>
  <si>
    <t>EQ04805</t>
  </si>
  <si>
    <t>EQ04806</t>
  </si>
  <si>
    <t>EQ04807</t>
  </si>
  <si>
    <t>EQ04808</t>
  </si>
  <si>
    <t>EQ05916</t>
  </si>
  <si>
    <t>EQ05915</t>
  </si>
  <si>
    <t>EQ04562</t>
  </si>
  <si>
    <t>EQ04604</t>
  </si>
  <si>
    <t>EQ04563</t>
  </si>
  <si>
    <t>EQ04605</t>
  </si>
  <si>
    <t>EQ04564</t>
  </si>
  <si>
    <t>EQ04565</t>
  </si>
  <si>
    <t>EQ04566</t>
  </si>
  <si>
    <t>EQ04567</t>
  </si>
  <si>
    <t>EQ04652</t>
  </si>
  <si>
    <t>EQ04663</t>
  </si>
  <si>
    <t>EQ00670</t>
  </si>
  <si>
    <t>EQ04665</t>
  </si>
  <si>
    <t>EQ04667</t>
  </si>
  <si>
    <t>EQ04669</t>
  </si>
  <si>
    <t>EQ04828</t>
  </si>
  <si>
    <t>EQ05186</t>
  </si>
  <si>
    <t>EQ04799</t>
  </si>
  <si>
    <t>EQ04800</t>
  </si>
  <si>
    <t>EQ04748</t>
  </si>
  <si>
    <t>EQ05240</t>
  </si>
  <si>
    <t>EQ04537</t>
  </si>
  <si>
    <t>EQ05167</t>
  </si>
  <si>
    <t>EQ04538</t>
  </si>
  <si>
    <t>EQ05168</t>
  </si>
  <si>
    <t>EQ04539</t>
  </si>
  <si>
    <t>EQ05169</t>
  </si>
  <si>
    <t>EQ04540</t>
  </si>
  <si>
    <t>EQ05170</t>
  </si>
  <si>
    <t>EQ04686</t>
  </si>
  <si>
    <t>EQ04687</t>
  </si>
  <si>
    <t>EQ04688</t>
  </si>
  <si>
    <t>EQ04689</t>
  </si>
  <si>
    <t>EQ04541</t>
  </si>
  <si>
    <t>EQ05164</t>
  </si>
  <si>
    <t>EQ04542</t>
  </si>
  <si>
    <t>EQ05165</t>
  </si>
  <si>
    <t>EQ04815</t>
  </si>
  <si>
    <t>EQ04765</t>
  </si>
  <si>
    <t>EQ04816</t>
  </si>
  <si>
    <t>EQ04817</t>
  </si>
  <si>
    <t>EQ04672</t>
  </si>
  <si>
    <t>EQ04673</t>
  </si>
  <si>
    <t>EQ04674</t>
  </si>
  <si>
    <t>EQ04675</t>
  </si>
  <si>
    <t>EQ04676</t>
  </si>
  <si>
    <t>EQ04677</t>
  </si>
  <si>
    <t>EQ04678</t>
  </si>
  <si>
    <t>EQ04679</t>
  </si>
  <si>
    <t>EQ04680</t>
  </si>
  <si>
    <t>EQ04681</t>
  </si>
  <si>
    <t>EQ04682</t>
  </si>
  <si>
    <t>EQ04683</t>
  </si>
  <si>
    <t>EQ04684</t>
  </si>
  <si>
    <t>EQ04685</t>
  </si>
  <si>
    <t>EQ04699</t>
  </si>
  <si>
    <t>CONTAINER ESCRITORIO 6,00 X 2,30 M COM BANHEIRO E PARTE ELÉTRICA</t>
  </si>
  <si>
    <t>EQ04714</t>
  </si>
  <si>
    <t>EQ04813</t>
  </si>
  <si>
    <t>EQ04763</t>
  </si>
  <si>
    <t>EQ04774</t>
  </si>
  <si>
    <t>EQ05256</t>
  </si>
  <si>
    <t>EQ05257</t>
  </si>
  <si>
    <t>EQ04814</t>
  </si>
  <si>
    <t>EQ04842</t>
  </si>
  <si>
    <t>EQ04768</t>
  </si>
  <si>
    <t>EQ05258</t>
  </si>
  <si>
    <t>EQ05277</t>
  </si>
  <si>
    <t>EQ05278</t>
  </si>
  <si>
    <t>EQ04710</t>
  </si>
  <si>
    <t>EQ04715</t>
  </si>
  <si>
    <t>EQ04717</t>
  </si>
  <si>
    <t>EQ04794</t>
  </si>
  <si>
    <t>EQ04718</t>
  </si>
  <si>
    <t>EQ04824</t>
  </si>
  <si>
    <t>EQ04745</t>
  </si>
  <si>
    <t>EQ04746</t>
  </si>
  <si>
    <t>EQ04801</t>
  </si>
  <si>
    <t>EQ04753</t>
  </si>
  <si>
    <t>EQ04802</t>
  </si>
  <si>
    <t>EQ04830</t>
  </si>
  <si>
    <t>EQ04755</t>
  </si>
  <si>
    <t>EQ04585</t>
  </si>
  <si>
    <t>EQ04831</t>
  </si>
  <si>
    <t>EQ04759</t>
  </si>
  <si>
    <t>EQ04760</t>
  </si>
  <si>
    <t>EQ04782</t>
  </si>
  <si>
    <t>EQ04788</t>
  </si>
  <si>
    <t>EQ04719</t>
  </si>
  <si>
    <t>EQ04733</t>
  </si>
  <si>
    <t>EQ04783</t>
  </si>
  <si>
    <t>EQ04823</t>
  </si>
  <si>
    <t>EQ04825</t>
  </si>
  <si>
    <t>EQ04826</t>
  </si>
  <si>
    <t>EQ04827</t>
  </si>
  <si>
    <t>EQ04829</t>
  </si>
  <si>
    <t>EQ04835</t>
  </si>
  <si>
    <t>EQ04837</t>
  </si>
  <si>
    <t>EQ04838</t>
  </si>
  <si>
    <t>EQ04839</t>
  </si>
  <si>
    <t>EQ04846</t>
  </si>
  <si>
    <t>EQ04847</t>
  </si>
  <si>
    <t>EQ05260</t>
  </si>
  <si>
    <t>EQ05261</t>
  </si>
  <si>
    <t>EQ04819</t>
  </si>
  <si>
    <t>EQ04493</t>
  </si>
  <si>
    <t>EQ04494</t>
  </si>
  <si>
    <t>EQ04670</t>
  </si>
  <si>
    <t>EQ04671</t>
  </si>
  <si>
    <t>EQ04700</t>
  </si>
  <si>
    <t>EQ04701</t>
  </si>
  <si>
    <t>EQ04495</t>
  </si>
  <si>
    <t>EQ04496</t>
  </si>
  <si>
    <t>EQ04497</t>
  </si>
  <si>
    <t>EQ04498</t>
  </si>
  <si>
    <t>EQ04499</t>
  </si>
  <si>
    <t>EQ05158</t>
  </si>
  <si>
    <t>EQ04500</t>
  </si>
  <si>
    <t>EQ04502</t>
  </si>
  <si>
    <t>EQ04503</t>
  </si>
  <si>
    <t>EQ04504</t>
  </si>
  <si>
    <t>EQ05283</t>
  </si>
  <si>
    <t>EQ04505</t>
  </si>
  <si>
    <t>EQ05284</t>
  </si>
  <si>
    <t>EQ04506</t>
  </si>
  <si>
    <t>EQ04507</t>
  </si>
  <si>
    <t>EQ04508</t>
  </si>
  <si>
    <t>EQ05159</t>
  </si>
  <si>
    <t>EQ04705</t>
  </si>
  <si>
    <t>EQ04706</t>
  </si>
  <si>
    <t>EQ05285</t>
  </si>
  <si>
    <t>EQ04580</t>
  </si>
  <si>
    <t>EQ04581</t>
  </si>
  <si>
    <t>SV00131</t>
  </si>
  <si>
    <t>SV00132</t>
  </si>
  <si>
    <t>SV00133</t>
  </si>
  <si>
    <t>SV00134</t>
  </si>
  <si>
    <t>SV00135</t>
  </si>
  <si>
    <t>SV00136</t>
  </si>
  <si>
    <t>SV00137</t>
  </si>
  <si>
    <t>SV00138</t>
  </si>
  <si>
    <t>SV00144</t>
  </si>
  <si>
    <t>SV00145</t>
  </si>
  <si>
    <t>SV00146</t>
  </si>
  <si>
    <t>SV00147</t>
  </si>
  <si>
    <t>SV00148</t>
  </si>
  <si>
    <t>SV00149</t>
  </si>
  <si>
    <t>SV00150</t>
  </si>
  <si>
    <t>SV00151</t>
  </si>
  <si>
    <t>SV00152</t>
  </si>
  <si>
    <t>SV00153</t>
  </si>
  <si>
    <t>SV00154</t>
  </si>
  <si>
    <t>SV00155</t>
  </si>
  <si>
    <t>SV00156</t>
  </si>
  <si>
    <t>SV00157</t>
  </si>
  <si>
    <t>SV00158</t>
  </si>
  <si>
    <t>SV00159</t>
  </si>
  <si>
    <t>SV00160</t>
  </si>
  <si>
    <t>SV00161</t>
  </si>
  <si>
    <t>SV00162</t>
  </si>
  <si>
    <t>SV00168</t>
  </si>
  <si>
    <t>SV00169</t>
  </si>
  <si>
    <t>SV00171</t>
  </si>
  <si>
    <t>SV00172</t>
  </si>
  <si>
    <t>SV00174</t>
  </si>
  <si>
    <t>SV00175</t>
  </si>
  <si>
    <t>SV00176</t>
  </si>
  <si>
    <t>SV00177</t>
  </si>
  <si>
    <t>SV04391</t>
  </si>
  <si>
    <t>SV04392</t>
  </si>
  <si>
    <t>SV04393</t>
  </si>
  <si>
    <t>SV04394</t>
  </si>
  <si>
    <t>SV04395</t>
  </si>
  <si>
    <t>SV04396</t>
  </si>
  <si>
    <t>SV04399</t>
  </si>
  <si>
    <t>SV04400</t>
  </si>
  <si>
    <t>TAXA DE INTEGRAÇÃO CÁLCULO DO VOLUME DO POÇO</t>
  </si>
  <si>
    <t>SV04401</t>
  </si>
  <si>
    <t>TAXA DE INTEGRAÇÃO TEMPO DE TRÂNSITO DO PERFIL SONICO</t>
  </si>
  <si>
    <t>SV04402</t>
  </si>
  <si>
    <t>TAXA DE PESQUISA PERFIL COM CALIBRADOR DE 4 BRAÇOS - XYC</t>
  </si>
  <si>
    <t>SV04404</t>
  </si>
  <si>
    <t>TAXA DE PESQUISA PERFIL DE RADIOATIVIDADE - RAIOS GAMA EM COMBINAÇÃO - GR</t>
  </si>
  <si>
    <t>SV04405</t>
  </si>
  <si>
    <t>TAXA DE PESQUISA PERFIL DE RADIOATIVIDADE - RAIOS GAMA GR</t>
  </si>
  <si>
    <t>SV04406</t>
  </si>
  <si>
    <t>TAXA DE PESQUISA PERFIL DE RESISTIVIDADE ELÉTRICA - INDUÇÃO IEL</t>
  </si>
  <si>
    <t>SV04407</t>
  </si>
  <si>
    <t>TAXA DE PESQUISA PERFIL DE TEMPERATURA</t>
  </si>
  <si>
    <t>SV04408</t>
  </si>
  <si>
    <t>TAXA DE PESQUISA PERFIL SONICO COMPENSADO - BCS</t>
  </si>
  <si>
    <t>SV04409</t>
  </si>
  <si>
    <t>TAXA DE PROFUNDIDADE PERFIL COM CALIBRADOR DE 4 BRAÇOS - XYC</t>
  </si>
  <si>
    <t>SV04411</t>
  </si>
  <si>
    <t>SV04412</t>
  </si>
  <si>
    <t>TAXA DE PROFUNDIDADE PERFIL DE RADIOATIVIDADE - RAIOS GAMA GR</t>
  </si>
  <si>
    <t>SV04413</t>
  </si>
  <si>
    <t>SV04414</t>
  </si>
  <si>
    <t>TAXA DE PROFUNDIDADE PERFIL DE TEMPERATURA</t>
  </si>
  <si>
    <t>SV04415</t>
  </si>
  <si>
    <t>SV04416</t>
  </si>
  <si>
    <t>SV04417</t>
  </si>
  <si>
    <t>SV04418</t>
  </si>
  <si>
    <t>TAXA PARA CÓPIAS ADICIONAIS PERFILAGEM ELÉTRICA</t>
  </si>
  <si>
    <t>SV04419</t>
  </si>
  <si>
    <t>TAXA PARA ESCALAS EXTRAS PERFILAGEM ELÉTRICA</t>
  </si>
  <si>
    <t>SV04420</t>
  </si>
  <si>
    <t>TAXA PARA FORNECIMENTO CD ADICIONAL PERFILAGEM ELÉTRICA</t>
  </si>
  <si>
    <t>POSTE DE ENGASTAR RETO, H = 6 M (ALTURA ÚTIL), GALVANIZADO A FOGO</t>
  </si>
  <si>
    <t>POSTE DUPLO T, DE CONCRETO, L = 7,5 M (COMPRIMENTO TOTAL), 90 DAN</t>
  </si>
  <si>
    <t>GABIÃO TIPO CAIXA - H = 0,50 M - MALHA DE 8 X 10 CM - FIO Ø 2,40 MM - GALVANIZADO - 95% Zn / 5% Al - REVESTIDO COM PVC</t>
  </si>
  <si>
    <t>GABIÃO TIPO CAIXA - H = 0,50 M - MALHA DE 8 X 10 CM - FIO Ø 2,70 MM - GALVANIZADO - 95% Zn / 5% Al</t>
  </si>
  <si>
    <t>GABIÃO TIPO CAIXA - H = 1,00 M - MALHA DE 8 X 10 CM - FIO Ø 2,40 MM - GALVANIZADO - 95% Zn / 5% Al  - REVESTIDO COM PVC</t>
  </si>
  <si>
    <t>GABIÃO TIPO CAIXA - H = 1,00 M - MALHA DE 8 X 10 CM - FIO Ø 2,70 MM - GALVANIZADO - 95% Zn / 5% Al</t>
  </si>
  <si>
    <t>GABIÃO TIPO COLCHÃO - H = 0,17 M - MALHA DE 6 X 8 CM - FIO Ø 2,00 MM - GALVANIZADO - 95% Zn / 5% Al - REVESTIDO COM PVC</t>
  </si>
  <si>
    <t>GABIÃO TIPO COLCHÃO - H = 0,23 M - MALHA DE 6 X 8 CM - FIO Ø 2,00 MM - GALVANIZADO - 95% Zn / 5% Al - REVESTIDO COM PVC</t>
  </si>
  <si>
    <t>GABIÃO TIPO COLCHÃO - H = 0,30 M - MALHA DE 6 X 8 CM - FIO Ø 2,00 MM - GALVANIZADO - 95% Zn / 5% Al - REVESTIDO COM PVC</t>
  </si>
  <si>
    <t>GABIÃO TIPO SACO - Ø 0,65 - MALHA DE 8 X 10 CM - FIO Ø 2,40 MM - GALVANIZADO - 95% Zn / 5% Al - REVESTIDO COM PVC</t>
  </si>
  <si>
    <t>.</t>
  </si>
  <si>
    <t>HM01724</t>
  </si>
  <si>
    <t>CV01329</t>
  </si>
  <si>
    <t>CV01332</t>
  </si>
  <si>
    <t>CV06105</t>
  </si>
  <si>
    <t>CV06106</t>
  </si>
  <si>
    <t>CV06107</t>
  </si>
  <si>
    <t>CV06108</t>
  </si>
  <si>
    <t>CV07083</t>
  </si>
  <si>
    <t>CV07129</t>
  </si>
  <si>
    <t>CV07137</t>
  </si>
  <si>
    <t>GUINDASTE AUTOPROPELIDO * 5T SOBRE PNEUS COM LANÇA TELESCÓPICA</t>
  </si>
  <si>
    <t>EQUIPAMENTO PARA TESTE DE VAZÃO E DESENVOLVIMENTO DE POÇOS</t>
  </si>
  <si>
    <t>FURADEIRA ELÉTRICA DE IMPACTO POTÊNCIA=1.000W</t>
  </si>
  <si>
    <t>VIBRADOR DE IMERSÃO COM PONTEIRA DE 60MM COMPRIMENTO DO MANGOTE DE 5M PARA CONCRETO</t>
  </si>
  <si>
    <t>ESCOVA CIRCULAR AÇO CARBONO DE=6", ESP=3/4", DIÂM. FURO=1.1/4"</t>
  </si>
  <si>
    <t>CÂMERA FOTOGRÁFICA DIGITAL 20.1MP</t>
  </si>
  <si>
    <t>DETECTOR DE GASES 4 SENSORES (O2, CO2, H2S E GÁS INFLAMÁVEL)</t>
  </si>
  <si>
    <t>GEOFONE ELETRÔNICO DIGITAL PARA DETECÇÃO DE VAZAMENTOS DE ÁGUA COM FILTRO DE RUÍDOS</t>
  </si>
  <si>
    <t>MEDIDOR DE VAZÃO ULTRASSONICO PORTÁTIL COM DATA LOGGER</t>
  </si>
  <si>
    <t>BOMBA MANUAL PRESSÃO 0 A 60 BAR PARA TESTE HIDROSTÁTICO</t>
  </si>
  <si>
    <t>DATA LOGGER DE RUÍDOS</t>
  </si>
  <si>
    <t>MICROCOMPUTADOR HD 1 TB + IMPRESSORA A LASER + PACOTE OFICCE</t>
  </si>
  <si>
    <t>RECEPTOR E TRANSMISSOR GNSS (PAR) L1/L2 RTK</t>
  </si>
  <si>
    <t>RECEPTOR GNSS L1/L2 RTK/NTRIP</t>
  </si>
  <si>
    <t>EQ07086</t>
  </si>
  <si>
    <t>PLOTTER A1</t>
  </si>
  <si>
    <t>HM01381</t>
  </si>
  <si>
    <t>HM01439</t>
  </si>
  <si>
    <t>HM01454</t>
  </si>
  <si>
    <t>HM01682</t>
  </si>
  <si>
    <t>HM01694</t>
  </si>
  <si>
    <t>HM01701</t>
  </si>
  <si>
    <t>HM01708</t>
  </si>
  <si>
    <t>HM01713</t>
  </si>
  <si>
    <t>HM01856</t>
  </si>
  <si>
    <t>HM01857</t>
  </si>
  <si>
    <t>HM01864</t>
  </si>
  <si>
    <t>HM01935</t>
  </si>
  <si>
    <t>HM01936</t>
  </si>
  <si>
    <t>TUBO PEAD PE100 PN16 SDR11 DE=110 MM AZUL NTS 194 APLICAÇÃO ÁGUA</t>
  </si>
  <si>
    <t>TUBO PEAD PE100 PN16 SDR11 DE=160 MM AZUL NTS 194 APLICAÇÃO ÁGUA</t>
  </si>
  <si>
    <t>TUBO PEAD PE100 PN16 SDR11 DE=200 MM AZUL NTS 194 APLICAÇÃO ÁGUA</t>
  </si>
  <si>
    <t>TUBO PEAD PE100 PN16 SDR11 DE=250 MM AZUL NTS 194 APLICAÇÃO ÁGUA</t>
  </si>
  <si>
    <t>TUBO PEAD PE100 PN16 SDR11 DE= 63 MM AZUL NTS 194 APLICAÇÃO ÁGUA</t>
  </si>
  <si>
    <t>TUBO PEAD PE100 PN16 SDR11 DE= 90 MM AZUL NTS 194 APLICAÇÃO ÁGUA</t>
  </si>
  <si>
    <t>HM04245</t>
  </si>
  <si>
    <t>HM04252</t>
  </si>
  <si>
    <t>HM04305</t>
  </si>
  <si>
    <t>LACRE ANTIFRAUDE P/HIDRÔMETRO COM CORDOALHA AÇO GALVANIZADO DE 1,20 M</t>
  </si>
  <si>
    <t>HM05065</t>
  </si>
  <si>
    <t>TUBO PEAD PE 80 PN12,5 SDR11 DE=110 MM AZUL NTS 194 APLICAÇÃO ÁGUA</t>
  </si>
  <si>
    <t>TUBO PEAD PE 80 PN12,5 SDR11 DE=160 MM AZUL NTS 194 APLICAÇÃO ÁGUA</t>
  </si>
  <si>
    <t>HM05136</t>
  </si>
  <si>
    <t>TUBO PEAD PE 80 PN12,5 SDR11 DE=225 MM AZUL NTS 194 APLICAÇÃO ÁGUA</t>
  </si>
  <si>
    <t>HM05137</t>
  </si>
  <si>
    <t>TUBO PEAD PE 80 PN12,5 SDR11 DE=280 MM AZUL NTS 194 APLICAÇÃO ÁGUA</t>
  </si>
  <si>
    <t>TUBO PEAD PE 80 PN12,5 SDR11 DE=315 MM AZUL NTS 194 APLICAÇÃO ÁGUA</t>
  </si>
  <si>
    <t>TUBO PEAD PE 80 PN12,5 SDR11 DE=400 MM AZUL NTS 194 APLICAÇÃO ÁGUA</t>
  </si>
  <si>
    <t>TUBO PEAD PE100 PN16 SDR11 DE=225 MM AZUL NTS 194 APLICAÇÃO ÁGUA</t>
  </si>
  <si>
    <t>TUBO PEAD PE100 PN16 SDR11 DE=280 MM AZUL NTS 194 APLICAÇÃO ÁGUA</t>
  </si>
  <si>
    <t>TUBO PEAD PE100 PN16 SDR11 DE=315 MM AZUL NTS 194 APLICAÇÃO ÁGUA</t>
  </si>
  <si>
    <t>TUBO PEAD PE100 PN16 SDR11 DE=400 MM AZUL NTS 194 APLICAÇÃO ÁGUA</t>
  </si>
  <si>
    <t>HM06113</t>
  </si>
  <si>
    <t>HM06114</t>
  </si>
  <si>
    <t>HM06115</t>
  </si>
  <si>
    <t>HM06116</t>
  </si>
  <si>
    <t>HM06117</t>
  </si>
  <si>
    <t>HM06118</t>
  </si>
  <si>
    <t>HM06119</t>
  </si>
  <si>
    <t>HM06120</t>
  </si>
  <si>
    <t>HM06121</t>
  </si>
  <si>
    <t>HM06122</t>
  </si>
  <si>
    <t>HM06123</t>
  </si>
  <si>
    <t>HM06124</t>
  </si>
  <si>
    <t>HM06125</t>
  </si>
  <si>
    <t>HM06126</t>
  </si>
  <si>
    <t>HM06127</t>
  </si>
  <si>
    <t>HM06128</t>
  </si>
  <si>
    <t>HM06129</t>
  </si>
  <si>
    <t>HM06136</t>
  </si>
  <si>
    <t>CAP COM BOLSA FERRO FUNDIDO DE=110 MM (2,60 KG) PINTURA EPÓXI - PARA PVC/PBA NBR 15880 ÁGUA</t>
  </si>
  <si>
    <t>HM06137</t>
  </si>
  <si>
    <t>CAP COM BOLSA FERRO FUNDIDO DE=60 MM (1,20 KG) PINTURA EPÓXI - ANEL DE BORRACHA INCLUSO - PARA PVC/PBA NBR 15880 ÁGUA</t>
  </si>
  <si>
    <t>HM06138</t>
  </si>
  <si>
    <t>CAP COM BOLSA FERRO FUNDIDO DE=85 MM (2,00 KG) PINTURA EPÓXI - ANEL DE BORRACHA INCLUSO - PARA PVC/PBA NBR 15880 ÁGUA</t>
  </si>
  <si>
    <t>HM06139</t>
  </si>
  <si>
    <t>HM06140</t>
  </si>
  <si>
    <t>HM06141</t>
  </si>
  <si>
    <t>HM06142</t>
  </si>
  <si>
    <t>HM06143</t>
  </si>
  <si>
    <t>HM06144</t>
  </si>
  <si>
    <t>HM06145</t>
  </si>
  <si>
    <t>HM06146</t>
  </si>
  <si>
    <t>CAP JUNTA ELÁSTICA JE2GS FERRO FUNDIDO DN=100 MM (4,70 KG) PINTURA EPÓXI VERMELHA E ANEL DE BORRACHA INCLUSO NBR 15420 ESGOTO</t>
  </si>
  <si>
    <t>HM06147</t>
  </si>
  <si>
    <t>CAP JUNTA ELÁSTICA JE2GS FERRO FUNDIDO DN=150 MM (9,40 KG) PINTURA EPÓXI VERMELHA E ANEL DE BORRACHA INCLUSO NBR 15420 ESGOTO</t>
  </si>
  <si>
    <t>HM06148</t>
  </si>
  <si>
    <t>CAP JUNTA ELÁSTICA JE2GS FERRO FUNDIDO DN=200 MM (13,60 KG) PINTURA EPÓXI VERMELHA E ANEL DE BORRACHA INCLUSO NBR 15420 ESGOTO</t>
  </si>
  <si>
    <t>HM06149</t>
  </si>
  <si>
    <t>CAP JUNTA ELÁSTICA JE2GS FERRO FUNDIDO DN=250 MM (18,70 KG) PINTURA EPÓXI VERMELHA E ANEL DE BORRACHA INCLUSO NBR 15420 ESGOTO</t>
  </si>
  <si>
    <t>HM06150</t>
  </si>
  <si>
    <t>CAP JUNTA ELÁSTICA JE2GS FERRO FUNDIDO DN=300 MM (32,10 KG) PINTURA EPÓXI VERMELHA E ANEL DE BORRACHA INCLUSO NBR 15420 ESGOTO</t>
  </si>
  <si>
    <t>HM06151</t>
  </si>
  <si>
    <t>CAP JUNTA ELÁSTICA JE2GS FERRO FUNDIDO DN=350 MM (40,30 KG) PINTURA EPÓXI VERMELHA E ANEL DE BORRACHA INCLUSO NBR 15420 ESGOTO</t>
  </si>
  <si>
    <t>HM06152</t>
  </si>
  <si>
    <t>CAP JUNTA ELÁSTICA JE2GS FERRO FUNDIDO DN=400 MM (51,50 KG) PINTURA EPÓXI VERMELHA E ANEL DE BORRACHA INCLUSO NBR 15420 ESGOTO</t>
  </si>
  <si>
    <t>HM06153</t>
  </si>
  <si>
    <t>CAP JUNTA ELÁSTICA JE2GS FERRO FUNDIDO DN=500 MM (78,50 KG) PINTURA EPÓXI VERMELHA E ANEL DE BORRACHA INCLUSO NBR 15420 ESGOTO</t>
  </si>
  <si>
    <t>HM06154</t>
  </si>
  <si>
    <t>CAP JUNTA ELÁSTICA JE2GS FERRO FUNDIDO DN=80 MM (3,20 KG) PINTURA EPÓXI VERMELHA E ANEL DE BORRACHA INCLUSO NBR 15420 ESGOTO</t>
  </si>
  <si>
    <t>HM06156</t>
  </si>
  <si>
    <t>CARRETEL COM TIRANTES FERRO FUNDIDO DN= 80 MM (20,50 KG) PINTURA BETUMINOSA NBR 7675 ÁGUA</t>
  </si>
  <si>
    <t>HM06157</t>
  </si>
  <si>
    <t>CARRETEL COM TIRANTES FERRO FUNDIDO DN= 80 MM (20,50 KG) PINTURA EPÓXI VERMELHA NBR 15420 ESGOTO</t>
  </si>
  <si>
    <t>HM06158</t>
  </si>
  <si>
    <t>CARRETEL COM TIRANTES FERRO FUNDIDO DN=100 MM (24,00 KG) PINTURA BETUMINOSA NBR 7675 ÁGUA</t>
  </si>
  <si>
    <t>HM06159</t>
  </si>
  <si>
    <t>CARRETEL COM TIRANTES FERRO FUNDIDO DN=100 MM (24,00 KG) PINTURA EPÓXI VERMELHA NBR 15421 ESGOTO</t>
  </si>
  <si>
    <t>HM06160</t>
  </si>
  <si>
    <t>CARRETEL COM TIRANTES FERRO FUNDIDO DN=150 MM (37,00 KG) PINTURA BETUMINOSA NBR 7675 ÁGUA</t>
  </si>
  <si>
    <t>HM06161</t>
  </si>
  <si>
    <t>CARRETEL COM TIRANTES FERRO FUNDIDO DN=150 MM (37,00 KG) PINTURA EPÓXI VERMELHA NBR 15422 ESGOTO</t>
  </si>
  <si>
    <t>HM06162</t>
  </si>
  <si>
    <t>CARRETEL COM TIRANTES FERRO FUNDIDO DN=200 MM (49,00 KG) PINTURA BETUMINOSA NBR 7675 ÁGUA</t>
  </si>
  <si>
    <t>HM06163</t>
  </si>
  <si>
    <t>CARRETEL COM TIRANTES FERRO FUNDIDO DN=200 MM (49,00 KG) PINTURA EPÓXI VERMELHA NBR 15423 ESGOTO</t>
  </si>
  <si>
    <t>HM06164</t>
  </si>
  <si>
    <t>CARRETEL COM TIRANTES FERRO FUNDIDO DN=250 MM (65,00 KG) PINTURA BETUMINOSA NBR 7675 ÁGUA</t>
  </si>
  <si>
    <t>HM06165</t>
  </si>
  <si>
    <t>CARRETEL COM TIRANTES FERRO FUNDIDO DN=250 MM (65,00 KG) PINTURA EPÓXI VERMELHA NBR 15424 ESGOTO</t>
  </si>
  <si>
    <t>HM06166</t>
  </si>
  <si>
    <t>CARRETEL COM TIRANTES FERRO FUNDIDO DN=300 MM (72,60 KG) PINTURA BETUMINOSA NBR 7675 ÁGUA</t>
  </si>
  <si>
    <t>HM06167</t>
  </si>
  <si>
    <t>CARRETEL COM TIRANTES FERRO FUNDIDO DN=300 MM (72,60 KG) PINTURA EPÓXI VERMELHA NBR 15425 ESGOTO</t>
  </si>
  <si>
    <t>HM06168</t>
  </si>
  <si>
    <t>CARRETEL COM TIRANTES FERRO FUNDIDO DN=350 MM (98,10 KG) PINTURA BETUMINOSA NBR 7675 ÁGUA</t>
  </si>
  <si>
    <t>HM06169</t>
  </si>
  <si>
    <t>CARRETEL COM TIRANTES FERRO FUNDIDO DN=350 MM (98,10 KG) PINTURA EPÓXI VERMELHA NBR 15426 ESGOTO</t>
  </si>
  <si>
    <t>HM06170</t>
  </si>
  <si>
    <t>CARRETEL COM TIRANTES FERRO FUNDIDO DN=400 MM (114,20 KG) PINTURA BETUMINOSA NBR 7675 ÁGUA</t>
  </si>
  <si>
    <t>HM06171</t>
  </si>
  <si>
    <t>CARRETEL COM TIRANTES FERRO FUNDIDO DN=400 MM (114,20 KG) PINTURA EPÓXI VERMELHA NBR 15427 ESGOTO</t>
  </si>
  <si>
    <t>HM06172</t>
  </si>
  <si>
    <t>CARRETEL COM TIRANTES FERRO FUNDIDO DN=500 MM (189,00 KG) PINTURA BETUMINOSA NBR 7675 ÁGUA</t>
  </si>
  <si>
    <t>HM06173</t>
  </si>
  <si>
    <t>CARRETEL COM TIRANTES FERRO FUNDIDO DN=500 MM (189,00 KG) PINTURA EPÓXI VERMELHA NBR 15428 ESGOTO</t>
  </si>
  <si>
    <t>HM06178</t>
  </si>
  <si>
    <t>HM06179</t>
  </si>
  <si>
    <t>HM06180</t>
  </si>
  <si>
    <t>HM06181</t>
  </si>
  <si>
    <t>HM06182</t>
  </si>
  <si>
    <t>HM06183</t>
  </si>
  <si>
    <t>HM06184</t>
  </si>
  <si>
    <t>HM06185</t>
  </si>
  <si>
    <t>HM06186</t>
  </si>
  <si>
    <t>HM06187</t>
  </si>
  <si>
    <t>HM06188</t>
  </si>
  <si>
    <t>HM06189</t>
  </si>
  <si>
    <t>HM06190</t>
  </si>
  <si>
    <t>CURVA 45º COM BOLSAS JE2GS FERRO FUNDIDO DN=100 MM (12,90 KG) PINTURA EPÓXI VERMELHA E ANÉIS DE BORRACHA INCLUSOS NBR 15420 ESGOTO</t>
  </si>
  <si>
    <t>HM06191</t>
  </si>
  <si>
    <t>CURVA 45º COM BOLSAS JE2GS FERRO FUNDIDO DN=150 MM (18,70 KG) PINTURA EPÓXI VERMELHA E ANÉIS DE BORRACHA INCLUSOS NBR 15420 ESGOTO</t>
  </si>
  <si>
    <t>HM06192</t>
  </si>
  <si>
    <t>CURVA 45º COM BOLSAS JE2GS FERRO FUNDIDO DN=200 MM (29,00 KG) PINTURA EPÓXI VERMELHA E ANÉIS DE BORRACHA INCLUSOS NBR 15420 ESGOTO</t>
  </si>
  <si>
    <t>HM06193</t>
  </si>
  <si>
    <t>CURVA 45º COM BOLSAS JE2GS FERRO FUNDIDO DN=250 MM (39,20 KG) PINTURA EPÓXI VERMELHA E ANÉIS DE BORRACHA INCLUSOS NBR 15420 ESGOTO</t>
  </si>
  <si>
    <t>HM06194</t>
  </si>
  <si>
    <t>CURVA 45º COM BOLSAS JE2GS FERRO FUNDIDO DN=300 MM (53,40 KG) PINTURA EPÓXI VERMELHA E ANÉIS DE BORRACHA INCLUSOS NBR 15420 ESGOTO</t>
  </si>
  <si>
    <t>HM06195</t>
  </si>
  <si>
    <t>CURVA 45º COM BOLSAS JE2GS FERRO FUNDIDO DN=350 MM (61,30 KG) PINTURA EPÓXI VERMELHA E ANÉIS DE BORRACHA INCLUSOS NBR 15420 ESGOTO</t>
  </si>
  <si>
    <t>HM06196</t>
  </si>
  <si>
    <t>CURVA 45º COM BOLSAS JE2GS FERRO FUNDIDO DN=400 MM (83,00 KG) PINTURA EPÓXI VERMELHA E ANÉIS DE BORRACHA INCLUSOS NBR 15420 ESGOTO</t>
  </si>
  <si>
    <t>HM06197</t>
  </si>
  <si>
    <t>CURVA 45º COM BOLSAS JE2GS FERRO FUNDIDO DN=450 MM (105,50 KG) PINTURA EPÓXI VERMELHA E ANÉIS DE BORRACHA INCLUSOS NBR 15420 ESGOTO</t>
  </si>
  <si>
    <t>HM06198</t>
  </si>
  <si>
    <t>CURVA 45º COM BOLSAS JE2GS FERRO FUNDIDO DN=500 MM (128,00 KG) PINTURA EPÓXI VERMELHA E ANÉIS DE BORRACHA INCLUSOS NBR 15420 ESGOTO</t>
  </si>
  <si>
    <t>HM06199</t>
  </si>
  <si>
    <t>CURVA 45º COM BOLSAS JE2GS FERRO FUNDIDO DN=80 MM (9,10 KG) PINTURA EPÓXI VERMELHA E ANÉIS DE BORRACHA INCLUSOS NBR 15420 ESGOTO</t>
  </si>
  <si>
    <t>HM06200</t>
  </si>
  <si>
    <t>HM06201</t>
  </si>
  <si>
    <t>HM06202</t>
  </si>
  <si>
    <t>HM06203</t>
  </si>
  <si>
    <t>CURVA 11º15' COM BOLSAS JE2GS FERRO FUNDIDO DN=100 MM (10,80 KG) PINTURA EPÓXI VERMELHA E ANÉIS DE BORRACHA INCLUSOS NBR 15420 ESGOTO</t>
  </si>
  <si>
    <t>HM06204</t>
  </si>
  <si>
    <t>CURVA 11º15' COM BOLSAS JE2GS FERRO FUNDIDO DN=150 MM (16,80 KG) PINTURA EPÓXI VERMELHA E ANÉIS DE BORRACHA INCLUSOS NBR 15420 ESGOTO</t>
  </si>
  <si>
    <t>HM06205</t>
  </si>
  <si>
    <t>CURVA 11º15' COM BOLSAS JE2GS FERRO FUNDIDO DN=200 MM (27,60 KG) PINTURA EPÓXI VERMELHA E ANÉIS DE BORRACHA INCLUSOS NBR 15420 ESGOTO</t>
  </si>
  <si>
    <t>HM06206</t>
  </si>
  <si>
    <t>CURVA 11º15' COM BOLSAS JE2GS FERRO FUNDIDO DN=250 MM (34,20 KG) PINTURA EPÓXI VERMELHA E ANÉIS DE BORRACHA INCLUSOS NBR 15420 ESGOTO</t>
  </si>
  <si>
    <t>HM06207</t>
  </si>
  <si>
    <t>CURVA 11º15' COM BOLSAS JE2GS FERRO FUNDIDO DN=300 MM (44,60 KG) PINTURA EPÓXI VERMELHA E ANÉIS DE BORRACHA INCLUSOS NBR 15420 ESGOTO</t>
  </si>
  <si>
    <t>HM06208</t>
  </si>
  <si>
    <t>CURVA 11º15' COM BOLSAS JE2GS FERRO FUNDIDO DN=350 MM (48,00 KG) PINTURA EPÓXI VERMELHA E ANÉIS DE BORRACHA INCLUSOS NBR 15420 ESGOTO</t>
  </si>
  <si>
    <t>HM06209</t>
  </si>
  <si>
    <t>CURVA 11º15' COM BOLSAS JE2GS FERRO FUNDIDO DN=400 MM (56,10 KG) PINTURA EPÓXI VERMELHA E ANÉIS DE BORRACHA INCLUSOS NBR 15420 ESGOTO</t>
  </si>
  <si>
    <t>HM06210</t>
  </si>
  <si>
    <t>CURVA 11º15' COM BOLSAS JE2GS FERRO FUNDIDO DN=450 MM (71,00 KG) PINTURA EPÓXI VERMELHA E ANÉIS DE BORRACHA INCLUSOS NBR 15420 ESGOTO</t>
  </si>
  <si>
    <t>HM06211</t>
  </si>
  <si>
    <t>CURVA 11º15' COM BOLSAS JE2GS FERRO FUNDIDO DN=500 MM (81,60 KG) PINTURA EPÓXI VERMELHA E ANÉIS DE BORRACHA INCLUSOS NBR 15420 ESGOTO</t>
  </si>
  <si>
    <t>HM06212</t>
  </si>
  <si>
    <t>CURVA 11º15' COM BOLSAS JE2GS FERRO FUNDIDO DN=80 MM (8,80 KG) PINTURA EPÓXI VERMELHA E ANÉIS DE BORRACHA INCLUSOS NBR 15420 ESGOTO</t>
  </si>
  <si>
    <t>HM06213</t>
  </si>
  <si>
    <t>HM06214</t>
  </si>
  <si>
    <t>HM06215</t>
  </si>
  <si>
    <t>HM06216</t>
  </si>
  <si>
    <t>HM06217</t>
  </si>
  <si>
    <t>HM06218</t>
  </si>
  <si>
    <t>HM06219</t>
  </si>
  <si>
    <t>HM06220</t>
  </si>
  <si>
    <t>HM06221</t>
  </si>
  <si>
    <t>HM06222</t>
  </si>
  <si>
    <t>HM06223</t>
  </si>
  <si>
    <t>HM06224</t>
  </si>
  <si>
    <t>CURVA 22º30' COM BOLSAS JE2GS FERRO FUNDIDO DN=100 MM (11,40 KG) PINTURA EPÓXI VERMELHA E ANÉIS DE BORRACHA INCLUSOS NBR 15420 ESGOTO</t>
  </si>
  <si>
    <t>HM06225</t>
  </si>
  <si>
    <t>CURVA 22º30' COM BOLSAS JE2GS FERRO FUNDIDO DN=150 MM (17,60 KG) PINTURA EPÓXI VERMELHA E ANÉIS DE BORRACHA INCLUSOS NBR 15420 ESGOTO</t>
  </si>
  <si>
    <t>HM06226</t>
  </si>
  <si>
    <t>CURVA 22º30' COM BOLSAS JE2GS FERRO FUNDIDO DN=200 MM (26,20 KG) PINTURA EPÓXI VERMELHA E ANÉIS DE BORRACHA INCLUSOS NBR 15420 ESGOTO</t>
  </si>
  <si>
    <t>HM06227</t>
  </si>
  <si>
    <t>CURVA 22º30' COM BOLSAS JE2GS FERRO FUNDIDO DN=250 MM 33,80 KG) PINTURA EPÓXI VERMELHA E ANÉIS DE BORRACHA INCLUSOS NBR 15420 ESGOTO</t>
  </si>
  <si>
    <t>HM06228</t>
  </si>
  <si>
    <t>CURVA 22º30' COM BOLSAS JE2GS FERRO FUNDIDO DN=300 MM (45,20 KG) PINTURA EPÓXI VERMELHA E ANÉIS DE BORRACHA INCLUSOS NBR 15420 ESGOTO</t>
  </si>
  <si>
    <t>HM06229</t>
  </si>
  <si>
    <t>CURVA 22º30' COM BOLSAS JE2GS FERRO FUNDIDO DN=350 MM (50,10 KG) PINTURA EPÓXI VERMELHA E ANÉIS DE BORRACHA INCLUSOS NBR 15420 ESGOTO</t>
  </si>
  <si>
    <t>HM06230</t>
  </si>
  <si>
    <t>CURVA 22º30' COM BOLSAS JE2GS FERRO FUNDIDO DN=400 MM (63,10 KG) PINTURA EPÓXI VERMELHA E ANÉIS DE BORRACHA INCLUSOS NBR 15420 ESGOTO</t>
  </si>
  <si>
    <t>HM06231</t>
  </si>
  <si>
    <t>CURVA 22º30' COM BOLSAS JE2GS FERRO FUNDIDO DN=450 MM (81,00 KG) PINTURA EPÓXI VERMELHA E ANÉIS DE BORRACHA INCLUSOS NBR 15420 ESGOTO</t>
  </si>
  <si>
    <t>HM06232</t>
  </si>
  <si>
    <t>CURVA 22º30' COM BOLSAS JE2GS FERRO FUNDIDO DN=500 MM (97,40 KG) PINTURA EPÓXI VERMELHA E ANÉIS DE BORRACHA INCLUSOS NBR 15420 ESGOTO</t>
  </si>
  <si>
    <t>HM06233</t>
  </si>
  <si>
    <t>CURVA 22º30' COM BOLSAS JE2GS FERRO FUNDIDO DN=80 MM (8,50 KG) PINTURA EPÓXI VERMELHA E ANÉIS DE BORRACHA INCLUSOS NBR 15420 ESGOTO</t>
  </si>
  <si>
    <t>HM06234</t>
  </si>
  <si>
    <t>HM06235</t>
  </si>
  <si>
    <t>HM06236</t>
  </si>
  <si>
    <t>HM06237</t>
  </si>
  <si>
    <t>HM06238</t>
  </si>
  <si>
    <t>HM06239</t>
  </si>
  <si>
    <t>HM06240</t>
  </si>
  <si>
    <t>HM06241</t>
  </si>
  <si>
    <t>HM06242</t>
  </si>
  <si>
    <t>HM06243</t>
  </si>
  <si>
    <t>HM06244</t>
  </si>
  <si>
    <t>HM06245</t>
  </si>
  <si>
    <t>HM06246</t>
  </si>
  <si>
    <t>HM06247</t>
  </si>
  <si>
    <t>HM06248</t>
  </si>
  <si>
    <t>HM06249</t>
  </si>
  <si>
    <t>HM06250</t>
  </si>
  <si>
    <t>HM06251</t>
  </si>
  <si>
    <t>HM06252</t>
  </si>
  <si>
    <t>HM06253</t>
  </si>
  <si>
    <t>HM06254</t>
  </si>
  <si>
    <t>HM06255</t>
  </si>
  <si>
    <t>HM06256</t>
  </si>
  <si>
    <t>HM06257</t>
  </si>
  <si>
    <t>HM06258</t>
  </si>
  <si>
    <t>HM06259</t>
  </si>
  <si>
    <t>HM06260</t>
  </si>
  <si>
    <t>HM06261</t>
  </si>
  <si>
    <t>HM06262</t>
  </si>
  <si>
    <t>HM06263</t>
  </si>
  <si>
    <t>HM06264</t>
  </si>
  <si>
    <t>HM06265</t>
  </si>
  <si>
    <t>HM06266</t>
  </si>
  <si>
    <t>CURVA 90º COM BOLSAS JE2GS FERRO FUNDIDO DN=100 MM (13,20 KG) PINTURA EPÓXI VERMELHA E ANÉIS DE BORRACHA INCLUSOS NBR 15420 ESGOTO</t>
  </si>
  <si>
    <t>HM06267</t>
  </si>
  <si>
    <t>CURVA 90º COM BOLSAS JE2GS FERRO FUNDIDO DN=150 MM (21,60 KG) PINTURA EPÓXI VERMELHA E ANÉIS DE BORRACHA INCLUSOS NBR 15420 ESGOTO</t>
  </si>
  <si>
    <t>HM06268</t>
  </si>
  <si>
    <t>CURVA 90º COM BOLSAS JE2GS FERRO FUNDIDO DN=200 MM (33,90 KG) PINTURA EPÓXI VERMELHA E ANÉIS DE BORRACHA INCLUSOS NBR 15420 ESGOTO</t>
  </si>
  <si>
    <t>HM06269</t>
  </si>
  <si>
    <t>CURVA 90º COM BOLSAS JE2GS FERRO FUNDIDO DN=250 MM (47,90 KG) PINTURA EPÓXI VERMELHA E ANÉIS DE BORRACHA INCLUSOS NBR 15420 ESGOTO</t>
  </si>
  <si>
    <t>HM06270</t>
  </si>
  <si>
    <t>CURVA 90º COM BOLSAS JE2GS FERRO FUNDIDO DN=300 MM (70,40 KG) PINTURA EPÓXI VERMELHA E ANÉIS DE BORRACHA INCLUSOS NBR 15420 ESGOTO</t>
  </si>
  <si>
    <t>HM06271</t>
  </si>
  <si>
    <t>CURVA 90º COM BOLSAS JE2GS FERRO FUNDIDO DN=350 MM (96,00 KG) PINTURA EPÓXI VERMELHA E ANÉIS DE BORRACHA INCLUSOS NBR 15420 ESGOTO</t>
  </si>
  <si>
    <t>HM06272</t>
  </si>
  <si>
    <t>CURVA 90º COM BOLSAS JE2GS FERRO FUNDIDO DN=400 MM (105,00 KG) PINTURA EPÓXI VERMELHA E ANÉIS DE BORRACHA INCLUSOS NBR 15420 ESGOTO</t>
  </si>
  <si>
    <t>HM06273</t>
  </si>
  <si>
    <t>CURVA 90º COM BOLSAS JE2GS FERRO FUNDIDO DN=450 MM (163,00 KG) PINTURA EPÓXI VERMELHA E ANÉIS DE BORRACHA INCLUSOS NBR 15420 ESGOTO</t>
  </si>
  <si>
    <t>HM06274</t>
  </si>
  <si>
    <t>CURVA 90º COM BOLSAS JE2GS FERRO FUNDIDO DN=500 MM (178,00 KG) PINTURA EPÓXI VERMELHA E ANÉIS DE BORRACHA INCLUSOS NBR 15420 ESGOTO</t>
  </si>
  <si>
    <t>HM06275</t>
  </si>
  <si>
    <t>CURVA 90º COM BOLSAS JE2GS FERRO FUNDIDO DN=80 MM (10,00 KG) PINTURA EPÓXI VERMELHA E ANÉIS DE BORRACHA INCLUSOS NBR 15420 ESGOTO</t>
  </si>
  <si>
    <t>HM06276</t>
  </si>
  <si>
    <t>HM06277</t>
  </si>
  <si>
    <t>HM06278</t>
  </si>
  <si>
    <t>HM06279</t>
  </si>
  <si>
    <t>HM06280</t>
  </si>
  <si>
    <t>HM06281</t>
  </si>
  <si>
    <t>HM06282</t>
  </si>
  <si>
    <t>HM06283</t>
  </si>
  <si>
    <t>HM06284</t>
  </si>
  <si>
    <t>HM06285</t>
  </si>
  <si>
    <t>HM06286</t>
  </si>
  <si>
    <t>HM06287</t>
  </si>
  <si>
    <t>HM06288</t>
  </si>
  <si>
    <t>HM06289</t>
  </si>
  <si>
    <t>HM06290</t>
  </si>
  <si>
    <t>HM06291</t>
  </si>
  <si>
    <t>HM06292</t>
  </si>
  <si>
    <t>HM06293</t>
  </si>
  <si>
    <t>HM06294</t>
  </si>
  <si>
    <t>HM06295</t>
  </si>
  <si>
    <t>HM06296</t>
  </si>
  <si>
    <t>HM06297</t>
  </si>
  <si>
    <t>HM06298</t>
  </si>
  <si>
    <t>HM06299</t>
  </si>
  <si>
    <t>HM06300</t>
  </si>
  <si>
    <t>HM06301</t>
  </si>
  <si>
    <t>HM06302</t>
  </si>
  <si>
    <t>HM06303</t>
  </si>
  <si>
    <t>HM06304</t>
  </si>
  <si>
    <t>HM06305</t>
  </si>
  <si>
    <t>HM06306</t>
  </si>
  <si>
    <t>HM06307</t>
  </si>
  <si>
    <t>HM06308</t>
  </si>
  <si>
    <t>HM06309</t>
  </si>
  <si>
    <t>HM06310</t>
  </si>
  <si>
    <t>HM06311</t>
  </si>
  <si>
    <t>HM06312</t>
  </si>
  <si>
    <t>HM06313</t>
  </si>
  <si>
    <t>HM06314</t>
  </si>
  <si>
    <t>HM06315</t>
  </si>
  <si>
    <t>HM06316</t>
  </si>
  <si>
    <t>HM06317</t>
  </si>
  <si>
    <t>HM06318</t>
  </si>
  <si>
    <t>HM06319</t>
  </si>
  <si>
    <t>HM06320</t>
  </si>
  <si>
    <t>HM06321</t>
  </si>
  <si>
    <t>HM06322</t>
  </si>
  <si>
    <t>HM06323</t>
  </si>
  <si>
    <t>HM06324</t>
  </si>
  <si>
    <t>HM06325</t>
  </si>
  <si>
    <t>HM06326</t>
  </si>
  <si>
    <t>HM06327</t>
  </si>
  <si>
    <t>HM06328</t>
  </si>
  <si>
    <t>HM06329</t>
  </si>
  <si>
    <t>HM06330</t>
  </si>
  <si>
    <t>HM06331</t>
  </si>
  <si>
    <t>HM06332</t>
  </si>
  <si>
    <t>HM06333</t>
  </si>
  <si>
    <t>HM06334</t>
  </si>
  <si>
    <t>HM06335</t>
  </si>
  <si>
    <t>HM06336</t>
  </si>
  <si>
    <t>HM06337</t>
  </si>
  <si>
    <t>HM06338</t>
  </si>
  <si>
    <t>HM06339</t>
  </si>
  <si>
    <t>HM06340</t>
  </si>
  <si>
    <t>HM06341</t>
  </si>
  <si>
    <t>HM06342</t>
  </si>
  <si>
    <t>HM06343</t>
  </si>
  <si>
    <t>HM06344</t>
  </si>
  <si>
    <t>HM06345</t>
  </si>
  <si>
    <t>HM06346</t>
  </si>
  <si>
    <t>HM06347</t>
  </si>
  <si>
    <t>HM06348</t>
  </si>
  <si>
    <t>HM06349</t>
  </si>
  <si>
    <t>HM06350</t>
  </si>
  <si>
    <t>HM06351</t>
  </si>
  <si>
    <t>HM06352</t>
  </si>
  <si>
    <t>HM06353</t>
  </si>
  <si>
    <t>HM06354</t>
  </si>
  <si>
    <t>HM06355</t>
  </si>
  <si>
    <t>HM06356</t>
  </si>
  <si>
    <t>HM06357</t>
  </si>
  <si>
    <t>HM06358</t>
  </si>
  <si>
    <t>HM06359</t>
  </si>
  <si>
    <t>HM06360</t>
  </si>
  <si>
    <t>HM06361</t>
  </si>
  <si>
    <t>HM06362</t>
  </si>
  <si>
    <t>HM06363</t>
  </si>
  <si>
    <t>HM06364</t>
  </si>
  <si>
    <t>HM06365</t>
  </si>
  <si>
    <t>HM06366</t>
  </si>
  <si>
    <t>HM06367</t>
  </si>
  <si>
    <t>HM06368</t>
  </si>
  <si>
    <t>HM06369</t>
  </si>
  <si>
    <t>HM06370</t>
  </si>
  <si>
    <t>HM06371</t>
  </si>
  <si>
    <t>HM06372</t>
  </si>
  <si>
    <t>HM06373</t>
  </si>
  <si>
    <t>HM06374</t>
  </si>
  <si>
    <t>HM06375</t>
  </si>
  <si>
    <t>HM06376</t>
  </si>
  <si>
    <t>HM06377</t>
  </si>
  <si>
    <t>HM06378</t>
  </si>
  <si>
    <t>HM06379</t>
  </si>
  <si>
    <t>HM06380</t>
  </si>
  <si>
    <t>HM06381</t>
  </si>
  <si>
    <t>HM06382</t>
  </si>
  <si>
    <t>HM06383</t>
  </si>
  <si>
    <t>HM06384</t>
  </si>
  <si>
    <t>HM06385</t>
  </si>
  <si>
    <t>HM06388</t>
  </si>
  <si>
    <t>HM06389</t>
  </si>
  <si>
    <t>HM06390</t>
  </si>
  <si>
    <t>HM06391</t>
  </si>
  <si>
    <t>HM06392</t>
  </si>
  <si>
    <t>HM06393</t>
  </si>
  <si>
    <t>HM06394</t>
  </si>
  <si>
    <t>HM06395</t>
  </si>
  <si>
    <t>HM06396</t>
  </si>
  <si>
    <t>HM06397</t>
  </si>
  <si>
    <t>HM06398</t>
  </si>
  <si>
    <t>HM06399</t>
  </si>
  <si>
    <t>HM06400</t>
  </si>
  <si>
    <t>HM06401</t>
  </si>
  <si>
    <t>HM06402</t>
  </si>
  <si>
    <t>HM06403</t>
  </si>
  <si>
    <t>HM06404</t>
  </si>
  <si>
    <t>HM06405</t>
  </si>
  <si>
    <t>HM06406</t>
  </si>
  <si>
    <t>HM06407</t>
  </si>
  <si>
    <t>HM06408</t>
  </si>
  <si>
    <t>HM06409</t>
  </si>
  <si>
    <t>HM06410</t>
  </si>
  <si>
    <t>HM06411</t>
  </si>
  <si>
    <t>HM06412</t>
  </si>
  <si>
    <t>HM06413</t>
  </si>
  <si>
    <t>HM06414</t>
  </si>
  <si>
    <t>HM06415</t>
  </si>
  <si>
    <t>HM06416</t>
  </si>
  <si>
    <t>HM06417</t>
  </si>
  <si>
    <t>HM06418</t>
  </si>
  <si>
    <t>HM06419</t>
  </si>
  <si>
    <t>HM06420</t>
  </si>
  <si>
    <t>HM06421</t>
  </si>
  <si>
    <t>HM06422</t>
  </si>
  <si>
    <t>HM06423</t>
  </si>
  <si>
    <t>HM06424</t>
  </si>
  <si>
    <t>HM06425</t>
  </si>
  <si>
    <t>HM06426</t>
  </si>
  <si>
    <t>HM06427</t>
  </si>
  <si>
    <t>HM06428</t>
  </si>
  <si>
    <t>HM06429</t>
  </si>
  <si>
    <t>HM06430</t>
  </si>
  <si>
    <t>HM06431</t>
  </si>
  <si>
    <t>HM06432</t>
  </si>
  <si>
    <t>HM06433</t>
  </si>
  <si>
    <t>HM06434</t>
  </si>
  <si>
    <t>HM06435</t>
  </si>
  <si>
    <t>HM06436</t>
  </si>
  <si>
    <t>HM06437</t>
  </si>
  <si>
    <t>HM06438</t>
  </si>
  <si>
    <t>HM06439</t>
  </si>
  <si>
    <t>HM06440</t>
  </si>
  <si>
    <t>HM06441</t>
  </si>
  <si>
    <t>HM06442</t>
  </si>
  <si>
    <t>HM06443</t>
  </si>
  <si>
    <t>HM06444</t>
  </si>
  <si>
    <t>HM06446</t>
  </si>
  <si>
    <t>HM06448</t>
  </si>
  <si>
    <t>HM06449</t>
  </si>
  <si>
    <t>HM06450</t>
  </si>
  <si>
    <t>HM06451</t>
  </si>
  <si>
    <t>HM06452</t>
  </si>
  <si>
    <t>HM06453</t>
  </si>
  <si>
    <t>HM06454</t>
  </si>
  <si>
    <t>HM06455</t>
  </si>
  <si>
    <t>HM06456</t>
  </si>
  <si>
    <t>HM06458</t>
  </si>
  <si>
    <t>HM06459</t>
  </si>
  <si>
    <t>HM06460</t>
  </si>
  <si>
    <t>HM06461</t>
  </si>
  <si>
    <t>HM06462</t>
  </si>
  <si>
    <t>HM06463</t>
  </si>
  <si>
    <t>HM06464</t>
  </si>
  <si>
    <t>HM06465</t>
  </si>
  <si>
    <t>HM06466</t>
  </si>
  <si>
    <t>HM06467</t>
  </si>
  <si>
    <t>HM06468</t>
  </si>
  <si>
    <t>HM06469</t>
  </si>
  <si>
    <t>HM06470</t>
  </si>
  <si>
    <t>HM06471</t>
  </si>
  <si>
    <t>HM06472</t>
  </si>
  <si>
    <t>HM06473</t>
  </si>
  <si>
    <t>HM06474</t>
  </si>
  <si>
    <t>HM06475</t>
  </si>
  <si>
    <t>HM06476</t>
  </si>
  <si>
    <t>HM06477</t>
  </si>
  <si>
    <t>HM06478</t>
  </si>
  <si>
    <t>HM06479</t>
  </si>
  <si>
    <t>HM06480</t>
  </si>
  <si>
    <t>HM06481</t>
  </si>
  <si>
    <t>HM06482</t>
  </si>
  <si>
    <t>HM06483</t>
  </si>
  <si>
    <t>HM06484</t>
  </si>
  <si>
    <t>HM06485</t>
  </si>
  <si>
    <t>HM06486</t>
  </si>
  <si>
    <t>HM06487</t>
  </si>
  <si>
    <t>HM06488</t>
  </si>
  <si>
    <t>HM06489</t>
  </si>
  <si>
    <t>HM06490</t>
  </si>
  <si>
    <t>HM06491</t>
  </si>
  <si>
    <t>HM06492</t>
  </si>
  <si>
    <t>HM06493</t>
  </si>
  <si>
    <t>HM06494</t>
  </si>
  <si>
    <t>HM06495</t>
  </si>
  <si>
    <t>HM06496</t>
  </si>
  <si>
    <t>HM06497</t>
  </si>
  <si>
    <t>HM06498</t>
  </si>
  <si>
    <t>HM06499</t>
  </si>
  <si>
    <t>HM06500</t>
  </si>
  <si>
    <t>HM06501</t>
  </si>
  <si>
    <t>HM06502</t>
  </si>
  <si>
    <t>HM06503</t>
  </si>
  <si>
    <t>HM06504</t>
  </si>
  <si>
    <t>REDUÇÃO PONTA E BOLSA FERRO FUNDIDO DE=110X60 MM (3,10 KG) PINTURA EPÓXI - ANEL DE BORRACHA INCLUSO - PARA PVC/PBA NBR 15880 ÁGUA</t>
  </si>
  <si>
    <t>HM06505</t>
  </si>
  <si>
    <t>REDUÇÃO PONTA E BOLSA FERRO FUNDIDO DE=110X85 MM (3,40 KG) PINTURA EPÓXI - ANEL DE BORRACHA INCLUSO - PARA PVC/PBA NBR 15880 ÁGUA</t>
  </si>
  <si>
    <t>HM06506</t>
  </si>
  <si>
    <t>REDUÇÃO PONTA E BOLSA FERRO FUNDIDO DE=85X60 MM (2,10 KG) PINTURA EPÓXI - ANEL DE BORRACHA INCLUSO - PARA PVC/PBA NBR 15880 ÁGUA</t>
  </si>
  <si>
    <t>HM06507</t>
  </si>
  <si>
    <t>HM06508</t>
  </si>
  <si>
    <t>HM06509</t>
  </si>
  <si>
    <t>HM06510</t>
  </si>
  <si>
    <t>HM06511</t>
  </si>
  <si>
    <t>HM06512</t>
  </si>
  <si>
    <t>HM06513</t>
  </si>
  <si>
    <t>HM06514</t>
  </si>
  <si>
    <t>HM06515</t>
  </si>
  <si>
    <t>HM06516</t>
  </si>
  <si>
    <t>HM06517</t>
  </si>
  <si>
    <t>HM06518</t>
  </si>
  <si>
    <t>HM06519</t>
  </si>
  <si>
    <t>HM06520</t>
  </si>
  <si>
    <t>HM06521</t>
  </si>
  <si>
    <t>HM06522</t>
  </si>
  <si>
    <t>HM06523</t>
  </si>
  <si>
    <t>HM06524</t>
  </si>
  <si>
    <t>HM06525</t>
  </si>
  <si>
    <t>HM06526</t>
  </si>
  <si>
    <t>HM06527</t>
  </si>
  <si>
    <t>HM06528</t>
  </si>
  <si>
    <t>HM06529</t>
  </si>
  <si>
    <t>HM06530</t>
  </si>
  <si>
    <t>HM06532</t>
  </si>
  <si>
    <t>HM06534</t>
  </si>
  <si>
    <t>HM06535</t>
  </si>
  <si>
    <t>HM06536</t>
  </si>
  <si>
    <t>HM06537</t>
  </si>
  <si>
    <t>HM06538</t>
  </si>
  <si>
    <t>HM06539</t>
  </si>
  <si>
    <t>HM06540</t>
  </si>
  <si>
    <t>HM06541</t>
  </si>
  <si>
    <t>HM06542</t>
  </si>
  <si>
    <t>HM06543</t>
  </si>
  <si>
    <t>HM06544</t>
  </si>
  <si>
    <t>TÊ C/BOLSAS JE2GS E FLANGE PN10 FERRO FUNDIDO DN=200X200 MM (41,50 KG) PINTURA EPÓXI VERMELHA, ACESSÓRIOS NÃO INCLUSOS NBR 15420 ESGOTO</t>
  </si>
  <si>
    <t>HM06545</t>
  </si>
  <si>
    <t>HM06547</t>
  </si>
  <si>
    <t>TÊ C/BOLSAS JE2GS E FLANGE PN10 FERRO FUNDIDO DN=300X200 MM (70,00 KG) PINTURA EPÓXI VERMELHA, ACESSÓRIOS NÃO INCLUSOS NBR 15420 ESGOTO</t>
  </si>
  <si>
    <t>HM06548</t>
  </si>
  <si>
    <t>HM06550</t>
  </si>
  <si>
    <t>TÊ C/BOLSAS JE2GS E FLANGE PN10 FERRO FUNDIDO DN=300X300 MM (87,30 KG) PINTURA EPÓXI VERMELHA, ACESSÓRIOS NÃO INCLUSOS NBR 15420 ESGOTO</t>
  </si>
  <si>
    <t>HM06551</t>
  </si>
  <si>
    <t>TÊ C/BOLSAS JE2GS E FLANGE PN10 FERRO FUNDIDO DN=350X200 MM (82,00 KG) PINTURA EPÓXI VERMELHA, ACESSÓRIOS NÃO INCLUSOS NBR 15420 ESGOTO</t>
  </si>
  <si>
    <t>HM06552</t>
  </si>
  <si>
    <t>HM06554</t>
  </si>
  <si>
    <t>TÊ C/BOLSAS JE2GS E FLANGE PN10 FERRO FUNDIDO DN=350X350 MM (112,00 KG) PINTURA EPÓXI VERMELHA, ACESSÓRIOS NÃO INCLUSOS NBR 15420 ESGOTO</t>
  </si>
  <si>
    <t>HM06555</t>
  </si>
  <si>
    <t>TÊ C/BOLSAS JE2GS E FLANGE PN10 FERRO FUNDIDO DN=400X200 MM (93,80 KG) PINTURA EPÓXI VERMELHA, ACESSÓRIOS NÃO INCLUSOS NBR 15420 ESGOTO</t>
  </si>
  <si>
    <t>HM06556</t>
  </si>
  <si>
    <t>TÊ C/BOLSAS JE2GS E FLANGE PN10 FERRO FUNDIDO DN=400X300 MM (115,70 KG) PINTURA EPÓXI VERMELHA, ACESSÓRIOS NÃO INCLUSOS NBR 15420 ESGOTO</t>
  </si>
  <si>
    <t>HM06557</t>
  </si>
  <si>
    <t>TÊ C/BOLSAS JE2GS E FLANGE PN10 FERRO FUNDIDO DN=400X400 MM (139,00 KG) PINTURA EPÓXI VERMELHA, ACESSÓRIOS NÃO INCLUSOS NBR 15420 ESGOTO</t>
  </si>
  <si>
    <t>HM06558</t>
  </si>
  <si>
    <t>TÊ C/BOLSAS JE2GS E FLANGE PN10 FERRO FUNDIDO DN=500X200 MM (126,00 KG) PINTURA EPÓXI VERMELHA, ACESSÓRIOS NÃO INCLUSOS NBR 15420 ESGOTO</t>
  </si>
  <si>
    <t>HM06559</t>
  </si>
  <si>
    <t>TÊ C/BOLSAS JE2GS E FLANGE PN10 FERRO FUNDIDO DN=500X300 MM (163,00 KG) PINTURA EPÓXI VERMELHA, ACESSÓRIOS NÃO INCLUSOS NBR 15420 ESGOTO</t>
  </si>
  <si>
    <t>HM06560</t>
  </si>
  <si>
    <t>TÊ C/BOLSAS JE2GS E FLANGE PN10 FERRO FUNDIDO DN=500X400 MM (192,00 KG) PINTURA EPÓXI VERMELHA, ACESSÓRIOS NÃO INCLUSOS NBR 15420 ESGOTO</t>
  </si>
  <si>
    <t>HM06561</t>
  </si>
  <si>
    <t>TÊ C/BOLSAS JE2GS E FLANGE PN10 FERRO FUNDIDO DN=500X500 MM (223,00 KG) PINTURA EPÓXI VERMELHA, ACESSÓRIOS NÃO INCLUSOS NBR 15420 ESGOTO</t>
  </si>
  <si>
    <t>HM06562</t>
  </si>
  <si>
    <t>TÊ C/BOLSAS JE2GS E FLANGE PN10/16 FERRO FUNDIDO DN=100X100 MM (19,30 KG) PINTURA EPÓXI VERMELHA, ACESSÓRIOS NÃO INCLUSOS NBR 15420 ESGOTO</t>
  </si>
  <si>
    <t>HM06563</t>
  </si>
  <si>
    <t>HM06565</t>
  </si>
  <si>
    <t>TÊ C/BOLSAS JE2GS E FLANGE PN10/16 FERRO FUNDIDO DN=150X100 MM (25,20 KG) PINTURA EPÓXI VERMELHA, ACESSÓRIOS NÃO INCLUSOS NBR 15420 ESGOTO</t>
  </si>
  <si>
    <t>HM06566</t>
  </si>
  <si>
    <t>TÊ C/BOLSAS JE2GS E FLANGE PN10/16 FERRO FUNDIDO DN=150X150 MM (31,00 KG) PINTURA EPÓXI VERMELHA, ACESSÓRIOS NÃO INCLUSOS NBR 15420 ESGOTO</t>
  </si>
  <si>
    <t>HM06567</t>
  </si>
  <si>
    <t>TÊ C/BOLSAS JE2GS E FLANGE PN10/16 FERRO FUNDIDO DN=200X100 MM (34,50 KG) PINTURA EPÓXI VERMELHA, ACESSÓRIOS NÃO INCLUSOS NBR 15420 ESGOTO</t>
  </si>
  <si>
    <t>HM06568</t>
  </si>
  <si>
    <t>TÊ C/BOLSAS JE2GS E FLANGE PN10/16 FERRO FUNDIDO DN=200X150 MM (39,80 KG) PINTURA EPÓXI VERMELHA, ACESSÓRIOS NÃO INCLUSOS NBR 15420 ESGOTO</t>
  </si>
  <si>
    <t>HM06569</t>
  </si>
  <si>
    <t>TÊ C/BOLSAS JE2GS E FLANGE PN10/16 FERRO FUNDIDO DN=250X100 MM (41,00 KG) PINTURA EPÓXI VERMELHA, ACESSÓRIOS NÃO INCLUSOS NBR 15420 ESGOTO</t>
  </si>
  <si>
    <t>HM06570</t>
  </si>
  <si>
    <t>TÊ C/BOLSAS JE2GS E FLANGE PN10/16 FERRO FUNDIDO DN=300X100 MM (59,00 KG) PINTURA EPÓXI VERMELHA, ACESSÓRIOS NÃO INCLUSOS NBR 15420 ESGOTO</t>
  </si>
  <si>
    <t>HM06571</t>
  </si>
  <si>
    <t>HM06573</t>
  </si>
  <si>
    <t>TÊ C/BOLSAS JE2GS E FLANGE PN10/16 FERRO FUNDIDO DN=350X100 MM (53,80 KG) PINTURA EPÓXI VERMELHA, ACESSÓRIOS NÃO INCLUSOS NBR 15420 ESGOTO</t>
  </si>
  <si>
    <t>HM06574</t>
  </si>
  <si>
    <t>TÊ C/BOLSAS JE2GS E FLANGE PN10/16 FERRO FUNDIDO DN=400X100 MM (75,20 KG) PINTURA EPÓXI VERMELHA, ACESSÓRIOS NÃO INCLUSOS NBR 15420 ESGOTO</t>
  </si>
  <si>
    <t>HM06575</t>
  </si>
  <si>
    <t>TÊ C/BOLSAS JE2GS E FLANGE PN10/16 FERRO FUNDIDO DN=500X100 MM (106,80 KG) PINTURA EPÓXI VERMELHA, ACESSÓRIOS NÃO INCLUSOS NBR 15420 ESGOTO</t>
  </si>
  <si>
    <t>HM06576</t>
  </si>
  <si>
    <t>HM06578</t>
  </si>
  <si>
    <t>HM06580</t>
  </si>
  <si>
    <t>TÊ C/BOLSAS JE2GS E FLANGE PN10/16/25 FERRO FUNDIDO DN=150X80 MM (23,30 KG) PINTURA EPÓXI VERMELHA, ACESSÓRIOS NÃO INCLUSOS NBR 15420 ESGOTO</t>
  </si>
  <si>
    <t>HM06581</t>
  </si>
  <si>
    <t>HM06583</t>
  </si>
  <si>
    <t>TÊ C/BOLSAS JE2GS E FLANGE PN10/16/25 FERRO FUNDIDO DN=200X80 MM (33,60 KG) PINTURA EPÓXI VERMELHA, ACESSÓRIOS NÃO INCLUSOS NBR 15420 ESGOTO</t>
  </si>
  <si>
    <t>HM06584</t>
  </si>
  <si>
    <t>HM06586</t>
  </si>
  <si>
    <t>TÊ C/BOLSAS JE2GS E FLANGE PN10/16/25 FERRO FUNDIDO DN=250X80 MM (39,70 KG) PINTURA EPÓXI VERMELHA, ACESSÓRIOS NÃO INCLUSOS NBR 15420 ESGOTO</t>
  </si>
  <si>
    <t>HM06587</t>
  </si>
  <si>
    <t>HM06589</t>
  </si>
  <si>
    <t>TÊ C/BOLSAS JE2GS E FLANGE PN10/16/25 FERRO FUNDIDO DN=80X80 MM (14,70 KG) PINTURA EPÓXI VERMELHA, ACESSÓRIOS NÃO INCLUSOS NBR 15420 ESGOTO</t>
  </si>
  <si>
    <t>HM06590</t>
  </si>
  <si>
    <t>HM06591</t>
  </si>
  <si>
    <t>HM06593</t>
  </si>
  <si>
    <t>HM06594</t>
  </si>
  <si>
    <t>HM06595</t>
  </si>
  <si>
    <t>HM06596</t>
  </si>
  <si>
    <t>HM06597</t>
  </si>
  <si>
    <t>HM06598</t>
  </si>
  <si>
    <t>HM06599</t>
  </si>
  <si>
    <t>HM06600</t>
  </si>
  <si>
    <t>HM06601</t>
  </si>
  <si>
    <t>HM06602</t>
  </si>
  <si>
    <t>TÊ COM FLANGES PN10 FERRO FUNDIDO DN=200 X 100 MM (41,00 KG) PINTURA EPÓXI VERMELHA, ACESSÓRIOS NÃO INCLUSOS NBR 15420 ESGOTO</t>
  </si>
  <si>
    <t>HM06603</t>
  </si>
  <si>
    <t>TÊ COM FLANGES PN10 FERRO FUNDIDO DN=200 X 150 MM (44,00 KG) PINTURA EPÓXI VERMELHA, ACESSÓRIOS NÃO INCLUSOS NBR 15420 ESGOTO</t>
  </si>
  <si>
    <t>HM06604</t>
  </si>
  <si>
    <t>TÊ COM FLANGES PN10 FERRO FUNDIDO DN=200 X 200 MM (47,00 KG) PINTURA EPÓXI VERMELHA, ACESSÓRIOS NÃO INCLUSOS NBR 15420 ESGOTO</t>
  </si>
  <si>
    <t>HM06605</t>
  </si>
  <si>
    <t>TÊ COM FLANGES PN10 FERRO FUNDIDO DN=200X50 MM (48,00 KG) PINTURA BETUMINOSA, ACESSÓRIOS NÃO INCLUSOS NBR 7675 ÁGUA</t>
  </si>
  <si>
    <t>HM06607</t>
  </si>
  <si>
    <t>TÊ COM FLANGES PN10 FERRO FUNDIDO DN=200X80 MM (43,50 KG) PINTURA BETUMINOSA, ACESSÓRIOS NÃO INCLUSOS NBR 7675 ÁGUA</t>
  </si>
  <si>
    <t>HM06609</t>
  </si>
  <si>
    <t>TÊ COM FLANGES PN10 FERRO FUNDIDO DN=250X150 MM (71,00 KG) PINTURA BETUMINOSA, ACESSÓRIOS NÃO INCLUSOS NBR 7675 ÁGUA</t>
  </si>
  <si>
    <t>HM06611</t>
  </si>
  <si>
    <t>TÊ COM FLANGES PN10 FERRO FUNDIDO DN=250X50 MM (67,00 KG) PINTURA BETUMINOSA, ACESSÓRIOS NÃO INCLUSOS NBR 7675 ÁGUA</t>
  </si>
  <si>
    <t>HM06613</t>
  </si>
  <si>
    <t>TÊ COM FLANGES PN10 FERRO FUNDIDO DN=250X80 MM (69,00 KG) PINTURA BETUMINOSA, ACESSÓRIOS NÃO INCLUSOS NBR 7675 ÁGUA</t>
  </si>
  <si>
    <t>HM06615</t>
  </si>
  <si>
    <t>HM06616</t>
  </si>
  <si>
    <t>HM06617</t>
  </si>
  <si>
    <t>HM06618</t>
  </si>
  <si>
    <t>HM06619</t>
  </si>
  <si>
    <t>HM06620</t>
  </si>
  <si>
    <t>HM06621</t>
  </si>
  <si>
    <t>TÊ COM FLANGES PN10 FERRO FUNDIDO DN=400X150 MM (142,00 KG) PINTURA BETUMINOSA, ACESSÓRIOS NÃO INCLUSOS NBR 7675 ÁGUA</t>
  </si>
  <si>
    <t>HM06622</t>
  </si>
  <si>
    <t>HM06623</t>
  </si>
  <si>
    <t>HM06624</t>
  </si>
  <si>
    <t>HM06625</t>
  </si>
  <si>
    <t>TÊ COM FLANGES PN10 FERRO FUNDIDO DN=450X100 MM (173,00 KG) PINTURA EPÓXI VERMELHA, ACESSÓRIOS NÃO INCLUSOS NBR 15420 ESGOTO</t>
  </si>
  <si>
    <t>HM06626</t>
  </si>
  <si>
    <t>HM06627</t>
  </si>
  <si>
    <t>HM06628</t>
  </si>
  <si>
    <t>HM06629</t>
  </si>
  <si>
    <t>HM06630</t>
  </si>
  <si>
    <t>HM06631</t>
  </si>
  <si>
    <t>HM06632</t>
  </si>
  <si>
    <t>HM06633</t>
  </si>
  <si>
    <t>HM06634</t>
  </si>
  <si>
    <t>HM06635</t>
  </si>
  <si>
    <t>HM06636</t>
  </si>
  <si>
    <t>HM06637</t>
  </si>
  <si>
    <t>HM06638</t>
  </si>
  <si>
    <t>HM06639</t>
  </si>
  <si>
    <t>TÊ COM FLANGES PN10/16 FERRO FUNDIDO DN=100 X 80 MM (18,10 KG) PINTURA EPÓXI VERMELHA, ACESSÓRIOS NÃO INCLUSOS NBR 15420 ESGOTO</t>
  </si>
  <si>
    <t>HM06640</t>
  </si>
  <si>
    <t>HM06641</t>
  </si>
  <si>
    <t>HM06643</t>
  </si>
  <si>
    <t>HM06644</t>
  </si>
  <si>
    <t>HM06645</t>
  </si>
  <si>
    <t>TOCO COM FLANGES PN10 E ABA DE VEDAÇÃO FERRO FUNDIDO DN=200 MM L=700MM (56,00 KG) PINTURA EPÓXI VERMELHA, ACESSÓRIOS NÃO INCLUSOS NBR 15420 ESGOTO</t>
  </si>
  <si>
    <t>HM06646</t>
  </si>
  <si>
    <t>TOCO COM FLANGES PN10 E ABA DE VEDAÇÃO FERRO FUNDIDO DN=250 MM L=700MM (72,50 KG) PINTURA EPÓXI VERMELHA, ACESSÓRIOS NÃO INCLUSOS NBR 15420 ESGOTO</t>
  </si>
  <si>
    <t>HM06647</t>
  </si>
  <si>
    <t>TOCO COM FLANGES PN10 E ABA DE VEDAÇÃO FERRO FUNDIDO DN=300 MM L=700MM (93,00 KG) PINTURA EPÓXI VERMELHA, ACESSÓRIOS NÃO INCLUSOS NBR 15420 ESGOTO</t>
  </si>
  <si>
    <t>HM06648</t>
  </si>
  <si>
    <t>TOCO COM FLANGES PN10 E ABA DE VEDAÇÃO FERRO FUNDIDO DN=350 MM L=700MM (112,00 KG) PINTURA EPÓXI VERMELHA, ACESSÓRIOS NÃO INCLUSOS NBR 15420 ESGOTO</t>
  </si>
  <si>
    <t>HM06649</t>
  </si>
  <si>
    <t>TOCO COM FLANGES PN10 E ABA DE VEDAÇÃO FERRO FUNDIDO DN=400 MM L=700MM (136,00 KG) PINTURA EPÓXI VERMELHA, ACESSÓRIOS NÃO INCLUSOS NBR 15420 ESGOTO</t>
  </si>
  <si>
    <t>HM06650</t>
  </si>
  <si>
    <t>TOCO COM FLANGES PN10 E ABA DE VEDAÇÃO FERRO FUNDIDO DN=450 MM L=700MM (165,00 KG) PINTURA EPÓXI VERMELHA, ACESSÓRIOS NÃO INCLUSOS NBR 15420 ESGOTO</t>
  </si>
  <si>
    <t>HM06651</t>
  </si>
  <si>
    <t>TOCO COM FLANGES PN10 E ABA DE VEDAÇÃO FERRO FUNDIDO DN=500 MM L=700MM (197,00 KG) PINTURA EPÓXI VERMELHA, ACESSÓRIOS NÃO INCLUSOS NBR 15420 ESGOTO</t>
  </si>
  <si>
    <t>HM06652</t>
  </si>
  <si>
    <t>TOCO COM FLANGES PN10/16 E ABA DE VEDAÇÃO FERRO FUNDIDO DN=100 MM L=700MM (25,50 KG) PINTURA EPÓXI VERMELHA, ACESSÓRIOS NÃO INCLUSOS NBR 15420 ESGOTO</t>
  </si>
  <si>
    <t>HM06653</t>
  </si>
  <si>
    <t>TOCO COM FLANGES PN10/16 E ABA DE VEDAÇÃO FERRO FUNDIDO DN=150 MM L=700MM (40,00 KG) PINTURA EPÓXI VERMELHA, ACESSÓRIOS NÃO INCLUSOS NBR 15420 ESGOTO</t>
  </si>
  <si>
    <t>HM06654</t>
  </si>
  <si>
    <t>TOCO COM FLANGES PN10/16/25 E ABA DE VEDAÇÃO FERRO FUNDIDO DN=80 MM L=700MM (20,00 KG) PINTURA EPÓXI VERMELHA, ACESSÓRIOS NÃO INCLUSOS NBR 15420 ESGOTO</t>
  </si>
  <si>
    <t>HM06655</t>
  </si>
  <si>
    <t>HM06656</t>
  </si>
  <si>
    <t>HM06657</t>
  </si>
  <si>
    <t>HM06658</t>
  </si>
  <si>
    <t>TOCO COM FLANGES PN10 FERRO FUNDIDO DN=200 MM L=250 MM (32,00 KG) PINTURA EPÓXI VERMELHA, ACESSÓRIOS NÃO INCLUSOS NBR 15420 ESGOTO</t>
  </si>
  <si>
    <t>HM06659</t>
  </si>
  <si>
    <t>HM06660</t>
  </si>
  <si>
    <t>TOCO COM FLANGES PN10 FERRO FUNDIDO DN=250 MM L=250 MM (44,00 KG) PINTURA EPÓXI VERMELHA, ACESSÓRIOS NÃO INCLUSOS NBR 15420 ESGOTO</t>
  </si>
  <si>
    <t>HM06661</t>
  </si>
  <si>
    <t>TOCO COM FLANGES PN10 FERRO FUNDIDO DN=250 MM L=500 MM (60,00 KG) PINTURA EPÓXI VERMELHA, ACESSÓRIOS NÃO INCLUSOS NBR 15420 ESGOTO</t>
  </si>
  <si>
    <t>HM06662</t>
  </si>
  <si>
    <t>TOCO COM FLANGES PN10 FERRO FUNDIDO DN=300 MM L=250 MM (56,00 KG) PINTURA EPÓXI VERMELHA, ACESSÓRIOS NÃO INCLUSOS NBR 15420 ESGOTO</t>
  </si>
  <si>
    <t>HM06663</t>
  </si>
  <si>
    <t>TOCO COM FLANGES PN10 FERRO FUNDIDO DN=300 MM L=500 MM (76,00 KG) PINTURA EPÓXI VERMELHA, ACESSÓRIOS NÃO INCLUSOS NBR 15420 ESGOTO</t>
  </si>
  <si>
    <t>HM06664</t>
  </si>
  <si>
    <t>TOCO COM FLANGES PN10 FERRO FUNDIDO DN=350 MM L=250 MM (70,00 KG) PINTURA EPÓXI VERMELHA, ACESSÓRIOS NÃO INCLUSOS NBR 15420 ESGOTO</t>
  </si>
  <si>
    <t>HM06665</t>
  </si>
  <si>
    <t>TOCO COM FLANGES PN10 FERRO FUNDIDO DN=350 MM L=500 MM (88,00 KG) PINTURA EPÓXI VERMELHA, ACESSÓRIOS NÃO INCLUSOS NBR 15420 ESGOTO</t>
  </si>
  <si>
    <t>HM06666</t>
  </si>
  <si>
    <t>TOCO COM FLANGES PN10 FERRO FUNDIDO DN=400 MM L=250 MM (85,00 KG) PINTURA EPÓXI VERMELHA, ACESSÓRIOS NÃO INCLUSOS NBR 15420 ESGOTO</t>
  </si>
  <si>
    <t>HM06667</t>
  </si>
  <si>
    <t>TOCO COM FLANGES PN10 FERRO FUNDIDO DN=450 MM L=250 MM (95,00 KG) PINTURA EPÓXI VERMELHA, ACESSÓRIOS NÃO INCLUSOS NBR 15420 ESGOTO</t>
  </si>
  <si>
    <t>HM06668</t>
  </si>
  <si>
    <t>TOCO COM FLANGES PN10 FERRO FUNDIDO DN=450 MM L=500 MM (137,00 KG) PINTURA EPÓXI VERMELHA, ACESSÓRIOS NÃO INCLUSOS NBR 15420 ESGOTO</t>
  </si>
  <si>
    <t>HM06669</t>
  </si>
  <si>
    <t>TOCO COM FLANGES PN10/16 FERRO FUNDIDO DN=100 MM L=250 MM (14,00 KG) PINTURA EPÓXI VERMELHA, ACESSÓRIOS NÃO INCLUSOS NBR 15420 ESGOTO</t>
  </si>
  <si>
    <t>HM06670</t>
  </si>
  <si>
    <t>TOCO COM FLANGES PN10/16 FERRO FUNDIDO DN=100 MM L=500 MM (19,00 KG) PINTURA EPÓXI VERMELHA, ACESSÓRIOS NÃO INCLUSOS NBR 15420 ESGOTO</t>
  </si>
  <si>
    <t>HM06671</t>
  </si>
  <si>
    <t>TOCO COM FLANGES PN10/16 FERRO FUNDIDO DN=150 MM L=250 MM (24,00 KG) PINTURA EPÓXI VERMELHA, ACESSÓRIOS NÃO INCLUSOS NBR 15420 ESGOTO</t>
  </si>
  <si>
    <t>HM06672</t>
  </si>
  <si>
    <t>TOCO COM FLANGES PN10/16 FERRO FUNDIDO DN=150 MM L=500 MM (32,00 KG) PINTURA EPÓXI VERMELHA, ACESSÓRIOS NÃO INCLUSOS NBR 15420 ESGOTO</t>
  </si>
  <si>
    <t>HM06673</t>
  </si>
  <si>
    <t>TOCO COM FLANGES PN10/16/25 FERRO FUNDIDO DN=80 MM L=250 MM (11,50 KG) PINTURA BETUMINOSA, ACESSÓRIOS NÃO INCLUSOS NBR 7675 ÁGUA</t>
  </si>
  <si>
    <t>HM06674</t>
  </si>
  <si>
    <t>TOCO COM FLANGES PN10/16/25 FERRO FUNDIDO DN=80 MM L=250 MM (11,50 KG) PINTURA EPÓXI VERMELHA, ACESSÓRIOS NÃO INCLUSOS NBR 15420 ESGOTO</t>
  </si>
  <si>
    <t>HM06675</t>
  </si>
  <si>
    <t>TOCO COM FLANGES PN10/16/25 FERRO FUNDIDO DN=80 MM L=500 MM (15,00 KG) PINTURA EPÓXI VERMELHA, ACESSÓRIOS NÃO INCLUSOS NBR 15420 ESGOTO</t>
  </si>
  <si>
    <t>HM06676</t>
  </si>
  <si>
    <t>HM06677</t>
  </si>
  <si>
    <t>HM06678</t>
  </si>
  <si>
    <t>HM06679</t>
  </si>
  <si>
    <t>HM06680</t>
  </si>
  <si>
    <t>HM06681</t>
  </si>
  <si>
    <t>TUBO PEAD PE100 PN10 SDR17 DE=110 MM AZUL NTS 194 APLICAÇÃO ÁGUA</t>
  </si>
  <si>
    <t>HM06682</t>
  </si>
  <si>
    <t>TUBO PEAD PE100 PN10 SDR17 DE=110 MM PRETO NTS 194 APLICAÇÃO ESGOTO</t>
  </si>
  <si>
    <t>HM06683</t>
  </si>
  <si>
    <t>TUBO PEAD PE100 PN10 SDR17 DE=160 MM AZUL NTS 194 APLICAÇÃO ÁGUA</t>
  </si>
  <si>
    <t>HM06684</t>
  </si>
  <si>
    <t>TUBO PEAD PE100 PN10 SDR17 DE=160 MM PRETO NTS 194 APLICAÇÃO ESGOTO</t>
  </si>
  <si>
    <t>HM06685</t>
  </si>
  <si>
    <t>TUBO PEAD PE100 PN10 SDR17 DE=200 MM AZUL NTS 194 APLICAÇÃO ÁGUA</t>
  </si>
  <si>
    <t>HM06686</t>
  </si>
  <si>
    <t>TUBO PEAD PE100 PN10 SDR17 DE=200 MM PRETO NTS 194 APLICAÇÃO ESGOTO</t>
  </si>
  <si>
    <t>HM06687</t>
  </si>
  <si>
    <t>TUBO PEAD PE 80 PN12,5 SDR11 DE=200 MM AZUL NTS 194 APLICAÇÃO ÁGUA</t>
  </si>
  <si>
    <t>HM06688</t>
  </si>
  <si>
    <t>TUBO PEAD PE100 PN10 SDR17 DE=250 MM AZUL NTS 194 APLICAÇÃO ÁGUA</t>
  </si>
  <si>
    <t>HM06689</t>
  </si>
  <si>
    <t>TUBO PEAD PE100 PN10 SDR17 DE=250 MM PRETO NTS 194 APLICAÇÃO ESGOTO</t>
  </si>
  <si>
    <t>HM06690</t>
  </si>
  <si>
    <t>TUBO PEAD PE 80 PN12,5 SDR11 DE=250 MM AZUL NTS 194 APLICAÇÃO ÁGUA</t>
  </si>
  <si>
    <t>HM06691</t>
  </si>
  <si>
    <t>TUBO PEAD PE100 PN10 SDR17 DE=315 MM AZUL NTS 194 APLICAÇÃO ÁGUA</t>
  </si>
  <si>
    <t>HM06692</t>
  </si>
  <si>
    <t>TUBO PEAD PE100 PN10 SDR17 DE=315 MM PRETO NTS 194 APLICAÇÃO ESGOTO</t>
  </si>
  <si>
    <t>HM06693</t>
  </si>
  <si>
    <t>TUBO PEAD PE100 PN10 SDR17 DE=355 MM AZUL NTS 194 APLICAÇÃO ÁGUA</t>
  </si>
  <si>
    <t>HM06694</t>
  </si>
  <si>
    <t>TUBO PEAD PE100 PN10 SDR17 DE=355 MM PRETO NTS 194 APLICAÇÃO ESGOTO</t>
  </si>
  <si>
    <t>HM06695</t>
  </si>
  <si>
    <t>TUBO PEAD PE 80 PN12,5 SDR11 DE=355 MM AZUL NTS 194 APLICAÇÃO ÁGUA</t>
  </si>
  <si>
    <t>HM06696</t>
  </si>
  <si>
    <t>TUBO PEAD PE100 PN10 SDR17 DE=400 MM AZUL NTS 194 APLICAÇÃO ÁGUA</t>
  </si>
  <si>
    <t>HM06697</t>
  </si>
  <si>
    <t>TUBO PEAD PE100 PN10 SDR17 DE=400 MM PRETO NTS 194 APLICAÇÃO ESGOTO</t>
  </si>
  <si>
    <t>HM06698</t>
  </si>
  <si>
    <t>TUBO PEAD PE100 PN10 SDR17 DE= 63 MM AZUL NTS 194 APLICAÇÃO ÁGUA</t>
  </si>
  <si>
    <t>HM06699</t>
  </si>
  <si>
    <t>HM06700</t>
  </si>
  <si>
    <t>TUBO PEAD PE100 PN10 SDR17 DE= 90 MM AZUL NTS 194 APLICAÇÃO ÁGUA</t>
  </si>
  <si>
    <t>HM06701</t>
  </si>
  <si>
    <t>HM06702</t>
  </si>
  <si>
    <t>TUBO C/FLANGE PN10 E BOLSA JE FERRO FUNDIDO DN=200 MM L=1.000 MM (55,10 KG) PINTURA EPÓXI VERMELHA, ACESSÓRIOS NÃO INCLUSOS NBR 15420 ESGOTO</t>
  </si>
  <si>
    <t>HM06703</t>
  </si>
  <si>
    <t>TUBO C/FLANGE PN10 E BOLSA JE FERRO FUNDIDO DN=200 MM L=1.500 MM (72,50 KG) PINTURA EPÓXI VERMELHA, ACESSÓRIOS NÃO INCLUSOS NBR 15420 ESGOTO</t>
  </si>
  <si>
    <t>HM06704</t>
  </si>
  <si>
    <t>TUBO C/FLANGE PN10 E BOLSA JE FERRO FUNDIDO DN=200 MM L=2.000 MM (89,90 KG) PINTURA EPÓXI VERMELHA, ACESSÓRIOS NÃO INCLUSOS NBR 15420 ESGOTO</t>
  </si>
  <si>
    <t>HM06705</t>
  </si>
  <si>
    <t>TUBO C/FLANGE PN10 E BOLSA JE FERRO FUNDIDO DN=200 MM L=2.500 MM (107,30 KG) PINTURA EPÓXI VERMELHA, ACESSÓRIOS NÃO INCLUSOS NBR 15420 ESGOTO</t>
  </si>
  <si>
    <t>HM06706</t>
  </si>
  <si>
    <t>TUBO C/FLANGE PN10 E BOLSA JE FERRO FUNDIDO DN=200 MM L=3.000 MM (124,70 KG) PINTURA EPÓXI VERMELHA, ACESSÓRIOS NÃO INCLUSOS NBR 15420 ESGOTO</t>
  </si>
  <si>
    <t>HM06707</t>
  </si>
  <si>
    <t>TUBO C/FLANGE PN10 E BOLSA JE FERRO FUNDIDO DN=200 MM L=3.500 MM (142,10 KG) PINTURA EPÓXI VERMELHA, ACESSÓRIOS NÃO INCLUSOS NBR 15420 ESGOTO</t>
  </si>
  <si>
    <t>HM06708</t>
  </si>
  <si>
    <t>TUBO C/FLANGE PN10 E BOLSA JE FERRO FUNDIDO DN=200 MM L=4.000 MM (159,50 KG) PINTURA EPÓXI VERMELHA, ACESSÓRIOS NÃO INCLUSOS NBR 15420 ESGOTO</t>
  </si>
  <si>
    <t>HM06709</t>
  </si>
  <si>
    <t>TUBO C/FLANGE PN10 E BOLSA JE FERRO FUNDIDO DN=200 MM L=4.500 MM (176,90 KG) PINTURA EPÓXI VERMELHA, ACESSÓRIOS NÃO INCLUSOS NBR 15420 ESGOTO</t>
  </si>
  <si>
    <t>HM06710</t>
  </si>
  <si>
    <t>TUBO C/FLANGE PN10 E BOLSA JE FERRO FUNDIDO DN=200 MM L=5.000 MM (194,30 KG) PINTURA EPÓXI VERMELHA, ACESSÓRIOS NÃO INCLUSOS NBR 15420 ESGOTO</t>
  </si>
  <si>
    <t>HM06711</t>
  </si>
  <si>
    <t>TUBO C/FLANGE PN10 E BOLSA JE FERRO FUNDIDO DN=200 MM L=5.500 MM (211,70 KG) PINTURA EPÓXI VERMELHA, ACESSÓRIOS NÃO INCLUSOS NBR 15420 ESGOTO</t>
  </si>
  <si>
    <t>HM06712</t>
  </si>
  <si>
    <t>TUBO C/FLANGE PN10 E BOLSA JE FERRO FUNDIDO DN=200 MM L=5.800 MM (222,14 KG) PINTURA EPÓXI VERMELHA, ACESSÓRIOS NÃO INCLUSOS NBR 15420 ESGOTO</t>
  </si>
  <si>
    <t>HM06713</t>
  </si>
  <si>
    <t>TUBO C/FLANGE PN10 E BOLSA JE FERRO FUNDIDO DN=250 MM L=1.000 MM (74,10 KG) PINTURA EPÓXI VERMELHA, ACESSÓRIOS NÃO INCLUSOS NBR 15420 ESGOTO</t>
  </si>
  <si>
    <t>HM06714</t>
  </si>
  <si>
    <t>TUBO C/FLANGE PN10 E BOLSA JE FERRO FUNDIDO DN=250 MM L=1.500 MM (96,80 KG) PINTURA EPÓXI VERMELHA, ACESSÓRIOS NÃO INCLUSOS NBR 15420 ESGOTO</t>
  </si>
  <si>
    <t>HM06715</t>
  </si>
  <si>
    <t>TUBO C/FLANGE PN10 E BOLSA JE FERRO FUNDIDO DN=250 MM L=2.000 MM (119,50 KG) PINTURA EPÓXI VERMELHA, ACESSÓRIOS NÃO INCLUSOS NBR 15420 ESGOTO</t>
  </si>
  <si>
    <t>HM06716</t>
  </si>
  <si>
    <t>TUBO C/FLANGE PN10 E BOLSA JE FERRO FUNDIDO DN=250 MM L=2.500 MM (142,20 KG) PINTURA EPÓXI VERMELHA, ACESSÓRIOS NÃO INCLUSOS NBR 15420 ESGOTO</t>
  </si>
  <si>
    <t>HM06717</t>
  </si>
  <si>
    <t>TUBO C/FLANGE PN10 E BOLSA JE FERRO FUNDIDO DN=250 MM L=3.000 MM (164,90 KG) PINTURA EPÓXI VERMELHA, ACESSÓRIOS NÃO INCLUSOS NBR 15420 ESGOTO</t>
  </si>
  <si>
    <t>HM06718</t>
  </si>
  <si>
    <t>TUBO C/FLANGE PN10 E BOLSA JE FERRO FUNDIDO DN=250 MM L=3.500 MM 187,60 KG) PINTURA EPÓXI VERMELHA, ACESSÓRIOS NÃO INCLUSOS NBR 15420 ESGOTO</t>
  </si>
  <si>
    <t>HM06719</t>
  </si>
  <si>
    <t>TUBO C/FLANGE PN10 E BOLSA JE FERRO FUNDIDO DN=250 MM L=4.000 MM (210,30 KG) PINTURA EPÓXI VERMELHA, ACESSÓRIOS NÃO INCLUSOS NBR 15420 ESGOTO</t>
  </si>
  <si>
    <t>HM06720</t>
  </si>
  <si>
    <t>TUBO C/FLANGE PN10 E BOLSA JE FERRO FUNDIDO DN=250 MM L=4.500 MM (233,00 KG) PINTURA EPÓXI VERMELHA, ACESSÓRIOS NÃO INCLUSOS NBR 15420 ESGOTO</t>
  </si>
  <si>
    <t>HM06721</t>
  </si>
  <si>
    <t>TUBO C/FLANGE PN10 E BOLSA JE FERRO FUNDIDO DN=250 MM L=5.000 MM (255,70 KG) PINTURA EPÓXI VERMELHA, ACESSÓRIOS NÃO INCLUSOS NBR 15420 ESGOTO</t>
  </si>
  <si>
    <t>HM06722</t>
  </si>
  <si>
    <t>TUBO C/FLANGE PN10 E BOLSA JE FERRO FUNDIDO DN=250 MM L=5.500 MM (278,40 KG) PINTURA EPÓXI VERMELHA, ACESSÓRIOS NÃO INCLUSOS NBR 15420 ESGOTO</t>
  </si>
  <si>
    <t>HM06723</t>
  </si>
  <si>
    <t>TUBO C/FLANGE PN10 E BOLSA JE FERRO FUNDIDO DN=250 MM L=5.800 MM (292,02 KG) PINTURA EPÓXI VERMELHA, ACESSÓRIOS NÃO INCLUSOS NBR 15420 ESGOTO</t>
  </si>
  <si>
    <t>HM06724</t>
  </si>
  <si>
    <t>TUBO C/FLANGE PN10 E BOLSA JE FERRO FUNDIDO DN=300 MM L=1.000 MM (93,70 KG) PINTURA EPÓXI VERMELHA, ACESSÓRIOS NÃO INCLUSOS NBR 15420 ESGOTO</t>
  </si>
  <si>
    <t>HM06725</t>
  </si>
  <si>
    <t>TUBO C/FLANGE PN10 E BOLSA JE FERRO FUNDIDO DN=300 MM L=1.500 MM (122,25 KG) PINTURA EPÓXI VERMELHA, ACESSÓRIOS NÃO INCLUSOS NBR 15420 ESGOTO</t>
  </si>
  <si>
    <t>HM06726</t>
  </si>
  <si>
    <t>TUBO C/FLANGE PN10 E BOLSA JE FERRO FUNDIDO DN=300 MM L=2.000 MM (150,80 KG) PINTURA EPÓXI VERMELHA, ACESSÓRIOS NÃO INCLUSOS NBR 15420 ESGOTO</t>
  </si>
  <si>
    <t>HM06727</t>
  </si>
  <si>
    <t>TUBO C/FLANGE PN10 E BOLSA JE FERRO FUNDIDO DN=300 MM L=2.500 MM (179,35 KG) PINTURA EPÓXI VERMELHA, ACESSÓRIOS NÃO INCLUSOS NBR 15420 ESGOTO</t>
  </si>
  <si>
    <t>HM06728</t>
  </si>
  <si>
    <t>TUBO C/FLANGE PN10 E BOLSA JE FERRO FUNDIDO DN=300 MM L=3.000 MM (207,90 KG) PINTURA EPÓXI VERMELHA, ACESSÓRIOS NÃO INCLUSOS NBR 15420 ESGOTO</t>
  </si>
  <si>
    <t>HM06729</t>
  </si>
  <si>
    <t>TUBO C/FLANGE PN10 E BOLSA JE FERRO FUNDIDO DN=300 MM L=3.500 MM (236,45 KG) PINTURA BETUMINOSA, ACESSÓRIOS NÃO INCLUSOS NBR 15420 ESGOTO</t>
  </si>
  <si>
    <t>HM06730</t>
  </si>
  <si>
    <t>TUBO C/FLANGE PN10 E BOLSA JE FERRO FUNDIDO DN=300 MM L=4.000 MM (265,00 KG) PINTURA EPÓXI VERMELHA, ACESSÓRIOS NÃO INCLUSOS NBR 15420 ESGOTO</t>
  </si>
  <si>
    <t>HM06731</t>
  </si>
  <si>
    <t>TUBO C/FLANGE PN10 E BOLSA JE FERRO FUNDIDO DN=300 MM L=4.500 MM (293,55 KG) PINTURA EPÓXI VERMELHA, ACESSÓRIOS NÃO INCLUSOS NBR 15420 ESGOTO</t>
  </si>
  <si>
    <t>HM06732</t>
  </si>
  <si>
    <t>TUBO C/FLANGE PN10 E BOLSA JE FERRO FUNDIDO DN=300 MM L=5.000 MM (322,10 KG) PINTURA EPÓXI VERMELHA, ACESSÓRIOS NÃO INCLUSOS NBR 15420 ESGOTO</t>
  </si>
  <si>
    <t>HM06733</t>
  </si>
  <si>
    <t>TUBO C/FLANGE PN10 E BOLSA JE FERRO FUNDIDO DN=300 MM L=5.500 MM 350,65 KG) PINTURA EPÓXI VERMELHA, ACESSÓRIOS NÃO INCLUSOS NBR 15420 ESGOTO</t>
  </si>
  <si>
    <t>HM06734</t>
  </si>
  <si>
    <t>TUBO C/FLANGE PN10 E BOLSA JE FERRO FUNDIDO DN=300 MM L=5.800 MM (367,78 KG) PINTURA EPÓXI VERMELHA, ACESSÓRIOS NÃO INCLUSOS NBR 15420 ESGOTO</t>
  </si>
  <si>
    <t>HM06735</t>
  </si>
  <si>
    <t>TUBO C/FLANGE PN10 E BOLSA JE FERRO FUNDIDO DN=350 MM L=1.000 MM (122,20 KG) PINTURA EPÓXI VERMELHA, ACESSÓRIOS NÃO INCLUSOS NBR 15420 ESGOTO</t>
  </si>
  <si>
    <t>HM06736</t>
  </si>
  <si>
    <t>TUBO C/FLANGE PN10 E BOLSA JE FERRO FUNDIDO DN=350 MM L=1.500 MM (159,95 KG) PINTURA EPÓXI VERMELHA, ACESSÓRIOS NÃO INCLUSOS NBR 15420 ESGOTO</t>
  </si>
  <si>
    <t>HM06737</t>
  </si>
  <si>
    <t>TUBO C/FLANGE PN10 E BOLSA JE FERRO FUNDIDO DN=350 MM L=2.000 MM (197,70 KG) PINTURA EPÓXI VERMELHA, ACESSÓRIOS NÃO INCLUSOS NBR 15420 ESGOTO</t>
  </si>
  <si>
    <t>HM06738</t>
  </si>
  <si>
    <t>TUBO C/FLANGE PN10 E BOLSA JE FERRO FUNDIDO DN=350 MM L=2.500 MM (235,45 KG) PINTURA EPÓXI VERMELHA, ACESSÓRIOS NÃO INCLUSOS NBR 15420 ESGOTO</t>
  </si>
  <si>
    <t>HM06739</t>
  </si>
  <si>
    <t>TUBO C/FLANGE PN10 E BOLSA JE FERRO FUNDIDO DN=350 MM L=3.000 MM (273,20 KG) PINTURA EPÓXI VERMELHA, ACESSÓRIOS NÃO INCLUSOS NBR 15420 ESGOTO</t>
  </si>
  <si>
    <t>HM06740</t>
  </si>
  <si>
    <t>TUBO C/FLANGE PN10 E BOLSA JE FERRO FUNDIDO DN=350 MM L=3.500 MM (310,95 KG) PINTURA EPÓXI VERMELHA, ACESSÓRIOS NÃO INCLUSOS NBR 15420 ESGOTO</t>
  </si>
  <si>
    <t>HM06741</t>
  </si>
  <si>
    <t>TUBO C/FLANGE PN10 E BOLSA JE FERRO FUNDIDO DN=350 MM L=4.000 MM (348,70 KG) PINTURA EPÓXI VERMELHA, ACESSÓRIOS NÃO INCLUSOS NBR 15420 ESGOTO</t>
  </si>
  <si>
    <t>HM06742</t>
  </si>
  <si>
    <t>TUBO C/FLANGE PN10 E BOLSA JE FERRO FUNDIDO DN=350 MM L=4.500 MM (386,45 KG) PINTURA EPÓXI VERMELHA, ACESSÓRIOS NÃO INCLUSOS NBR 15420 ESGOTO</t>
  </si>
  <si>
    <t>HM06743</t>
  </si>
  <si>
    <t>TUBO C/FLANGE PN10 E BOLSA JE FERRO FUNDIDO DN=350 MM L=5.000 MM (424,20 KG) PINTURA EPÓXI VERMELHA, ACESSÓRIOS NÃO INCLUSOS NBR 15420 ESGOTO</t>
  </si>
  <si>
    <t>HM06744</t>
  </si>
  <si>
    <t>TUBO C/FLANGE PN10 E BOLSA JE FERRO FUNDIDO DN=350 MM L=5.500 MM (461,95 KG) PINTURA EPÓXI VERMELHA, ACESSÓRIOS NÃO INCLUSOS NBR 15420 ESGOTO</t>
  </si>
  <si>
    <t>HM06745</t>
  </si>
  <si>
    <t>TUBO C/FLANGE PN10 E BOLSA JE FERRO FUNDIDO DN=350 MM L=5.800 MM (484,60 KG) PINTURA EPÓXI VERMELHA, ACESSÓRIOS NÃO INCLUSOS NBR 15420 ESGOTO</t>
  </si>
  <si>
    <t>HM06746</t>
  </si>
  <si>
    <t>TUBO C/FLANGE PN10 E BOLSA JE FERRO FUNDIDO DN=400 MM L=1.000 MM (146,80 KG) PINTURA EPÓXI VERMELHA, ACESSÓRIOS NÃO INCLUSOS NBR 15420 ESGOTO</t>
  </si>
  <si>
    <t>HM06747</t>
  </si>
  <si>
    <t>TUBO C/FLANGE PN10 E BOLSA JE FERRO FUNDIDO DN=400 MM L=1.500 MM (191,55 KG) PINTURA EPÓXI VERMELHA, ACESSÓRIOS NÃO INCLUSOS NBR 15420 ESGOTO</t>
  </si>
  <si>
    <t>HM06748</t>
  </si>
  <si>
    <t>TUBO C/FLANGE PN10 E BOLSA JE FERRO FUNDIDO DN=400 MM L=2.000 MM (236,30 KG) PINTURA EPÓXI VERMELHA, ACESSÓRIOS NÃO INCLUSOS NBR 15420 ESGOTO</t>
  </si>
  <si>
    <t>HM06749</t>
  </si>
  <si>
    <t>TUBO C/FLANGE PN10 E BOLSA JE FERRO FUNDIDO DN=400 MM L=2.500 MM (281,05 KG) PINTURA EPÓXI VERMELHA, ACESSÓRIOS NÃO INCLUSOS NBR 15420 ESGOTO</t>
  </si>
  <si>
    <t>HM06750</t>
  </si>
  <si>
    <t>TUBO C/FLANGE PN10 E BOLSA JE FERRO FUNDIDO DN=400 MM L=3.000 MM (325,80 KG) PINTURA EPÓXI VERMELHA, ACESSÓRIOS NÃO INCLUSOS NBR 15420 ESGOTO</t>
  </si>
  <si>
    <t>HM06751</t>
  </si>
  <si>
    <t>TUBO C/FLANGE PN10 E BOLSA JE FERRO FUNDIDO DN=400 MM L=3.500 MM (370,55 KG) PINTURA EPÓXI VERMELHA, ACESSÓRIOS NÃO INCLUSOS NBR 15420 ESGOTO</t>
  </si>
  <si>
    <t>HM06752</t>
  </si>
  <si>
    <t>TUBO C/FLANGE PN10 E BOLSA JE FERRO FUNDIDO DN=400 MM L=4.000 MM (415,30 KG) PINTURA EPÓXI VERMELHA, ACESSÓRIOS NÃO INCLUSOS NBR 15420 ESGOTO</t>
  </si>
  <si>
    <t>HM06753</t>
  </si>
  <si>
    <t>TUBO C/FLANGE PN10 E BOLSA JE FERRO FUNDIDO DN=400 MM L=4.500 MM (460,05 KG) PINTURA EPÓXI VERMELHA, ACESSÓRIOS NÃO INCLUSOS NBR 15420 ESGOTO</t>
  </si>
  <si>
    <t>HM06754</t>
  </si>
  <si>
    <t>TUBO C/FLANGE PN10 E BOLSA JE FERRO FUNDIDO DN=400 MM L=5.000 MM (504,80 KG) PINTURA EPÓXI VERMELHA, ACESSÓRIOS NÃO INCLUSOS NBR 15420 ESGOTO</t>
  </si>
  <si>
    <t>HM06755</t>
  </si>
  <si>
    <t>TUBO C/FLANGE PN10 E BOLSA JE FERRO FUNDIDO DN=400 MM L=5.500 MM (549,55 KG) PINTURA EPÓXI VERMELHA, ACESSÓRIOS NÃO INCLUSOS NBR 15420 ESGOTO</t>
  </si>
  <si>
    <t>HM06756</t>
  </si>
  <si>
    <t>TUBO C/FLANGE PN10 E BOLSA JE FERRO FUNDIDO DN=400 MM L=5.800 MM (576,40 KG) PINTURA EPÓXI VERMELHA, ACESSÓRIOS NÃO INCLUSOS NBR 15420 ESGOTO</t>
  </si>
  <si>
    <t>HM06757</t>
  </si>
  <si>
    <t>TUBO C/FLANGE PN10 E BOLSA JE FERRO FUNDIDO DN=450 MM L=1.000 MM (175,20 KG) PINTURA EPÓXI VERMELHA, ACESSÓRIOS NÃO INCLUSOS NBR 15420 ESGOTO</t>
  </si>
  <si>
    <t>HM06758</t>
  </si>
  <si>
    <t>TUBO C/FLANGE PN10 E BOLSA JE FERRO FUNDIDO DN=450 MM L=1.500 MM (227,75 KG) PINTURA EPÓXI VERMELHA, ACESSÓRIOS NÃO INCLUSOS NBR 15420 ESGOTO</t>
  </si>
  <si>
    <t>HM06759</t>
  </si>
  <si>
    <t>TUBO C/FLANGE PN10 E BOLSA JE FERRO FUNDIDO DN=450 MM L=2.000 MM (280,30 KG) PINTURA EPÓXI VERMELHA, ACESSÓRIOS NÃO INCLUSOS NBR 15420 ESGOTO</t>
  </si>
  <si>
    <t>HM06760</t>
  </si>
  <si>
    <t>TUBO C/FLANGE PN10 E BOLSA JE FERRO FUNDIDO DN=450 MM L=2.500 MM 332,85 KG) PINTURA EPÓXI VERMELHA, ACESSÓRIOS NÃO INCLUSOS NBR 15420 ESGOTO</t>
  </si>
  <si>
    <t>HM06761</t>
  </si>
  <si>
    <t>TUBO C/FLANGE PN10 E BOLSA JE FERRO FUNDIDO DN=450 MM L=3.000 MM (385,40 KG) PINTURA EPÓXI VERMELHA, ACESSÓRIOS NÃO INCLUSOS NBR 15420 ESGOTO</t>
  </si>
  <si>
    <t>HM06762</t>
  </si>
  <si>
    <t>TUBO C/FLANGE PN10 E BOLSA JE FERRO FUNDIDO DN=450 MM L=3.500 MM (437,95 KG) PINTURA EPÓXI VERMELHA, ACESSÓRIOS NÃO INCLUSOS NBR 15420 ESGOTO</t>
  </si>
  <si>
    <t>HM06763</t>
  </si>
  <si>
    <t>TUBO C/FLANGE PN10 E BOLSA JE FERRO FUNDIDO DN=450 MM L=4.000 MM (490,50 KG) PINTURA EPÓXI VERMELHA, ACESSÓRIOS NÃO INCLUSOS NBR 15420 ESGOTO</t>
  </si>
  <si>
    <t>HM06764</t>
  </si>
  <si>
    <t>TUBO C/FLANGE PN10 E BOLSA JE FERRO FUNDIDO DN=450 MM L=4.500 MM (543,05 KG) PINTURA EPÓXI VERMELHA, ACESSÓRIOS NÃO INCLUSOS NBR 15420 ESGOTO</t>
  </si>
  <si>
    <t>HM06765</t>
  </si>
  <si>
    <t>TUBO C/FLANGE PN10 E BOLSA JE FERRO FUNDIDO DN=450 MM L=5.000 MM (595,60 KG) PINTURA EPÓXI VERMELHA, ACESSÓRIOS NÃO INCLUSOS NBR 15420 ESGOTO</t>
  </si>
  <si>
    <t>HM06766</t>
  </si>
  <si>
    <t>TUBO C/FLANGE PN10 E BOLSA JE FERRO FUNDIDO DN=450 MM L=5.500 MM (648,15 KG) PINTURA EPÓXI VERMELHA, ACESSÓRIOS NÃO INCLUSOS NBR 15420 ESGOTO</t>
  </si>
  <si>
    <t>HM06767</t>
  </si>
  <si>
    <t>TUBO C/FLANGE PN10 E BOLSA JE FERRO FUNDIDO DN=450 MM L=5.800 MM (679,68 KG) PINTURA EPÓXI VERMELHA, ACESSÓRIOS NÃO INCLUSOS NBR 15420 ESGOTO</t>
  </si>
  <si>
    <t>HM06768</t>
  </si>
  <si>
    <t>TUBO C/FLANGE PN10 E BOLSA JE FERRO FUNDIDO DN=500 MM L=1.000 MM (202,60 KG) PINTURA EPÓXI VERMELHA, ACESSÓRIOS NÃO INCLUSOS NBR 15420 ESGOTO</t>
  </si>
  <si>
    <t>HM06769</t>
  </si>
  <si>
    <t>TUBO C/FLANGE PN10 E BOLSA JE FERRO FUNDIDO DN=500 MM L=1.500 MM (263,50 KG) PINTURA EPÓXI VERMELHA, ACESSÓRIOS NÃO INCLUSOS NBR 15420 ESGOTO</t>
  </si>
  <si>
    <t>HM06770</t>
  </si>
  <si>
    <t>TUBO C/FLANGE PN10 E BOLSA JE FERRO FUNDIDO DN=500 MM L=2.000 MM (324,40 KG) PINTURA EPÓXI VERMELHA, ACESSÓRIOS NÃO INCLUSOS NBR 15420 ESGOTO</t>
  </si>
  <si>
    <t>HM06771</t>
  </si>
  <si>
    <t>TUBO C/FLANGE PN10 E BOLSA JE FERRO FUNDIDO DN=500 MM L=2.500 MM (385,30 KG) PINTURA EPÓXI VERMELHA, ACESSÓRIOS NÃO INCLUSOS NBR 15420 ESGOTO</t>
  </si>
  <si>
    <t>HM06772</t>
  </si>
  <si>
    <t>TUBO C/FLANGE PN10 E BOLSA JE FERRO FUNDIDO DN=500 MM L=3.000 MM (446,20 KG) PINTURA EPÓXI VERMELHA, ACESSÓRIOS NÃO INCLUSOS NBR 15420 ESGOTO</t>
  </si>
  <si>
    <t>HM06773</t>
  </si>
  <si>
    <t>TUBO C/FLANGE PN10 E BOLSA JE FERRO FUNDIDO DN=500 MM L=3.500 MM (507,10 KG) PINTURA EPÓXI VERMELHA, ACESSÓRIOS NÃO INCLUSOS NBR 15420 ESGOTO</t>
  </si>
  <si>
    <t>HM06774</t>
  </si>
  <si>
    <t>TUBO C/FLANGE PN10 E BOLSA JE FERRO FUNDIDO DN=500 MM L=4.000 MM (568,00 KG) PINTURA EPÓXI VERMELHA, ACESSÓRIOS NÃO INCLUSOS NBR 15420 ESGOTO</t>
  </si>
  <si>
    <t>HM06775</t>
  </si>
  <si>
    <t>TUBO C/FLANGE PN10 E BOLSA JE FERRO FUNDIDO DN=500 MM L=4.500 MM (628,90 KG) PINTURA EPÓXI VERMELHA, ACESSÓRIOS NÃO INCLUSOS NBR 15420 ESGOTO</t>
  </si>
  <si>
    <t>HM06776</t>
  </si>
  <si>
    <t>TUBO C/FLANGE PN10 E BOLSA JE FERRO FUNDIDO DN=500 MM L=5.000 MM (689,80 KG) PINTURA EPÓXI VERMELHA, ACESSÓRIOS NÃO INCLUSOS NBR 15420 ESGOTO</t>
  </si>
  <si>
    <t>HM06777</t>
  </si>
  <si>
    <t>TUBO C/FLANGE PN10 E BOLSA JE FERRO FUNDIDO DN=500 MM L=5.500 MM (750,70 KG) PINTURA EPÓXI VERMELHA, ACESSÓRIOS NÃO INCLUSOS NBR 15420 ESGOTO</t>
  </si>
  <si>
    <t>HM06778</t>
  </si>
  <si>
    <t>TUBO C/FLANGE PN10 E BOLSA JE FERRO FUNDIDO DN=500 MM L=5.800 MM (787,24 KG) PINTURA EPÓXI VERMELHA, ACESSÓRIOS NÃO INCLUSOS NBR 15420 ESGOTO</t>
  </si>
  <si>
    <t>HM06779</t>
  </si>
  <si>
    <t>TUBO C/FLANGE PN10 E PONTA FERRO FUNDIDO DN=200 MM L=1.000 MM (44,80 KG) PINTURA EPÓXI VERMELHA, ACESSÓRIOS NÃO INCLUSOS NBR 15420 ESGOTO</t>
  </si>
  <si>
    <t>HM06780</t>
  </si>
  <si>
    <t>TUBO C/FLANGE PN10 E PONTA FERRO FUNDIDO DN=200 MM L=1.500 MM (62,20 KG) PINTURA EPÓXI VERMELHA, ACESSÓRIOS NÃO INCLUSOS NBR 15420 ESGOTO</t>
  </si>
  <si>
    <t>HM06781</t>
  </si>
  <si>
    <t>TUBO C/FLANGE PN10 E PONTA FERRO FUNDIDO DN=200 MM L=2.000 MM (79,60 KG) PINTURA EPÓXI VERMELHA, ACESSÓRIOS NÃO INCLUSOS NBR 15420 ESGOTO</t>
  </si>
  <si>
    <t>HM06782</t>
  </si>
  <si>
    <t>TUBO C/FLANGE PN10 E PONTA FERRO FUNDIDO DN=200 MM L=2.500 MM (97,00 KG) PINTURA EPÓXI VERMELHA, ACESSÓRIOS NÃO INCLUSOS NBR 15420 ESGOTO</t>
  </si>
  <si>
    <t>HM06783</t>
  </si>
  <si>
    <t>TUBO C/FLANGE PN10 E PONTA FERRO FUNDIDO DN=200 MM L=3.000 MM (114,40 KG) PINTURA EPÓXI VERMELHA, ACESSÓRIOS NÃO INCLUSOS NBR 15420 ESGOTO</t>
  </si>
  <si>
    <t>HM06784</t>
  </si>
  <si>
    <t>TUBO C/FLANGE PN10 E PONTA FERRO FUNDIDO DN=200 MM L=3.500 MM (131,80 KG) PINTURA EPÓXI VERMELHA, ACESSÓRIOS NÃO INCLUSOS NBR 15420 ESGOTO</t>
  </si>
  <si>
    <t>HM06785</t>
  </si>
  <si>
    <t>TUBO C/FLANGE PN10 E PONTA FERRO FUNDIDO DN=200 MM L=4.000 MM (149,20 KG) PINTURA EPÓXI VERMELHA, ACESSÓRIOS NÃO INCLUSOS NBR 15420 ESGOTO</t>
  </si>
  <si>
    <t>HM06786</t>
  </si>
  <si>
    <t>TUBO C/FLANGE PN10 E PONTA FERRO FUNDIDO DN=200 MM L=4.500 MM (166,60 KG) PINTURA EPÓXI VERMELHA, ACESSÓRIOS NÃO INCLUSOS NBR 15420 ESGOTO</t>
  </si>
  <si>
    <t>HM06787</t>
  </si>
  <si>
    <t>TUBO C/FLANGE PN10 E PONTA FERRO FUNDIDO DN=200 MM L=5.000 MM (184,00 KG) PINTURA EPÓXI VERMELHA, ACESSÓRIOS NÃO INCLUSOS NBR 15420 ESGOTO</t>
  </si>
  <si>
    <t>HM06788</t>
  </si>
  <si>
    <t>TUBO C/FLANGE PN10 E PONTA FERRO FUNDIDO DN=200 MM L=5.500 MM (201,40 KG) PINTURA EPÓXI VERMELHA, ACESSÓRIOS NÃO INCLUSOS NBR 15420 ESGOTO</t>
  </si>
  <si>
    <t>HM06789</t>
  </si>
  <si>
    <t>TUBO C/FLANGE PN10 E PONTA FERRO FUNDIDO DN=200 MM L=5.800 MM (211,84 KG) PINTURA EPÓXI VERMELHA, ACESSÓRIOS NÃO INCLUSOS NBR 15420 ESGOTO</t>
  </si>
  <si>
    <t>HM06790</t>
  </si>
  <si>
    <t>TUBO C/FLANGE PN10 E PONTA FERRO FUNDIDO DN=250 MM L=1.000 MM (59,60 KG) PINTURA EPÓXI VERMELHA, ACESSÓRIOS NÃO INCLUSOS NBR 15420 ESGOTO</t>
  </si>
  <si>
    <t>HM06791</t>
  </si>
  <si>
    <t>TUBO C/FLANGE PN10 E PONTA FERRO FUNDIDO DN=250 MM L=1.500 MM (82,60 KG) PINTURA EPÓXI VERMELHA, ACESSÓRIOS NÃO INCLUSOS NBR 15420 ESGOTO</t>
  </si>
  <si>
    <t>HM06792</t>
  </si>
  <si>
    <t>TUBO C/FLANGE PN10 E PONTA FERRO FUNDIDO DN=250 MM L=2.000 MM (105,30 KG) PINTURA EPÓXI VERMELHA, ACESSÓRIOS NÃO INCLUSOS NBR 15420 ESGOTO</t>
  </si>
  <si>
    <t>HM06793</t>
  </si>
  <si>
    <t>TUBO C/FLANGE PN10 E PONTA FERRO FUNDIDO DN=250 MM L=2.500 MM (128,00 KG) PINTURA EPÓXI VERMELHA, ACESSÓRIOS NÃO INCLUSOS NBR 15420 ESGOTO</t>
  </si>
  <si>
    <t>HM06794</t>
  </si>
  <si>
    <t>TUBO C/FLANGE PN10 E PONTA FERRO FUNDIDO DN=250 MM L=3.000 MM (150,70 KG) PINTURA EPÓXI VERMELHA, ACESSÓRIOS NÃO INCLUSOS NBR 15420 ESGOTO</t>
  </si>
  <si>
    <t>HM06795</t>
  </si>
  <si>
    <t>TUBO C/FLANGE PN10 E PONTA FERRO FUNDIDO DN=250 MM L=3.500 MM (173,40 KG) PINTURA EPÓXI VERMELHA, ACESSÓRIOS NÃO INCLUSOS NBR 15420 ESGOTO</t>
  </si>
  <si>
    <t>HM06796</t>
  </si>
  <si>
    <t>TUBO C/FLANGE PN10 E PONTA FERRO FUNDIDO DN=250 MM L=4.000 MM (196,10 KG) PINTURA EPÓXI VERMELHA, ACESSÓRIOS NÃO INCLUSOS NBR 15420 ESGOTO</t>
  </si>
  <si>
    <t>HM06797</t>
  </si>
  <si>
    <t>TUBO C/FLANGE PN10 E PONTA FERRO FUNDIDO DN=250 MM L=4.500 MM (218,80 KG) PINTURA EPÓXI VERMELHA, ACESSÓRIOS NÃO INCLUSOS NBR 15420 ESGOTO</t>
  </si>
  <si>
    <t>HM06798</t>
  </si>
  <si>
    <t>TUBO C/FLANGE PN10 E PONTA FERRO FUNDIDO DN=250 MM L=5.000 MM (241,50 KG) PINTURA EPÓXI VERMELHA, ACESSÓRIOS NÃO INCLUSOS NBR 15420 ESGOTO</t>
  </si>
  <si>
    <t>HM06799</t>
  </si>
  <si>
    <t>TUBO C/FLANGE PN10 E PONTA FERRO FUNDIDO DN=250 MM L=5.500 MM (264,20 KG) PINTURA EPÓXI VERMELHA, ACESSÓRIOS NÃO INCLUSOS NBR 15420 ESGOTO</t>
  </si>
  <si>
    <t>HM06800</t>
  </si>
  <si>
    <t>TUBO C/FLANGE PN10 E PONTA FERRO FUNDIDO DN=250 MM L=5.800 MM (277,82 KG) PINTURA EPÓXI VERMELHA, ACESSÓRIOS NÃO INCLUSOS NBR 15420 ESGOTO</t>
  </si>
  <si>
    <t>HM06801</t>
  </si>
  <si>
    <t>TUBO C/FLANGE PN10 E PONTA FERRO FUNDIDO DN=300 MM L=1.000 MM (75,10 KG) PINTURA EPÓXI VERMELHA, ACESSÓRIOS NÃO INCLUSOS NBR 15420 ESGOTO</t>
  </si>
  <si>
    <t>HM06802</t>
  </si>
  <si>
    <t>TUBO C/FLANGE PN10 E PONTA FERRO FUNDIDO DN=300 MM L=1.500 MM (103,65 KG) PINTURA EPÓXI VERMELHA, ACESSÓRIOS NÃO INCLUSOS NBR 15420 ESGOTO</t>
  </si>
  <si>
    <t>HM06803</t>
  </si>
  <si>
    <t>TUBO C/FLANGE PN10 E PONTA FERRO FUNDIDO DN=300 MM L=2.000 MM (132,20 KG) PINTURA EPÓXI VERMELHA, ACESSÓRIOS NÃO INCLUSOS NBR 15420 ESGOTO</t>
  </si>
  <si>
    <t>HM06804</t>
  </si>
  <si>
    <t>TUBO C/FLANGE PN10 E PONTA FERRO FUNDIDO DN=300 MM L=2.500 MM (160,75 KG) PINTURA EPÓXI VERMELHA, ACESSÓRIOS NÃO INCLUSOS NBR 15420 ESGOTO</t>
  </si>
  <si>
    <t>HM06805</t>
  </si>
  <si>
    <t>TUBO C/FLANGE PN10 E PONTA FERRO FUNDIDO DN=300 MM L=3.000 MM (189,30 KG) PINTURA EPÓXI VERMELHA, ACESSÓRIOS NÃO INCLUSOS NBR 15420 ESGOTO</t>
  </si>
  <si>
    <t>HM06806</t>
  </si>
  <si>
    <t>TUBO C/FLANGE PN10 E PONTA FERRO FUNDIDO DN=300 MM L=3.500 MM (217,85 KG) PINTURA EPÓXI VERMELHA, ACESSÓRIOS NÃO INCLUSOS NBR 15420 ESGOTO</t>
  </si>
  <si>
    <t>HM06807</t>
  </si>
  <si>
    <t>TUBO C/FLANGE PN10 E PONTA FERRO FUNDIDO DN=300 MM L=4.000 MM (246,40 KG) PINTURA EPÓXI VERMELHA, ACESSÓRIOS NÃO INCLUSOS NBR 15420 ESGOTO</t>
  </si>
  <si>
    <t>HM06808</t>
  </si>
  <si>
    <t>TUBO C/FLANGE PN10 E PONTA FERRO FUNDIDO DN=300 MM L=4.500 MM (274,95 KG) PINTURA EPÓXI VERMELHA, ACESSÓRIOS NÃO INCLUSOS NBR 15420 ESGOTO</t>
  </si>
  <si>
    <t>HM06809</t>
  </si>
  <si>
    <t>TUBO C/FLANGE PN10 E PONTA FERRO FUNDIDO DN=300 MM L=5.000 MM (303,50 KG) PINTURA EPÓXI VERMELHA, ACESSÓRIOS NÃO INCLUSOS NBR 15420 ESGOTO</t>
  </si>
  <si>
    <t>HM06810</t>
  </si>
  <si>
    <t>TUBO C/FLANGE PN10 E PONTA FERRO FUNDIDO DN=300 MM L=5.500 MM (332,05 KG) PINTURA EPÓXI VERMELHA, ACESSÓRIOS NÃO INCLUSOS NBR 15420 ESGOTO</t>
  </si>
  <si>
    <t>HM06811</t>
  </si>
  <si>
    <t>TUBO C/FLANGE PN10 E PONTA FERRO FUNDIDO DN=300 MM L=5.800 MM (349,18 KG) PINTURA EPÓXI VERMELHA, ACESSÓRIOS NÃO INCLUSOS NBR 15420 ESGOTO</t>
  </si>
  <si>
    <t>HM06812</t>
  </si>
  <si>
    <t>TUBO C/FLANGE PN10 E PONTA FERRO FUNDIDO DN=350 MM L=1.000 MM (98,50 KG) PINTURA EPÓXI VERMELHA, ACESSÓRIOS NÃO INCLUSOS NBR 15420 ESGOTO</t>
  </si>
  <si>
    <t>HM06813</t>
  </si>
  <si>
    <t>TUBO C/FLANGE PN10 E PONTA FERRO FUNDIDO DN=350 MM L=1.500 MM (136,25 KG) PINTURA EPÓXI VERMELHA, ACESSÓRIOS NÃO INCLUSOS NBR 15420 ESGOTO</t>
  </si>
  <si>
    <t>HM06814</t>
  </si>
  <si>
    <t>TUBO C/FLANGE PN10 E PONTA FERRO FUNDIDO DN=350 MM L=2.000 MM (174,00 KG) PINTURA EPÓXI VERMELHA, ACESSÓRIOS NÃO INCLUSOS NBR 15420 ESGOTO</t>
  </si>
  <si>
    <t>HM06815</t>
  </si>
  <si>
    <t>TUBO C/FLANGE PN10 E PONTA FERRO FUNDIDO DN=350 MM L=2.500 MM (211,75 KG) PINTURA EPÓXI VERMELHA, ACESSÓRIOS NÃO INCLUSOS NBR 15420 ESGOTO</t>
  </si>
  <si>
    <t>HM06816</t>
  </si>
  <si>
    <t>TUBO C/FLANGE PN10 E PONTA FERRO FUNDIDO DN=350 MM L=3.000 MM (249,50 KG) PINTURA EPÓXI VERMELHA, ACESSÓRIOS NÃO INCLUSOS NBR 15420 ESGOTO</t>
  </si>
  <si>
    <t>HM06817</t>
  </si>
  <si>
    <t>TUBO C/FLANGE PN10 E PONTA FERRO FUNDIDO DN=350 MM L=3.500 MM (287,25 KG) PINTURA EPÓXI VERMELHA, ACESSÓRIOS NÃO INCLUSOS NBR 15420 ESGOTO</t>
  </si>
  <si>
    <t>HM06818</t>
  </si>
  <si>
    <t>TUBO C/FLANGE PN10 E PONTA FERRO FUNDIDO DN=350 MM L=4.000 MM (325,00 KG) PINTURA EPÓXI VERMELHA, ACESSÓRIOS NÃO INCLUSOS NBR 15420 ESGOTO</t>
  </si>
  <si>
    <t>HM06819</t>
  </si>
  <si>
    <t>TUBO C/FLANGE PN10 E PONTA FERRO FUNDIDO DN=350 MM L=4.500 MM (362,75 KG) PINTURA EPÓXI VERMELHA, ACESSÓRIOS NÃO INCLUSOS NBR 15420 ESGOTO</t>
  </si>
  <si>
    <t>HM06820</t>
  </si>
  <si>
    <t>TUBO C/FLANGE PN10 E PONTA FERRO FUNDIDO DN=350 MM L=5.000 MM (400,50 KG) PINTURA EPÓXI VERMELHA, ACESSÓRIOS NÃO INCLUSOS NBR 15420 ESGOTO</t>
  </si>
  <si>
    <t>HM06821</t>
  </si>
  <si>
    <t>TUBO C/FLANGE PN10 E PONTA FERRO FUNDIDO DN=350 MM L=5.500 MM (438,25 KG) PINTURA EPÓXI VERMELHA, ACESSÓRIOS NÃO INCLUSOS NBR 15420 ESGOTO</t>
  </si>
  <si>
    <t>HM06822</t>
  </si>
  <si>
    <t>TUBO C/FLANGE PN10 E PONTA FERRO FUNDIDO DN=350 MM L=5.800 MM (460,90 KG) PINTURA EPÓXI VERMELHA, ACESSÓRIOS NÃO INCLUSOS NBR 15420 ESGOTO</t>
  </si>
  <si>
    <t>HM06823</t>
  </si>
  <si>
    <t>TUBO C/FLANGE PN10 E PONTA FERRO FUNDIDO DN=400 MM L=1.000 MM (117,50 KG) PINTURA EPÓXI VERMELHA, ACESSÓRIOS NÃO INCLUSOS NBR 15420 ESGOTO</t>
  </si>
  <si>
    <t>HM06824</t>
  </si>
  <si>
    <t>TUBO C/FLANGE PN10 E PONTA FERRO FUNDIDO DN=400 MM L=1.500 MM (162,25 KG) PINTURA EPÓXI VERMELHA, ACESSÓRIOS NÃO INCLUSOS NBR 15420 ESGOTO</t>
  </si>
  <si>
    <t>HM06825</t>
  </si>
  <si>
    <t>TUBO C/FLANGE PN10 E PONTA FERRO FUNDIDO DN=400 MM L=2.000 MM (207,00 KG) PINTURA EPÓXI VERMELHA, ACESSÓRIOS NÃO INCLUSOS NBR 15420 ESGOTO</t>
  </si>
  <si>
    <t>HM06826</t>
  </si>
  <si>
    <t>TUBO C/FLANGE PN10 E PONTA FERRO FUNDIDO DN=400 MM L=2.500 MM (251,75 KG) PINTURA EPÓXI VERMELHA, ACESSÓRIOS NÃO INCLUSOS NBR 15420 ESGOTO</t>
  </si>
  <si>
    <t>HM06827</t>
  </si>
  <si>
    <t>TUBO C/FLANGE PN10 E PONTA FERRO FUNDIDO DN=400 MM L=3.000 MM (296,50 KG) PINTURA EPÓXI VERMELHA, ACESSÓRIOS NÃO INCLUSOS NBR 15420 ESGOTO</t>
  </si>
  <si>
    <t>HM06828</t>
  </si>
  <si>
    <t>TUBO C/FLANGE PN10 E PONTA FERRO FUNDIDO DN=400 MM L=3.500 MM (341,25 KG) PINTURA EPÓXI VERMELHA, ACESSÓRIOS NÃO INCLUSOS NBR 15420 ESGOTO</t>
  </si>
  <si>
    <t>HM06829</t>
  </si>
  <si>
    <t>TUBO C/FLANGE PN10 E PONTA FERRO FUNDIDO DN=400 MM L=4.000 MM (386,00 KG) PINTURA EPÓXI VERMELHA, ACESSÓRIOS NÃO INCLUSOS NBR 15420 ESGOTO</t>
  </si>
  <si>
    <t>HM06830</t>
  </si>
  <si>
    <t>TUBO C/FLANGE PN10 E PONTA FERRO FUNDIDO DN=400 MM L=4.500 MM (430,75 KG) PINTURA EPÓXI VERMELHA, ACESSÓRIOS NÃO INCLUSOS NBR 15420 ESGOTO</t>
  </si>
  <si>
    <t>HM06831</t>
  </si>
  <si>
    <t>TUBO C/FLANGE PN10 E PONTA FERRO FUNDIDO DN=400 MM L=5.000 MM (475,00 KG) PINTURA EPÓXI VERMELHA, ACESSÓRIOS NÃO INCLUSOS NBR 15420 ESGOTO</t>
  </si>
  <si>
    <t>HM06832</t>
  </si>
  <si>
    <t>TUBO C/FLANGE PN10 E PONTA FERRO FUNDIDO DN=400 MM L=5.500 MM (520,25 KG) PINTURA EPÓXI VERMELHA, ACESSÓRIOS NÃO INCLUSOS NBR 15420 ESGOTO</t>
  </si>
  <si>
    <t>HM06833</t>
  </si>
  <si>
    <t>TUBO C/FLANGE PN10 E PONTA FERRO FUNDIDO DN=400 MM L=5.800 MM (547,10 KG) PINTURA EPÓXI VERMELHA, ACESSÓRIOS NÃO INCLUSOS NBR 15420 ESGOTO</t>
  </si>
  <si>
    <t>HM06834</t>
  </si>
  <si>
    <t>TUBO C/FLANGE PN10 E PONTA FERRO FUNDIDO DN=450 MM L=1.000 MM (139,60 KG) PINTURA EPÓXI VERMELHA, ACESSÓRIOS NÃO INCLUSOS NBR 15420 ESGOTO</t>
  </si>
  <si>
    <t>HM06835</t>
  </si>
  <si>
    <t>TUBO C/FLANGE PN10 E PONTA FERRO FUNDIDO DN=450 MM L=1.500 MM (192,15 KG) PINTURA EPÓXI VERMELHA, ACESSÓRIOS NÃO INCLUSOS NBR 15420 ESGOTO</t>
  </si>
  <si>
    <t>HM06836</t>
  </si>
  <si>
    <t>TUBO C/FLANGE PN10 E PONTA FERRO FUNDIDO DN=450 MM L=2.000 MM (244,70 KG) PINTURA EPÓXI VERMELHA, ACESSÓRIOS NÃO INCLUSOS NBR 15420 ESGOTO</t>
  </si>
  <si>
    <t>HM06837</t>
  </si>
  <si>
    <t>TUBO C/FLANGE PN10 E PONTA FERRO FUNDIDO DN=450 MM L=2.500 MM (297,25 KG) PINTURA EPÓXI VERMELHA, ACESSÓRIOS NÃO INCLUSOS NBR 15420 ESGOTO</t>
  </si>
  <si>
    <t>HM06838</t>
  </si>
  <si>
    <t>TUBO C/FLANGE PN10 E PONTA FERRO FUNDIDO DN=450 MM L=3.000 MM (349,80 KG) PINTURA EPÓXI VERMELHA, ACESSÓRIOS NÃO INCLUSOS NBR 15420 ESGOTO</t>
  </si>
  <si>
    <t>HM06839</t>
  </si>
  <si>
    <t>TUBO C/FLANGE PN10 E PONTA FERRO FUNDIDO DN=450 MM L=3.500 MM (402,35 KG) PINTURA EPÓXI VERMELHA, ACESSÓRIOS NÃO INCLUSOS NBR 15420 ESGOTO</t>
  </si>
  <si>
    <t>HM06840</t>
  </si>
  <si>
    <t>TUBO C/FLANGE PN10 E PONTA FERRO FUNDIDO DN=450 MM L=4.000 MM (454,90 KG) PINTURA EPÓXI VERMELHA, ACESSÓRIOS NÃO INCLUSOS NBR 15420 ESGOTO</t>
  </si>
  <si>
    <t>HM06841</t>
  </si>
  <si>
    <t>TUBO C/FLANGE PN10 E PONTA FERRO FUNDIDO DN=450 MM L=4.500 MM (507,45 KG) PINTURA EPÓXI VERMELHA, ACESSÓRIOS NÃO INCLUSOS NBR 15420 ESGOTO</t>
  </si>
  <si>
    <t>HM06842</t>
  </si>
  <si>
    <t>TUBO C/FLANGE PN10 E PONTA FERRO FUNDIDO DN=450 MM L=5.000 MM (560,00 KG) PINTURA EPÓXI VERMELHA, ACESSÓRIOS NÃO INCLUSOS NBR 15420 ESGOTO</t>
  </si>
  <si>
    <t>HM06843</t>
  </si>
  <si>
    <t>TUBO C/FLANGE PN10 E PONTA FERRO FUNDIDO DN=450 MM L=5.500 MM (612,55 KG) PINTURA EPÓXI VERMELHA, ACESSÓRIOS NÃO INCLUSOS NBR 15420 ESGOTO</t>
  </si>
  <si>
    <t>HM06844</t>
  </si>
  <si>
    <t>TUBO C/FLANGE PN10 E PONTA FERRO FUNDIDO DN=450 MM L=5.800 MM (644,08 KG) PINTURA EPÓXI VERMELHA, ACESSÓRIOS NÃO INCLUSOS NBR 15420 ESGOTO</t>
  </si>
  <si>
    <t>HM06845</t>
  </si>
  <si>
    <t>TUBO C/FLANGE PN10 E PONTA FERRO FUNDIDO DN=500 MM L=1.000 MM (159,80 KG) PINTURA EPÓXI VERMELHA, ACESSÓRIOS NÃO INCLUSOS NBR 15420 ESGOTO</t>
  </si>
  <si>
    <t>HM06846</t>
  </si>
  <si>
    <t>TUBO C/FLANGE PN10 E PONTA FERRO FUNDIDO DN=500 MM L=1.500 MM (220,70 KG) PINTURA EPÓXI VERMELHA, ACESSÓRIOS NÃO INCLUSOS NBR 15420 ESGOTO</t>
  </si>
  <si>
    <t>HM06847</t>
  </si>
  <si>
    <t>TUBO C/FLANGE PN10 E PONTA FERRO FUNDIDO DN=500 MM L=2.000 MM (281,60 KG) PINTURA EPÓXI VERMELHA, ACESSÓRIOS NÃO INCLUSOS NBR 15420 ESGOTO</t>
  </si>
  <si>
    <t>HM06848</t>
  </si>
  <si>
    <t>TUBO C/FLANGE PN10 E PONTA FERRO FUNDIDO DN=500 MM L=2.500 MM (342,50 KG) PINTURA EPÓXI VERMELHA, ACESSÓRIOS NÃO INCLUSOS NBR 15420 ESGOTO</t>
  </si>
  <si>
    <t>HM06849</t>
  </si>
  <si>
    <t>TUBO C/FLANGE PN10 E PONTA FERRO FUNDIDO DN=500 MM L=3.000 MM (403,40 KG) PINTURA EPÓXI VERMELHA, ACESSÓRIOS NÃO INCLUSOS NBR 15420 ESGOTO</t>
  </si>
  <si>
    <t>HM06850</t>
  </si>
  <si>
    <t>TUBO C/FLANGE PN10 E PONTA FERRO FUNDIDO DN=500 MM L=3.500 MM (464,30 KG) PINTURA EPÓXI VERMELHA, ACESSÓRIOS NÃO INCLUSOS NBR 15420 ESGOTO</t>
  </si>
  <si>
    <t>HM06851</t>
  </si>
  <si>
    <t>TUBO C/FLANGE PN10 E PONTA FERRO FUNDIDO DN=500 MM L=4.000 MM (525,20 KG) PINTURA EPÓXI VERMELHA, ACESSÓRIOS NÃO INCLUSOS NBR 15420 ESGOTO</t>
  </si>
  <si>
    <t>HM06852</t>
  </si>
  <si>
    <t>TUBO C/FLANGE PN10 E PONTA FERRO FUNDIDO DN=500 MM L=4.500 MM (586,10 KG) PINTURA EPÓXI VERMELHA, ACESSÓRIOS NÃO INCLUSOS NBR 15420 ESGOTO</t>
  </si>
  <si>
    <t>HM06853</t>
  </si>
  <si>
    <t>TUBO C/FLANGE PN10 E PONTA FERRO FUNDIDO DN=500 MM L=5.000 MM (647,00 KG) PINTURA EPÓXI VERMELHA, ACESSÓRIOS NÃO INCLUSOS NBR 15420 ESGOTO</t>
  </si>
  <si>
    <t>HM06854</t>
  </si>
  <si>
    <t>TUBO C/FLANGE PN10 E PONTA FERRO FUNDIDO DN=500 MM L=5.500 MM (707,90 KG) PINTURA EPÓXI VERMELHA, ACESSÓRIOS NÃO INCLUSOS NBR 15420 ESGOTO</t>
  </si>
  <si>
    <t>HM06855</t>
  </si>
  <si>
    <t>TUBO C/FLANGE PN10 E PONTA FERRO FUNDIDO DN=500 MM L=5.800 MM (744,44 KG) PINTURA EPÓXI VERMELHA, ACESSÓRIOS NÃO INCLUSOS NBR 15420 ESGOTO</t>
  </si>
  <si>
    <t>HM06856</t>
  </si>
  <si>
    <t>TUBO C/FLANGE PN10/16 E BOLSA JE FERRO FUNDIDO DN=100 MM L=1.000 MM (26,00 KG) PINTURA EPÓXI VERMELHA, ACESSÓRIOS NÃO INCLUSOS NBR 15420 ESGOTO</t>
  </si>
  <si>
    <t>HM06857</t>
  </si>
  <si>
    <t>TUBO C/FLANGE PN10/16 E BOLSA JE FERRO FUNDIDO DN=100 MM L=1.500 MM (34,60 KG) PINTURA EPÓXI VERMELHA, ACESSÓRIOS NÃO INCLUSOS NBR 15420 ESGOTO</t>
  </si>
  <si>
    <t>HM06858</t>
  </si>
  <si>
    <t>TUBO C/FLANGE PN10/16 E BOLSA JE FERRO FUNDIDO DN=100 MM L=2.000 MM (43,20 KG) PINTURA EPÓXI VERMELHA, ACESSÓRIOS NÃO INCLUSOS NBR 15420 ESGOTO</t>
  </si>
  <si>
    <t>HM06859</t>
  </si>
  <si>
    <t>TUBO C/FLANGE PN10/16 E BOLSA JE FERRO FUNDIDO DN=100 MM L=2.500 MM (51,80 KG) PINTURA EPÓXI VERMELHA, ACESSÓRIOS NÃO INCLUSOS NBR 15420 ESGOTO</t>
  </si>
  <si>
    <t>HM06860</t>
  </si>
  <si>
    <t>TUBO C/FLANGE PN10/16 E BOLSA JE FERRO FUNDIDO DN=100 MM L=3.000 MM (60,40 KG) PINTURA EPÓXI VERMELHA, ACESSÓRIOS NÃO INCLUSOS NBR 15420 ESGOTO</t>
  </si>
  <si>
    <t>HM06861</t>
  </si>
  <si>
    <t>TUBO C/FLANGE PN10/16 E BOLSA JE FERRO FUNDIDO DN=100 MM L=3.500 MM (69,00 KG) PINTURA EPÓXI VERMELHA, ACESSÓRIOS NÃO INCLUSOS NBR 15420 ESGOTO</t>
  </si>
  <si>
    <t>HM06862</t>
  </si>
  <si>
    <t>TUBO C/FLANGE PN10/16 E BOLSA JE FERRO FUNDIDO DN=100 MM L=4.000 MM (77,60 KG) PINTURA EPÓXI VERMELHA, ACESSÓRIOS NÃO INCLUSOS NBR 15420 ESGOTO</t>
  </si>
  <si>
    <t>HM06863</t>
  </si>
  <si>
    <t>TUBO C/FLANGE PN10/16 E BOLSA JE FERRO FUNDIDO DN=100 MM L=4.500 MM (86,20 KG) PINTURA EPÓXI VERMELHA, ACESSÓRIOS NÃO INCLUSOS NBR 15420 ESGOTO</t>
  </si>
  <si>
    <t>HM06864</t>
  </si>
  <si>
    <t>TUBO C/FLANGE PN10/16 E BOLSA JE FERRO FUNDIDO DN=100 MM L=5.000 MM (94,80 KG) PINTURA EPÓXI VERMELHA, ACESSÓRIOS NÃO INCLUSOS NBR 15420 ESGOTO</t>
  </si>
  <si>
    <t>HM06865</t>
  </si>
  <si>
    <t>TUBO C/FLANGE PN10/16 E BOLSA JE FERRO FUNDIDO DN=100 MM L=5.500 MM (103,40 KG) PINTURA EPÓXI VERMELHA, ACESSÓRIOS NÃO INCLUSOS NBR 15420 ESGOTO</t>
  </si>
  <si>
    <t>HM06866</t>
  </si>
  <si>
    <t>TUBO C/FLANGE PN10/16 E BOLSA JE FERRO FUNDIDO DN=100 MM L=5.800 MM (108,56 KG) PINTURA EPÓXI VERMELHA, ACESSÓRIOS NÃO INCLUSOS NBR 15420 ESGOTO</t>
  </si>
  <si>
    <t>HM06867</t>
  </si>
  <si>
    <t>TUBO C/FLANGE PN10/16 E BOLSA JE FERRO FUNDIDO DN=150 MM L=1.000 MM (41,10 KG) PINTURA EPÓXI VERMELHA, ACESSÓRIOS NÃO INCLUSOS NBR 15420 ESGOTO</t>
  </si>
  <si>
    <t>HM06868</t>
  </si>
  <si>
    <t>TUBO C/FLANGE PN10/16 E BOLSA JE FERRO FUNDIDO DN=150 MM L=1.500 MM (54,10 KG) PINTURA EPÓXI VERMELHA, ACESSÓRIOS NÃO INCLUSOS NBR 15420 ESGOTO</t>
  </si>
  <si>
    <t>HM06869</t>
  </si>
  <si>
    <t>TUBO C/FLANGE PN10/16 E BOLSA JE FERRO FUNDIDO DN=150 MM L=2.000 MM (67,10 KG) PINTURA EPÓXI VERMELHA, ACESSÓRIOS NÃO INCLUSOS NBR 15420 ESGOTO</t>
  </si>
  <si>
    <t>HM06870</t>
  </si>
  <si>
    <t>TUBO C/FLANGE PN10/16 E BOLSA JE FERRO FUNDIDO DN=150 MM L=2.500 MM (80,10 KG) PINTURA EPÓXI VERMELHA, ACESSÓRIOS NÃO INCLUSOS NBR 15420 ESGOTO</t>
  </si>
  <si>
    <t>HM06871</t>
  </si>
  <si>
    <t>TUBO C/FLANGE PN10/16 E BOLSA JE FERRO FUNDIDO DN=150 MM L=3.000 MM (93,10 KG) PINTURA EPÓXI VERMELHA, ACESSÓRIOS NÃO INCLUSOS NBR 15420 ESGOTO</t>
  </si>
  <si>
    <t>HM06872</t>
  </si>
  <si>
    <t>TUBO C/FLANGE PN10/16 E BOLSA JE FERRO FUNDIDO DN=150 MM L=3.500 MM (106,10 KG) PINTURA EPÓXI VERMELHA, ACESSÓRIOS NÃO INCLUSOS NBR 15420 ESGOTO</t>
  </si>
  <si>
    <t>HM06873</t>
  </si>
  <si>
    <t>TUBO C/FLANGE PN10/16 E BOLSA JE FERRO FUNDIDO DN=150 MM L=4.000 MM (119,10 KG) PINTURA EPÓXI VERMELHA, ACESSÓRIOS NÃO INCLUSOS NBR 15420 ESGOTO</t>
  </si>
  <si>
    <t>HM06874</t>
  </si>
  <si>
    <t>TUBO C/FLANGE PN10/16 E BOLSA JE FERRO FUNDIDO DN=150 MM L=4.500 MM (132,10 KG) PINTURA EPÓXI VERMELHA, ACESSÓRIOS NÃO INCLUSOS NBR 15420 ESGOTO</t>
  </si>
  <si>
    <t>HM06875</t>
  </si>
  <si>
    <t>TUBO C/FLANGE PN10/16 E BOLSA JE FERRO FUNDIDO DN=150 MM L=5.000 MM (145,10 KG) PINTURA EPÓXI VERMELHA, ACESSÓRIOS NÃO INCLUSOS NBR 15420 ESGOTO</t>
  </si>
  <si>
    <t>HM06876</t>
  </si>
  <si>
    <t>TUBO C/FLANGE PN10/16 E BOLSA JE FERRO FUNDIDO DN=150 MM L=5.500 MM (158,10 KG) PINTURA EPÓXI VERMELHA, ACESSÓRIOS NÃO INCLUSOS NBR 15420 ESGOTO</t>
  </si>
  <si>
    <t>HM06877</t>
  </si>
  <si>
    <t>TUBO C/FLANGE PN10/16 E BOLSA JE FERRO FUNDIDO DN=150 MM L=5.800 MM (165,10 KG) PINTURA EPÓXI VERMELHA, ACESSÓRIOS NÃO INCLUSOS NBR 15420 ESGOTO</t>
  </si>
  <si>
    <t>HM06878</t>
  </si>
  <si>
    <t>TUBO C/FLANGE PN10/16 E PONTA FERRO FUNDIDO DN=100 MM L=1.000 MM (21,70 KG) PINTURA EPÓXI VERMELHA, ACESSÓRIOS NÃO INCLUSOS NBR 15420 ESGOTO</t>
  </si>
  <si>
    <t>HM06879</t>
  </si>
  <si>
    <t>TUBO C/FLANGE PN10/16 E PONTA FERRO FUNDIDO DN=100 MM L=1.500 MM (30,30 KG) PINTURA EPÓXI VERMELHA, ACESSÓRIOS NÃO INCLUSOS NBR 15420 ESGOTO</t>
  </si>
  <si>
    <t>HM06880</t>
  </si>
  <si>
    <t>TUBO C/FLANGE PN10/16 E PONTA FERRO FUNDIDO DN=100 MM L=2.000 MM (38,90 KG) PINTURA EPÓXI VERMELHA, ACESSÓRIOS NÃO INCLUSOS NBR 15420 ESGOTO</t>
  </si>
  <si>
    <t>HM06881</t>
  </si>
  <si>
    <t>TUBO C/FLANGE PN10/16 E PONTA FERRO FUNDIDO DN=100 MM L=2.500 MM (47,50 KG) PINTURA EPÓXI VERMELHA, ACESSÓRIOS NÃO INCLUSOS NBR 15420 ESGOTO</t>
  </si>
  <si>
    <t>HM06882</t>
  </si>
  <si>
    <t>TUBO C/FLANGE PN10/16 E PONTA FERRO FUNDIDO DN=100 MM L=3.000 MM (56,10 KG) PINTURA EPÓXI VERMELHA, ACESSÓRIOS NÃO INCLUSOS NBR 15420 ESGOTO</t>
  </si>
  <si>
    <t>HM06883</t>
  </si>
  <si>
    <t>TUBO C/FLANGE PN10/16 E PONTA FERRO FUNDIDO DN=100 MM L=3.500 MM (64,70 KG) PINTURA EPÓXI VERMELHA, ACESSÓRIOS NÃO INCLUSOS NBR 15420 ESGOTO</t>
  </si>
  <si>
    <t>HM06884</t>
  </si>
  <si>
    <t>TUBO C/FLANGE PN10/16 E PONTA FERRO FUNDIDO DN=100 MM L=4.000 MM (73,30 KG) PINTURA EPÓXI VERMELHA, ACESSÓRIOS NÃO INCLUSOS NBR 15420 ESGOTO</t>
  </si>
  <si>
    <t>HM06885</t>
  </si>
  <si>
    <t>TUBO C/FLANGE PN10/16 E PONTA FERRO FUNDIDO DN=100 MM L=4.500 MM (81,90 KG) PINTURA EPÓXI VERMELHA, ACESSÓRIOS NÃO INCLUSOS NBR 15420 ESGOTO</t>
  </si>
  <si>
    <t>HM06886</t>
  </si>
  <si>
    <t>TUBO C/FLANGE PN10/16 E PONTA FERRO FUNDIDO DN=100 MM L=5.000 MM (90,50 KG) PINTURA EPÓXI VERMELHA, ACESSÓRIOS NÃO INCLUSOS NBR 15420 ESGOTO</t>
  </si>
  <si>
    <t>HM06887</t>
  </si>
  <si>
    <t>TUBO C/FLANGE PN10/16 E PONTA FERRO FUNDIDO DN=100 MM L=5.500 MM (99,10 KG) PINTURA EPÓXI VERMELHA, ACESSÓRIOS NÃO INCLUSOS NBR 15420 ESGOTO</t>
  </si>
  <si>
    <t>HM06888</t>
  </si>
  <si>
    <t>TUBO C/FLANGE PN10/16 E PONTA FERRO FUNDIDO DN=100 MM L=5.800 MM (104,26 KG) PINTURA EPÓXI VERMELHA, ACESSÓRIOS NÃO INCLUSOS NBR 15420 ESGOTO</t>
  </si>
  <si>
    <t>HM06889</t>
  </si>
  <si>
    <t>TUBO C/FLANGE PN10/16 E PONTA FERRO FUNDIDO DN=150 MM L=1.000 MM (34,00 KG) PINTURA EPÓXI VERMELHA, ACESSÓRIOS NÃO INCLUSOS NBR 15420 ESGOTO</t>
  </si>
  <si>
    <t>HM06890</t>
  </si>
  <si>
    <t>TUBO C/FLANGE PN10/16 E PONTA FERRO FUNDIDO DN=150 MM L=1.500 MM (47,00 KG) PINTURA EPÓXI VERMELHA, ACESSÓRIOS NÃO INCLUSOS NBR 15420 ESGOTO</t>
  </si>
  <si>
    <t>HM06891</t>
  </si>
  <si>
    <t>TUBO C/FLANGE PN10/16 E PONTA FERRO FUNDIDO DN=150 MM L=2.000 MM (60,00 KG) PINTURA EPÓXI VERMELHA, ACESSÓRIOS NÃO INCLUSOS NBR 15420 ESGOTO</t>
  </si>
  <si>
    <t>HM06892</t>
  </si>
  <si>
    <t>TUBO C/FLANGE PN10/16 E PONTA FERRO FUNDIDO DN=150 MM L=2.500 MM (73,00 KG) PINTURA EPÓXI VERMELHA, ACESSÓRIOS NÃO INCLUSOS NBR 15420 ESGOTO</t>
  </si>
  <si>
    <t>HM06893</t>
  </si>
  <si>
    <t>TUBO C/FLANGE PN10/16 E PONTA FERRO FUNDIDO DN=150 MM L=3.000 MM (86,00 KG) PINTURA EPÓXI VERMELHA, ACESSÓRIOS NÃO INCLUSOS NBR 15420 ESGOTO</t>
  </si>
  <si>
    <t>HM06894</t>
  </si>
  <si>
    <t>TUBO C/FLANGE PN10/16 E PONTA FERRO FUNDIDO DN=150 MM L=3.500 MM (99,00 KG) PINTURA EPÓXI VERMELHA, ACESSÓRIOS NÃO INCLUSOS NBR 15420 ESGOTO</t>
  </si>
  <si>
    <t>HM06895</t>
  </si>
  <si>
    <t>TUBO C/FLANGE PN10/16 E PONTA FERRO FUNDIDO DN=150 MM L=4.000 MM (112,00 KG) PINTURA EPÓXI VERMELHA, ACESSÓRIOS NÃO INCLUSOS NBR 15420 ESGOTO</t>
  </si>
  <si>
    <t>HM06896</t>
  </si>
  <si>
    <t>TUBO C/FLANGE PN10/16 E PONTA FERRO FUNDIDO DN=150 MM L=4.500 MM (125,00 KG) PINTURA EPÓXI VERMELHA, ACESSÓRIOS NÃO INCLUSOS NBR 15420 ESGOTO</t>
  </si>
  <si>
    <t>HM06897</t>
  </si>
  <si>
    <t>TUBO C/FLANGE PN10/16 E PONTA FERRO FUNDIDO DN=150 MM L=5.000 MM (138,00 KG) PINTURA EPÓXI VERMELHA, ACESSÓRIOS NÃO INCLUSOS NBR 15420 ESGOTO</t>
  </si>
  <si>
    <t>HM06898</t>
  </si>
  <si>
    <t>TUBO C/FLANGE PN10/16 E PONTA FERRO FUNDIDO DN=150 MM L=5.500 MM (151,00 KG) PINTURA EPÓXI VERMELHA, ACESSÓRIOS NÃO INCLUSOS NBR 15420 ESGOTO</t>
  </si>
  <si>
    <t>HM06899</t>
  </si>
  <si>
    <t>TUBO C/FLANGE PN10/16 E PONTA FERRO FUNDIDO DN=150 MM L=5.800 MM (158,80 KG) PINTURA EPÓXI VERMELHA, ACESSÓRIOS NÃO INCLUSOS NBR 15420 ESGOTO</t>
  </si>
  <si>
    <t>HM06900</t>
  </si>
  <si>
    <t>TUBO C/FLANGE PN10/16/25 E BOLSA JE FERRO FUNDIDO DN=80 MM L=1.000 MM (21,30 KG) PINTURA EPÓXI VERMELHA, ACESSÓRIOS NÃO INCLUSOS NBR 15420 ESGOTO</t>
  </si>
  <si>
    <t>HM06901</t>
  </si>
  <si>
    <t>TUBO C/FLANGE PN10/16/25 E BOLSA JE FERRO FUNDIDO DN=80 MM L=1.500 MM (28,25 KG) PINTURA EPÓXI VERMELHA, ACESSÓRIOS NÃO INCLUSOS NBR 15420 ESGOTO</t>
  </si>
  <si>
    <t>HM06902</t>
  </si>
  <si>
    <t>TUBO C/FLANGE PN10/16/25 E BOLSA JE FERRO FUNDIDO DN=80 MM L=2.000 MM (35,20 KG) PINTURA EPÓXI VERMELHA, ACESSÓRIOS NÃO INCLUSOS NBR 15420 ESGOTO</t>
  </si>
  <si>
    <t>HM06903</t>
  </si>
  <si>
    <t>TUBO C/FLANGE PN10/16/25 E BOLSA JE FERRO FUNDIDO DN=80 MM L=2.500 MM (42,15 KG) PINTURA EPÓXI VERMELHA, ACESSÓRIOS NÃO INCLUSOS NBR 15420 ESGOTO</t>
  </si>
  <si>
    <t>HM06904</t>
  </si>
  <si>
    <t>TUBO C/FLANGE PN10/16/25 E BOLSA JE FERRO FUNDIDO DN=80 MM L=3.000 MM (49,10 KG) PINTURA EPÓXI VERMELHA, ACESSÓRIOS NÃO INCLUSOS NBR 15420 ESGOTO</t>
  </si>
  <si>
    <t>HM06905</t>
  </si>
  <si>
    <t>TUBO C/FLANGE PN10/16/25 E BOLSA JE FERRO FUNDIDO DN=80 MM L=3.500 MM (56,05 KG) PINTURA EPÓXI VERMELHA, ACESSÓRIOS NÃO INCLUSOS NBR 15420 ESGOTO</t>
  </si>
  <si>
    <t>HM06906</t>
  </si>
  <si>
    <t>TUBO C/FLANGE PN10/16/25 E BOLSA JE FERRO FUNDIDO DN=80 MM L=4.000 MM (63,00 KG) PINTURA EPÓXI VERMELHA, ACESSÓRIOS NÃO INCLUSOS NBR 15420 ESGOTO</t>
  </si>
  <si>
    <t>HM06907</t>
  </si>
  <si>
    <t>TUBO C/FLANGE PN10/16/25 E BOLSA JE FERRO FUNDIDO DN=80 MM L=4.500 MM (69,95 KG) PINTURA EPÓXI VERMELHA, ACESSÓRIOS NÃO INCLUSOS NBR 15420 ESGOTO</t>
  </si>
  <si>
    <t>HM06908</t>
  </si>
  <si>
    <t>TUBO C/FLANGE PN10/16/25 E BOLSA JE FERRO FUNDIDO DN=80 MM L=5.000 MM (76,90 KG) PINTURA EPÓXI VERMELHA, ACESSÓRIOS NÃO INCLUSOS NBR 15420 ESGOTO</t>
  </si>
  <si>
    <t>HM06909</t>
  </si>
  <si>
    <t>TUBO C/FLANGE PN10/16/25 E BOLSA JE FERRO FUNDIDO DN=80 MM L=5.500 MM (83,85 KG) PINTURA EPÓXI VERMELHA, ACESSÓRIOS NÃO INCLUSOS NBR 15420 ESGOTO</t>
  </si>
  <si>
    <t>HM06910</t>
  </si>
  <si>
    <t>TUBO C/FLANGE PN10/16/25 E BOLSA JE FERRO FUNDIDO DN=80 MM L=5.800 MM (88,02 KG) PINTURA EPÓXI VERMELHA, ACESSÓRIOS NÃO INCLUSOS NBR 15420 ESGOTO</t>
  </si>
  <si>
    <t>HM06911</t>
  </si>
  <si>
    <t>TUBO C/FLANGE PN10/16/25 E PONTA FERRO FUNDIDO DN=80 MM L=1.000 MM (17,90 KG) PINTURA EPÓXI VERMELHA, ACESSÓRIOS NÃO INCLUSOS NBR 15420 ESGOTO</t>
  </si>
  <si>
    <t>HM06912</t>
  </si>
  <si>
    <t>TUBO C/FLANGE PN10/16/25 E PONTA FERRO FUNDIDO DN=80 MM L=1.500 MM (24,85 KG) PINTURA EPÓXI VERMELHA, ACESSÓRIOS NÃO INCLUSOS NBR 15420 ESGOTO</t>
  </si>
  <si>
    <t>HM06913</t>
  </si>
  <si>
    <t>TUBO C/FLANGE PN10/16/25 E PONTA FERRO FUNDIDO DN=80 MM L=2.000 MM (31,80 KG) PINTURA EPÓXI VERMELHA, ACESSÓRIOS NÃO INCLUSOS NBR 15420 ESGOTO</t>
  </si>
  <si>
    <t>HM06914</t>
  </si>
  <si>
    <t>TUBO C/FLANGE PN10/16/25 E PONTA FERRO FUNDIDO DN=80 MM L=2.500 MM (38,75 KG) PINTURA EPÓXI VERMELHA, ACESSÓRIOS NÃO INCLUSOS NBR 15420 ESGOTO</t>
  </si>
  <si>
    <t>HM06915</t>
  </si>
  <si>
    <t>TUBO C/FLANGE PN10/16/25 E PONTA FERRO FUNDIDO DN=80 MM L=3.000 MM (45,70 KG) PINTURA EPÓXI VERMELHA, ACESSÓRIOS NÃO INCLUSOS NBR 15420 ESGOTO</t>
  </si>
  <si>
    <t>HM06916</t>
  </si>
  <si>
    <t>TUBO C/FLANGE PN10/16/25 E PONTA FERRO FUNDIDO DN=80 MM L=3.500 MM (52,65 KG) PINTURA EPÓXI VERMELHA, ACESSÓRIOS NÃO INCLUSOS NBR 15420 ESGOTO</t>
  </si>
  <si>
    <t>HM06917</t>
  </si>
  <si>
    <t>TUBO C/FLANGE PN10/16/25 E PONTA FERRO FUNDIDO DN=80 MM L=4.000 MM (59,60 KG) PINTURA EPÓXI VERMELHA, ACESSÓRIOS NÃO INCLUSOS NBR 15420 ESGOTO</t>
  </si>
  <si>
    <t>HM06918</t>
  </si>
  <si>
    <t>TUBO C/FLANGE PN10/16/25 E PONTA FERRO FUNDIDO DN=80 MM L=4.500 MM (66,55 KG) PINTURA EPÓXI VERMELHA, ACESSÓRIOS NÃO INCLUSOS NBR 15420 ESGOTO</t>
  </si>
  <si>
    <t>HM06919</t>
  </si>
  <si>
    <t>TUBO C/FLANGE PN10/16/25 E PONTA FERRO FUNDIDO DN=80 MM L=5.000 MM (73,50 KG) PINTURA EPÓXI VERMELHA, ACESSÓRIOS NÃO INCLUSOS NBR 15420 ESGOTO</t>
  </si>
  <si>
    <t>HM06920</t>
  </si>
  <si>
    <t>TUBO C/FLANGE PN10/16/25 E PONTA FERRO FUNDIDO DN=80 MM L=5.500 MM (80,45 KG) PINTURA EPÓXI VERMELHA, ACESSÓRIOS NÃO INCLUSOS NBR 15420 ESGOTO</t>
  </si>
  <si>
    <t>HM06921</t>
  </si>
  <si>
    <t>TUBO C/FLANGE PN10/16/25 E PONTA FERRO FUNDIDO DN=80 MM L=5.800 MM (84,62 KG) PINTURA EPÓXI VERMELHA, ACESSÓRIOS NÃO INCLUSOS NBR 15420 ESGOTO</t>
  </si>
  <si>
    <t>HM06922</t>
  </si>
  <si>
    <t>TUBO C/FLANGES PN10 FERRO FUNDIDO DN=200 MM L=1.000 MM (54,80 KG) PINTURA EPÓXI VERMELHA, ACESSÓRIOS NÃO INCLUSOS NBR 15420 ESGOTO</t>
  </si>
  <si>
    <t>HM06923</t>
  </si>
  <si>
    <t>TUBO C/FLANGES PN10 FERRO FUNDIDO DN=200 MM L=1.500 MM (72,20 KG) PINTURA EPÓXI VERMELHA, ACESSÓRIOS NÃO INCLUSOS NBR 15420 ESGOTO</t>
  </si>
  <si>
    <t>HM06924</t>
  </si>
  <si>
    <t>TUBO C/FLANGES PN10 FERRO FUNDIDO DN=200 MM L=2.000 MM (89,60 KG) PINTURA EPÓXI VERMELHA, ACESSÓRIOS NÃO INCLUSOS NBR 15420 ESGOTO</t>
  </si>
  <si>
    <t>HM06925</t>
  </si>
  <si>
    <t>TUBO C/FLANGES PN10 FERRO FUNDIDO DN=200 MM L=2.500 MM (107,00 KG) PINTURA EPÓXI VERMELHA, ACESSÓRIOS NÃO INCLUSOS NBR 15420 ESGOTO</t>
  </si>
  <si>
    <t>HM06926</t>
  </si>
  <si>
    <t>TUBO C/FLANGES PN10 FERRO FUNDIDO DN=200 MM L=3.000 MM (124,40 KG) PINTURA EPÓXI VERMELHA, ACESSÓRIOS NÃO INCLUSOS NBR 15420 ESGOTO</t>
  </si>
  <si>
    <t>HM06927</t>
  </si>
  <si>
    <t>TUBO C/FLANGES PN10 FERRO FUNDIDO DN=200 MM L=3.500 MM (141,80 KG) PINTURA EPÓXI VERMELHA, ACESSÓRIOS NÃO INCLUSOS NBR 15420 ESGOTO</t>
  </si>
  <si>
    <t>HM06928</t>
  </si>
  <si>
    <t>TUBO C/FLANGES PN10 FERRO FUNDIDO DN=200 MM L=4.000 MM (159,20 KG) PINTURA EPÓXI VERMELHA, ACESSÓRIOS NÃO INCLUSOS NBR 15420 ESGOTO</t>
  </si>
  <si>
    <t>HM06929</t>
  </si>
  <si>
    <t>TUBO C/FLANGES PN10 FERRO FUNDIDO DN=200 MM L=4.500 MM (176,60 KG) PINTURA EPÓXI VERMELHA, ACESSÓRIOS NÃO INCLUSOS NBR 15420 ESGOTO</t>
  </si>
  <si>
    <t>HM06930</t>
  </si>
  <si>
    <t>TUBO C/FLANGES PN10 FERRO FUNDIDO DN=200 MM L=5.000 MM (194,00 KG) PINTURA EPÓXI VERMELHA, ACESSÓRIOS NÃO INCLUSOS NBR 15420 ESGOTO</t>
  </si>
  <si>
    <t>HM06931</t>
  </si>
  <si>
    <t>TUBO C/FLANGES PN10 FERRO FUNDIDO DN=200 MM L=5.500 MM (211,40 KG) PINTURA EPÓXI VERMELHA, ACESSÓRIOS NÃO INCLUSOS NBR 15420 ESGOTO</t>
  </si>
  <si>
    <t>HM06932</t>
  </si>
  <si>
    <t>TUBO C/FLANGES PN10 FERRO FUNDIDO DN=200 MM L=5.800 MM (221,84 KG) PINTURA EPÓXI VERMELHA, ACESSÓRIOS NÃO INCLUSOS NBR 15420 ESGOTO</t>
  </si>
  <si>
    <t>HM06933</t>
  </si>
  <si>
    <t>TUBO C/FLANGES PN10 FERRO FUNDIDO DN=250 MM L=1.000 MM (74,40 KG) PINTURA EPÓXI VERMELHA, ACESSÓRIOS NÃO INCLUSOS NBR 15420 ESGOTO</t>
  </si>
  <si>
    <t>HM06934</t>
  </si>
  <si>
    <t>TUBO C/FLANGES PN10 FERRO FUNDIDO DN=250 MM L=1.500 MM (97,10 KG) PINTURA EPÓXI VERMELHA, ACESSÓRIOS NÃO INCLUSOS NBR 15420 ESGOTO</t>
  </si>
  <si>
    <t>HM06935</t>
  </si>
  <si>
    <t>TUBO C/FLANGES PN10 FERRO FUNDIDO DN=250 MM L=2.000 MM (119,80 KG) PINTURA EPÓXI VERMELHA, ACESSÓRIOS NÃO INCLUSOS NBR 15420 ESGOTO</t>
  </si>
  <si>
    <t>HM06936</t>
  </si>
  <si>
    <t>TUBO C/FLANGES PN10 FERRO FUNDIDO DN=250 MM L=2.500 MM (142,50 KG) PINTURA EPÓXI VERMELHA, ACESSÓRIOS NÃO INCLUSOS NBR 15420 ESGOTO</t>
  </si>
  <si>
    <t>HM06937</t>
  </si>
  <si>
    <t>TUBO C/FLANGES PN10 FERRO FUNDIDO DN=250 MM L=3.000 MM (165,20 KG) PINTURA EPÓXI VERMELHA, ACESSÓRIOS NÃO INCLUSOS NBR 15420 ESGOTO</t>
  </si>
  <si>
    <t>HM06938</t>
  </si>
  <si>
    <t>TUBO C/FLANGES PN10 FERRO FUNDIDO DN=250 MM L=3.500 MM (187,90 KG) PINTURA EPÓXI VERMELHA, ACESSÓRIOS NÃO INCLUSOS NBR 15420 ESGOTO</t>
  </si>
  <si>
    <t>HM06939</t>
  </si>
  <si>
    <t>TUBO C/FLANGES PN10 FERRO FUNDIDO DN=250 MM L=4.000 MM (210,60 KG) PINTURA EPÓXI VERMELHA, ACESSÓRIOS NÃO INCLUSOS NBR 15420 ESGOTO</t>
  </si>
  <si>
    <t>HM06940</t>
  </si>
  <si>
    <t>TUBO C/FLANGES PN10 FERRO FUNDIDO DN=250 MM L=4.500 MM (233,30 KG) PINTURA EPÓXI VERMELHA, ACESSÓRIOS NÃO INCLUSOS NBR 15420 ESGOTO</t>
  </si>
  <si>
    <t>HM06941</t>
  </si>
  <si>
    <t>TUBO C/FLANGES PN10 FERRO FUNDIDO DN=250 MM L=5.000 MM (256,00 KG) PINTURA EPÓXI VERMELHA, ACESSÓRIOS NÃO INCLUSOS NBR 15420 ESGOTO</t>
  </si>
  <si>
    <t>HM06942</t>
  </si>
  <si>
    <t>TUBO C/FLANGES PN10 FERRO FUNDIDO DN=250 MM L=5.500 MM (278,70 KG) PINTURA EPÓXI VERMELHA, ACESSÓRIOS NÃO INCLUSOS NBR 15420 ESGOTO</t>
  </si>
  <si>
    <t>HM06943</t>
  </si>
  <si>
    <t>TUBO C/FLANGES PN10 FERRO FUNDIDO DN=250 MM L=5.800 MM (292,32 KG) PINTURA EPÓXI VERMELHA, ACESSÓRIOS NÃO INCLUSOS NBR 15420 ESGOTO</t>
  </si>
  <si>
    <t>HM06944</t>
  </si>
  <si>
    <t>TUBO C/FLANGES PN10 FERRO FUNDIDO DN=300 MM L=1.000 MM (93,10 KG) PINTURA EPÓXI VERMELHA, ACESSÓRIOS NÃO INCLUSOS NBR 15420 ESGOTO</t>
  </si>
  <si>
    <t>HM06945</t>
  </si>
  <si>
    <t>TUBO C/FLANGES PN10 FERRO FUNDIDO DN=300 MM L=1.500 MM (121,65 KG) PINTURA EPÓXI VERMELHA, ACESSÓRIOS NÃO INCLUSOS NBR 15420 ESGOTO</t>
  </si>
  <si>
    <t>HM06946</t>
  </si>
  <si>
    <t>TUBO C/FLANGES PN10 FERRO FUNDIDO DN=300 MM L=2.000 MM (150,20 KG) PINTURA EPÓXI VERMELHA, ACESSÓRIOS NÃO INCLUSOS NBR 15420 ESGOTO</t>
  </si>
  <si>
    <t>HM06947</t>
  </si>
  <si>
    <t>TUBO C/FLANGES PN10 FERRO FUNDIDO DN=300 MM L=2.500 MM (178,75 KG) PINTURA EPÓXI VERMELHA, ACESSÓRIOS NÃO INCLUSOS NBR 15420 ESGOTO</t>
  </si>
  <si>
    <t>HM06948</t>
  </si>
  <si>
    <t>TUBO C/FLANGES PN10 FERRO FUNDIDO DN=300 MM L=3.000 MM (207,30 KG) PINTURA EPÓXI VERMELHA, ACESSÓRIOS NÃO INCLUSOS NBR 15420 ESGOTO</t>
  </si>
  <si>
    <t>HM06949</t>
  </si>
  <si>
    <t>TUBO C/FLANGES PN10 FERRO FUNDIDO DN=300 MM L=3.500 MM (235,85 KG) PINTURA EPÓXI VERMELHA, ACESSÓRIOS NÃO INCLUSOS NBR 15420 ESGOTO</t>
  </si>
  <si>
    <t>HM06950</t>
  </si>
  <si>
    <t>TUBO C/FLANGES PN10 FERRO FUNDIDO DN=300 MM L=4.000 MM (264,40 KG) PINTURA EPÓXI VERMELHA, ACESSÓRIOS NÃO INCLUSOS NBR 15420 ESGOTO</t>
  </si>
  <si>
    <t>HM06951</t>
  </si>
  <si>
    <t>TUBO C/FLANGES PN10 FERRO FUNDIDO DN=300 MM L=4.500 MM (292,95 KG) PINTURA EPÓXI VERMELHA, ACESSÓRIOS NÃO INCLUSOS NBR 15420 ESGOTO</t>
  </si>
  <si>
    <t>HM06952</t>
  </si>
  <si>
    <t>TUBO C/FLANGES PN10 FERRO FUNDIDO DN=300 MM L=5.000 MM (321,50 KG) PINTURA EPÓXI VERMELHA, ACESSÓRIOS NÃO INCLUSOS NBR 15420 ESGOTO</t>
  </si>
  <si>
    <t>HM06953</t>
  </si>
  <si>
    <t>TUBO C/FLANGES PN10 FERRO FUNDIDO DN=300 MM L=5.500 MM (350,05 KG) PINTURA EPÓXI VERMELHA, ACESSÓRIOS NÃO INCLUSOS NBR 15420 ESGOTO</t>
  </si>
  <si>
    <t>HM06954</t>
  </si>
  <si>
    <t>TUBO C/FLANGES PN10 FERRO FUNDIDO DN=300 MM L=5.800 MM (367,18 KG) PINTURA EPÓXI VERMELHA, ACESSÓRIOS NÃO INCLUSOS NBR 15420 ESGOTO</t>
  </si>
  <si>
    <t>HM06955</t>
  </si>
  <si>
    <t>TUBO C/FLANGES PN10 FERRO FUNDIDO DN=350 MM L=1.000 MM (121,50 KG) PINTURA EPÓXI VERMELHA, ACESSÓRIOS NÃO INCLUSOS NBR 15420 ESGOTO</t>
  </si>
  <si>
    <t>HM06956</t>
  </si>
  <si>
    <t>TUBO C/FLANGES PN10 FERRO FUNDIDO DN=350 MM L=1.500 MM (159,25 KG) PINTURA EPÓXI VERMELHA, ACESSÓRIOS NÃO INCLUSOS NBR 15420 ESGOTO</t>
  </si>
  <si>
    <t>HM06957</t>
  </si>
  <si>
    <t>TUBO C/FLANGES PN10 FERRO FUNDIDO DN=350 MM L=2.000 MM (197,00 KG) PINTURA EPÓXI VERMELHA, ACESSÓRIOS NÃO INCLUSOS NBR 15420 ESGOTO</t>
  </si>
  <si>
    <t>HM06958</t>
  </si>
  <si>
    <t>TUBO C/FLANGES PN10 FERRO FUNDIDO DN=350 MM L=2.500 MM (234,75 KG) PINTURA EPÓXI VERMELHA, ACESSÓRIOS NÃO INCLUSOS NBR 15420 ESGOTO</t>
  </si>
  <si>
    <t>HM06959</t>
  </si>
  <si>
    <t>TUBO C/FLANGES PN10 FERRO FUNDIDO DN=350 MM L=3.000 MM (272,50 KG) PINTURA EPÓXI VERMELHA, ACESSÓRIOS NÃO INCLUSOS NBR 15420 ESGOTO</t>
  </si>
  <si>
    <t>HM06960</t>
  </si>
  <si>
    <t>TUBO C/FLANGES PN10 FERRO FUNDIDO DN=350 MM L=3.500 MM (310,25 KG) PINTURA EPÓXI VERMELHA, ACESSÓRIOS NÃO INCLUSOS NBR 15420 ESGOTO</t>
  </si>
  <si>
    <t>HM06961</t>
  </si>
  <si>
    <t>TUBO C/FLANGES PN10 FERRO FUNDIDO DN=350 MM L=4.000 MM (348,00 KG) PINTURA EPÓXI VERMELHA, ACESSÓRIOS NÃO INCLUSOS NBR 15420 ESGOTO</t>
  </si>
  <si>
    <t>HM06962</t>
  </si>
  <si>
    <t>TUBO C/FLANGES PN10 FERRO FUNDIDO DN=350 MM L=4.500 MM (385,75 KG) PINTURA EPÓXI VERMELHA, ACESSÓRIOS NÃO INCLUSOS NBR 15420 ESGOTO</t>
  </si>
  <si>
    <t>HM06963</t>
  </si>
  <si>
    <t>TUBO C/FLANGES PN10 FERRO FUNDIDO DN=350 MM L=5.000 MM (423,50 KG) PINTURA EPÓXI VERMELHA, ACESSÓRIOS NÃO INCLUSOS NBR 15420 ESGOTO</t>
  </si>
  <si>
    <t>HM06964</t>
  </si>
  <si>
    <t>TUBO C/FLANGES PN10 FERRO FUNDIDO DN=350 MM L=5.500 MM (461,25 KG) PINTURA EPÓXI VERMELHA, ACESSÓRIOS NÃO INCLUSOS NBR 15420 ESGOTO</t>
  </si>
  <si>
    <t>HM06965</t>
  </si>
  <si>
    <t>TUBO C/FLANGES PN10 FERRO FUNDIDO DN=350 MM L=5.800 MM (483,90 KG) PINTURA EPÓXI VERMELHA, ACESSÓRIOS NÃO INCLUSOS NBR 15420 ESGOTO</t>
  </si>
  <si>
    <t>HM06966</t>
  </si>
  <si>
    <t>TUBO C/FLANGES PN10 FERRO FUNDIDO DN=400 MM L=1.000 MM (145,50 KG) PINTURA EPÓXI VERMELHA, ACESSÓRIOS NÃO INCLUSOS NBR 15420 ESGOTO</t>
  </si>
  <si>
    <t>HM06967</t>
  </si>
  <si>
    <t>TUBO C/FLANGES PN10 FERRO FUNDIDO DN=400 MM L=1.500 MM (190,25 KG) PINTURA EPÓXI VERMELHA, ACESSÓRIOS NÃO INCLUSOS NBR 15420 ESGOTO</t>
  </si>
  <si>
    <t>HM06968</t>
  </si>
  <si>
    <t>TUBO C/FLANGES PN10 FERRO FUNDIDO DN=400 MM L=2.000 MM (235,00 KG) PINTURA EPÓXI VERMELHA, ACESSÓRIOS NÃO INCLUSOS NBR 15420 ESGOTO</t>
  </si>
  <si>
    <t>HM06969</t>
  </si>
  <si>
    <t>TUBO C/FLANGES PN10 FERRO FUNDIDO DN=400 MM L=2.500 MM (279,75 KG) PINTURA EPÓXI VERMELHA, ACESSÓRIOS NÃO INCLUSOS NBR 15420 ESGOTO</t>
  </si>
  <si>
    <t>HM06970</t>
  </si>
  <si>
    <t>TUBO C/FLANGES PN10 FERRO FUNDIDO DN=400 MM L=3.000 MM (324,50 KG) PINTURA EPÓXI VERMELHA, ACESSÓRIOS NÃO INCLUSOS NBR 15420 ESGOTO</t>
  </si>
  <si>
    <t>HM06971</t>
  </si>
  <si>
    <t>HM06972</t>
  </si>
  <si>
    <t>TUBO C/FLANGES PN10 FERRO FUNDIDO DN=400 MM L=4.000 MM (414,00 KG) PINTURA EPÓXI VERMELHA, ACESSÓRIOS NÃO INCLUSOS NBR 15420 ESGOTO</t>
  </si>
  <si>
    <t>HM06973</t>
  </si>
  <si>
    <t>TUBO C/FLANGES PN10 FERRO FUNDIDO DN=400 MM L=4.500 MM (458,75 KG) PINTURA EPÓXI VERMELHA, ACESSÓRIOS NÃO INCLUSOS NBR 15420 ESGOTO</t>
  </si>
  <si>
    <t>HM06974</t>
  </si>
  <si>
    <t>TUBO C/FLANGES PN10 FERRO FUNDIDO DN=400 MM L=5.000 MM (503,50 KG) PINTURA EPÓXI VERMELHA, ACESSÓRIOS NÃO INCLUSOS NBR 15420 ESGOTO</t>
  </si>
  <si>
    <t>HM06975</t>
  </si>
  <si>
    <t>TUBO C/FLANGES PN10 FERRO FUNDIDO DN=400 MM L=5.500 MM (548,25 KG) PINTURA EPÓXI VERMELHA, ACESSÓRIOS NÃO INCLUSOS NBR 15420 ESGOTO</t>
  </si>
  <si>
    <t>HM06976</t>
  </si>
  <si>
    <t>TUBO C/FLANGES PN10 FERRO FUNDIDO DN=400 MM L=5.800 MM (575,10 KG) PINTURA EPÓXI VERMELHA, ACESSÓRIOS NÃO INCLUSOS NBR 15420 ESGOTO</t>
  </si>
  <si>
    <t>HM06977</t>
  </si>
  <si>
    <t>TUBO C/FLANGES PN10 FERRO FUNDIDO DN=450 MM L=1.000 MM (174,10 KG) PINTURA EPÓXI VERMELHA, ACESSÓRIOS NÃO INCLUSOS NBR 15420 ESGOTO</t>
  </si>
  <si>
    <t>HM06978</t>
  </si>
  <si>
    <t>TUBO C/FLANGES PN10 FERRO FUNDIDO DN=450 MM L=1.500 MM (226,65 KG) PINTURA EPÓXI VERMELHA, ACESSÓRIOS NÃO INCLUSOS NBR 15420 ESGOTO</t>
  </si>
  <si>
    <t>HM06979</t>
  </si>
  <si>
    <t>TUBO C/FLANGES PN10 FERRO FUNDIDO DN=450 MM L=2.000 MM (279,20 KG) PINTURA EPÓXI VERMELHA, ACESSÓRIOS NÃO INCLUSOS NBR 15420 ESGOTO</t>
  </si>
  <si>
    <t>HM06980</t>
  </si>
  <si>
    <t>TUBO C/FLANGES PN10 FERRO FUNDIDO DN=450 MM L=2.500 MM (331,75 KG) PINTURA EPÓXI VERMELHA, ACESSÓRIOS NÃO INCLUSOS NBR 15420 ESGOTO</t>
  </si>
  <si>
    <t>HM06981</t>
  </si>
  <si>
    <t>TUBO C/FLANGES PN10 FERRO FUNDIDO DN=450 MM L=3.000 MM (384,30 KG) PINTURA EPÓXI VERMELHA, ACESSÓRIOS NÃO INCLUSOS NBR 15420 ESGOTO</t>
  </si>
  <si>
    <t>HM06982</t>
  </si>
  <si>
    <t>TUBO C/FLANGES PN10 FERRO FUNDIDO DN=450 MM L=3.500 MM (436,85 KG) PINTURA EPÓXI VERMELHA, ACESSÓRIOS NÃO INCLUSOS NBR 15420 ESGOTO</t>
  </si>
  <si>
    <t>HM06983</t>
  </si>
  <si>
    <t>TUBO C/FLANGES PN10 FERRO FUNDIDO DN=450 MM L=4.000 MM (489,40 KG) PINTURA EPÓXI VERMELHA, ACESSÓRIOS NÃO INCLUSOS NBR 15420 ESGOTO</t>
  </si>
  <si>
    <t>HM06984</t>
  </si>
  <si>
    <t>TUBO C/FLANGES PN10 FERRO FUNDIDO DN=450 MM L=4.500 MM (541,95 KG) PINTURA EPÓXI VERMELHA, ACESSÓRIOS NÃO INCLUSOS NBR 15420 ESGOTO</t>
  </si>
  <si>
    <t>HM06985</t>
  </si>
  <si>
    <t>TUBO C/FLANGES PN10 FERRO FUNDIDO DN=450 MM L=5.000 MM (594,50 KG) PINTURA EPÓXI VERMELHA, ACESSÓRIOS NÃO INCLUSOS NBR 15420 ESGOTO</t>
  </si>
  <si>
    <t>HM06986</t>
  </si>
  <si>
    <t>TUBO C/FLANGES PN10 FERRO FUNDIDO DN=450 MM L=5.500 MM (647,05 KG) PINTURA EPÓXI VERMELHA, ACESSÓRIOS NÃO INCLUSOS NBR 15420 ESGOTO</t>
  </si>
  <si>
    <t>HM06987</t>
  </si>
  <si>
    <t>TUBO C/FLANGES PN10 FERRO FUNDIDO DN=450 MM L=5.800 MM (678,58 KG) PINTURA EPÓXI VERMELHA, ACESSÓRIOS NÃO INCLUSOS NBR 15420 ESGOTO</t>
  </si>
  <si>
    <t>HM06988</t>
  </si>
  <si>
    <t>TUBO C/FLANGES PN10 FERRO FUNDIDO DN=500 MM L=1.000 MM (197,80 KG) PINTURA EPÓXI VERMELHA, ACESSÓRIOS NÃO INCLUSOS NBR 15420 ESGOTO</t>
  </si>
  <si>
    <t>HM06989</t>
  </si>
  <si>
    <t>TUBO C/FLANGES PN10 FERRO FUNDIDO DN=500 MM L=1.500 MM (258,70 KG) PINTURA EPÓXI VERMELHA, ACESSÓRIOS NÃO INCLUSOS NBR 15420 ESGOTO</t>
  </si>
  <si>
    <t>HM06990</t>
  </si>
  <si>
    <t>TUBO C/FLANGES PN10 FERRO FUNDIDO DN=500 MM L=2.000 MM (319,60 KG) PINTURA EPÓXI VERMELHA, ACESSÓRIOS NÃO INCLUSOS NBR 15420 ESGOTO</t>
  </si>
  <si>
    <t>HM06991</t>
  </si>
  <si>
    <t>TUBO C/FLANGES PN10 FERRO FUNDIDO DN=500 MM L=2.500 MM (380,50 KG) PINTURA EPÓXI VERMELHA, ACESSÓRIOS NÃO INCLUSOS NBR 15420 ESGOTO</t>
  </si>
  <si>
    <t>HM06992</t>
  </si>
  <si>
    <t>TUBO C/FLANGES PN10 FERRO FUNDIDO DN=500 MM L=3.000 MM (441,40 KG) PINTURA EPÓXI VERMELHA, ACESSÓRIOS NÃO INCLUSOS NBR 15420 ESGOTO</t>
  </si>
  <si>
    <t>HM06993</t>
  </si>
  <si>
    <t>TUBO C/FLANGES PN10 FERRO FUNDIDO DN=500 MM L=3.500 MM (502,30 KG) PINTURA EPÓXI VERMELHA, ACESSÓRIOS NÃO INCLUSOS NBR 15420 ESGOTO</t>
  </si>
  <si>
    <t>HM06994</t>
  </si>
  <si>
    <t>TUBO C/FLANGES PN10 FERRO FUNDIDO DN=500 MM L=4.000 MM (563,20 KG) PINTURA EPÓXI VERMELHA, ACESSÓRIOS NÃO INCLUSOS NBR 15420 ESGOTO</t>
  </si>
  <si>
    <t>HM06995</t>
  </si>
  <si>
    <t>TUBO C/FLANGES PN10 FERRO FUNDIDO DN=500 MM L=4.500 MM (624,10 KG) PINTURA EPÓXI VERMELHA, ACESSÓRIOS NÃO INCLUSOS NBR 15420 ESGOTO</t>
  </si>
  <si>
    <t>HM06996</t>
  </si>
  <si>
    <t>TUBO C/FLANGES PN10 FERRO FUNDIDO DN=500 MM L=5.000 MM (685,00 KG) PINTURA EPÓXI VERMELHA, ACESSÓRIOS NÃO INCLUSOS NBR 15420 ESGOTO</t>
  </si>
  <si>
    <t>HM06997</t>
  </si>
  <si>
    <t>TUBO C/FLANGES PN10 FERRO FUNDIDO DN=500 MM L=5.500 MM (745,90 KG) PINTURA EPÓXI VERMELHA, ACESSÓRIOS NÃO INCLUSOS NBR 15420 ESGOTO</t>
  </si>
  <si>
    <t>HM06998</t>
  </si>
  <si>
    <t>TUBO C/FLANGES PN10 FERRO FUNDIDO DN=500 MM L=5.800 MM (782,40 KG) PINTURA EPÓXI VERMELHA, ACESSÓRIOS NÃO INCLUSOS NBR 15420 ESGOTO</t>
  </si>
  <si>
    <t>HM06999</t>
  </si>
  <si>
    <t>TUBO C/FLANGES PN10/16 FERRO FUNDIDO DN=100 MM L=1.000 MM (26,20 KG) PINTURA EPÓXI VERMELHA, ACESSÓRIOS NÃO INCLUSOS NBR 15420 ESGOTO</t>
  </si>
  <si>
    <t>HM07000</t>
  </si>
  <si>
    <t>TUBO C/FLANGES PN10/16 FERRO FUNDIDO DN=100 MM L=1.500 MM (34,80 KG) PINTURA EPÓXI VERMELHA, ACESSÓRIOS NÃO INCLUSOS NBR 15420 ESGOTO</t>
  </si>
  <si>
    <t>HM07001</t>
  </si>
  <si>
    <t>TUBO C/FLANGES PN10/16 FERRO FUNDIDO DN=100 MM L=2.000 MM (43,40 KG) PINTURA EPÓXI VERMELHA, ACESSÓRIOS NÃO INCLUSOS NBR 15420 ESGOTO</t>
  </si>
  <si>
    <t>HM07002</t>
  </si>
  <si>
    <t>TUBO C/FLANGES PN10/16 FERRO FUNDIDO DN=100 MM L=2.500 MM (52,00 KG) PINTURA EPÓXI VERMELHA, ACESSÓRIOS NÃO INCLUSOS NBR 15420 ESGOTO</t>
  </si>
  <si>
    <t>HM07003</t>
  </si>
  <si>
    <t>TUBO C/FLANGES PN10/16 FERRO FUNDIDO DN=100 MM L=3.000 MM (60,60 KG) PINTURA EPÓXI VERMELHA, ACESSÓRIOS NÃO INCLUSOS NBR 15420 ESGOTO</t>
  </si>
  <si>
    <t>HM07004</t>
  </si>
  <si>
    <t>TUBO C/FLANGES PN10/16 FERRO FUNDIDO DN=100 MM L=3.500 MM (69,20 KG) PINTURA EPÓXI VERMELHA, ACESSÓRIOS NÃO INCLUSOS NBR 15420 ESGOTO</t>
  </si>
  <si>
    <t>HM07005</t>
  </si>
  <si>
    <t>TUBO C/FLANGES PN10/16 FERRO FUNDIDO DN=100 MM L=4.000 MM (77,80 KG) PINTURA EPÓXI VERMELHA, ACESSÓRIOS NÃO INCLUSOS NBR 15420 ESGOTO</t>
  </si>
  <si>
    <t>HM07006</t>
  </si>
  <si>
    <t>TUBO C/FLANGES PN10/16 FERRO FUNDIDO DN=100 MM L=4.500 MM (86,40 KG) PINTURA EPÓXI VERMELHA, ACESSÓRIOS NÃO INCLUSOS NBR 15420 ESGOTO</t>
  </si>
  <si>
    <t>HM07007</t>
  </si>
  <si>
    <t>TUBO C/FLANGES PN10/16 FERRO FUNDIDO DN=100 MM L=5.000 MM (95,00 KG) PINTURA EPÓXI VERMELHA, ACESSÓRIOS NÃO INCLUSOS NBR 15420 ESGOTO</t>
  </si>
  <si>
    <t>HM07008</t>
  </si>
  <si>
    <t>TUBO C/FLANGES PN10/16 FERRO FUNDIDO DN=100 MM L=5.500 MM (103,00 KG) PINTURA EPÓXI VERMELHA, ACESSÓRIOS NÃO INCLUSOS NBR 15420 ESGOTO</t>
  </si>
  <si>
    <t>HM07009</t>
  </si>
  <si>
    <t>TUBO C/FLANGES PN10/16 FERRO FUNDIDO DN=100 MM L=5.800 MM (108,76 KG) PINTURA EPÓXI VERMELHA, ACESSÓRIOS NÃO INCLUSOS NBR 15420 ESGOTO</t>
  </si>
  <si>
    <t>HM07010</t>
  </si>
  <si>
    <t>TUBO C/FLANGES PN10/16 FERRO FUNDIDO DN=150 MM L=1.000 MM (42,00 KG) PINTURA EPÓXI VERMELHA, ACESSÓRIOS NÃO INCLUSOS NBR 15420 ESGOTO</t>
  </si>
  <si>
    <t>HM07011</t>
  </si>
  <si>
    <t>TUBO C/FLANGES PN10/16 FERRO FUNDIDO DN=150 MM L=1.500 MM (55,00 KG) PINTURA EPÓXI VERMELHA, ACESSÓRIOS NÃO INCLUSOS NBR 15420 ESGOTO</t>
  </si>
  <si>
    <t>HM07012</t>
  </si>
  <si>
    <t>TUBO C/FLANGES PN10/16 FERRO FUNDIDO DN=150 MM L=2.000 MM (68,00 KG) PINTURA EPÓXI VERMELHA, ACESSÓRIOS NÃO INCLUSOS NBR 15420 ESGOTO</t>
  </si>
  <si>
    <t>HM07013</t>
  </si>
  <si>
    <t>TUBO C/FLANGES PN10/16 FERRO FUNDIDO DN=150 MM L=2.500 MM (81,00 KG) PINTURA EPÓXI VERMELHA, ACESSÓRIOS NÃO INCLUSOS NBR 15420 ESGOTO</t>
  </si>
  <si>
    <t>HM07014</t>
  </si>
  <si>
    <t>TUBO C/FLANGES PN10/16 FERRO FUNDIDO DN=150 MM L=3.000 MM (94,00 KG) PINTURA EPÓXI VERMELHA, ACESSÓRIOS NÃO INCLUSOS NBR 15420 ESGOTO</t>
  </si>
  <si>
    <t>HM07015</t>
  </si>
  <si>
    <t>TUBO C/FLANGES PN10/16 FERRO FUNDIDO DN=150 MM L=3.500 MM (107,00 KG) PINTURA EPÓXI VERMELHA, ACESSÓRIOS NÃO INCLUSOS NBR 15420 ESGOTO</t>
  </si>
  <si>
    <t>HM07016</t>
  </si>
  <si>
    <t>TUBO C/FLANGES PN10/16 FERRO FUNDIDO DN=150 MM L=4.000 MM (120,00 KG) PINTURA EPÓXI VERMELHA, ACESSÓRIOS NÃO INCLUSOS NBR 15420 ESGOTO</t>
  </si>
  <si>
    <t>HM07017</t>
  </si>
  <si>
    <t>TUBO C/FLANGES PN10/16 FERRO FUNDIDO DN=150 MM L=4.500 MM (133,00 KG) PINTURA EPÓXI VERMELHA, ACESSÓRIOS NÃO INCLUSOS NBR 15420 ESGOTO</t>
  </si>
  <si>
    <t>HM07018</t>
  </si>
  <si>
    <t>TUBO C/FLANGES PN10/16 FERRO FUNDIDO DN=150 MM L=5.000 MM (146,00 KG) PINTURA EPÓXI VERMELHA, ACESSÓRIOS NÃO INCLUSOS NBR 15420 ESGOTO</t>
  </si>
  <si>
    <t>HM07019</t>
  </si>
  <si>
    <t>TUBO C/FLANGES PN10/16 FERRO FUNDIDO DN=150 MM L=5.500 MM (159,00 KG) PINTURA EPÓXI VERMELHA, ACESSÓRIOS NÃO INCLUSOS NBR 15420 ESGOTO</t>
  </si>
  <si>
    <t>HM07020</t>
  </si>
  <si>
    <t>TUBO C/FLANGES PN10/16 FERRO FUNDIDO DN=150 MM L=5.800 MM (166,80 KG) PINTURA EPÓXI VERMELHA, ACESSÓRIOS NÃO INCLUSOS NBR 15420 ESGOTO</t>
  </si>
  <si>
    <t>HM07021</t>
  </si>
  <si>
    <t>TUBO C/FLANGES PN10/16/25 FERRO FUNDIDO DN=80 MM L=1.000 MM (21,90 KG) PINTURA EPÓXI VERMELHA, ACESSÓRIOS NÃO INCLUSOS NBR 15420 ESGOTO</t>
  </si>
  <si>
    <t>HM07022</t>
  </si>
  <si>
    <t>TUBO C/FLANGES PN10/16/25 FERRO FUNDIDO DN=80 MM L=1.500 MM (28,85 KG) PINTURA EPÓXI VERMELHA, ACESSÓRIOS NÃO INCLUSOS NBR 15420 ESGOTO</t>
  </si>
  <si>
    <t>HM07023</t>
  </si>
  <si>
    <t>TUBO C/FLANGES PN10/16/25 FERRO FUNDIDO DN=80 MM L=2.000 MM (35,80 KG) PINTURA EPÓXI VERMELHA, ACESSÓRIOS NÃO INCLUSOS NBR 15420 ESGOTO</t>
  </si>
  <si>
    <t>HM07024</t>
  </si>
  <si>
    <t>TUBO C/FLANGES PN10/16/25 FERRO FUNDIDO DN=80 MM L=2.500 MM (42,75 KG) PINTURA EPÓXI VERMELHA, ACESSÓRIOS NÃO INCLUSOS NBR 15420 ESGOTO</t>
  </si>
  <si>
    <t>HM07025</t>
  </si>
  <si>
    <t>TUBO C/FLANGES PN10/16/25 FERRO FUNDIDO DN=80 MM L=3.000 MM (49,70 KG) PINTURA EPÓXI VERMELHA, ACESSÓRIOS NÃO INCLUSOS NBR 15420 ESGOTO</t>
  </si>
  <si>
    <t>HM07026</t>
  </si>
  <si>
    <t>TUBO C/FLANGES PN10/16/25 FERRO FUNDIDO DN=80 MM L=3.500 MM (56,65 KG) PINTURA EPÓXI VERMELHA, ACESSÓRIOS NÃO INCLUSOS NBR 15420 ESGOTO</t>
  </si>
  <si>
    <t>HM07027</t>
  </si>
  <si>
    <t>TUBO C/FLANGES PN10/16/25 FERRO FUNDIDO DN=80 MM L=4.000 MM (63,60 KG) PINTURA EPÓXI VERMELHA, ACESSÓRIOS NÃO INCLUSOS NBR 15420 ESGOTO</t>
  </si>
  <si>
    <t>HM07028</t>
  </si>
  <si>
    <t>TUBO C/FLANGES PN10/16/25 FERRO FUNDIDO DN=80 MM L=4.500 MM (70,55 KG) PINTURA EPÓXI VERMELHA, ACESSÓRIOS NÃO INCLUSOS NBR 15420 ESGOTO</t>
  </si>
  <si>
    <t>HM07029</t>
  </si>
  <si>
    <t>TUBO C/FLANGES PN10/16/25 FERRO FUNDIDO DN=80 MM L=5.000 MM (77,50 KG) PINTURA EPÓXI VERMELHA, ACESSÓRIOS NÃO INCLUSOS NBR 15420 ESGOTO</t>
  </si>
  <si>
    <t>HM07030</t>
  </si>
  <si>
    <t>TUBO C/FLANGES PN10/16/25 FERRO FUNDIDO DN=80 MM L=5.500 MM (84,45 KG) PINTURA EPÓXI VERMELHA, ACESSÓRIOS NÃO INCLUSOS NBR 15420 ESGOTO</t>
  </si>
  <si>
    <t>HM07031</t>
  </si>
  <si>
    <t>TUBO C/FLANGES PN10/16/25 FERRO FUNDIDO DN=80 MM L=5.800 MM (88,62 KG) PINTURA EPÓXI VERMELHA, ACESSÓRIOS NÃO INCLUSOS NBR 15420 ESGOTO</t>
  </si>
  <si>
    <t>HM07032</t>
  </si>
  <si>
    <t>HM07033</t>
  </si>
  <si>
    <t>HM07034</t>
  </si>
  <si>
    <t>HM07055</t>
  </si>
  <si>
    <t>HM07057</t>
  </si>
  <si>
    <t>HM07059</t>
  </si>
  <si>
    <t>HM07061</t>
  </si>
  <si>
    <t>HM07063</t>
  </si>
  <si>
    <t>HM07065</t>
  </si>
  <si>
    <t>HM07067</t>
  </si>
  <si>
    <t>HM07069</t>
  </si>
  <si>
    <t>HM07071</t>
  </si>
  <si>
    <t>HM07130</t>
  </si>
  <si>
    <t>HM07131</t>
  </si>
  <si>
    <t>HM07132</t>
  </si>
  <si>
    <t>HM07133</t>
  </si>
  <si>
    <t>HM07134</t>
  </si>
  <si>
    <t>HM07135</t>
  </si>
  <si>
    <t>HM07136</t>
  </si>
  <si>
    <t>HM07138</t>
  </si>
  <si>
    <t>TUBO PEAD PE100 PN16 SDR11 DE=110 A 315 AZUL APLICAÇÃO ÁGUA</t>
  </si>
  <si>
    <t>HM07139</t>
  </si>
  <si>
    <t>TUBO PEAD PE100 PN10 SDR17 DE=110 A 315 PRETO APLICAÇÃO ESGOTO</t>
  </si>
  <si>
    <t>HM07140</t>
  </si>
  <si>
    <t>TUBO PEAD PE100 PN16 SDR11 DE=355 MM AZUL NTS 194 APLICAÇÃO ÁGUA</t>
  </si>
  <si>
    <t>HM07141</t>
  </si>
  <si>
    <t>TORNEIRA LATÃO CROMADO COM AREJADOR DE PAREDE PARA COZINHA</t>
  </si>
  <si>
    <t>PIA DE MÁRMORE 1,60 X 0,60 M - COM CUBA DE AÇO INOX 20 A 25 LITROS</t>
  </si>
  <si>
    <t>PIA DE MÁRMORE 2,10 X 0,60 M - COM CUBA DE AÇO INOX 20 A 25 LITROS</t>
  </si>
  <si>
    <t>SABONETEIRA SIMPLES DE AÇO INOX FIXADA NA PAREDE</t>
  </si>
  <si>
    <t>TORNEIRA LATÃO CROMADO PARA JARDIM/TANQUE COM ADAPTADOR MANGUEIRA</t>
  </si>
  <si>
    <t>CV07142</t>
  </si>
  <si>
    <t>ELETRODO REVESTIDO D=3,25 MM CLASSIFICAÇÃO E 6010 P/AÇO CARBONO</t>
  </si>
  <si>
    <t>ELETRODO REVESTIDO D=3,25 MM CLASSIFICAÇÃO E 6130 P/AÇO INOXIDÁVEL</t>
  </si>
  <si>
    <t>HM06174</t>
  </si>
  <si>
    <t>HM06175</t>
  </si>
  <si>
    <t>HM06176</t>
  </si>
  <si>
    <t>HM06177</t>
  </si>
  <si>
    <t>HM07084</t>
  </si>
  <si>
    <t>JUNTA DE DILATAÇÃO JEENE JJ 2540 VV</t>
  </si>
  <si>
    <t>JUNTA DE DILATAÇÃO JEENE JJ 3550 VV</t>
  </si>
  <si>
    <t>CARVÃO (ANTRACITO) NBR 11799 PARA FILTRO</t>
  </si>
  <si>
    <t>AREIA FINA GRANULOMETRIA ENTRE (0,075 E 0,42 MM) LAVADA</t>
  </si>
  <si>
    <t>AREIA GROSSA GRANULOMETRIA ENTRE (1,2 E 2,00 MM) LAVADA</t>
  </si>
  <si>
    <t>AREIA MÉDIA GRANULOMETRIA ENTRE (0,42 E 1,2 MM) LAVADA</t>
  </si>
  <si>
    <t>CAL HIDRATADA CH III NBR 7175</t>
  </si>
  <si>
    <t>CIMENTO BRANCO NBR 14992 PARA REJUNTAMENTO</t>
  </si>
  <si>
    <t>CIMENTO PORTLAND CP II-E32 COMPOSTO COM ESCÓRIA NBR 11578</t>
  </si>
  <si>
    <t>CONCRETO USINADO FCK 15 MPA</t>
  </si>
  <si>
    <t>CONCRETO USINADO FCK 15 MPA - AUTO ADENSÁVEL</t>
  </si>
  <si>
    <t>PEDRA BRITADA Nº 1 GRANULOMETRIA ENTRE (9,5 E 25,00 MM)</t>
  </si>
  <si>
    <t>PEDRA BRITADA Nº 1 E 2 GRANULOMETRIA ENTRE (4,8 E 25,0 MM) NBR 7225</t>
  </si>
  <si>
    <t>PEDRA BRITADA Nº 2 GRANULOMETRIA ENTRE (21,0 E 32,0 MM)</t>
  </si>
  <si>
    <t>PEDRA BRITADA Nº 2 E 3 GRANULOMETRIA ENTRE (12,5 E 50,0 MM) NBR 7225</t>
  </si>
  <si>
    <t>PEDRA BRITADA Nº 3 GRANULOMETRIA ENTRE (19,0 E 50,0 MM)</t>
  </si>
  <si>
    <t>PEDRA BRITADA Nº 4 GRANULOMETRIA ENTRE (37,5 E 76,0 MM)</t>
  </si>
  <si>
    <t>PEDRA DE MÃO (RACHÃO) GRANULOMETRIA ENTRE (100 E 300 MM)</t>
  </si>
  <si>
    <t>PEDREGULHO/SEIXO ROLADO NBR 11.799 PARA FILTRO DE TRATAMENTO DE ÁGUA</t>
  </si>
  <si>
    <t>PEDRISCO GRANULOMETRIA ENTRE (0,075 E 4,8 MM) NBR 7225</t>
  </si>
  <si>
    <t>PÓ DE PEDRA</t>
  </si>
  <si>
    <t>PÓ DE QUARTZO MALHA 30</t>
  </si>
  <si>
    <t>CAIBRO DE MADEIRA BRUTA PEROBA OU SIMILAR 60 X 50 MM</t>
  </si>
  <si>
    <t>CHAPA MADEIRA COMPENSADA 1,10 X 2,20 M - (ESP=12 MM) RESINADA - FENÓLICA</t>
  </si>
  <si>
    <t>CHAPA MADEIRA COMPENSADA 1,10 X 2,20 M - (ESP=6 MM) RESINADA - FENÓLICA</t>
  </si>
  <si>
    <t>CHAPA MADEIRA COMPENSADA 2,20 X 1,10 M - (ESP=12 MM) PLASTIFICADA PARA FORMAS DE CONCRETO</t>
  </si>
  <si>
    <t>ESTACAS DE MADEIRA SEM CASCA D=200 MM EUCALIPTO OU SIMILAR</t>
  </si>
  <si>
    <t>PRANCHA EM MADEIRA BRUTA 30 X 2,7 CM PEROBA OU SIMILAR</t>
  </si>
  <si>
    <t>RIPA DE MADEIRA BRUTA 1,5 x 5 CM CEDRINHO OU SIMILAR</t>
  </si>
  <si>
    <t>SARRAFO DE MADEIRA BRUTA 2,5x10 CM (ESPxLARG) CEDRINHO OU SIMILAR</t>
  </si>
  <si>
    <t>SARRAFO DE MADEIRA BRUTA 2,5x5 CM (ESPxLARG) CEDRINHO OU SIMILAR</t>
  </si>
  <si>
    <t>TÁBUA DE MADEIRA BRUTA 2,5 X 30 CM (ESP X LARG) CEDRINHO OU SIMILAR</t>
  </si>
  <si>
    <t>VIGA DE MADEIRA 6 X 12 CM</t>
  </si>
  <si>
    <t>VIGA DE MADEIRA 6 X 16 CM</t>
  </si>
  <si>
    <t>VIGA DE MADEIRA *8 X 18 CM</t>
  </si>
  <si>
    <t>ARAME DE AÇO GALV 10 BWG</t>
  </si>
  <si>
    <t>ARAME DE AÇO GALV 14 BWG</t>
  </si>
  <si>
    <t>ARAME DE AÇO GALV 18 BWG</t>
  </si>
  <si>
    <t>ARAME DE AÇO RECOZIDO 18 BWG</t>
  </si>
  <si>
    <t>ARAME FARPADO DE AÇO GALV 16 BWG - 4 x 4"</t>
  </si>
  <si>
    <t>ARAME DE AÇO GALV 12 BWG</t>
  </si>
  <si>
    <t>CERCA CONCERTINA AÇO GALV COM ESPIRAS D=30 CM (ROLO DE 10 M)</t>
  </si>
  <si>
    <t>CORDOALHA DE AÇO D=12,7 MM CP-190 RB - 4 FIOS PARA PROTENSÃO</t>
  </si>
  <si>
    <t>CORDOALHA DE AÇO D=12,7 MM CP-190 RB - 6 FIOS PARA PROTENSÃO</t>
  </si>
  <si>
    <t>CORDOALHA DE AÇO D=12,7 MM CP-190 RB - 7 FIOS PARA PROTENSÃO</t>
  </si>
  <si>
    <t>TELA ARAME GALV FIO 12 - MALHA 1" X 1"</t>
  </si>
  <si>
    <t>TELA ARAME GALV FIO 12 - MALHA 2" X 2"</t>
  </si>
  <si>
    <t>TELA SOLDADA AÇO-CA-60</t>
  </si>
  <si>
    <t>CALHA EM CHAPA GALV Nº 24 ESP=0,65 MM DESENVOLVIMENTO 0,33 M</t>
  </si>
  <si>
    <t>CALHA EM CHAPA GALV Nº 24 ESP=0,65 MM DESENVOLVIMENTO 0,50 M</t>
  </si>
  <si>
    <t>CHAPA EM AÇO GALV Nº 26 ESP=0,50 MM MASSA TEÓRICA *(4,00 KG/M2)</t>
  </si>
  <si>
    <t>CONDUTOR EM CHAPA GALV Nº 24 DESENVOLVIMENTO 0,25 M</t>
  </si>
  <si>
    <t>CONDUTOR EM CHAPA GALV Nº 24 DESENVOLVIMENTO 0,33 M</t>
  </si>
  <si>
    <t>CUMEEIRA (TELHA) FIBROCIMENTO SEM AMIANTO (CRFS) CIMENTO REFORÇADO COM FIOS SINTÉTICOS</t>
  </si>
  <si>
    <t>CUMEEIRA (TELHA) FIBROCIMENTO SEM AMIANTO LARG * 49 CM (CRFS) CIMENTO REFORÇADO COM FIOS SINTÉTICOS</t>
  </si>
  <si>
    <t>CUMEEIRA (TELHA) FIBROCIMENTO SEM AMIANTO LARG * 90 CM (CRFS) CIMENTO REFORÇADO COM FIOS SINTÉTICOS</t>
  </si>
  <si>
    <t>LAJE PRÉ-FABRICADA CONVENCIONAL/PROTENDIDA COM LAJOTA CERÂMICA - H-12</t>
  </si>
  <si>
    <t>LAJE PRÉ-FABRICADA CONVENCIONAL/PROTENDIDA COM LAJOTA CERÂMICA - H-16</t>
  </si>
  <si>
    <t>LAJE PRÉ-FABRICADA CONVENCIONAL/PROTENDIDA COM LAJOTA CERÂMICA - H-8</t>
  </si>
  <si>
    <t>PLACA DE VENTILAÇÃO EM POLIPROPILENO LARG=49 CM PARA TELHA DE FIBROCIMENTO</t>
  </si>
  <si>
    <t>PLACA DE VENTILAÇÃO EM POLIPROPILENO LARG=90 CM PARA TELHA DE FIBROCIMENTO</t>
  </si>
  <si>
    <t>RUFO EM CHAPA GALV N° 24 ESP=0,65 MM DESENVOLVIMENTO/LARG=0,10 M</t>
  </si>
  <si>
    <t>TELHA CANALETE FIBROCIMENTO ESTRUTURAL 8MM X 49 CM X 4,50 M (ESP x LARG x COMP) SEM AMIANTO (CRFS) CIMENTO REFORÇADO COM FIOS SINTÉTICOS</t>
  </si>
  <si>
    <t>TELHA FIBROCIMENTO ESTRUTURAL 8MM X 90CM X 6M (ESP x LARG x COMP) SEM AMIANTO (CRFS) CIMENTO REFORÇADO COM FIOS SINTÉTICOS</t>
  </si>
  <si>
    <t>TELHA ONDULADA EM FIBROCIMENTO ESP=6MM SEM AMIANTO (CRFS) CIMENTO REFORÇADO COM FIOS SINTÉTICOS</t>
  </si>
  <si>
    <t>TELHA ONDULADA EM FIBROCIMENTO ESP=8MM SEM AMIANTO (CRFS) CIMENTO REFORÇADO COM FIOS SINTÉTICOS</t>
  </si>
  <si>
    <t>BLOCO DE CONCRETO APARENTE 14 x 19 x 39 CM (LARG X ALT X COMP) VEDAÇÃO - CLASSE D NBR 6136</t>
  </si>
  <si>
    <t>BLOCO DE CONCRETO APARENTE 19 x 19 x 39 CM (LARG X ALT X COMP) VEDAÇÃO - CLASSE D NBR 6136</t>
  </si>
  <si>
    <t>BLOCO DE CONCRETO APARENTE 9 x 19 x 39 CM (LARG X ALT X COMP) VEDAÇÃO - CLASSE D NBR 6136</t>
  </si>
  <si>
    <t>BLOCO DE CONCRETO ESP=10 CM CELULAR AUTOCLAVADO - CLASSE 25</t>
  </si>
  <si>
    <t>BLOCO DE CONCRETO ESTRUTURAL 14 x 19 x 39 CM (LARG X ALT X COMP) - CLASSE A NBR 6136</t>
  </si>
  <si>
    <t>BLOCO DE CONCRETO ESTRUTURAL 19 x 19 x 39 CM (LARG X ALT X COMP) - CLASSE A NBR 6136</t>
  </si>
  <si>
    <t>BLOCO DE CONCRETO SIMPLES 9 x 19 x 39 CM (LARG X ALT X COMP) VEDAÇÃO - CLASSE D</t>
  </si>
  <si>
    <t>BLOCO DE VIDRO 19 X 19 X 8 CM (LARG X ALT X ESP) TIPO ONDULADO INCOLOR</t>
  </si>
  <si>
    <t>BLOCO DE VIDRO 20 X 20 X 6 CM (LARG X ALT X ESP) TIPO VENEZIANA XADREZ INCOLOR</t>
  </si>
  <si>
    <t>BLOCO ESTRUTURAL CERÂMICO 19 x 19 x 39 CM (LARG X ALT X COMP) NBR 15270</t>
  </si>
  <si>
    <t>ELEMENTO VAZADO CERÂMICO 18 X 18 X 7 CM (COMP X ALT X LARG)</t>
  </si>
  <si>
    <t>ELEMENTO VAZADO CONCRETO 29 X 29 X 6 CM (COMP X ALT X LARG) QUADRICULADO</t>
  </si>
  <si>
    <t>TIJOLO CERÂMICO 8 FUROS - 9 X 19 X 19 CM (LARG X ALT X COMP)</t>
  </si>
  <si>
    <t>TIJOLO VAZADO CERÂMICO LÂMINADO 21 FUROS - 5,5 X 11 X 23CM (ALT X LARG X COMP)</t>
  </si>
  <si>
    <t>TIJOLO MACIÇO CERÂMICO 10,5 X 5,5 X 21,5 CM (LARG X ALT X COMP)</t>
  </si>
  <si>
    <t>TIJOLO APARENTE MACIÇO CERÂMICO 5 X 10,5 X 22,5 CM (ALT X LARG X COMP)</t>
  </si>
  <si>
    <t>AGREGADO LEVE (ARGILA EXPANDIDA) GRANULOMETRIA 15 A 22MM PARA PROTEÇÃO TÉRMICA</t>
  </si>
  <si>
    <t>ARGAMASSA AC II COLANTE USO INTERNO/EXTERNO PARA PISOS E AZULEJOS</t>
  </si>
  <si>
    <t>ARGAMASSA COM CIMENTO , ADIT. COM CATALIZ. PARA CRISTALIZ. CONCENTRADO</t>
  </si>
  <si>
    <t>ARGAMASSA COM CIMENTO , ADIT. COM CATALIZ. PARA CRISTALIZ. MODIFICADO</t>
  </si>
  <si>
    <t>ASFALTO MODIFICADO NBR 9910</t>
  </si>
  <si>
    <t>CIMENTO ASFÁLTICO PONTO DE AMOLECIMENTO * 90 °C</t>
  </si>
  <si>
    <t>CIMENTO ASFÁLTICO DE PETRÓLEO TIPO CAP 30/45</t>
  </si>
  <si>
    <t>CIMENTO CRISTALIZANTE PARA IMPERMEABILIZAÇÃO</t>
  </si>
  <si>
    <t>COLA DE CONTATO (ADESIVO) À BASE DE NEOPRENE</t>
  </si>
  <si>
    <t>MANTA ASFÁLTICA ESP=4 MM ESTRUTURADA COM GEOTEXTIL NÃO TECIDO DE POLIESTER</t>
  </si>
  <si>
    <t>MANTA (GEOTÊXTIL) NÃO TECIDA POLIESTER * 10 KN/M RESISTÊNCIA BI-DIRECIONAL</t>
  </si>
  <si>
    <t>MANTA (GEOTÊXTIL) NÃO TECIDA POLIESTER * 20 KN/M RESISTÊNCIA BI-DIRECIONAL</t>
  </si>
  <si>
    <t>PERFIL TIPO M-35 EM PVC PARA JUNTAS DE CONCRETO</t>
  </si>
  <si>
    <t>PERFIL TIPO O-12 EM PVC PARA JUNTAS DE CONCRETO</t>
  </si>
  <si>
    <t>PERFIL TIPO O-22 EM PVC PARA JUNTAS DE CONCRETO</t>
  </si>
  <si>
    <t>PERFIL TIPO O-35 EM PVC PARA JUNTAS DE CONCRETO</t>
  </si>
  <si>
    <t>PLACA DE ISOPOR ESP=2 CM</t>
  </si>
  <si>
    <t>PRIMER A BASE DE EPOXI RICO EM ZINCO, PROTEÇÃO CONTRA CORROSÃO (DUPLA PROTEÇÃO GALVÂNICA E POR BARREIRA)</t>
  </si>
  <si>
    <t>RESINA BI-COMPONENTE EPÓXI POLIAMINA INJEÇÃO PARA TRATAMENTO DE ESTRUTURAS COM TRINCAS E FISSURAS</t>
  </si>
  <si>
    <t>BATENTE DE PEROBA ROSA OU SIMILAR LARG=14 CM</t>
  </si>
  <si>
    <t>GUARNIÇÃO DE * 1,5 X 5,0 CM (ESP x LARG) PEROBA ROSA OU SIMILAR</t>
  </si>
  <si>
    <t>PORTA EXTERNA LISA CEDRO OU SIMILAR (0,80 x 2,10) M, ENCABEÇADA SEMI-OCA</t>
  </si>
  <si>
    <t>PORTA EXTERNA LISA CEDRO OU SIMILAR (0,90 x 2,10) M, ENCABEÇADA SEMI-OCA</t>
  </si>
  <si>
    <t>PORTA INTERNA LISA CEDRO OU SIMILAR (0,60 x 2,10) M, ENCABEÇADA SEMI-OCA</t>
  </si>
  <si>
    <t>PORTA INTERNA LISA CEDRO OU SIMILAR * (0,70 X 2,10) M ENCABEÇADA SEMI-OCA</t>
  </si>
  <si>
    <t>PORTA INTERNA LISA CEDRO OU SIMILAR (0,80 x 2,10) m, ENCABEÇADA SEMI-OCA</t>
  </si>
  <si>
    <t>CAIXILHO DE FERRO GALV BASCULANTE</t>
  </si>
  <si>
    <t>CAIXILHO DE FERRO GALV CORRER OU MAXIM - AIR</t>
  </si>
  <si>
    <t>CIMENTO CRISTALIZANTE DE PEGA ULTRARRÁPIDA</t>
  </si>
  <si>
    <t>PORTA DE ENROLAR MANUAL EM AÇO GALV. (2,00 x 2,60) M, MEIA-CANA FECHADA - CHAPA 22</t>
  </si>
  <si>
    <t>PORTA DE ENTRADA, 1 FOLHA DE ABRIR, EM ALUMÍNIO ANODIZADO LINHA 42</t>
  </si>
  <si>
    <t>PORTA DE ENTRADA, 2 FOLHAS DE ABRIR, EM ALUMÍNIO ANODIZADO LINHA 42</t>
  </si>
  <si>
    <t>PORTA DE ACESSO PARA PORTA DE ENROLAR, AÇO GALV 0,60 X 1,60 M MEIA-CANA FECHADA - CHAPA 22</t>
  </si>
  <si>
    <t>DOBRADIÇA EM LATÃO CROMADO 3" COM MOLA - VAI-VEM</t>
  </si>
  <si>
    <t>FECHO COM ALAVANCA DE FERRO *22 CM PARA PORTA 2 FOLHAS</t>
  </si>
  <si>
    <t>AZULEJO LISO EXTRA COR BRANCA</t>
  </si>
  <si>
    <t>CERÂMICA VERMELHA</t>
  </si>
  <si>
    <t>GRANA DE MÁRMORE BRANCO GRANULOMETRIA Nº 1</t>
  </si>
  <si>
    <t>JUNTA DE DILATAÇÃO PVC * 3/4" X 1/8"</t>
  </si>
  <si>
    <t>LAJOTÃO (LAJOTA) COLONIAL CERÂMICO ACABAMENTO NATURAL</t>
  </si>
  <si>
    <t>LITOCERÂMICA ESMALTADA</t>
  </si>
  <si>
    <t>MEMBRANA MELAMINICA (FÓRMICA) ESP=0,8 MM BRILHANTE, OBS - PREÇO POR M²</t>
  </si>
  <si>
    <t>PEDRA MIRACEMA EM PLACAS * ESP=2 CM "OLHO DE POMBO"</t>
  </si>
  <si>
    <t>PISO VITRIFICADO CERÂMICO 45 x 45 CM, PEI 5</t>
  </si>
  <si>
    <t>PISO DE BAIXA QUALIDADE CERÂMICO, PARA MOSAICO</t>
  </si>
  <si>
    <t>PISO LISO EM PLACAS BORRACHA 50 X 50 CM, ESP=4 MM</t>
  </si>
  <si>
    <t>PISO EM PLACAS VINÍLICO 30 X 30 CM, ESP=3 MM</t>
  </si>
  <si>
    <t>TÁBUA DE MADEIRA PINUS OU SIMILAR 1 X 10 CM (ESP X LARG) (MACHO - FÊMEA) PARA FORRO</t>
  </si>
  <si>
    <t>VIDRO LAMINADO TRANSPARENTE INCOLOR ESP=10MM</t>
  </si>
  <si>
    <t>VIDRO LAMINADO TRANSPARENTE INCOLOR ESP=6MM</t>
  </si>
  <si>
    <t>VIDRO LAMINADO TRANSPARENTE INCOLOR ESP=8 MM</t>
  </si>
  <si>
    <t>VIDRO LISO TRANSPARENTE INCOLOR ESP=3MM</t>
  </si>
  <si>
    <t>VIDRO LISO TRANSPARENTE INCOLOR ESP=4MM</t>
  </si>
  <si>
    <t>VIDRO LISO TRANSPARENTE INCOLOR ESP=5 MM</t>
  </si>
  <si>
    <t>VIDRO LISO TRANSPARENTE INCOLOR ESP=6 MM</t>
  </si>
  <si>
    <t>VIDRO TEMPERADO TRANSPARENTE INCOLOR ESP=10 MM</t>
  </si>
  <si>
    <t>VIDRO TEMPERADO TRANSPARENTE INCOLOR ESP=6 MM</t>
  </si>
  <si>
    <t>VIDRO TEMPERADO TRANSPARENTE INCOLOR ESP=8 MM</t>
  </si>
  <si>
    <t>FOLHA DE LIXA DE FERRO GRANA (GRÃO) *100</t>
  </si>
  <si>
    <t>FOLHA DE LIXA PARA MADEIRA OU MASSA GRANA (GRÃO) *100</t>
  </si>
  <si>
    <t>MASSA CORRIDA À BASE ACRÍLICA 1ª LINHA</t>
  </si>
  <si>
    <t>PRIMER EPÓXI BI-COMPONENTE PARA SUBSTRATOS METÁLICOS</t>
  </si>
  <si>
    <t>TINTA LÁTEX ACRÍLICA 1° LINHA</t>
  </si>
  <si>
    <t>TINTA LÁTEX PVA 1° LINHA</t>
  </si>
  <si>
    <t>TINTA PRIMER ANTI-CORROSIVA (ZARCÃO)</t>
  </si>
  <si>
    <t>DOBRADIÇA EM FERRO GALV 3" X 2 1/2"</t>
  </si>
  <si>
    <t>BLOCO SEXTAVADO DE CONCRETO * 25x25 CM ESP=8 CM PARA PAVIMENTAÇÃO</t>
  </si>
  <si>
    <t>GUIA RETA DE CONCRETO 15 X 30 X 100 CM PADRÃO PMSP</t>
  </si>
  <si>
    <t>PEDRA (PRETO, BRANCO) PARA PISO MOSAICO PORTUGUÊS</t>
  </si>
  <si>
    <t>ESCORA CONCRETO * ALT=2,30 M - * BASE=9X8 CM PARA MOURÃO</t>
  </si>
  <si>
    <t>ARBUSTOS ALT ENTRE (0,50 ATÉ 1,00 M) - CIPRESTE OU SIMILAR</t>
  </si>
  <si>
    <t>ÁRVORES ORNAMENTAIS ALT &gt; 2,00 M - QUARESMEIRA</t>
  </si>
  <si>
    <t>TERRA VEGETAL À GRANEL</t>
  </si>
  <si>
    <t>ANCORAGEM PASSIVA 4 CORDOALHAS - 12,70 MM EM LAÇO PARA PROTENSÃO</t>
  </si>
  <si>
    <t>ANCORAGEM PASSIVA 4 CORDOALHAS - 12,70 MM PRÉ-BLOCADA PARA PROTENSÃO</t>
  </si>
  <si>
    <t>ASFALTO DILUÍDO DE PETRÓLEO ADP CM-30</t>
  </si>
  <si>
    <t>BAINHA GALV D=70 MM (12 CORDOALHAS DE 12,70 MM) PARA PROTENSÃO</t>
  </si>
  <si>
    <t>BAINHA GALV D=50 MM (4 CORDOALHAS DE 12,70 MM) PARA PROTENSÃO</t>
  </si>
  <si>
    <t>BAINHA GALV D=55 MM (6 CORDOALHAS DE 12,70 MM) PARA PROTENSÃO</t>
  </si>
  <si>
    <t>CABO DE AÇO - (CLASSE 6X7) D=3/8" ALMA DE AÇO - MASSA TEÓRICA *(0,341 KG/M)</t>
  </si>
  <si>
    <t>CIMENTO ASFÁLTICO DE PETRÓLEO TIPO CAP 85/100</t>
  </si>
  <si>
    <t>CORDÃO DE MADEIRA 1,50 X 1,50 CM CEDRINHO OU SIMILAR PARA RODAPÉ</t>
  </si>
  <si>
    <t>CORDÃO DE NYLON (POLIAMIDA) TRANÇADO 2 MM</t>
  </si>
  <si>
    <t>EXECUÇÃO DE SERVIÇOS PARA: PROTENSÃO DE CABOS ESTRUTURAS DE CONCRETO PROTENDIDO - EQUIPAMENTO E MÃO-DE-OBRA</t>
  </si>
  <si>
    <t>ESPOLETA DE MICRORETARDO COM * 5 M DE FIO PARA DETONAÇÃO</t>
  </si>
  <si>
    <t>FORRO FIBRA MINERAL 625 X 1250 MM * ESP=12 MM ABSORÇÃO ACUSTICA</t>
  </si>
  <si>
    <t>FORRO PVC EM LÂMINAS ESP=8 MM</t>
  </si>
  <si>
    <t>IMPERMEABILIZANTE À BASE DE ASFALTO EMULSIONADO EM ÁGUA</t>
  </si>
  <si>
    <t>INSTALAÇÃO DE PONTEIRAS FILTRANTES "SERVIÇO"</t>
  </si>
  <si>
    <t>MASSA ASFÁLTICA (CBUQ) PARA PAVIMENTAÇÃO</t>
  </si>
  <si>
    <t>OPERAÇÃO E MANUTENÇÃO DE CONJUNTO DE REBAIXAMENTO COM PONTEIRAS FILTRANTES - "SERVIÇOS/DIA"</t>
  </si>
  <si>
    <t>PLACA DE GESSO ESP=12,5 MM PARA FORRO</t>
  </si>
  <si>
    <t>PLACA AÇO GALV ESP=1,30 MM INCLUSIVE PINTURA PARA IDENTIFICAÇÃO DE OBRAS</t>
  </si>
  <si>
    <t>PLOTAGEM P/B PAPEL SULFITE 75 GR/M2</t>
  </si>
  <si>
    <t>REVESTIMENTO AREIA E LIGANTE ASFÁLTICO (BINDER)</t>
  </si>
  <si>
    <t>RODAPÉ LISO ALT=7 CM CEDRINHO OU SIMILAR</t>
  </si>
  <si>
    <t>SACO DE RÁFIA 60 x 90 CM NOVO - LISO</t>
  </si>
  <si>
    <t>TAXA DE AQUISIÇÃO DE MATERIAL DE JAZIDA DE SOLO DESAGREGADO</t>
  </si>
  <si>
    <t>TAXA DE BOTA-FORA DE ENTULHO OU SOLO DESAGR. CLASSE II-A (NÃO INERTE) EM ATERRO SANITÁRIO LICENCIADO</t>
  </si>
  <si>
    <t>TAXA DE BOTA-FORA DE ENTULHO OU SOLO DESAGR. CLASSE II-B (INERTE) EM ATERRO COM LICENÇA AMBIENTAL</t>
  </si>
  <si>
    <t>TELA NYLON BRANCA MALHA 120</t>
  </si>
  <si>
    <t>TELA EM POLIETILENO COR LARANJA PARA TAPUME</t>
  </si>
  <si>
    <t>ADESIVO ESTRUTURAL À BASE EPÓXI BI-COMPONENTE - DE BAIXA VISCOSIDADE</t>
  </si>
  <si>
    <t>BICO INJETOR DE RESINA (PARA POLIURETANO OU EPOXI)</t>
  </si>
  <si>
    <t>BROCA DE VÍDEA * 160 MM - MÉDIA DAS BITOLAS ENTRE 3/8" E 1"</t>
  </si>
  <si>
    <t>BROCA DE VÍDEA D=1" X 160 MM</t>
  </si>
  <si>
    <t>BROCA DE VÍDEA D=1" X 330 MM</t>
  </si>
  <si>
    <t>BROCA DE VÍDEA D=1/2" X * 140 MM</t>
  </si>
  <si>
    <t>BROCA DE VÍDEA D=1/2" X 330 MM</t>
  </si>
  <si>
    <t>BROCA DE VÍDEA D=3/4" X 160 MM</t>
  </si>
  <si>
    <t>BROCA DE VÍDEA D=3/4" X 330 MM</t>
  </si>
  <si>
    <t>BROCA DE VÍDEA D=3/8" X * 110 MM</t>
  </si>
  <si>
    <t>BROCA DE VÍDEA D=3/8" X * 300 MM</t>
  </si>
  <si>
    <t>BROCA DIAMANTADA MACIÇA D=3/8" - * COMP=300 MM PARA PERFURAÇÃO DE CONCRETO</t>
  </si>
  <si>
    <t>BROCA DIAMANTADA TUBULAR D=1" - * COMP=300 MM PARA PERFURAÇÃO DE CONCRETO</t>
  </si>
  <si>
    <t>BROCA DIAMANTADA TUBULAR D=1/2" - * COMP=300 MM PARA PERFURAÇÃO DE CONCRETO</t>
  </si>
  <si>
    <t>BROCA DIAMANTADA TUBULAR D=3/4" - * COMP=300 MM PARA PERFURAÇÃO DE CONCRETO</t>
  </si>
  <si>
    <t>FITA CREPE LARG=50 MM</t>
  </si>
  <si>
    <t>FOSFATO DE SÓDIO DIBASICO ANIDRO</t>
  </si>
  <si>
    <t>GRAUTE ESTRUTURAL CIMENTÍCIO, ACIMA DE 20 MPA</t>
  </si>
  <si>
    <t>IMPERMEABILIZANTE À BASE DE POLÍMEROS ACRÍLICOS</t>
  </si>
  <si>
    <t>IMPERMEABILIZANTE À BASE DE RESINAS TERMOPLÁSTICAS</t>
  </si>
  <si>
    <t>IMPERMEABILIZANTE RÍGIDO À BASE DE CIMENTOS ESPECIAIS</t>
  </si>
  <si>
    <t>IMPERMEABILIZANTE SEMIFLEXÍVEL BI-COMPONENTE</t>
  </si>
  <si>
    <t>MANTA ASFÁLTICA COM VÉU DE FIBRA DE VIDRO ESP=4 MM</t>
  </si>
  <si>
    <t>MICROCONCRETO DE ALTA RESISTÊNCIA PARA REPAROS PROFUNDOS</t>
  </si>
  <si>
    <t>GRANALHA ESFÉRICA ESCÓRIA DE COBRE (ABRASIVO) PARA JATEAMENTO</t>
  </si>
  <si>
    <t>GRANALHA ESFÉRICA MINÉRIO DE ALUMÍNIO (ABRASIVO) D=1,16MM PARA JATEAMENTO</t>
  </si>
  <si>
    <t>PERFIL UT10VMA UNIONTECH NEOPRENE PARA JUNTAS - INSTALADO E COLADO</t>
  </si>
  <si>
    <t>PERFIL UT20VMA UNIONTECH NEOPRENE PARA JUNTAS - INSTALADO E COLADO</t>
  </si>
  <si>
    <t>PERFIL UT25VMA UNIONTECH NEOPRENE PARA JUNTAS - INSTALADO E COLADO</t>
  </si>
  <si>
    <t>PERFIL UT30VMA UNIONTECH NEOPRENE PARA JUNTAS - INSTALADO E COLADO</t>
  </si>
  <si>
    <t>PERFIL UT35VMA UNIONTECH NEOPRENE PARA JUNTAS - INSTALADO E COLADO</t>
  </si>
  <si>
    <t>PERFIL UT40VMA UNIONTECH NEOPRENE PARA JUNTAS - INSTALADO E COLADO</t>
  </si>
  <si>
    <t>PERFIL UT50OAE UNIONTECH NEOPRENE PARA JUNTAS - INSTALADO E COLADO</t>
  </si>
  <si>
    <t>PLACA DE ISOPOR ESP=2,5 CM</t>
  </si>
  <si>
    <t>PRIMER ASFÁLTICO BASE PARA APLICAÇÃO DE MANTA ASFALTICA PARA COLAGEM DE MANTA DE IMPERMEABILIZAÇÃO</t>
  </si>
  <si>
    <t>RESINA EPÓXI BASE AQUOSA PARA IMPERMEABILIZAÇÃO DE ESTRUTURAS DE ÁGUA POTÁVEL E EFLUENTES</t>
  </si>
  <si>
    <t>RESINA BI-COMPONENTE POLIURETANO VEGETAL PARA IMPERMEABILIZAÇÃO DE ESTRUTURAS DE ÁGUA POTÁVEL E EFLUENTES</t>
  </si>
  <si>
    <t>VERNIZ À 3 BI-COMPONENTE</t>
  </si>
  <si>
    <t>VERNIZ BI-COMPONENTE CATALISÁVEL À BASE DE EPÓXI</t>
  </si>
  <si>
    <t>CANALETA CONCRETO DN=200 MM FABRICAÇÃO PRÉ-MOLDADO</t>
  </si>
  <si>
    <t>CANALETA CONCRETO DN=300 MM FABRICAÇÃO PRÉ-MOLDADO</t>
  </si>
  <si>
    <t>CANALETA CONCRETO DN=400 MM FABRICAÇÃO PRÉ-MOLDADO</t>
  </si>
  <si>
    <t>CANALETA CONCRETO DN=500 MM FABRICAÇÃO PRÉ-MOLDADO</t>
  </si>
  <si>
    <t>CANALETA CONCRETO DN=600 MM FABRICAÇÃO PRÉ-MOLDADO</t>
  </si>
  <si>
    <t>GRELHA PVC CROMADA DN=150 MM PARA RALO</t>
  </si>
  <si>
    <t>CAIXA SIFONADA QUADRADA PVC 100 x 100, ALT=53 MM, DN=40 MM COM GRELHA</t>
  </si>
  <si>
    <t>CAIXA SIFONADA REDONDA PVC D=100 MM, ALT=38 MM, DN=40 MM COM GRELHA</t>
  </si>
  <si>
    <t>TUBO CONCRETO ARMADO DN=1.000 MM, PONTA BOLSA JUNTA ELASTICA (PBJE) PA-2 NBR 8890 ÁGUAS PLUVIAIS</t>
  </si>
  <si>
    <t>TUBO CONCRETO ARMADO DN=1.100 MM, PONTA BOLSA JUNTA ELASTICA (PBJE) PA-2 NBR 8890 ÁGUAS PLUVIAIS</t>
  </si>
  <si>
    <t>TUBO CONCRETO ARMADO DN=1.200 MM, PONTA BOLSA JUNTA ELASTICA (PBJE) PA-2 NBR 8890 ÁGUAS PLUVIAIS</t>
  </si>
  <si>
    <t>TUBO CONCRETO ARMADO DN=1.500 MM, PONTA BOLSA JUNTA ELASTICA (PBJE) PA-2 NBR 8890 ÁGUAS PLUVIAIS</t>
  </si>
  <si>
    <t>TUBO CONCRETO ARMADO DN=2.000 MM, PONTA BOLSA JUNTA ELASTICA (PBJE) PA-2 NBR 8890 ÁGUAS PLUVIAIS</t>
  </si>
  <si>
    <t>TUBO CONCRETO ARMADO DN=300 MM, PONTA BOLSA JUNTA ELASTICA (PBJE) PA-2 NBR 8890 ÁGUAS PLUVIAIS</t>
  </si>
  <si>
    <t>TUBO CONCRETO ARMADO DN=400 MM, PONTA BOLSA JUNTA ELASTICA (PBJE) PA-2 NBR 8890 ÁGUAS PLUVIAIS</t>
  </si>
  <si>
    <t>TUBO CONCRETO ARMADO DN=500 MM, PONTA BOLSA JUNTA ELASTICA (PBJE) PA-2 NBR 8890 ÁGUAS PLUVIAIS</t>
  </si>
  <si>
    <t>TUBO CONCRETO ARMADO DN=600 MM, PONTA BOLSA JUNTA ELASTICA (PBJE) PA-2 NBR 8890 ÁGUAS PLUVIAIS</t>
  </si>
  <si>
    <t>TUBO CONCRETO ARMADO DN=700 MM, PONTA BOLSA JUNTA ELASTICA (PBJE) PA-2 NBR 8890 ÁGUAS PLUVIAIS</t>
  </si>
  <si>
    <t>TUBO CONCRETO ARMADO DN=800 MM, PONTA BOLSA JUNTA ELASTICA (PBJE) PA-2 NBR 8890 ÁGUAS PLUVIAIS</t>
  </si>
  <si>
    <t>TUBO CONCRETO ARMADO DN=900 MM, PONTA BOLSA JUNTA ELASTICA (PBJE) PA-2 NBR 8890 ÁGUAS PLUVIAIS</t>
  </si>
  <si>
    <t>TUBO CONCRETO ARMADO DN=1.000 MM, PONTA BOLSA JUNTA ELASTICA (PBJE) EA-2 ESGOTO</t>
  </si>
  <si>
    <t>TUBO CONCRETO ARMADO DN=400 MM, PONTA BOLSA JUNTA ELASTICA (PBJE) EA-2 ESGOTO</t>
  </si>
  <si>
    <t>TUBO CONCRETO ARMADO DN=500 MM, PONTA BOLSA JUNTA ELASTICA (PBJE) EA-2 ESGOTO</t>
  </si>
  <si>
    <t>TUBO CONCRETO ARMADO DN=600 MM, PONTA BOLSA JUNTA ELASTICA (PBJE) EA-2 ESGOTO</t>
  </si>
  <si>
    <t>TUBO CONCRETO ARMADO DN=700 MM, PONTA BOLSA JUNTA ELASTICA (PBJE) EA-2 ESGOTO</t>
  </si>
  <si>
    <t>TUBO CONCRETO ARMADO DN=800 MM, PONTA BOLSA JUNTA ELASTICA (PBJE) EA-2 ESGOTO</t>
  </si>
  <si>
    <t>TUBO CONCRETO ARMADO DN=900 MM, PONTA BOLSA JUNTA ELASTICA (PBJE) EA-2 ESGOTO</t>
  </si>
  <si>
    <t>TUBO CONCRETO ARMADO DN=1.000 MM, PONTA BOLSA JUNTA ELASTICA (PBJE) EA-3 ESGOTO</t>
  </si>
  <si>
    <t>TUBO CONCRETO ARMADO DN=1.200 MM, PONTA BOLSA JUNTA ELASTICA (PBJE) EA-3 ESGOTO</t>
  </si>
  <si>
    <t>TUBO CONCRETO ARMADO DN=1.500 MM, PONTA BOLSA JUNTA ELASTICA (PBJE) EA-3 ESGOTO</t>
  </si>
  <si>
    <t>TUBO CONCRETO ARMADO DN=300 MM, PONTA BOLSA JUNTA ELASTICA (PBJE) EA-3 ESGOTO</t>
  </si>
  <si>
    <t>TUBO CONCRETO ARMADO DN=400 MM, PONTA BOLSA JUNTA ELASTICA (PBJE) EA-3 ESGOTO</t>
  </si>
  <si>
    <t>TUBO CONCRETO ARMADO DN=500 MM, PONTA BOLSA JUNTA ELASTICA (PBJE) EA-3 ESGOTO</t>
  </si>
  <si>
    <t>TUBO CONCRETO ARMADO DN=600 MM, PONTA BOLSA JUNTA ELASTICA (PBJE) EA-3 ESGOTO</t>
  </si>
  <si>
    <t>TUBO CONCRETO ARMADO DN=700 MM, PONTA BOLSA JUNTA ELASTICA (PBJE) EA-3 ESGOTO</t>
  </si>
  <si>
    <t>TUBO CONCRETO ARMADO DN=800 MM, PONTA BOLSA JUNTA ELASTICA (PBJE) EA-3 ESGOTO</t>
  </si>
  <si>
    <t>TUBO CONCRETO ARMADO DN=900 MM, PONTA BOLSA JUNTA ELASTICA (PBJE) EA-3 ESGOTO</t>
  </si>
  <si>
    <t>TUBO CONCRETO SIMPLES DN=200 MM, PONTA BOLSA JUNTA ELASTICA (PBJE) PS-1 NBR 8890 - PARA ÁGUAS PLUVIAIS</t>
  </si>
  <si>
    <t>TUBO CONCRETO SIMPLES DN=400 MM, PONTA BOLSA JUNTA ELÁSTICA (PBJE) PS-1 NBR 8890 - PARA ÁGUAS PLUVIAIS</t>
  </si>
  <si>
    <t>TUBO CONCRETO ARMADO DN=1.000 MM PIPE JACKING PARA CRAVAÇÃO</t>
  </si>
  <si>
    <t>TUBO CONCRETO ARMADO DN=1.200 MM PIPE JACKING PARA CRAVAÇÃO</t>
  </si>
  <si>
    <t>TUBO CONCRETO ARMADO DN=1.500 MM PIPE JACKING PARA CRAVAÇÃO</t>
  </si>
  <si>
    <t>TUBO CONCRETO ARMADO DN=2.000 MM PIPE JACKING PARA CRAVAÇÃO</t>
  </si>
  <si>
    <t>TUBO CONCRETO ARMADO DN=300 MM PIPE JACKING PARA CRAVAÇÃO</t>
  </si>
  <si>
    <t>TUBO CONCRETO ARMADO DN=400 MM PIPE JACKING PARA CRAVAÇÃO</t>
  </si>
  <si>
    <t>TUBO CONCRETO ARMADO DN=500 MM PIPE JACKING PARA CRAVAÇÃO</t>
  </si>
  <si>
    <t>TUBO CONCRETO ARMADO DN=600 MM PIPE JACKING PARA CRAVAÇÃO</t>
  </si>
  <si>
    <t>TUBO CONCRETO ARMADO DN=800 MM PIPE JACKING PARA CRAVAÇÃO</t>
  </si>
  <si>
    <t>TUBO CONCRETO ARMADO DN=900 MM PIPE JACKING PARA CRAVAÇÃO</t>
  </si>
  <si>
    <t>TUBO PVC DN=1/2" X 30 CM CANOPLA PARA CHUVEIRO</t>
  </si>
  <si>
    <t>CAIXA DE GORDURA PVC CAPACIDADE *18 L COM CESTO E TAMPA</t>
  </si>
  <si>
    <t>CAIXA SIFONADA PVC D=150MM, SAIDA D=50MM COM GRELHA E PORTA GRELHA ESGOTO</t>
  </si>
  <si>
    <t>CAIXA SIFONADA REDONDA PVC D=100MM, SAIDA D=40MM COM GRELHA CROMADA ESGOTO</t>
  </si>
  <si>
    <t>CAIXA SIFONADA REDONDA PVC D=100MM, SAIDA D=40MM COM GRELHA ESGOTO</t>
  </si>
  <si>
    <t>CAIXA SIFONADA REDONDA PVC D=100MM, SAIDA D=50MM COM GRELHA ESGOTO</t>
  </si>
  <si>
    <t>SIFÃO AJUSTÁVEL PVC D=1 1/2" MM PARA LAVATÓRIO</t>
  </si>
  <si>
    <t>TORNEIRA BÓIA PVC DE=3/4"</t>
  </si>
  <si>
    <t>VÁLVULA DE DESCARGA EM LIGA DE COBRE DN=1.1/2" COM CANOPLA CROMADA PARA EMBUTIR</t>
  </si>
  <si>
    <t>VÁLVULA PARA LAVATÓRIO EM LATÃO CROMADO DN=1"</t>
  </si>
  <si>
    <t>ASSENTO SANITÁRIO POLIPROPILENO (PP) BRANCO COM SOBRETAMPA</t>
  </si>
  <si>
    <t>BACIA (VASO) SANITÁRIO LOUÇA BRANCA COM CAIXA ACOPLADA 6 L</t>
  </si>
  <si>
    <t>BANCADA DE MÁRMORE - ESP=2 CM TIPO BRANCO (ESPÍRITO SANTO)</t>
  </si>
  <si>
    <t>CUBA AÇO INOX, 56 X 34 X 14 CM (COMP X LARG X ALT) PARA USO RESIDENCIAL</t>
  </si>
  <si>
    <t>LAVATÓRIO COM COLUNA LOUÇA BRANCA 40 X 30 CM</t>
  </si>
  <si>
    <t>PAPELEIRA LOUÇA 15 X 15 CM, COM ROLETE</t>
  </si>
  <si>
    <t>TORNEIRA DE PRESSÃO COM FECHAMENTO AUTOMÁTICO DN = 1/2" PARA LAVATÓRIO</t>
  </si>
  <si>
    <t>COLA / ADESIVO PLÁSTICO PARA TUBOS E CONEXÕES EM PVC</t>
  </si>
  <si>
    <t>ANEL PRÉ-MOLDADO DE CONCRETO D=0,80 M - ALT=0,50 M, *ESP=0,03 M</t>
  </si>
  <si>
    <t>ANEL PRÉ-MOLDADO DE CONCRETO D=1,00 M - ALT=0,50 M, *ESP=0,03 M</t>
  </si>
  <si>
    <t>ANEL PRÉ-MOLDADO DE CONCRETO D=1,20 M - ALT=0,50 M, *ESP=0,04 M</t>
  </si>
  <si>
    <t>ANEL PRÉ-MOLDADO DE CONCRETO D=1,30 M - ALT=0,50 M, *ESP=0,04 M</t>
  </si>
  <si>
    <t>ANEL PRÉ-MOLDADO DE CONCRETO D=1,50 M - ALT=0,50 M, *ESP=0,045 M</t>
  </si>
  <si>
    <t>ANEL PRÉ-MOLDADO DE CONCRETO D=1,80 M - ALT=0,50 M, *ESP=0,06 M</t>
  </si>
  <si>
    <t>ANEL PRÉ-MOLDADO DE CONCRETO D=2,10 M - ALT=0,50 M, *ESP=0,06 M</t>
  </si>
  <si>
    <t>ANEL PRÉ-MOLDADO DE CONCRETO D=2,50 M - ALT=0,50 M, *ESP=0,07 M</t>
  </si>
  <si>
    <t>ANEL PRÉ-MOLDADO DE CONCRETO D=3,00 M - ALT=0,50 M, *ESP=0,08 M</t>
  </si>
  <si>
    <t>BOLSA DE BORRACHA PARA LIGAÇÃO DE VASO SANITÁRIO DN1.1/2"</t>
  </si>
  <si>
    <t>CAIXA DE INSPEÇÃO CONCRETO 40X40X40CM (COMP X LARG X ALT) PRÉ FABRICADA (PRÉ MOLDADA), COM TAMPA ESGOTO</t>
  </si>
  <si>
    <t>CAIXA DE GORDURA CONCRETO CAPACIDADE *18 L COM TAMPA</t>
  </si>
  <si>
    <t>ENGATE DE PVC FLEXÍVEL D=1/2" X 40 CM PARA LAVATÓRIO</t>
  </si>
  <si>
    <t>FITA VEDA ROSCA 18 A 20 MM X COMP=50 M PARA JUNTAS ROSCADAS</t>
  </si>
  <si>
    <t>POÇO DE INSPEÇÃO MATERIAL PLÁSTICO D=0,60 M, ALT=1,60 M NTS 234</t>
  </si>
  <si>
    <t>POÇO DE VISITA MATERIAL PLÁSTICO D=1,00 M, ALT=2,00 M NTS 234</t>
  </si>
  <si>
    <t>POÇO DE VISITA MATERIAL PLÁSTICO D=1,00 M, ALT=2,50 M NTS 234</t>
  </si>
  <si>
    <t>POÇO DE VISITA MATERIAL PLÁSTICO D=1,00 M, ALT=3,00 M NTS 234</t>
  </si>
  <si>
    <t>POÇO DE VISITA MATERIAL PLÁSTICO D=1,00 M, ALT=3,50 M NTS 234</t>
  </si>
  <si>
    <t>POÇO DE VISITA MATERIAL PLÁSTICO D=1,00 M, ALT=4,00 M NTS 234</t>
  </si>
  <si>
    <t>TUBO CONCRETO DN=0,60 X LARG=0,50 M, PONTA BOLSA JUNTA ELÁSTICA (NTS044) PARA POÇO DE INSPEÇÃO / VISITA</t>
  </si>
  <si>
    <t>TUBO CONCRETO DN=1,00 X LARG=0,50 M, PONTA BOLSA JUNTA ELÁSTICA (NTS044) PARA POÇO DE INSPEÇÃO / VISITA</t>
  </si>
  <si>
    <t>TUBO CONCRETO DN=1,20 X LARG=0,50 M, PONTA BOLSA JUNTA ELÁSTICA (NTS044) PARA POÇO DE INSPEÇÃO / VISITA</t>
  </si>
  <si>
    <t>ARBUSTOS ORNAMENTAIS ALT ENTRE (0,80 ATÉ 1,50 M) - HIBISCO, AZALÉA</t>
  </si>
  <si>
    <t>ÁRVORES PORTE MÍNIMO ALT= 1,80M - JATOBÁ, MIRINDIBA-ROSA</t>
  </si>
  <si>
    <t>CORANTE BISNAGA 50 ML PARA TINTA</t>
  </si>
  <si>
    <t>CAIXA PLÁSTICA EM POLIPROPILENO - 50 X 35 X 23 (COMP X LARG X ALT)</t>
  </si>
  <si>
    <t>HERBÁCEAS TIPO II ALT *20CM - QUARESMEIRA, BEGÔNIA</t>
  </si>
  <si>
    <t>INSETICIDA AGRÍCOLA DE DELTAMETRINA</t>
  </si>
  <si>
    <t>LONA ENCERADA ALGODÃO FIO 8 COM ILHÓS - 4 X 4 M</t>
  </si>
  <si>
    <t>MUDA DE TREPADEIRA ALT *15 CM - UNHA DE GATO, HERA</t>
  </si>
  <si>
    <t>PAPEL SULFITE (210 x 297 MM)- A4 - 75G PACOTE COM 500 FOLHAS</t>
  </si>
  <si>
    <t>TELA METÁLICA 3" FIO 14 REVESTIDO COM PVC</t>
  </si>
  <si>
    <t>BENTONITA PARA PERFURAÇÃO, CONTENÇÃO E LUBRIFICAÇÃO</t>
  </si>
  <si>
    <t>CHAPA MADEIRA COMPENSADA 6 MM, LAMINADA NAVAL</t>
  </si>
  <si>
    <t>CV04346</t>
  </si>
  <si>
    <t>FILTRO ESPIRALADO D=10.3/4" JAQUETADO SOBRE TUBO API 5A - 840 FUROS/METRO</t>
  </si>
  <si>
    <t>FILTRO ESPIRALADO PERFIL V, AÇO CARBONO, REVESTIMENTO GALV D=10" ABERTURA 0,75 MM, CLASSE HIPER REFORÇADO</t>
  </si>
  <si>
    <t>FILTRO ESPIRALADO PERFIL V, AÇO CARBONO, REVESTIMENTO GALV D=10" ABERTURA 0,75 MM, CLASSE REFORÇADO</t>
  </si>
  <si>
    <t>FILTRO ESPIRALADO PERFIL V, AÇO CARBONO, REVESTIMENTO GALV D=10" ABERTURA 0,75 MM, CLASSE SUPER REFORÇADO</t>
  </si>
  <si>
    <t>FILTRO ESPIRALADO PERFIL V, AÇO CARBONO, REVESTIMENTO GALV D=12" ABERTURA 0,75 MM, CLASSE HIPER REFORÇADO</t>
  </si>
  <si>
    <t>FILTRO ESPIRALADO PERFIL V, AÇO CARBONO, REVESTIMENTO GALV D=12" ABERTURA 0,75 MM, CLASSE REFORÇADO</t>
  </si>
  <si>
    <t>FILTRO ESPIRALADO PERFIL V, AÇO CARBONO, REVESTIMENTO GALV D=12" ABERTURA 0,75 MM, CLASSE STANDARD</t>
  </si>
  <si>
    <t>FILTRO ESPIRALADO PERFIL V, AÇO CARBONO, REVESTIMENTO GALV D=12" ABERTURA 0,75 MM, CLASSE SUPER REFORÇADO</t>
  </si>
  <si>
    <t>FILTRO ESPIRALADO PERFIL V, AÇO CARBONO, REVESTIMENTO GALV D=14" ABERTURA 0,75 MM, CLASSE HIPER REFORÇADO</t>
  </si>
  <si>
    <t>FILTRO ESPIRALADO PERFIL V, AÇO CARBONO, REVESTIMENTO GALV D=14" ABERTURA 0,75 MM, CLASSE REFORÇADO</t>
  </si>
  <si>
    <t>FILTRO ESPIRALADO PERFIL V, AÇO CARBONO, REVESTIMENTO GALV D=14" ABERTURA 0,75 MM, CLASSE STANDARD</t>
  </si>
  <si>
    <t>FILTRO ESPIRALADO PERFIL V, AÇO CARBONO, REVESTIMENTO GALV D=14" ABERTURA 0,75 MM, CLASSE SUPER REFORÇADO</t>
  </si>
  <si>
    <t>FILTRO ESPIRALADO PERFIL V, AÇO CARBONO, REVESTIMENTO GALV D=4" ABERTURA 0,75 MM, CLASSE HIPER REFORÇADO</t>
  </si>
  <si>
    <t>FILTRO ESPIRALADO PERFIL V, AÇO CARBONO, REVESTIMENTO GALV D=4" ABERTURA 0,75 MM, CLASSE REFORÇADO</t>
  </si>
  <si>
    <t>FILTRO ESPIRALADO PERFIL V, AÇO CARBONO, REVESTIMENTO GALV D=4" ABERTURA 0,75 MM, CLASSE SUPER REFORÇADO</t>
  </si>
  <si>
    <t>FILTRO ESPIRALADO PERFIL V, AÇO CARBONO, REVESTIMENTO GALV D=4" ABERTURA 0,75 MM, CLASSE STANDARD</t>
  </si>
  <si>
    <t>FILTRO ESPIRALADO PERFIL V, AÇO CARBONO, REVESTIMENTO GALV D=6" ABERTURA 0,75 MM, CLASSE HIPER REFORÇADO</t>
  </si>
  <si>
    <t>FILTRO ESPIRALADO PERFIL V, AÇO CARBONO, REVESTIMENTO GALV D=6" ABERTURA 0,75 MM, CLASSE REFORÇADO</t>
  </si>
  <si>
    <t>FILTRO ESPIRALADO PERFIL V, AÇO CARBONO, REVESTIMENTO GALV D=6" ABERTURA 0,75 MM, CLASSE STANDARD</t>
  </si>
  <si>
    <t>FILTRO ESPIRALADO PERFIL V, AÇO CARBONO, REVESTIMENTO GALV D=6" ABERTURA 0,75 MM, CLASSE SUPER REFORÇADO</t>
  </si>
  <si>
    <t>FILTRO ESPIRALADO PERFIL V, AÇO CARBONO, REVESTIMENTO GALV D=8" ABERTURA 0,75 MM, CLASSE HIPER REFORÇADO</t>
  </si>
  <si>
    <t>FILTRO ESPIRALADO PERFIL V, AÇO CARBONO, REVESTIMENTO GALV D=8" ABERTURA 0,75 MM, CLASSE REFORÇADO</t>
  </si>
  <si>
    <t>FILTRO ESPIRALADO PERFIL V, AÇO CARBONO, REVESTIMENTO GALV D=8" ABERTURA 0,75 MM, CLASSE STANDARD</t>
  </si>
  <si>
    <t>FILTRO ESPIRALADO PERFIL V, AÇO CARBONO, REVESTIMENTO GALV D=8" ABERTURA 0,75 MM, CLASSE SUPER REFORÇADO</t>
  </si>
  <si>
    <t>FILTRO ESTAMPADO AÇO CARBONO D=4", ESP= 1/8" TIPO NOLD, ABERTURA 0,75 MM</t>
  </si>
  <si>
    <t>FILTRO ESTAMPADO AÇO CARBONO D=6", ESP= 1/8" TIPO NOLD, ABERTURA 0,75 MM</t>
  </si>
  <si>
    <t>FILTRO ESTAMPADO AÇO CARBONO D=8", ESP= 1/8" TIPO NOLD, ABERTURA 0,75 MM</t>
  </si>
  <si>
    <t>FILTRO GEOMECÂNICO PVC D=4 1/2" ABERTURA 0,75 MM, CLASSE REFORÇADO NBR 13607</t>
  </si>
  <si>
    <t>FILTRO GEOMECÂNICO PVC D=6" ABERTURA 0,75 MM, CLASSE REFORÇADO NBR 13607</t>
  </si>
  <si>
    <t>FILTRO GEOMECÂNICO PVC D=6" ABERTURA 0,75 MM, CLASSE STANDARD NBR 13607</t>
  </si>
  <si>
    <t>FILTRO GEOMECÂNICO PVC D=8" ABERTURA 0,75 MM, CLASSE REFORÇADO NBR 13607</t>
  </si>
  <si>
    <t>FILTRO GEOMECÂNICO PVC D=8" ABERTURA 0,75 MM, CLASSE STANDARD NBR 13607</t>
  </si>
  <si>
    <t>POLÍMERO DMP 2000 OU S1500 CMC (CARBOXIMETILCELULOSE) FLUÍDO DE PREPARO UTILIZADO PARA PERFURAÇÃO DE POÇOS</t>
  </si>
  <si>
    <t>TUBO SCHEDULE 10 AÇO GALV D=14" MASSA TEÓRICA *(54,69 KG/M)</t>
  </si>
  <si>
    <t>TUBO SCHEDULE 10 AÇO GALV D=16" MASSA TEÓRICA *(62,57 KG/M)</t>
  </si>
  <si>
    <t>TUBO SCHEDULE 10 AÇO GALV D=18" MASSA TEÓRICA *(70,52 KG/M)</t>
  </si>
  <si>
    <t>TUBO SCHEDULE 10 AÇO GALV D=20" MASSA TEÓRICA *(78,46 KG/M)</t>
  </si>
  <si>
    <t>TUBO SCHEDULE 10 AÇO GALV D=22" MASSA TEÓRICA *(86,41 KG/M)</t>
  </si>
  <si>
    <t>TUBO SCHEDULE 10 AÇO GALV D=24" MASSA TEÓRICA *(94,35 KG/M)</t>
  </si>
  <si>
    <t>TUBO SCHEDULE 20 AÇO GALV D=10" MASSA TEÓRICA *(41,74 KG/M)</t>
  </si>
  <si>
    <t>TUBO SCHEDULE 20 AÇO GALV D=12" MASSA TEÓRICA *(49,67 KG/M)</t>
  </si>
  <si>
    <t>TUBO SCHEDULE 20 AÇO GALV D=14" MASSA TEÓRICA *(67,87 KG/M)</t>
  </si>
  <si>
    <t>TUBO SCHEDULE 20 AÇO GALV D=16" MASSA TEÓRICA *(77,78 KG/M)</t>
  </si>
  <si>
    <t>TUBO SCHEDULE 20 AÇO GALV D=18" MASSA TEÓRICA *(87,70 KG/M)</t>
  </si>
  <si>
    <t>TUBO SCHEDULE 20 AÇO GALV D=8" MASSA TEÓRICA *(33,27 KG/M)</t>
  </si>
  <si>
    <t>TUBO SCHEDULE 30 AÇO GALV D=14" MASSA TEÓRICA *(81,20 KG/M)</t>
  </si>
  <si>
    <t>TUBO SCHEDULE 30 AÇO GALV D=16" MASSA TEÓRICA *(93,19 KG/M)</t>
  </si>
  <si>
    <t>TUBO SCHEDULE 40 AÇO GALV D=10" MASSA TEÓRICA *(60,23 KG/M)</t>
  </si>
  <si>
    <t>TUBO SCHEDULE 40 AÇO GALV D=12" MASSA TEÓRICA *(79,64 KG/M)</t>
  </si>
  <si>
    <t>TUBO SCHEDULE 40 AÇO GALV D=8" MASSA TEÓRICA *(42,48 KG/M)</t>
  </si>
  <si>
    <t>TUBO RÍGIDO NERVURADO REFORÇADO DE PVC D=10"  DIN 4925</t>
  </si>
  <si>
    <t>TUBO RÍGIDO NERVURADO REFORÇADO DE PVC D=4 1/2" DIN 4925</t>
  </si>
  <si>
    <t>TUBO RÍGIDO NERVURADO REFORÇADO DE PVC D=4" DIN 4925</t>
  </si>
  <si>
    <t>TUBO RÍGIDO NERVURADO REFORÇADO DE PVC D=6" DIN 4925</t>
  </si>
  <si>
    <t>TUBO RÍGIDO NERVURADO REFORÇADO DE PVC D=8" DIN 4925</t>
  </si>
  <si>
    <t>TUBO RÍGIDO NERVURADO STANDARD DE PVC D = 4 1/2" DIN 4925</t>
  </si>
  <si>
    <t>TUBO RÍGIDO NERVURADO STANDARD DE PVC D = 4" DIN 4925</t>
  </si>
  <si>
    <t>TUBO RÍGIDO NERVURADO STANDARD DE PVC D = 6" DIN 4925</t>
  </si>
  <si>
    <t>TUBO RÍGIDO NERVURADO STANDARD DE PVC D = 8" DIN 4925</t>
  </si>
  <si>
    <t>CAIXA D'ÁGUA COM TAMPA POLIETILENO 1000L</t>
  </si>
  <si>
    <t>CAIXA D'ÁGUA COM TAMPA POLIETILENO 310L</t>
  </si>
  <si>
    <t>CAIXA D'ÁGUA COM TAMPA POLIETILENO 500L</t>
  </si>
  <si>
    <t>SOLVENTE PARA TINTA EPÓXI SEM ALCATRÃO CONFORME AWWA C-210</t>
  </si>
  <si>
    <t>AREIA BRUTA DE CAVA</t>
  </si>
  <si>
    <t>ADUELA PRÉ-MOLDADA DE CONCRETO 1,5 x 1,5 M x ALT=1,00M, ESP= 0,15M</t>
  </si>
  <si>
    <t>ADUELA PRÉ-MOLDADA DE CONCRETO 2,0 x 2,0 M x ALT=1,00 M, ESP= 0,15 M</t>
  </si>
  <si>
    <t>ADUELA PRÉ-MOLDADA DE CONCRETO 2,5 x 1,5 M x ALT=1,00 M, ESP= 0,15 M</t>
  </si>
  <si>
    <t>ADUELA PRÉ-MOLDADA DE CONCRETO 2,5 x 2,0 M x ALT=1,00 M, ESP= 0,20 M</t>
  </si>
  <si>
    <t>ADUELA PRÉ-MOLDADA DE CONCRETO 2,5 x 2,5 M x ALT=1,00 M, ESP= 0,20 M</t>
  </si>
  <si>
    <t>ADUELA PRÉ-MOLDADA DE CONCRETO 3,0 x 2,5 M x ALT=1,00 M, ESP= 0,20 M</t>
  </si>
  <si>
    <t>ADUELA PRÉ-MOLDADA DE CONCRETO 3,5 x 2,0 M x ALT=1,00 M, ESP= 0,20 M</t>
  </si>
  <si>
    <t>BIG BAG EM LINER (RÁFIA) 0,90 X 0,90 - ALT=1,20 M COM VÁLVULA INFERIOR</t>
  </si>
  <si>
    <t>BLOCO DE CONCRETO SIMPLES 19 x 19 x 39 CM (LARG X ALT X COMP) VEDAÇÃO - CLASSE D</t>
  </si>
  <si>
    <t>BLOCO DE CONCRETO SIMPLES 14 x 19 x 39 CM (LARG X ALT X COMP) VEDAÇÃO - CLASSE D</t>
  </si>
  <si>
    <t>ARMÁRIO DE SOBREPOR SIMPLES PLÁSTICO *32CM X 36CM (LARG X ALT) COM ESPELHO</t>
  </si>
  <si>
    <t>DIVISÓRIA DE GRANILITE ALT=2,15 ESP=3 CM PARA SANITÁRIOS</t>
  </si>
  <si>
    <t>IMPERMEABILIZANTE À BASE DE RESINAS TERMOPLÁSTICAS C/FIBRAS</t>
  </si>
  <si>
    <t>PRIMER BI-COMPONENTE EPÓXI À BASE D'ÁGUA PARA APLICAÇÃO EM SUPERFÍCIES ÚMIDAS</t>
  </si>
  <si>
    <t>PRIMER BI-COMPONENTE EPÓXI PARA APLICAÇÃO EM SUPERFÍCIES CONTAMINADAS</t>
  </si>
  <si>
    <t>RESINA BI-COMPONENTE EPÓXI ISENTA DE SOLVENTES DE ELEVADA RESISTÊNCIA QUÍMICA</t>
  </si>
  <si>
    <t>REVESTIMENTO IMPERMEABILIZANTE À BASE DE POLIURETANO BICOMPONENTE ISENTO DE SOLVENTES COM ELEVADA RESISTÊNCIA QUÍMICA</t>
  </si>
  <si>
    <t>ARGAMASSA POLIMÉRICA COM AGENTE ADESIVO E INIBIDOR DE CORROSÃO PARA REPARO ESTRUTURAL</t>
  </si>
  <si>
    <t>GAIOLA PARA GABIÃO TIPO CAIXA, MALHA 8X10 (GALV.) 2,00 X 1,00 X ALT=0,50 M</t>
  </si>
  <si>
    <t>GAIOLA PARA GABIÃO TIPO CAIXA, MALHA 8X10, FIO 2,4 MM (GALV. REVESTIDO DE PVC) 2,00 X 1,00 X ALT=0,50 M</t>
  </si>
  <si>
    <t>GAIOLA PARA GABIÃO TIPO CAIXA, MALHA 8X10 (GALV. REVESTIDO DE PVC) 2,00 X 1,00 X ALT=1,00 M</t>
  </si>
  <si>
    <t>GAIOLA PARA GABIÃO TIPO CAIXA, MALHA 8X10, FIO 2,7 MM (GALV.) 2,00 X 1,00 X ALT=1,00 M</t>
  </si>
  <si>
    <t>GAIOLA PARA GABIÃO TIPO SACO, Ø 0,65 M, MALHA 8X10, FIO 2,4 MM (GALV. REVESTIDO DE PVC) 2,00 X D=0,65 M</t>
  </si>
  <si>
    <t>TUBO CONCRETO SIMPLES DN=300 MM, PONTA BOLSA JUNTA ELÁSTICA (PBJE) PS-1 NBR 8890 PARA ÁGUAS PLUVIAIS</t>
  </si>
  <si>
    <t>SABONETEIRA SIMPLES EM AÇO INOX PARA FIXAÇÃO NA PAREDE</t>
  </si>
  <si>
    <t>GRANALHA ANGULAR DE AÇO (ABRASIVO) G-25 PARA JATEAMENTO</t>
  </si>
  <si>
    <t>ARDÓSIA EM PLACAS ACABAMENTO NATURAL ESP=8 MM</t>
  </si>
  <si>
    <t>CURVA 180° PARA ELETRODUTO ROSCÁVEL DE PVC D=1" NBR 15465</t>
  </si>
  <si>
    <t>CURVA 180° PARA ELETRODUTO ROSCÁVEL DE PVC D=1.1/2" NBR 15465</t>
  </si>
  <si>
    <t>CURVA 180° PARA ELETRODUTO ROSCÁVEL DE PVC D=2" NBR 15465</t>
  </si>
  <si>
    <t>CURVA 180° PARA ELETRODUTO ROSCÁVEL DE PVC D=3/4" NBR 15465</t>
  </si>
  <si>
    <t>CURVA 90° PARA ELETRODUTO PESADO DE AÇO GALV A FOGO D=1" NBR 5624</t>
  </si>
  <si>
    <t>CURVA 90° PARA ELETRODUTO ROSCÁVEL DE PVC D=1" NBR 15465</t>
  </si>
  <si>
    <t>CURVA 90° PARA ELETRODUTO PESADO DE AÇO GALV A FOGO D=1.1/2" NBR 5624</t>
  </si>
  <si>
    <t>CURVA 90° PARA ELETRODUTO ROSCÁVEL DE PVC D=1.1/2" NBR 15465</t>
  </si>
  <si>
    <t>CURVA 90° PARA ELETRODUTO PESADO DE AÇO GALV A FOGO D=2" NBR 5624</t>
  </si>
  <si>
    <t>CURVA 90° PARA ELETRODUTO ROSCÁVEL DE PVC D=2" NBR 15465</t>
  </si>
  <si>
    <t>CURVA 90° PARA ELETRODUTO PESADO DE AÇO GALV A FOGO D=2.1/2" NBR 5624</t>
  </si>
  <si>
    <t>CURVA 90° PARA ELETRODUTO ROSCÁVEL DE PVC D=2.1/2" NBR 15465</t>
  </si>
  <si>
    <t>CURVA 90° PARA ELETRODUTO PESADO DE AÇO GALV A FOGO D=3" NBR 5624</t>
  </si>
  <si>
    <t>CURVA 90° PARA ELETRODUTO ROSCÁVEL DE PVC D=3" NBR 15465</t>
  </si>
  <si>
    <t>CURVA 90° PARA ELETRODUTO PESADO DE AÇO GALV A FOGO D=3/4" NBR 5624</t>
  </si>
  <si>
    <t>CURVA 90° PARA ELETRODUTO ROSCÁVEL DE PVC D=3/4" NBR 15465</t>
  </si>
  <si>
    <t>CURVA 90° PARA ELETRODUTO PESADO DE AÇO GALV A FOGO D=4" NBR 5624</t>
  </si>
  <si>
    <t>CURVA 90° PARA ELETRODUTO ROSCÁVEL DE PVC D=4" NBR 15465</t>
  </si>
  <si>
    <t>ELETRODUTO RÍGIDO PESADO DE AÇO GALV A FOGO D=3/4" COM LUVA NBR 5624 (BARRA DE 3M)</t>
  </si>
  <si>
    <t>ELETRODUTO RÍGIDO PESADO DE AÇO GALV A FOGO D=1" COM LUVA NBR 5624 (BARRA DE 3M)</t>
  </si>
  <si>
    <t>ELETRODUTO RÍGIDO PESADO DE AÇO GALV A FOGO D=1.1/2" COM LUVA NBR 5624 (BARRA DE 3M)</t>
  </si>
  <si>
    <t>ELETRODUTO RÍGIDO PESADO DE AÇO GALV A FOGO D=1.1/4" COM LUVA NBR 5624 (BARRA DE 3M)</t>
  </si>
  <si>
    <t>ELETRODUTO RÍGIDO PESADO DE AÇO GALV A FOGO D=2" COM LUVA NBR 5624 (BARRA DE 3M)</t>
  </si>
  <si>
    <t>ELETRODUTO RÍGIDO PESADO DE AÇO GALV A FOGO D=2. 1/2" COM LUVA NBR 5624 (BARRA DE 3M)</t>
  </si>
  <si>
    <t>ELETRODUTO RÍGIDO PESADO DE AÇO GALV A FOGO D=3" COM LUVA NBR 5624 (BARRA DE 3M)</t>
  </si>
  <si>
    <t>ELETRODUTO RÍGIDO PESADO DE AÇO GALV A FOGO D=4" COM LUVA NBR 5624 (BARRA DE 3M)</t>
  </si>
  <si>
    <t>ELETRODUTO CORRUGADO DE PEAD D=4" (100MM) ALTA RESISTÊNCIA À COMPRESSÃO NBR 15715 PARA INSTALAÇÃO SUBTERRÂNEA</t>
  </si>
  <si>
    <t>ELETRODUTO CORRUGADO DE PEAD D=5" (125MM) ALTA RESISTÊNCIA À COMPRESSÃO NBR 15715 PARA INSTALAÇÃO SUBTERRÂNEA</t>
  </si>
  <si>
    <t>ELETRODUTO CORRUGADO DE PEAD D=6" (150MM) ALTA RESISTÊNCIA À COMPRESSÃO NBR 15715 PARA INSTALAÇÃO SUBTERRÂNEA</t>
  </si>
  <si>
    <t>ELETRODUTO CORRUGADO DE PEAD D=1.1/4" (30MM) ALTA RESISTÊNCIA À COMPRESSÃO NBR 15715 PARA INSTALAÇÃO SUBTERRÂNEA</t>
  </si>
  <si>
    <t>ELETRODUTO CORRUGADO DE PEAD D=2" (50MM) ALTA RESISTÊNCIA À COMPRESSÃO NBR 15715 PARA INSTALAÇÃO SUBTERRÂNEA</t>
  </si>
  <si>
    <t>ELETRODUTO CORRUGADO DE PEAD D=3" (75MM) ALTA RESISTÊNCIA À COMPRESSÃO NBR 15715 PARA INSTALAÇÃO SUBTERRÂNEA</t>
  </si>
  <si>
    <t>ELETRODUTO CORRUGADO FLEXÍVEL DE PVC D=1" (DE=32MM) ALTA RESISTÊNCIA À COMPRESSÃO E ANTICHAMAS NBR 15465 (PREDIAL - PARA EMBUTIR EM ALVENARIA)</t>
  </si>
  <si>
    <t>ELETRODUTO CORRUGADO FLEXÍVEL DE PVC D=1/2" (DE=20MM) ALTA RESISTÊNCIA À COMPRESSÃO E ANTICHAMAS NBR 15465 (PREDIAL - PARA EMBUTIR EM ALVENARIA)</t>
  </si>
  <si>
    <t>ELETRODUTO CORRUGADO FLEXÍVEL DE PVC D=3/4" (DE=25MM) ALTA RESISTÊNCIA À COMPRESSÃO E ANTICHAMAS NBR 15465 (PREDIAL - PARA EMBUTIR EM ALVENARIA)</t>
  </si>
  <si>
    <t>ELETRODUTO RÍGIDO ROSCÁVEL DE PVC D=1" COM LUVA - ANTICHAMA NBR 15465 (BARRA DE 3M)</t>
  </si>
  <si>
    <t>ELETRODUTO RÍGIDO ROSCÁVEL DE PVC D=1.1/2" COM LUVA - ANTICHAMA NBR 15465 (BARRA DE 3M)</t>
  </si>
  <si>
    <t>ELETRODUTO RÍGIDO ROSCÁVEL DE PVC D=1.1/4" COM LUVA - ANTICHAMA NBR 15465 (BARRA DE 3M)</t>
  </si>
  <si>
    <t>ELETRODUTO RÍGIDO ROSCÁVEL DE PVC D=1/2" COM LUVA - ANTICHAMA NBR 15465 (BARRA DE 3M)</t>
  </si>
  <si>
    <t>ELETRODUTO RÍGIDO ROSCÁVEL DE PVC D=2" COM LUVA - ANTICHAMA NBR 15465 (BARRA DE 3M)</t>
  </si>
  <si>
    <t>ELETRODUTO RÍGIDO ROSCÁVEL DE PVC D=2.1/2" COM LUVA - ANTICHAMA NBR 15465 (BARRA DE 3M)</t>
  </si>
  <si>
    <t>ELETRODUTO RÍGIDO ROSCÁVEL DE PVC D=3" COM LUVA - ANTICHAMA NBR 15465 (BARRA DE 3M)</t>
  </si>
  <si>
    <t>ELETRODUTO RÍGIDO ROSCÁVEL DE PVC D=3/4" COM LUVA - ANTICHAMA NBR 15465 (BARRA DE 3M)</t>
  </si>
  <si>
    <t>ELETRODUTO RÍGIDO ROSCÁVEL DE PVC D=4" COM LUVA - ANTICHAMA NBR 15465 (BARRA DE 3M)</t>
  </si>
  <si>
    <t>LUVA PARA ELETRODUTO PESADO DE AÇO GALV A FOGO D=1" NBR 5624</t>
  </si>
  <si>
    <t>LUVA PARA ELETRODUTO ROSCÁVEL DE PVC D=1" NBR 15465</t>
  </si>
  <si>
    <t>LUVA PARA ELETRODUTO PESADO DE AÇO GALV A FOGO D=1.1/2" NBR 5624</t>
  </si>
  <si>
    <t>LUVA PARA ELETRODUTO ROSCÁVEL DE PVC D=1.1/2" NBR 15465</t>
  </si>
  <si>
    <t>LUVA PARA ELETRODUTO PESADO DE AÇO GALV A FOGO D=2" NBR 5624</t>
  </si>
  <si>
    <t>LUVA PARA ELETRODUTO ROSCÁVEL DE PVC D=2" NBR 15465</t>
  </si>
  <si>
    <t>LUVA PARA ELETRODUTO PESADO DE AÇO GALV A FOGO D=2.1/2" NBR 5624</t>
  </si>
  <si>
    <t>LUVA PARA ELETRODUTO ROSCÁVEL DE PVC D=2.1/2" NBR 15465</t>
  </si>
  <si>
    <t>LUVA PARA ELETRODUTO PESADO DE AÇO GALV A FOGO D=3" NBR 5624</t>
  </si>
  <si>
    <t>LUVA PARA ELETRODUTO ROSCÁVEL DE PVC D=3" NBR 15465</t>
  </si>
  <si>
    <t>LUVA PARA ELETRODUTO PESADO DE AÇO GALV A FOGO D=3/4" NBR 5624</t>
  </si>
  <si>
    <t>LUVA PARA ELETRODUTO ROSCÁVEL DE PVC D=3/4" NBR 15465</t>
  </si>
  <si>
    <t>LUVA PARA ELETRODUTO PESADO DE AÇO GALV A FOGO D=4" NBR 5624</t>
  </si>
  <si>
    <t>LUVA PARA ELETRODUTO ROSCÁVEL DE PVC D=4" NBR 15465</t>
  </si>
  <si>
    <t>CAIXA (PARA PAINEL) DE SOBREPOR EM AÇO * 1200 X 600 X 300MM (ALT X LARG X PROF) PINTURA ELETROSTÁTICA EM PÓ (POLIESTER), COM PORTA E PLACA DE MONTAGEM IP-54</t>
  </si>
  <si>
    <t>CAIXA (PARA PAINEL) DE SOBREPOR EM AÇO * 1200 X 800 X 400MM (ALT X LARG X PROF) PINTURA ELETROSTÁTICA EM PÓ (POLIESTER), COM PORTA E PLACA DE MONTAGEM IP-54</t>
  </si>
  <si>
    <t>CAIXA (PARA PAINEL) DE SOBREPOR EM AÇO * 300 X 300 X 200MM (ALT X LARG X PROF) PINTURA ELETROSTÁTICA EM PÓ (POLIESTER), COM PORTA E PLACA DE MONTAGEM IP-54</t>
  </si>
  <si>
    <t>CAIXA (PARA PAINEL) DE SOBREPOR EM AÇO * 500 X 400 X 200MM (ALT X LARG X PROF) PINTURA ELETROSTÁTICA EM PÓ (POLIESTER), COM PORTA E PLACA DE MONTAGEM IP-54</t>
  </si>
  <si>
    <t>CAIXA (PARA PAINEL) DE SOBREPOR EM AÇO * 600 X 400 X 200MM (ALT X LARG X PROF) PINTURA ELETROSTÁTICA EM PÓ (POLIESTER), COM PORTA E PLACA DE MONTAGEM IP-54</t>
  </si>
  <si>
    <t>CAIXA DE PASSAGEM DE EMBUTIR EM CHAPA DE AÇO GALV * 500 X 500 X 150MM (ALT X LARG X PROF)</t>
  </si>
  <si>
    <t>CAIXA DE PASSAGEM DE EMBUTIR EM CHAPA DE AÇO GALV * 100 X 100 X 80MM (ALT X LARG X PROF)</t>
  </si>
  <si>
    <t>CAIXA DE PASSAGEM DE EMBUTIR EM CHAPA DE AÇO GALV * 150 X 150 X 80MM (ALT X LARG X PROF)</t>
  </si>
  <si>
    <t>CAIXA DE PASSAGEM DE EMBUTIR EM CHAPA DE AÇO GALV * 200 X 200 X 100MM (ALT X LARG X PROF)</t>
  </si>
  <si>
    <t>CAIXA DE PASSAGEM DE EMBUTIR EM CHAPA DE AÇO GALV * 300 X 300 X 120MM (ALT X LARG X PROF)</t>
  </si>
  <si>
    <t>CAIXA DE PASSAGEM DE EMBUTIR EM CHAPA DE AÇO GALV * 400 X 400 X 150MM (ALT X LARG X PROF)</t>
  </si>
  <si>
    <t>CAIXA DE LIGAÇÃO (PASSAGEM) TGVP EM ALUMÍNIO FUNDIDO * 117 X 76 X 58MM (ALT X LARG X PROF - DIMENSÕES INTERNAS) IP-65</t>
  </si>
  <si>
    <t>CAIXA DE LIGAÇÃO (PASSAGEM) TGVP EM ALUMÍNIO FUNDIDO * 170 X 143 X 120MM (ALT X LARG X PROF - DIMENSÕES INTERNAS) IP-65</t>
  </si>
  <si>
    <t>CAIXA DE LIGAÇÃO (PASSAGEM) TGVP EM ALUMÍNIO FUNDIDO * 220 X 140 X 120MM (ALT X LARG X PROF - DIMENSÕES INTERNAS) IP-65</t>
  </si>
  <si>
    <t>CAIXA DE LIGAÇÃO (PASSAGEM) TGVP EM ALUMÍNIO FUNDIDO * 220 X 220 X 160MM (ALT X LARG X PROF - DIMENSÕES INTERNAS) IP-65</t>
  </si>
  <si>
    <t>CAIXA DE LIGAÇÃO (PASSAGEM) TGVP EM ALUMÍNIO FUNDIDO * 220 X 275 X 160MM (ALT X LARG X PROF - DIMENSÕES INTERNAS) IP-65</t>
  </si>
  <si>
    <t>CAIXA DE LIGAÇÃO (PASSAGEM) TGVP EM ALUMÍNIO FUNDIDO * 275 X 140 X 120MM (ALT X LARG X PROF - DIMENSÕES INTERNAS) IP-65</t>
  </si>
  <si>
    <t>CAIXA DE LIGAÇÃO (PASSAGEM) TGVP EM ALUMÍNIO FUNDIDO * 340 X 140 X 120MM (ALT X LARG X PROF - DIMENSÕES INTERNAS) IP-65</t>
  </si>
  <si>
    <t>CAIXA DE LIGAÇÃO (PASSAGEM) TGVP EM ALUMÍNIO FUNDIDO * 440 X 350 X 220MM (ALT X LARG X PROF - DIMENSÕES INTERNAS) IP-65</t>
  </si>
  <si>
    <t>CAIXA DE LIGAÇÃO (PASSAGEM) TGVP EM ALUMÍNIO FUNDIDO * 555 X 350 X 220MM (ALT X LARG X PROF - DIMENSÕES INTERNAS) IP-65</t>
  </si>
  <si>
    <t>CAIXA DE LIGAÇÃO (PASSAGEM) TGVP EM ALUMÍNIO FUNDIDO * 685 X 350 X 220MM (ALT X LARG X PROF - DIMENSÕES INTERNAS) IP-65</t>
  </si>
  <si>
    <t>CONDULETE FIXO MODELO (C / LB / LL / LR) EM ALUMÍNIO D=1" TGVP, ROSCA BSP, COM TAMPA, SEM PINTURA PARA ELETRODUTO PESADO</t>
  </si>
  <si>
    <t>CONDULETE FIXO MODELO (C / LB / LL / LR) EM ALUMÍNIO D=1.1/2" TGVP, ROSCA BSP, COM TAMPA, SEM PINTURA PARA ELETRODUTO PESADO</t>
  </si>
  <si>
    <t>CONDULETE FIXO MODELO (C / LB / LL / LR) EM ALUMÍNIO D=1.1/4" TGVP, ROSCA BSP, COM TAMPA, SEM PINTURA PARA ELETRODUTO PESADO</t>
  </si>
  <si>
    <t>CONDULETE FIXO MODELO (C / LB / LL / LR) EM ALUMÍNIO D=1/2" TGVP, ROSCA BSP, COM TAMPA, SEM PINTURA PARA ELETRODUTO PESADO</t>
  </si>
  <si>
    <t>CONDULETE FIXO MODELO (C / LB / LL / LR) EM ALUMÍNIO D=2" TGVP, ROSCA BSP, COM TAMPA, SEM PINTURA PARA ELETRODUTO PESADO</t>
  </si>
  <si>
    <t>CONDULETE FIXO MODELO (C / LB / LL / LR) EM ALUMÍNIO D=2 .1/2" TGVP, ROSCA BSP, COM TAMPA, SEM PINTURA PARA ELETRODUTO PESADO</t>
  </si>
  <si>
    <t>CONDULETE FIXO MODELO (C / LB / LL / LR) EM ALUMÍNIO D=3" TGVP, ROSCA BSP, COM TAMPA, SEM PINTURA PARA ELETRODUTO PESADO</t>
  </si>
  <si>
    <t>CONDULETE FIXO MODELO (C / LB / LL / LR) EM ALUMÍNIO D=3/4" TGVP, ROSCA BSP, COM TAMPA, SEM PINTURA PARA ELETRODUTO PESADO</t>
  </si>
  <si>
    <t>CONDULETE FIXO MODELO (C / LB / LL / LR) EM ALUMÍNIO D=4" TGVP, ROSCA BSP, COM TAMPA, SEM PINTURA PARA ELETRODUTO PESADO</t>
  </si>
  <si>
    <t>CONDULETE FIXO MODELO (E) EM ALUMÍNIO D=1" TGVP, ROSCA BSP, COM TAMPA, SEM PINTURA PARA ELETRODUTO PESADO</t>
  </si>
  <si>
    <t>CONDULETE FIXO MODELO (E) EM ALUMÍNIO D=1.1/2" TGVP, ROSCA BSP, COM TAMPA, SEM PINTURA PARA ELETRODUTO PESADO</t>
  </si>
  <si>
    <t>CONDULETE FIXO MODELO (E) EM ALUMÍNIO D=2" TGVP, ROSCA BSP, COM TAMPA, SEM PINTURA PARA ELETRODUTO PESADO</t>
  </si>
  <si>
    <t>CONDULETE FIXO MODELO (E) EM ALUMÍNIO D=2.1/2" TGVP, ROSCA BSP, COM TAMPA, SEM PINTURA PARA ELETRODUTO PESADO</t>
  </si>
  <si>
    <t>CONDULETE FIXO MODELO (E) EM ALUMÍNIO D=3" TGVP, ROSCA BSP, COM TAMPA, SEM PINTURA PARA ELETRODUTO PESADO</t>
  </si>
  <si>
    <t>CONDULETE FIXO MODELO (E) EM ALUMÍNIO D=3/4" TGVP, ROSCA BSP, COM TAMPA, SEM PINTURA PARA ELETRODUTO PESADO</t>
  </si>
  <si>
    <t>CONDULETE FIXO MODELO (E) EM ALUMÍNIO D=4" TGVP, ROSCA BSP, COM TAMPA, SEM PINTURA PARA ELETRODUTO PESADO</t>
  </si>
  <si>
    <t>CONDULETE FIXO MODELO (T / TB) EM ALUMÍNIO D=1" TGVP, ROSCA BSP, COM TAMPA, SEM PINTURA PARA ELETRODUTO PESADO</t>
  </si>
  <si>
    <t>CONDULETE FIXO MODELO (T / TB) EM ALUMÍNIO D=1.1/2" TGVP, ROSCA BSP, COM TAMPA, SEM PINTURA PARA ELETRODUTO PESADO</t>
  </si>
  <si>
    <t>CONDULETE FIXO MODELO (T / TB) EM ALUMÍNIO D=2" TGVP, ROSCA BSP, COM TAMPA, SEM PINTURA PARA ELETRODUTO PESADO</t>
  </si>
  <si>
    <t>CONDULETE FIXO MODELO (T / TB) EM ALUMÍNIO D=2.1/2" TGVP, ROSCA BSP, COM TAMPA, SEM PINTURA PARA ELETRODUTO PESADO</t>
  </si>
  <si>
    <t>CONDULETE FIXO MODELO (T / TB) EM ALUMÍNIO D=3" TGVP, ROSCA BSP, COM TAMPA, SEM PINTURA PARA ELETRODUTO PESADO</t>
  </si>
  <si>
    <t>CONDULETE FIXO MODELO (T / TB) EM ALUMÍNIO D=3/4" TGVP, ROSCA BSP, COM TAMPA, SEM PINTURA PARA ELETRODUTO PESADO</t>
  </si>
  <si>
    <t>CONDULETE FIXO MODELO (T / TB) EM ALUMÍNIO D=4" TGVP, ROSCA BSP, COM TAMPA, SEM PINTURA PARA ELETRODUTO PESADO</t>
  </si>
  <si>
    <t>CONDULETE FIXO MODELO (X) EM ALUMÍNIO D=1" TGVP, ROSCA BSP, COM TAMPA, SEM PINTURA PARA ELETRODUTO PESADO</t>
  </si>
  <si>
    <t>CONDULETE FIXO MODELO (X) EM ALUMÍNIO D=1.1/2" TGVP, ROSCA BSP, COM TAMPA, SEM PINTURA PARA ELETRODUTO PESADO</t>
  </si>
  <si>
    <t>CONDULETE FIXO MODELO (X) EM ALUMÍNIO D=2" TGVP, ROSCA BSP, COM TAMPA, SEM PINTURA PARA ELETRODUTO PESADO</t>
  </si>
  <si>
    <t>CONDULETE FIXO MODELO (X) EM ALUMÍNIO D=2.1/2" TGVP, ROSCA BSP, COM TAMPA, SEM PINTURA PARA ELETRODUTO PESADO</t>
  </si>
  <si>
    <t>CONDULETE FIXO MODELO (X) EM ALUMÍNIO D=3" TGVP, ROSCA BSP, COM TAMPA, SEM PINTURA PARA ELETRODUTO PESADO</t>
  </si>
  <si>
    <t>CONDULETE FIXO MODELO (X) EM ALUMÍNIO D=3/4" TGVP, ROSCA BSP, COM TAMPA, SEM PINTURA PARA ELETRODUTO PESADO</t>
  </si>
  <si>
    <t>CONDULETE FIXO MODELO (X) EM ALUMÍNIO D=4" TGVP, ROSCA BSP, COM TAMPA, SEM PINTURA PARA ELETRODUTO PESADO</t>
  </si>
  <si>
    <t>QUADRO DE DISTRIBUIÇÃO DE SOBREPOR METÁLICO 16 - 18 MÓDULOS DIN C/BARRAMENTO TRIFÁSICO 100A</t>
  </si>
  <si>
    <t>QUADRO DE DISTRIBUIÇÃO DE SOBREPOR METÁLICO 24 - 28 MÓDULOS DIN C/BARRAMENTO TRIFÁSICO 100A</t>
  </si>
  <si>
    <t>QUADRO DE DISTRIBUIÇÃO DE SOBREPOR METÁLICO 34 - 36 MÓDULOS DIN C/BARRAMENTO TRIFÁSICO 100A</t>
  </si>
  <si>
    <t>QUADRO DE DISTRIBUIÇÃO DE SOBREPOR METÁLICO 44 - 48 MÓDULOS DIN C/BARRAMENTO TRIFÁSICO 150A</t>
  </si>
  <si>
    <t>SOQUETE E27 EM BAQUELITE 250V, 4A PARA LÂMPADA</t>
  </si>
  <si>
    <t>CABO DE COBRE NÚ 10MM2 (* 92,2KG/KM) CLASSE 2A</t>
  </si>
  <si>
    <t>CABO DE COBRE NÚ 120MM2 (* 1138,0KG/KM) CLASSE 2A</t>
  </si>
  <si>
    <t>CABO DE COBRE NÚ 150MM2 (* 1430,0KG/KM) CLASSE 2A</t>
  </si>
  <si>
    <t>CABO DE COBRE NÚ 16MM2 (* 145,0KG/KM) CLASSE 2A</t>
  </si>
  <si>
    <t>CABO DE COBRE NÚ 25MM2 (* 212,0KG/KM) CLASSE 2A</t>
  </si>
  <si>
    <t>CABO DE COBRE NÚ 35MM2 (* 312,0KG/KM) CLASSE 2A</t>
  </si>
  <si>
    <t>CABO DE COBRE NÚ 50MM2 (* 449,0KG/KM) CLASSE 2A</t>
  </si>
  <si>
    <t>CABO DE COBRE NÚ 70MM2 (* 594,0KG/KM) CLASSE 2A</t>
  </si>
  <si>
    <t>CABO DE COBRE NÚ 95MM2 (* 847,0KG/KM) CLASSE 2A</t>
  </si>
  <si>
    <t>CABO DE COBRE FLEXIVEL ISOLAÇÃO EPR OU HEPR / COBERTURA PVC 0,6/1KV, 1,5MM2</t>
  </si>
  <si>
    <t>CABO DE COBRE FLEXIVEL ISOLAÇÃO EPR OU HEPR / COBERTURA PVC 0,6/1KV, 10,0MM2</t>
  </si>
  <si>
    <t>CABO DE COBRE FLEXIVEL ISOLAÇÃO EPR OU HEPR / COBERTURA PVC 0,6/1KV, 120,0MM2</t>
  </si>
  <si>
    <t>CABO DE COBRE FLEXIVEL ISOLAÇÃO EPR OU HEPR / COBERTURA PVC 0,6/1KV, 150,0MM2</t>
  </si>
  <si>
    <t>CABO DE COBRE FLEXIVEL ISOLAÇÃO EPR OU HEPR / COBERTURA PVC 0,6/1KV, 16,0MM2</t>
  </si>
  <si>
    <t>CABO DE COBRE FLEXIVEL ISOLAÇÃO EPR OU HEPR / COBERTURA PVC 0,6/1KV, 185,0MM2</t>
  </si>
  <si>
    <t>CABO DE COBRE FLEXIVEL ISOLAÇÃO EPR OU HEPR / COBERTURA PVC 0,6/1KV, 2,5MM2</t>
  </si>
  <si>
    <t>CABO DE COBRE FLEXIVEL ISOLAÇÃO EPR OU HEPR / COBERTURA PVC 0,6/1KV, 240,0MM2</t>
  </si>
  <si>
    <t>CABO DE COBRE FLEXIVEL ISOLAÇÃO EPR OU HEPR / COBERTURA PVC 0,6/1KV, 25,0MM2</t>
  </si>
  <si>
    <t>CABO DE COBRE FLEXIVEL ISOLAÇÃO EPR OU HEPR / COBERTURA PVC 0,6/1KV, 300,0MM2</t>
  </si>
  <si>
    <t>CABO DE COBRE FLEXIVEL ISOLAÇÃO EPR OU HEPR / COBERTURA PVC 0,6/1KV, 35,0MM2</t>
  </si>
  <si>
    <t>CABO DE COBRE FLEXIVEL ISOLAÇÃO EPR OU HEPR / COBERTURA PVC 0,6/1KV, 4,0MM2</t>
  </si>
  <si>
    <t>CABO DE COBRE FLEXIVEL ISOLAÇÃO EPR OU HEPR / COBERTURA PVC 0,6/1KV, 400,0MM2</t>
  </si>
  <si>
    <t>CABO DE COBRE FLEXIVEL ISOLAÇÃO EPR OU HEPR / COBERTURA PVC 0,6/1KV, 50,0MM2</t>
  </si>
  <si>
    <t>CABO DE COBRE FLEXIVEL ISOLAÇÃO EPR OU HEPR / COBERTURA PVC 0,6/1KV, 6,0MM2</t>
  </si>
  <si>
    <t>CABO DE COBRE FLEXIVEL ISOLAÇÃO EPR OU HEPR / COBERTURA PVC 0,6/1KV, 70,0MM2</t>
  </si>
  <si>
    <t>CABO DE COBRE FLEXIVEL ISOLAÇÃO EPR OU HEPR / COBERTURA PVC 0,6/1KV, 95,0MM2</t>
  </si>
  <si>
    <t>CABO DE COBRE ISOLAÇÃO EPR OU HEPR / COBERTURA PVC 15/25KV, 35,0MM2</t>
  </si>
  <si>
    <t>CABO DE COBRE ISOLAÇÃO EPR OU HEPR / COBERTURA PVC 15/25KV, 50,0MM2</t>
  </si>
  <si>
    <t>CABO DE COBRE ISOLAÇÃO EPR OU HEPR / COBERTURA PVC 15/25KV, 70,0MM2</t>
  </si>
  <si>
    <t>CABO DE COBRE ISOLAÇÃO EPR OU HEPR / COBERTURA PVC 15/25KV, 95,0MM2</t>
  </si>
  <si>
    <t>CABO DE COBRE ISOLAÇÃO EPR OU HEPR / COBERTURA PVC 3,6/6KV, 120,0MM2</t>
  </si>
  <si>
    <t>CABO DE COBRE ISOLAÇÃO EPR OU HEPR / COBERTURA PVC 3,6/6KV, 150,0MM2</t>
  </si>
  <si>
    <t>CABO DE COBRE ISOLAÇÃO EPR OU HEPR / COBERTURA PVC 3,6/6KV, 16,0MM2</t>
  </si>
  <si>
    <t>CABO DE COBRE ISOLAÇÃO EPR OU HEPR / COBERTURA PVC 3,6/6KV, 185,0MM2</t>
  </si>
  <si>
    <t>CABO DE COBRE ISOLAÇÃO EPR OU HEPR / COBERTURA PVC 3,6/6KV, 240,0MM2</t>
  </si>
  <si>
    <t>CABO DE COBRE ISOLAÇÃO EPR OU HEPR / COBERTURA PVC 3,6/6KV, 25,0MM2</t>
  </si>
  <si>
    <t>CABO DE COBRE ISOLAÇÃO EPR OU HEPR / COBERTURA PVC 3,6/6KV, 50,0MM2</t>
  </si>
  <si>
    <t>CABO DE COBRE ISOLAÇÃO EPR OU HEPR / COBERTURA PVC 3,6/6KV, 70,0MM2</t>
  </si>
  <si>
    <t>CABO DE COBRE ISOLAÇÃO EPR OU HEPR / COBERTURA PVC 3,6/6KV, 95,0MM2</t>
  </si>
  <si>
    <t>CABO DE COBRE ISOLAÇÃO EPR OU HEPR / COBERTURA PVC 8,7/15KV, 120,0MM2</t>
  </si>
  <si>
    <t>CABO DE COBRE ISOLAÇÃO EPR OU HEPR / COBERTURA PVC 8,7/15KV, 25,0MM2</t>
  </si>
  <si>
    <t>CABO DE COBRE ISOLAÇÃO EPR OU HEPR / COBERTURA PVC 8,7/15KV, 35,0MM2</t>
  </si>
  <si>
    <t>CABO DE COBRE ISOLAÇÃO EPR OU HEPR / COBERTURA PVC 8,7/15KV, 50,0MM2</t>
  </si>
  <si>
    <t>CABO DE COBRE ISOLAÇÃO EPR OU HEPR / COBERTURA PVC 8,7/15KV, 70,0MM2</t>
  </si>
  <si>
    <t>CABO DE COBRE ISOLAÇÃO EPR OU HEPR / COBERTURA PVC 8,7/15KV, 95,0MM2</t>
  </si>
  <si>
    <t>CABO DE COBRE FLEXIVEL ISOLAÇÃO PVC 750V, 1,5MM2</t>
  </si>
  <si>
    <t>CABO DE COBRE FLEXIVEL ISOLAÇÃO PVC 750V, 10,0MM2</t>
  </si>
  <si>
    <t>CABO DE COBRE FLEXIVEL ISOLAÇÃO PVC 750V, 120,0MM2</t>
  </si>
  <si>
    <t>CABO DE COBRE FLEXIVEL ISOLAÇÃO PVC 750V, 150,0MM2</t>
  </si>
  <si>
    <t>CABO DE COBRE FLEXIVEL ISOLAÇÃO PVC 750V, 16,0MM2</t>
  </si>
  <si>
    <t>CABO DE COBRE FLEXIVEL ISOLAÇÃO PVC 750V, 185,0MM2</t>
  </si>
  <si>
    <t>CABO DE COBRE FLEXIVEL ISOLAÇÃO PVC 750V, 2,5MM2</t>
  </si>
  <si>
    <t>CABO DE COBRE FLEXIVEL ISOLAÇÃO PVC 750V, 240,0MM2</t>
  </si>
  <si>
    <t>CABO DE COBRE FLEXIVEL ISOLAÇÃO PVC 750V, 25,0MM2</t>
  </si>
  <si>
    <t>CABO DE COBRE FLEXIVEL ISOLAÇÃO PVC 750V, 35,0MM2</t>
  </si>
  <si>
    <t>CABO DE COBRE FLEXIVEL ISOLAÇÃO PVC 750V, 4,0MM2</t>
  </si>
  <si>
    <t>CABO DE COBRE FLEXIVEL ISOLAÇÃO PVC 750V, 50,0MM2</t>
  </si>
  <si>
    <t>CABO DE COBRE FLEXIVEL ISOLAÇÃO PVC 750V, 6,0MM2</t>
  </si>
  <si>
    <t>CABO DE COBRE FLEXIVEL ISOLAÇÃO PVC 750V, 70,0MM2</t>
  </si>
  <si>
    <t>CABO DE COBRE FLEXIVEL ISOLAÇÃO PVC 750V, 95,0MM2</t>
  </si>
  <si>
    <t>FITA ISOLANTE EM PVC ATÉ 750V, 19MM (LARG), 0 A 90 °C, ESPESSURA MÍNIMA DE 0,15MM, PARA INSTALAÇÕES ELÉTRICAS</t>
  </si>
  <si>
    <t>LUMINÁRIA FECHADA ARANDELA 45° EM LIGA DE ALUMINIO FUNDIDO COM GLOBO DE VIDRO RESISTENTE A CHOQUE TÉRMICO 100W SOQUETE E27, SEM ALOJAMENTO PARA EQUIPAMENTO AUXILIAR, TGVP IP-65</t>
  </si>
  <si>
    <t>LUMINÁRIA FECHADA ARANDELA 45° EM LIGA DE ALUMINIO FUNDIDO COM GLOBO DE VIDRO RESISTENTE A CHOQUE TÉRMICO 200W SOQUETE E27, SEM ALOJAMENTO PARA EQUIPAMENTO AUXILIAR, TGVP IP-65</t>
  </si>
  <si>
    <t>LUMINÁRIA FECHADA ARANDELA 45° EM LIGA DE ALUMINIO FUNDIDO COM GLOBO DE VIDRO RESISTENTE A CHOQUE TÉRMICO 300W SOQUETE E40, SEM ALOJAMENTO PARA EQUIPAMENTO AUXILIAR, TGVP IP-65</t>
  </si>
  <si>
    <t>LUMINÁRIA FECHADA ARANDELA 90° EM LIGA DE ALUMINIO FUNDIDO COM GLOBO DE VIDRO RESISTENTE A CHOQUE TÉRMICO 100W SOQUETE E27, SEM ALOJAMENTO PARA EQUIPAMENTO AUXILIAR, TGVP IP-65</t>
  </si>
  <si>
    <t>LUMINÁRIA FECHADA ARANDELA 90° EM LIGA DE ALUMINIO FUNDIDO COM GLOBO DE VIDRO RESISTENTE A CHOQUE TÉRMICO 300W SOQUETE E40, SEM ALOJAMENTO PARA EQUIPAMENTO AUXILIAR, TGVP IP-65</t>
  </si>
  <si>
    <t>LUMINÁRIA FECHADA PENDENTE EM LIGA DE ALUMINIO FUNDIDO COM GLOBO DE VIDRO RESISTENTE A CHOQUE TÉRMICO 100W SOQUETE E27, SEM ALOJAMENTO PARA EQUIPAMENTO AUXILIAR, TGVP IP-65</t>
  </si>
  <si>
    <t>LUMINÁRIA FECHADA PENDENTE EM LIGA DE ALUMINIO FUNDIDO COM GLOBO DE VIDRO RESISTENTE A CHOQUE TÉRMICO 200W SOQUETE E27, SEM ALOJAMENTO PARA EQUIPAMENTO AUXILIAR, TGVP IP-65</t>
  </si>
  <si>
    <t>LUMINÁRIA FECHADA PENDENTE EM LIGA DE ALUMINIO FUNDIDO COM GLOBO DE VIDRO RESISTENTE A CHOQUE TÉRMICO 300W SOQUETE E40, SEM ALOJAMENTO PARA EQUIPAMENTO AUXILIAR, TGVP IP-65</t>
  </si>
  <si>
    <t>LUMINÁRIA FECHADA PLAFONIER EM LIGA DE ALUMINIO FUNDIDO COM GLOBO DE VIDRO RESISTENTE A CHOQUE TÉRMICO 100W SOQUETE E27, SEM ALOJAMENTO PARA EQUIPAMENTO AUXILIAR, TGVP IP-65</t>
  </si>
  <si>
    <t>LUMINÁRIA FECHADA PLAFONIER EM LIGA DE ALUMINIO FUNDIDO COM GLOBO DE VIDRO RESISTENTE A CHOQUE TÉRMICO 200W SOQUETE E27, SEM ALOJAMENTO PARA EQUIPAMENTO AUXILIAR, TGVP IP-65</t>
  </si>
  <si>
    <t>LUMINÁRIA FECHADA PLAFONIER EM LIGA DE ALUMINIO FUNDIDO COM GLOBO DE VIDRO RESISTENTE A CHOQUE TÉRMICO 300W SOQUETE E40, SEM ALOJAMENTO PARA EQUIPAMENTO AUXILIAR, TGVP IP-65</t>
  </si>
  <si>
    <t>LUMINÁRIA PÚBLICA FECHADA CORPO EM CHAPA DE ALUMÍNIO ANODIZADO PARA LÂMPADAS DE VAPOR ATÉ 250W SOQUETE E40, COM ALOJAMENTO PARA EQUIPAMENTO AUXILIAR EM LIGA DE ALUMINIO FUNDIDO IP-54 (CORPO ÓTICO)</t>
  </si>
  <si>
    <t>LUMINÁRIA PÚBLICA (PÉTALA) FECHADA EM LIGA DE ALUMINIO E REFRATOR DE VIDRO PLANO PARA LÂMPADAS DE VAPOR ATÉ 400W SOQUETE E40, COM ALOJAMENTO PARA EQUIPAMENTO AUXILIAR IP-65 (CORPO ÓTICO)</t>
  </si>
  <si>
    <t>LUMINÁRIA PLAFONIER TIPO GLOBO DE VIDRO D=15CM COM BASE</t>
  </si>
  <si>
    <t>LUMINÁRIA DECORATIVA TIPO GLOBO EM ACRILICO LEITOSO E BASE (SUPORTE PARA FIXAÇÃO EM POSTE) EM LIGA DE ALUMÍNIO FUNDIDO, ESFERA COM D=* 0,5M PARA LAMPADA MISTA OU VAPOR PARA PRAÇAS E JARDINS OBS: POSTE NÃO INCLUSO</t>
  </si>
  <si>
    <t>REFLETOR (PROJETOR) RETANGULAR EM LIGA DE ALUMINIO FUNDIDO E REFRATOR DE VIDRO PLANO RESISTENTE A CHOQUE TÉRMICO E IMPACTOS PARA LÂMPADAS DE VAPOR ATÉ 400W SOQUETE E40, COM ALOJAMENTO PARA EQUIPAMENTO AUXILIAR IP-65</t>
  </si>
  <si>
    <t>SUPORTE P/FIXAÇÃO DE LUMINÁRIA PÚBLICA NO TOPO DO POSTE DE AÇO GALVANIZADO A FOGO 3 PÉTALAS DIÂM. TOPO DO POSTE = 60MM</t>
  </si>
  <si>
    <t>BORNE (CONECTOR) TERRA UNIPOLAR EM POLIAMIDA PARA CABO DE 10,0MM2 CONEXÃO A PARAFUSO, 2 CONEXÕES, VERDE-AMARELO</t>
  </si>
  <si>
    <t>BORNE (CONECTOR) TERRA UNIPOLAR EM POLIAMIDA PARA CABO DE 2,5MM2 CONEXÃO A PARAFUSO, 2 CONEXÕES, VERDE-AMARELO</t>
  </si>
  <si>
    <t>BORNE (CONECTOR) TERRA UNIPOLAR EM POLIAMIDA PARA CABO DE 16,0MM2 CONEXÃO A PARAFUSO, 2 CONEXÕES, VERDE-AMARELO</t>
  </si>
  <si>
    <t>BORNE (CONECTOR) TERRA UNIPOLAR EM POLIAMIDA PARA CABO DE 35,0MM2 CONEXÃO A PARAFUSO, 2 CONEXÕES, VERDE-AMARELO</t>
  </si>
  <si>
    <t>BORNE (CONECTOR) DE PASSAGEM UNIPOLAR EM POLIAMIDA PARA CABO DE 10,0MM2 - In=* 61A CONEXÃO A PARAFUSO, 2 CONEXÕES, CINZA</t>
  </si>
  <si>
    <t>BORNE (CONECTOR) DE PASSAGEM UNIPOLAR EM POLIAMIDA PARA CABO DE 16,0MM2 - In=* 81A CONEXÃO A PARAFUSO, 2 CONEXÕES, CINZA</t>
  </si>
  <si>
    <t>BORNE (CONECTOR) DE PASSAGEM UNIPOLAR EM POLIAMIDA PARA CABO DE 2,5MM2 - In=* 26A CONEXÃO A PARAFUSO, 2 CONEXÕES, CINZA</t>
  </si>
  <si>
    <t>BORNE (CONECTOR) DE PASSAGEM UNIPOLAR EM POLIAMIDA PARA CABO DE 35,0MM2 - In=* 134A CONEXÃO A PARAFUSO, 2 CONEXÕES, CINZA</t>
  </si>
  <si>
    <t>BORNE (CONECTOR) DE PASSAGEM UNIPOLAR EM POLIAMIDA PARA CABO DE 4,0MM2 - In=* 34A CONEXÃO A PARAFUSO, 2 CONEXÕES, CINZA</t>
  </si>
  <si>
    <t>BORNE (CONECTOR) DE PASSAGEM UNIPOLAR EM POLIAMIDA PARA CABO DE 6,0MM2 - In=* 44A CONEXÃO A PARAFUSO, 2 CONEXÕES, CINZA</t>
  </si>
  <si>
    <t>BOTÃO COGUMELO TERMOPLÁSTICO D=40MM, CORRENTE TÉRMICA DOS CONTATOS 10A, C/TRAVA GIRATÓRIA, 1 CONTATO (NA/NF) IP-65 PARA FIXAÇÃO EM PORTA DE PAINEL (COM SUPORTE / FLANGE)</t>
  </si>
  <si>
    <t>BOTÃO COMANDO TERMOPLÁSTICO CORRENTE TÉRMICA DOS CONTATOS 10A, 1 CONTATO (NA/NF) IP-65 PARA FIXAÇÃO EM PORTA DE PAINEL  (COM SUPORTE / FLANGE)</t>
  </si>
  <si>
    <t>BOTÃO COMANDO TERMOPLÁSTICO CORRENTE TÉRMICA DOS CONTATOS 10A, 2 CONTATOS (NA/NF) IP-65 PARA FIXAÇÃO EM PORTA DE PAINEL  (COM SUPORTE / FLANGE)</t>
  </si>
  <si>
    <t>BOTÃO COMANDO TERMOPLÁSTICO CORRENTE TÉRMICA DOS CONTATOS 10A, 3 CONTATOS (NA/NF) IP-65 PARA FIXAÇÃO EM PORTA DE PAINEL  (COM SUPORTE / FLANGE)</t>
  </si>
  <si>
    <t>BOTÃO COMANDO SINALIZADO LED TERMOPLÁSTICO CORRENTE TÉRMICA DOS CONTATOS 10A, 1 CONTATO (NA/NF), 230VCA IP-65 PARA FIXAÇÃO EM PORTA DE PAINEL (COM SUPORTE / FLANGE)</t>
  </si>
  <si>
    <t>BOTÃO COMANDO SINALIZADO LED TERMOPLÁSTICO CORRENTE TÉRMICA DOS CONTATOS 10A, 2 CONTATOS (NA/NF), 230VCA IP-65 PARA FIXAÇÃO EM PORTA DE PAINEL  (COM SUPORTE / FLANGE)</t>
  </si>
  <si>
    <t>COMUTADOR (CHAVE SELETORA) 2 POSIÇÕES COM CHAVE YALE TERMOPLÁSTICO CORRENTE TÉRMICA DOS CONTATOS 10A, 2 CONTATOS (NA/NF) IP-65 PARA FIXAÇÃO EM PORTA DE PAINEL (COM SUPORTE / FLANGE)</t>
  </si>
  <si>
    <t>COMUTADOR (CHAVE SELETORA) 2 POSIÇÕES TERMOPLÁSTICO CORRENTE TÉRMICA DOS CONTATOS 10A, COM RETENÇÃO 1 CONTATO (NA/NF) IP-65 PARA FIXAÇÃO EM PORTA DE PAINEL (COM SUPORTE / FLANGE)</t>
  </si>
  <si>
    <t>COMUTADOR (CHAVE SELETORA) 2 POSIÇÕES TERMOPLÁSTICO CORRENTE TÉRMICA DOS CONTATOS 10A, COM RETENÇÃO 2 CONTATOS (NA/NF) IP-65 PARA FIXAÇÃO EM PORTA DE PAINEL (COM SUPORTE / FLANGE)</t>
  </si>
  <si>
    <t>COMUTADOR (CHAVE SELETORA) 3 POSIÇÕES COM CHAVE YALE TERMOPLÁSTICO CORRENTE TÉRMICA DOS CONTATOS 10A, 2 CONTATOS (NA/NF) IP-65 PARA FIXAÇÃO EM PORTA DE PAINEL (COM SUPORTE / FLANGE)</t>
  </si>
  <si>
    <t>COMUTADOR (CHAVE SELETORA) 3 POSIÇÕES TERMOPLÁSTICO CORRENTE TÉRMICA DOS CONTATOS 10A, COM RETENÇÃO 2 CONTATOS (NA/NF) IP-65 PARA FIXAÇÃO EM PORTA DE PAINEL (COM SUPORTE / FLANGE)</t>
  </si>
  <si>
    <t>COMUTADOR AMPERÍMETRO 1 POLO, 4 POSIÇÕES (0-R-S-T), CORRENTE TÉRMICA NOMINAL 10A, 690V (PARA 3 TCS E 1 AMPERÍMETRO) PARA FIXAÇÃO EM PORTA DE PAINEL</t>
  </si>
  <si>
    <t>COMUTADOR VOLTÍMETRO 4 POSIÇÕES (0-RS-ST-TR), CORRENTE TÉRMICA NOMINAL 10A, 690V PARA FIXAÇÃO EM PORTA DE PAINEL</t>
  </si>
  <si>
    <t>ISOLADOR EPOXI PARALELO/CILINDRICO FABICADO EM PREMIX (POLIESTER REFORÇADO COM FIBRA DE VIDRO) 40 X 40MM (DIÂM X ALT), ROSCA M8, 1KV AUTOEXTINGUÍVEL, INSERTOS USINADOS EM LATÃO</t>
  </si>
  <si>
    <t>SINALEIRO LED TERMOPLÁSTICO CORRENTE TÉRMICA DOS CONTATOS 10A, 230VCA IP-65 PARA FIXAÇÃO EM PORTA DE PAINEL (COM SUPORTE / FLANGE)</t>
  </si>
  <si>
    <t>TRILHO PERFURADO DE AÇO GALV DIN 35 X 7,5MM BARRA DE 2 METROS</t>
  </si>
  <si>
    <t>POSTE TELECÔNICO RETO DE AÇO GALV A FOGO, ALT=3M (ALTURA ÚTIL) ENGASTAR, DIÂM. NO TOPO = 60MM NBR-14744 PARA ILUMINAÇÃO</t>
  </si>
  <si>
    <t>BUCHA DE ALUMÍNIO D=1" PARA ELETRODUTO</t>
  </si>
  <si>
    <t>BUCHA DE ALUMÍNIO D=1.1/2" PARA ELETRODUTO</t>
  </si>
  <si>
    <t>BUCHA DE ALUMÍNIO D=2" PARA ELETRODUTO</t>
  </si>
  <si>
    <t>BUCHA DE ALUMÍNIO D=2.1/2" PARA ELETRODUTO</t>
  </si>
  <si>
    <t>BUCHA DE ALUMÍNIO D=3" PARA ELETRODUTO</t>
  </si>
  <si>
    <t>BUCHA DE ALUMÍNIO D=3/4" PARA ELETRODUTO</t>
  </si>
  <si>
    <t>BUCHA DE ALUMÍNIO D=4" PARA ELETRODUTO</t>
  </si>
  <si>
    <t>BUCHA DE ALUMÍNIO D=1" COM TERMINAL DE ATERRAMENTO PARA ELETRODUTO</t>
  </si>
  <si>
    <t>BUCHA DE ALUMÍNIO D=1.1/2" COM TERMINAL DE ATERRAMENTO PARA ELETRODUTO</t>
  </si>
  <si>
    <t>BUCHA DE ALUMÍNIO D=2" COM TERMINAL DE ATERRAMENTO PARA ELETRODUTO</t>
  </si>
  <si>
    <t>BUCHA DE ALUMÍNIO D=2.1/2" COM TERMINAL DE ATERRAMENTO PARA ELETRODUTO</t>
  </si>
  <si>
    <t>BUCHA DE ALUMÍNIO D=3" COM TERMINAL DE ATERRAMENTO PARA ELETRODUTO</t>
  </si>
  <si>
    <t>BUCHA DE ALUMÍNIO D=3/4" COM TERMINAL DE ATERRAMENTO PARA ELETRODUTO</t>
  </si>
  <si>
    <t>BUCHA DE ALUMÍNIO D=4" COM TERMINAL DE ATERRAMENTO PARA ELETRODUTO</t>
  </si>
  <si>
    <t>BUCHA DE REDUÇÃO COM ROSCA DE ALUMÍNIO D=1" X 1/2" PARA ELETRODUTO</t>
  </si>
  <si>
    <t>BUCHA DE REDUÇÃO COM ROSCA DE ALUMÍNIO D=3/4" X 1/2" PARA ELETRODUTO</t>
  </si>
  <si>
    <t>CONECTOR MACHO FIXO DE LATÃO D=1" PARA ELETRODUTO FLEXÍVEL METÁLICO</t>
  </si>
  <si>
    <t>CONECTOR MACHO FIXO DE LATÃO D=1.1/2" PARA ELETRODUTO FLEXÍVEL METÁLICO</t>
  </si>
  <si>
    <t>CONECTOR MACHO FIXO DE LATÃO D=1/2" PARA ELETRODUTO FLEXÍVEL METÁLICO</t>
  </si>
  <si>
    <t>CONECTOR MACHO FIXO DE LATÃO D=2" PARA ELETRODUTO FLEXÍVEL METÁLICO</t>
  </si>
  <si>
    <t>CONECTOR MACHO FIXO DE LATÃO D=2.1/2" PARA ELETRODUTO FLEXÍVEL METÁLICO</t>
  </si>
  <si>
    <t>CONECTOR MACHO FIXO DE LATÃO D=3" PARA ELETRODUTO FLEXÍVEL METÁLICO</t>
  </si>
  <si>
    <t>CONECTOR MACHO FIXO DE LATÃO D=3/4" PARA ELETRODUTO FLEXÍVEL METÁLICO</t>
  </si>
  <si>
    <t>CONECTOR MACHO FIXO DE LATÃO D=4" PARA ELETRODUTO FLEXÍVEL METÁLICO</t>
  </si>
  <si>
    <t>CONECTOR MACHO GIRATÓRIO DE LATÃO D=1" PARA ELETRODUTO FLEXÍVEL METÁLICO</t>
  </si>
  <si>
    <t>CONECTOR MACHO GIRATÓRIO DE LATÃO D=1.1/2" PARA ELETRODUTO FLEXÍVEL METÁLICO</t>
  </si>
  <si>
    <t>CONECTOR MACHO GIRATÓRIO DE LATÃO D=1/2" PARA ELETRODUTO FLEXÍVEL METÁLICO</t>
  </si>
  <si>
    <t>CONECTOR MACHO GIRATÓRIO DE LATÃO D=2" PARA ELETRODUTO FLEXÍVEL METÁLICO</t>
  </si>
  <si>
    <t>CONECTOR MACHO GIRATÓRIO DE LATÃO D=2.1/2" PARA ELETRODUTO FLEXÍVEL METÁLICO</t>
  </si>
  <si>
    <t>CONECTOR MACHO GIRATÓRIO DE LATÃO D=3" PARA ELETRODUTO FLEXÍVEL METÁLICO</t>
  </si>
  <si>
    <t>CONECTOR MACHO GIRATÓRIO DE LATÃO D=3/4" PARA ELETRODUTO FLEXÍVEL METÁLICO</t>
  </si>
  <si>
    <t>CONECTOR MACHO GIRATÓRIO DE LATÃO D=4" PARA ELETRODUTO FLEXÍVEL METÁLICO</t>
  </si>
  <si>
    <t>LUVA DE REDUÇÃO COM ROSCA DE ALUMÍNIO D=1" X 1/2" PARA ELETRODUTO</t>
  </si>
  <si>
    <t>LUVA DE REDUÇÃO COM ROSCA DE ALUMÍNIO D=1.1/2" X 1/2" PARA ELETRODUTO</t>
  </si>
  <si>
    <t>LUVA DE REDUÇÃO COM ROSCA DE ALUMÍNIO D=2" X 3/4" PARA ELETRODUTO</t>
  </si>
  <si>
    <t>LUVA DE REDUÇÃO COM ROSCA DE ALUMÍNIO D=2.1/2" X 1" PARA ELETRODUTO</t>
  </si>
  <si>
    <t>LUVA DE REDUÇÃO COM ROSCA DE ALUMÍNIO D=3/4" X 1/2" PARA ELETRODUTO</t>
  </si>
  <si>
    <t>LUVA DE REDUÇÃO COM ROSCA DE ALUMÍNIO D=4" X 2" PARA ELETRODUTO</t>
  </si>
  <si>
    <t>NIPLE CURTO DE ALUMÍNIO D=1" PARA ELETRODUTO</t>
  </si>
  <si>
    <t>NIPLE CURTO DE ALUMÍNIO D=1.1/2" PARA ELETRODUTO</t>
  </si>
  <si>
    <t>NIPLE CURTO DE ALUMÍNIO D=2" PARA ELETRODUTO</t>
  </si>
  <si>
    <t>NIPLE CURTO DE ALUMÍNIO D=2.1/2" PARA ELETRODUTO</t>
  </si>
  <si>
    <t>NIPLE CURTO DE ALUMÍNIO D=3" PARA ELETRODUTO</t>
  </si>
  <si>
    <t>NIPLE CURTO DE ALUMÍNIO D=3/4" PARA ELETRODUTO</t>
  </si>
  <si>
    <t>NIPLE CURTO DE ALUMÍNIO D=4" PARA ELETRODUTO</t>
  </si>
  <si>
    <t>TAMPÃO (CAP) DE FERRO NODULAR GALV A FOGO D=1" PARA ELETRODUTO</t>
  </si>
  <si>
    <t>TAMPÃO (CAP) DE FERRO NODULAR GALV A FOGO D=1.1/2" PARA ELETRODUTO</t>
  </si>
  <si>
    <t>TAMPÃO (CAP) DE FERRO NODULAR GALV A FOGO D=2" PARA ELETRODUTO</t>
  </si>
  <si>
    <t>TAMPÃO (CAP) DE FERRO NODULAR GALV A FOGO D=2.1/2" PARA ELETRODUTO</t>
  </si>
  <si>
    <t>TAMPÃO (CAP) DE FERRO NODULAR GALV A FOGO D=3" PARA ELETRODUTO</t>
  </si>
  <si>
    <t>TAMPÃO (CAP) DE FERRO NODULAR GALV A FOGO D=3/4" PARA ELETRODUTO</t>
  </si>
  <si>
    <t>TAMPÃO (CAP) DE FERRO NODULAR GALV A FOGO D=4" PARA ELETRODUTO</t>
  </si>
  <si>
    <t>UNIÃO MACHO FÊMEA DE FERRO NODULAR GALV A FOGO D=1" PARA ELETRODUTO</t>
  </si>
  <si>
    <t>UNIÃO MACHO FÊMEA DE FERRO NODULAR GALV A FOGO D=1.1/2" PARA ELETRODUTO</t>
  </si>
  <si>
    <t>UNIÃO MACHO FÊMEA DE FERRO NODULAR GALV A FOGO D=2" PARA ELETRODUTO</t>
  </si>
  <si>
    <t>UNIÃO MACHO FÊMEA DE FERRO NODULAR GALV A FOGO D=2.1/2" PARA ELETRODUTO</t>
  </si>
  <si>
    <t>UNIÃO MACHO FÊMEA DE FERRO NODULAR GALV A FOGO D=3" PARA ELETRODUTO</t>
  </si>
  <si>
    <t>UNIÃO MACHO FÊMEA DE FERRO NODULAR GALV A FOGO D=3/4" PARA ELETRODUTO</t>
  </si>
  <si>
    <t>UNIÃO MACHO FÊMEA DE FERRO NODULAR GALV A FOGO D=4" PARA ELETRODUTO</t>
  </si>
  <si>
    <t>CAIXA DE MEDIÇÃO TIPO A1 EM AÇO * 1.000 X 1.000 X 300MM (ALT X LARG X PROF) PINTURA ELETROSTÁTICA EM PÓ (POLIESTER) CINZA</t>
  </si>
  <si>
    <t>CAIXA DE MEDIÇÃO TIPO H INTERNA EM AÇO * 1.300 X 600 X 250MM (ALT X LARG X PROF) PINTURA ELETROSTÁTICA EM PÓ (POLIESTER) CINZA</t>
  </si>
  <si>
    <t>CAIXA DE MEDIÇÃO TIPO II EM AÇO * 560 X 300 X 200MM (ALT X LARG X PROF) PINTURA ELETROSTÁTICA EM PÓ (POLIESTER) CINZA</t>
  </si>
  <si>
    <t>CAIXA DE MEDIÇÃO TIPO III EM AÇO * 500 X 600 X 200MM (ALT X LARG X PROF) PINTURA ELETROSTÁTICA EM PÓ (POLIESTER) CINZA</t>
  </si>
  <si>
    <t>CAIXA DE MEDIÇÃO TIPO IV EM AÇO * 550 X 300 X 210MM (ALT X LARG X PROF) PINTURA ELETROSTÁTICA EM PÓ (POLIESTER) CINZA</t>
  </si>
  <si>
    <t>CAIXA DE MEDIÇÃO TIPO M EXTERNA EM AÇO * 900 X 1.200 X 270MM (ALT X LARG X PROF) PINTURA ELETROSTÁTICA EM PÓ (POLIESTER) CINZA</t>
  </si>
  <si>
    <t>CAIXA DE MEDIÇÃO TIPO V EM AÇO * 500 X 600 X 250MM (ALT X LARG X PROF) PINTURA ELETROSTÁTICA EM PÓ (POLIESTER) CINZA</t>
  </si>
  <si>
    <t>CAIXA PORTA BASE TIPO H - SUPERIOR EM AÇO * 400 X 600 X 250MM (ALT X LARG X PROF) PINTURA ELETROSTÁTICA EM PÓ (POLIESTER) CINZA</t>
  </si>
  <si>
    <t>CAIXA PORTA BASE TIPO H / N - LATERAL EM AÇO * 1300 X 400 X 250MM (ALT X LARG X PROF) PINTURA ELETROSTÁTICA EM PÓ (POLIESTER) CINZA</t>
  </si>
  <si>
    <t>CAIXA DE PROTEÇÃO/DISTRIBUIÇÃO TIPO T EM AÇO * 900 X 600 X 250MM (ALT X LARG X PROF) PINTURA ELETROSTÁTICA EM PÓ (POLIESTER) CINZA</t>
  </si>
  <si>
    <t>CAIXA DE TELEFONIA DE SOBREPOR EM AÇO * 200 X 200 X 120MM (ALT X LARG X PROF) PINTURA ELETROSTÁTICA EM PÓ (POLIESTER) CINZA PADRÃO TELEBRAS</t>
  </si>
  <si>
    <t>CAIXA DE TELEFONIA DE SOBREPOR EM AÇO * 400 X 400 X 120MM (ALT X LARG X PROF) PINTURA ELETROSTÁTICA EM PÓ (POLIESTER) CINZA PADRÃO TELEBRAS</t>
  </si>
  <si>
    <t>CAIXA DE TELEFONIA DE SOBREPOR EM AÇO * 600 X 600 X 120MM (ALT X LARG X PROF) PINTURA ELETROSTÁTICA EM PÓ (POLIESTER) CINZA PADRÃO TELEBRAS</t>
  </si>
  <si>
    <t>CAIXA DE TELEFONIA DE SOBREPOR EM AÇO * 800 X 800 X 120MM (ALT X LARG X PROF) PINTURA ELETROSTÁTICA EM PÓ (POLIESTER) CINZA PADRÃO TELEBRAS</t>
  </si>
  <si>
    <t>CAIXA DE TELEFONIA DE SOBREPOR EM AÇO * 1200 X 1200 X 150MM (ALT X LARG X PROF) PINTURA ELETROSTÁTICA EM PÓ (POLIESTER) CINZA PADRÃO TELEBRAS</t>
  </si>
  <si>
    <t>TERMINAL (CONECTOR) COMPRESSÃO EM COBRE ELETROLÍTICO ESTANHADO PARA CABOS DE COBRE DE 1,5MM2 BARRIL CURTO, 1 FURO</t>
  </si>
  <si>
    <t>TERMINAL (CONECTOR) COMPRESSÃO EM COBRE ELETROLÍTICO ESTANHADO PARA CABOS DE COBRE DE 10MM2 BARRIL CURTO, 1 FURO</t>
  </si>
  <si>
    <t>TERMINAL (CONECTOR) COMPRESSÃO EM COBRE ELETROLÍTICO ESTANHADO PARA CABOS DE COBRE DE 120MM2 BARRIL CURTO, 1 FURO</t>
  </si>
  <si>
    <t>TERMINAL (CONECTOR) COMPRESSÃO EM COBRE ELETROLÍTICO ESTANHADO PARA CABOS DE COBRE DE 150MM2 BARRIL CURTO, 1 FURO</t>
  </si>
  <si>
    <t>TERMINAL (CONECTOR) COMPRESSÃO EM COBRE ELETROLÍTICO ESTANHADO PARA CABOS DE COBRE DE 16MM2 BARRIL CURTO, 1 FURO</t>
  </si>
  <si>
    <t>TERMINAL (CONECTOR) COMPRESSÃO EM COBRE ELETROLÍTICO ESTANHADO PARA CABOS DE COBRE DE 185MM2 BARRIL CURTO, 1 FURO</t>
  </si>
  <si>
    <t>TERMINAL (CONECTOR) COMPRESSÃO EM COBRE ELETROLÍTICO ESTANHADO PARA CABOS DE COBRE DE 2,5MM2 BARRIL CURTO, 1 FURO</t>
  </si>
  <si>
    <t>TERMINAL (CONECTOR) COMPRESSÃO EM COBRE ELETROLÍTICO ESTANHADO PARA CABOS DE COBRE DE 240MM2 BARRIL CURTO, 1 FURO</t>
  </si>
  <si>
    <t>TERMINAL (CONECTOR) COMPRESSÃO EM COBRE ELETROLÍTICO ESTANHADO PARA CABOS DE COBRE DE 25MM2 BARRIL CURTO, 1 FURO</t>
  </si>
  <si>
    <t>TERMINAL (CONECTOR) COMPRESSÃO EM COBRE ELETROLÍTICO ESTANHADO PARA CABOS DE COBRE DE 300MM2 BARRIL CURTO, 1 FURO</t>
  </si>
  <si>
    <t>TERMINAL (CONECTOR) COMPRESSÃO EM COBRE ELETROLÍTICO ESTANHADO PARA CABOS DE COBRE DE 35MM2 BARRIL CURTO, 1 FURO</t>
  </si>
  <si>
    <t>TERMINAL (CONECTOR) COMPRESSÃO EM COBRE ELETROLÍTICO ESTANHADO PARA CABOS DE COBRE DE 4MM2 BARRIL CURTO, 1 FURO</t>
  </si>
  <si>
    <t>TERMINAL (CONECTOR) COMPRESSÃO EM COBRE ELETROLÍTICO ESTANHADO PARA CABOS DE COBRE DE 400MM2 BARRIL CURTO, 1 FURO</t>
  </si>
  <si>
    <t>TERMINAL (CONECTOR) COMPRESSÃO EM COBRE ELETROLÍTICO ESTANHADO PARA CABOS DE COBRE DE 50MM2 BARRIL CURTO, 1 FURO</t>
  </si>
  <si>
    <t>TERMINAL (CONECTOR) COMPRESSÃO EM COBRE ELETROLÍTICO ESTANHADO PARA CABOS DE COBRE DE 6MM2 BARRIL CURTO, 1 FURO</t>
  </si>
  <si>
    <t>TERMINAL (CONECTOR) COMPRESSÃO EM COBRE ELETROLÍTICO ESTANHADO PARA CABOS DE COBRE DE 70MM2 BARRIL CURTO, 1 FURO</t>
  </si>
  <si>
    <t>TERMINAL (CONECTOR) COMPRESSÃO EM COBRE ELETROLÍTICO ESTANHADO PARA CABOS DE COBRE DE 95MM2 BARRIL CURTO, 1 FURO</t>
  </si>
  <si>
    <t>ABRAÇADEIRA TIPO D EM AÇO GALV A FOGO D=1" COM CUNHA PARA ELETRODUTO</t>
  </si>
  <si>
    <t>ABRAÇADEIRA TIPO D EM AÇO GALV A FOGO D=1.1/2" COM CUNHA PARA ELETRODUTO</t>
  </si>
  <si>
    <t>ABRAÇADEIRA TIPO D EM AÇO GALV A FOGO D=2" COM CUNHA PARA ELETRODUTO</t>
  </si>
  <si>
    <t>ABRAÇADEIRA TIPO D EM AÇO GALV A FOGO D=2.1/2" COM CUNHA PARA ELETRODUTO</t>
  </si>
  <si>
    <t>ABRAÇADEIRA TIPO D EM AÇO GALV A FOGO D=3" COM CUNHA PARA ELETRODUTO</t>
  </si>
  <si>
    <t>ABRAÇADEIRA TIPO D EM AÇO GALV A FOGO D=3/4" COM CUNHA PARA ELETRODUTO</t>
  </si>
  <si>
    <t>ABRAÇADEIRA TIPO D EM AÇO GALV A FOGO D=4" COM CUNHA PARA ELETRODUTO</t>
  </si>
  <si>
    <t>ABRAÇADEIRA TIPO U SIMPLES (ÔMEGA) EM AÇO GALV A FOGO D=1" PARA ELETRODUTO</t>
  </si>
  <si>
    <t>ABRAÇADEIRA TIPO U SIMPLES (ÔMEGA) EM AÇO GALV A FOGO D=1.1/2" PARA ELETRODUTO</t>
  </si>
  <si>
    <t>ABRAÇADEIRA TIPO U SIMPLES (ÔMEGA) EM AÇO GALV A FOGO D=2" PARA ELETRODUTO</t>
  </si>
  <si>
    <t>ABRAÇADEIRA TIPO U SIMPLES (ÔMEGA) EM AÇO GALV A FOGO D=2.1/2" PARA ELETRODUTO</t>
  </si>
  <si>
    <t>ABRAÇADEIRA TIPO U SIMPLES (ÔMEGA) EM AÇO GALV A FOGO D=3" PARA ELETRODUTO</t>
  </si>
  <si>
    <t>ABRAÇADEIRA TIPO U SIMPLES (ÔMEGA) EM AÇO GALV A FOGO D=3/4" PARA ELETRODUTO</t>
  </si>
  <si>
    <t>ABRAÇADEIRA TIPO U SIMPLES (ÔMEGA) EM AÇO GALV A FOGO D=4" PARA ELETRODUTO</t>
  </si>
  <si>
    <t>ABRAÇADEIRA UNHA (SEM BASE) EM LIGA DE ALUMÍNIO D=1" PARA ELETRODUTO</t>
  </si>
  <si>
    <t>ABRAÇADEIRA UNHA (SEM BASE) EM LIGA DE ALUMÍNIO D=1.1/2" PARA ELETRODUTO</t>
  </si>
  <si>
    <t>ABRAÇADEIRA UNHA (SEM BASE) EM LIGA DE ALUMÍNIO D=2" PARA ELETRODUTO</t>
  </si>
  <si>
    <t>ABRAÇADEIRA UNHA (SEM BASE) EM LIGA DE ALUMÍNIO D=2.1/2" PARA ELETRODUTO</t>
  </si>
  <si>
    <t>ABRAÇADEIRA UNHA (SEM BASE) EM LIGA DE ALUMÍNIO D=3" PARA ELETRODUTO</t>
  </si>
  <si>
    <t>ABRAÇADEIRA UNHA (SEM BASE) EM LIGA DE ALUMÍNIO D=3/4" PARA ELETRODUTO</t>
  </si>
  <si>
    <t>ABRAÇADEIRA UNHA (SEM BASE) EM LIGA DE ALUMÍNIO D=4" PARA ELETRODUTO</t>
  </si>
  <si>
    <t>ABRAÇADEIRA UNHA COM BASE EM LIGA DE ALUMÍNIO D=1" PARA ELETRODUTO</t>
  </si>
  <si>
    <t>ABRAÇADEIRA UNHA COM BASE EM LIGA DE ALUMÍNIO D=1.1/2" PARA ELETRODUTO</t>
  </si>
  <si>
    <t>ABRAÇADEIRA UNHA COM BASE EM LIGA DE ALUMÍNIO D=2" PARA ELETRODUTO</t>
  </si>
  <si>
    <t>ABRAÇADEIRA UNHA COM BASE EM LIGA DE ALUMÍNIO D=2.1/2" PARA ELETRODUTO</t>
  </si>
  <si>
    <t>ABRAÇADEIRA UNHA COM BASE EM LIGA DE ALUMÍNIO D=3" PARA ELETRODUTO</t>
  </si>
  <si>
    <t>ABRAÇADEIRA UNHA COM BASE EM LIGA DE ALUMÍNIO D=3/4" PARA ELETRODUTO</t>
  </si>
  <si>
    <t>ABRAÇADEIRA UNHA COM BASE EM LIGA DE ALUMÍNIO D=4" PARA ELETRODUTO</t>
  </si>
  <si>
    <t>ABRAÇADEIRA UNIÃO VERTICAL EM AÇO GALV A FOGO D=1" PARA ELETRODUTO</t>
  </si>
  <si>
    <t>ABRAÇADEIRA UNIÃO VERTICAL EM AÇO GALV A FOGO D=1.1/2" PARA ELETRODUTO</t>
  </si>
  <si>
    <t>ABRAÇADEIRA UNIÃO VERTICAL EM AÇO GALV A FOGO D=2" PARA ELETRODUTO</t>
  </si>
  <si>
    <t>ABRAÇADEIRA UNIÃO VERTICAL EM AÇO GALV A FOGO D=2.1/2" PARA ELETRODUTO</t>
  </si>
  <si>
    <t>ABRAÇADEIRA UNIÃO VERTICAL EM AÇO GALV A FOGO D=3" PARA ELETRODUTO</t>
  </si>
  <si>
    <t>ABRAÇADEIRA UNIÃO VERTICAL EM AÇO GALV A FOGO D=3/4" PARA ELETRODUTO</t>
  </si>
  <si>
    <t>ABRAÇADEIRA UNIÃO VERTICAL EM AÇO GALV A FOGO D=4" PARA ELETRODUTO</t>
  </si>
  <si>
    <t>EMENDA (JUNÇÃO) INTERNA PARA ELETROCALHA DE AÇO GALV A FOGO 1.000 X 100MM (LARG X ALT)</t>
  </si>
  <si>
    <t>EMENDA (JUNÇÃO) INTERNA PARA ELETROCALHA DE AÇO GALV A FOGO 150 X 100MM (LARG X ALT)</t>
  </si>
  <si>
    <t>EMENDA (JUNÇÃO) INTERNA PARA ELETROCALHA DE AÇO GALV A FOGO 200 X 100MM (LARG X ALT)</t>
  </si>
  <si>
    <t>EMENDA (JUNÇÃO) INTERNA PARA ELETROCALHA DE AÇO GALV A FOGO 300 X 100MM (LARG X ALT)</t>
  </si>
  <si>
    <t>EMENDA (JUNÇÃO) INTERNA PARA ELETROCALHA DE AÇO GALV A FOGO 400 X 100MM (LARG X ALT)</t>
  </si>
  <si>
    <t>EMENDA (JUNÇÃO) INTERNA PARA ELETROCALHA DE AÇO GALV A FOGO 600 X 100MM (LARG X ALT)</t>
  </si>
  <si>
    <t>EMENDA (JUNÇÃO) INTERNA PARA ELETROCALHA DE AÇO GALV A FOGO 800 X 100MM (LARG X ALT)</t>
  </si>
  <si>
    <t>FLANGE PARA ELETROCALHA DE AÇO GALV A FOGO 1.000 X 100MM (LARG X ALT)</t>
  </si>
  <si>
    <t>FLANGE PARA ELETROCALHA DE AÇO GALV A FOGO 150 X 100MM (LARG X ALT)</t>
  </si>
  <si>
    <t>FLANGE PARA ELETROCALHA DE AÇO GALV A FOGO 200 X 100MM (LARG X ALT)</t>
  </si>
  <si>
    <t>FLANGE PARA ELETROCALHA DE AÇO GALV A FOGO 600 X 100MM (LARG X ALT)</t>
  </si>
  <si>
    <t>FLANGE PARA ELETROCALHA DE AÇO GALV A FOGO 800 X 100MM (LARG X ALT)</t>
  </si>
  <si>
    <t>TERMINAL DE FECHAMENTO LISO PARA ELETROCALHA DE AÇO GALV A FOGO 1.000 X 100MM (LARG X ALT)</t>
  </si>
  <si>
    <t>TERMINAL DE FECHAMENTO LISO PARA ELETROCALHA DE AÇO GALV A FOGO 800 X 100MM (LARG X ALT)</t>
  </si>
  <si>
    <t>TERMINAL DE FECHAMENTO LISO PARA LEITO DE AÇO GALV A FOGO LARG=1.000MM, ABA 100MM</t>
  </si>
  <si>
    <t>TERMINAL DE FECHAMENTO LISO PARA LEITO DE AÇO GALV A FOGO LARG=200MM, ABA 100MM</t>
  </si>
  <si>
    <t>TERMINAL DE FECHAMENTO LISO PARA LEITO DE AÇO GALV A FOGO LARG=300MM, ABA 100MM</t>
  </si>
  <si>
    <t>TERMINAL DE FECHAMENTO LISO PARA LEITO DE AÇO GALV A FOGO LARG=400MM, ABA 100MM</t>
  </si>
  <si>
    <t>TERMINAL DE FECHAMENTO LISO PARA LEITO DE AÇO GALV A FOGO LARG=500MM, ABA 100MM</t>
  </si>
  <si>
    <t>TERMINAL DE FECHAMENTO LISO PARA LEITO DE AÇO GALV A FOGO LARG=700MM, ABA 100MM</t>
  </si>
  <si>
    <t>TERMINAL DE FECHAMENTO LISO PARA LEITO DE AÇO GALV A FOGO LARG=800MM, ABA 100MM</t>
  </si>
  <si>
    <t>JUNÇÃO ARTICULADA PARA LEITO DE AÇO GALV A FOGO ABA 100MM</t>
  </si>
  <si>
    <t>JUNÇÃO SIMPLES PARA LEITO DE AÇO GALV A FOGO ABA 100MM</t>
  </si>
  <si>
    <t>CINTA CIRCULAR DE AÇO GALV A FOGO 210MM COM 2 PARAFUSOS FRANCÊS M16 X 70MM E PORCAS PARA POSTE</t>
  </si>
  <si>
    <t>CINTA CIRCULAR DE AÇO GALV A FOGO 300MM COM 2 PARAFUSOS FRANCÊS M16 X 70MM E PORCAS PARA POSTE</t>
  </si>
  <si>
    <t>CRUZETA DE MADEIRA * 90 X 112,5 X 2.400MM REDES DISTRIBUIÇÃO</t>
  </si>
  <si>
    <t>GANCHO DE SUSPENSÃO OLHAL DE AÇO CARBONO CARGA DE RUPTURA DE 50kN NBR 8159</t>
  </si>
  <si>
    <t>ISOLADOR CASTANHA DE PORCELANA 85 X 90MM</t>
  </si>
  <si>
    <t>ISOLADOR DISCO DE PORCELANA D=152MM (6") COM GARFO OLHAL</t>
  </si>
  <si>
    <t>ISOLADOR PINO (HI-TOP) DE PORCELANA 15KV, ROSCA 25MM</t>
  </si>
  <si>
    <t>ISOLADOR ROLDANA DE PORCELANA 76 X 79MM</t>
  </si>
  <si>
    <t>OLHAL PARA PARAFUSOS DE AÇO CARBONO CARGA DE RUPTURA DE 5.000 daN NBR 8159</t>
  </si>
  <si>
    <t>BASE PARA MASTRO DE ALUMÍNIO D=1.1/2"</t>
  </si>
  <si>
    <t>BASE PARA MASTRO DE ALUMÍNIO D=2"</t>
  </si>
  <si>
    <t>ABRAÇADEIRA (SUPORTE) DE AÇO GALV A FOGO D=1.1/2" COM CHAPA DE ENCOSTO PARA FIXAÇÃO DE TUBO DE PROTEÇÃO</t>
  </si>
  <si>
    <t>ABRAÇADEIRA (SUPORTE) DE AÇO GALV A FOGO D=2" COM CHAPA DE ENCOSTO PARA FIXAÇÃO DE TUBO DE PROTEÇÃO</t>
  </si>
  <si>
    <t>CABO DE AÇO 5/16"</t>
  </si>
  <si>
    <t>CAIXA DE INSPEÇÃO DE PVC COM TAMPA DE FERRO FUNDIDO D=300MM, H=250MM PARA ATERRAMENTO</t>
  </si>
  <si>
    <t>CAPTOR FRANKLIN DE LATÃO, ALT=350MM, 1 DESCIDA, 4 PONTAS</t>
  </si>
  <si>
    <t>CONECTOR PARA MEDIÇÃO DE LATÃO PARA CABOS DE COBRE ATÉ 50MM2 - 2 PARAFUSOS PARA SPDA</t>
  </si>
  <si>
    <t>CONECTOR PARAFUSO-FENDIDO (SPLIT-BOLT) EM LIGA DE COBRE FUNDIDO PARA CABOS DE COBRE ATÉ 10MM2</t>
  </si>
  <si>
    <t>CONECTOR PARAFUSO-FENDIDO (SPLIT-BOLT) EM LIGA DE COBRE FUNDIDO PARA CABOS DE COBRE ATÉ 120MM2</t>
  </si>
  <si>
    <t>CONECTOR PARAFUSO-FENDIDO (SPLIT-BOLT) EM LIGA DE COBRE FUNDIDO PARA CABOS DE COBRE ATÉ 16MM2</t>
  </si>
  <si>
    <t>CONECTOR PARAFUSO-FENDIDO (SPLIT-BOLT) EM LIGA DE COBRE FUNDIDO PARA CABOS DE COBRE ATÉ 185MM2</t>
  </si>
  <si>
    <t>CONECTOR PARAFUSO-FENDIDO (SPLIT-BOLT) EM LIGA DE COBRE FUNDIDO PARA CABOS DE COBRE ATÉ 25MM2</t>
  </si>
  <si>
    <t>CONECTOR PARAFUSO-FENDIDO (SPLIT-BOLT) EM LIGA DE COBRE FUNDIDO PARA CABOS DE COBRE ATÉ 35MM2</t>
  </si>
  <si>
    <t>CONECTOR PARAFUSO-FENDIDO (SPLIT-BOLT) EM LIGA DE COBRE FUNDIDO PARA CABOS DE COBRE ATÉ 50MM2</t>
  </si>
  <si>
    <t>CONECTOR PARAFUSO-FENDIDO (SPLIT-BOLT) EM LIGA DE COBRE FUNDIDO PARA CABOS DE COBRE ATÉ 70MM2</t>
  </si>
  <si>
    <t>CONECTOR PARAFUSO-FENDIDO (SPLIT-BOLT) EM LIGA DE COBRE FUNDIDO PARA CABOS DE COBRE ATÉ 95MM2</t>
  </si>
  <si>
    <t>ESTICADOR GANCHO / OLHAL, AÇO GALV A FOGO PARA CABO DE AÇO 5/16" DIN 1480 - CARGA DE TRABALHO APROX. 200KGF</t>
  </si>
  <si>
    <t>GRAMPO DE ATERRAMENTO COM PARAFUSO TIPO "U" EM LIGA DE COBRE FUNDIDO DIÂM. DA HASTE=5/8" A 3/4", CONDUTOR 25 A 70MM2 (PERMITE FIXAR O CONDUTOR PARALELAMENTE OU A 90° À HASTE)</t>
  </si>
  <si>
    <t>GRAMPO DE ATERRAMENTO COM PARAFUSO TIPO "U" EM LIGA DE COBRE FUNDIDO DIÂM. DA HASTE=5/8" A 3/4", CONDUTOR 70 A 120MM2 (PERMITE FIXAR O CONDUTOR PARALELAMENTE OU A 90° À HASTE)</t>
  </si>
  <si>
    <t>GRAMPO DE ATERRAMENTO OLHAL EM LIGA DE COBRE FUNDIDO DIÂM. DA HASTE=3/4", CONDUTOR 10 A 50MM2</t>
  </si>
  <si>
    <t>GRAMPO DE ATERRAMENTO OLHAL EM LIGA DE COBRE FUNDIDO DIÂM. DA HASTE=5/8", CONDUTOR 10 A 50MM2</t>
  </si>
  <si>
    <t>MASTRO PARA-RAIOS SIMPLES DE AÇO GALV A FOGO D=2", ALT=6M (2 LANCES)</t>
  </si>
  <si>
    <t>MOLDE GRAFITE HASTE-CABO NA LATERAL HASTE 3/4", CABO 70MM2 PARA SOLDA EXOTÉRMICA</t>
  </si>
  <si>
    <t>MOLDE GRAFITE CABO-CABO, TIPO T CABOS DE 70MM2 PARA SOLDA EXOTÉRMICA</t>
  </si>
  <si>
    <t>MOLDE GRAFITE CABO-CABO, TIPO X CABOS DE 120MM2 PARA SOLDA EXOTÉRMICA</t>
  </si>
  <si>
    <t>MOLDE GRAFITE CABO-CABO, TIPO X CABOS DE 70MM2 PARA SOLDA EXOTÉRMICA</t>
  </si>
  <si>
    <t>MOLDE GRAFITE CABO-CABO, TIPO X CABOS DE ATÉ 35MM2 PARA SOLDA EXOTÉRMICA</t>
  </si>
  <si>
    <t>SUPORTE ISOLADOR REFORÇADO DE AÇO GALV A FOGO COM CHAPA DE ENCOSTO</t>
  </si>
  <si>
    <t>SUPORTE ISOLADOR REFORÇADO DE AÇO GALV A FOGO PARA MASTRO D=2", COM 1 DESCIDA</t>
  </si>
  <si>
    <t>SUPORTE ISOLADOR REFORÇADO DE AÇO GALV A FOGO PARA MASTRO D=2", COM 2 DESCIDAS</t>
  </si>
  <si>
    <t>SUPORTE ISOLADOR REFORÇADO DE AÇO GALV A FOGO PARA QUINA 90°</t>
  </si>
  <si>
    <t>SUPORTE ISOLADOR REFORÇADO DE AÇO GALV A FOGO COM CALHA PARA TELHA ONDULADA</t>
  </si>
  <si>
    <t>SUPORTE ISOLADOR SIMPLES DE AÇO GALV A FOGO COM ROSCA SOBERBA</t>
  </si>
  <si>
    <t>SUPORTE ISOLADOR SIMPLES DE AÇO GALV A FOGO PARA MASTRO D=2", COM 1 DESCIDA</t>
  </si>
  <si>
    <t>SUPORTE ISOLADOR SIMPLES DE AÇO GALV A FOGO PARA MASTRO D=2", COM 2 DESCIDAS</t>
  </si>
  <si>
    <t>SUPORTE ISOLADOR SIMPLES DE AÇO GALV A FOGO COM CALHA PARA TELHA ONDULADA</t>
  </si>
  <si>
    <t>TERMINAL AÉREO (MINICAPTOR) DE AÇO GALV A FOGO D=3/8" (OU 10MM), ALT=600MM FIXAÇÃO HORIZONTAL PARA SPDA</t>
  </si>
  <si>
    <t>BASE (SAPATA) EXTERNA DE AÇO GALV A FOGO 4 FUROS PARA PERFILADO SIMPLES (38X38MM)</t>
  </si>
  <si>
    <t>BASE (SAPATA) EXTERNA DE AÇO GALV A FOGO 4 FUROS PARA PERFILADO DUPLO (76X38MM)</t>
  </si>
  <si>
    <t>CAIXA DE DERIVAÇÃO PARA PERFILADO (38X38MM) DE AÇO GALV A FOGO TIPO L</t>
  </si>
  <si>
    <t>CAIXA DE DERIVAÇÃO PARA PERFILADO (38X38MM) DE AÇO GALV A FOGO TIPO I</t>
  </si>
  <si>
    <t>CAIXA DE DERIVAÇÃO PARA PERFILADO (38X38MM) DE AÇO GALV A FOGO TIPO T</t>
  </si>
  <si>
    <t>CAIXA DE DERIVAÇÃO PARA PERFILADO (38X38MM) DE AÇO GALV A FOGO TIPO X</t>
  </si>
  <si>
    <t>DISTÂNCIADOR U DUPLO DE AÇO GALV A FOGO PARA PERFILADO (38X38MM)</t>
  </si>
  <si>
    <t>EMENDA (JUNÇÃO) EXTERNA PARA PERFILADO (38X38MM) DE AÇO GALV A FOGO TIPO I</t>
  </si>
  <si>
    <t>EMENDA (JUNÇÃO) INTERNA PARA PERFILADO (38X38MM) DE AÇO GALV A FOGO TIPO I</t>
  </si>
  <si>
    <t>EMENDA (JUNÇÃO) INTERNA PARA PERFILADO (38X38MM) DE AÇO GALV A FOGO TIPO L</t>
  </si>
  <si>
    <t>EMENDA (JUNÇÃO) INTERNA PARA PERFILADO (38X38MM) DE AÇO GALV A FOGO TIPO T</t>
  </si>
  <si>
    <t>EMENDA (JUNÇÃO) INTERNA PARA PERFILADO (38X38MM) DE AÇO GALV A FOGO TIPO X</t>
  </si>
  <si>
    <t>CANTONEIRA ZZ PARA PERFILADO (38X38MM) DE AÇO GALV A FOGO (JUNÇÃO ANGULAR DUPLA ALTA)</t>
  </si>
  <si>
    <t>SUPORTE (GANCHO) CURTO PARA FIXAR LUMINÁRIA EM PERFILADO (38X38MM) DE AÇO GALV A FOGO</t>
  </si>
  <si>
    <t>SUPORTE (GANCHO) CURTO PARA PERFILADO (38X38MM) DE AÇO GALV A FOGO</t>
  </si>
  <si>
    <t>TOTALIZADOR DE HORAS (HORÍMETRO) ELETRÔNICO DISPLAY DE 8 DÍGITOS TOTALIZAÇÃO POR TENSÃO (220Vca), COM BATERIA INTERNA</t>
  </si>
  <si>
    <t>CONTATOR TRIPOLAR PARA CAPACITOR 36A (POTÊNCIA APROX. DO CAPACITOR 14KVAr/220V)</t>
  </si>
  <si>
    <t>RELÉ DE CONTROLE DE NÍVEL 220V (NIVEL INFERIOR E SUPERIOR)</t>
  </si>
  <si>
    <t>RELÉ DE TENSÃO 1 CONTATO (NA/NF), 440VCA SUPERVISOR TRIFÁSICO (ASSIMETRIA, FALTA, SEQUÊNCIA DE FASE, MÁX./MÍN. TENSÃO)</t>
  </si>
  <si>
    <t>LUVA ISOLANTE DE BORRACHA CLASSE 2 - 20KV (TENSÃO DE ENSAIO) COM LUVA PELICA PROTETORA</t>
  </si>
  <si>
    <t>BARRAMENTO RETANGULAR DE COBRE ELETROLÍTICO 1.452,37MM2 (12,92KG/M) PARA PAINÉIS ELÉTRICOS</t>
  </si>
  <si>
    <t>BARRAMENTO RETANGULAR DE COBRE ELETROLÍTICO 161,29MM2 (1,44KG/M) PARA PAINÉIS ELÉTRICOS</t>
  </si>
  <si>
    <t>BARRAMENTO RETANGULAR DE COBRE ELETROLÍTICO 241,94MM2 (2,15KG/M) PARA PAINÉIS ELÉTRICOS</t>
  </si>
  <si>
    <t>BARRAMENTO RETANGULAR DE COBRE ELETROLÍTICO 322,58MM2 (2,88KG/M) PARA PAINÉIS ELÉTRICOS</t>
  </si>
  <si>
    <t>BARRAMENTO RETANGULAR DE COBRE ELETROLÍTICO 45,34MM2 (0,40KG/M) PARA PAINÉIS ELÉTRICOS</t>
  </si>
  <si>
    <t>BARRAMENTO RETANGULAR DE COBRE ELETROLÍTICO 484,12MM2 (4,30KG/M) PARA PAINÉIS ELÉTRICOS</t>
  </si>
  <si>
    <t>BARRAMENTO RETANGULAR DE COBRE ELETROLÍTICO 60,39MM2 (0,54KG/M) PARA PAINÉIS ELÉTRICOS</t>
  </si>
  <si>
    <t>BARRAMENTO RETANGULAR DE COBRE ELETROLÍTICO 645,16MM2 (5,74KG/M) PARA PAINÉIS ELÉTRICOS</t>
  </si>
  <si>
    <t>BARRAMENTO RETANGULAR DE COBRE ELETROLÍTICO 80,52MM2 (0,72KG/M) PARA PAINÉIS ELÉTRICOS</t>
  </si>
  <si>
    <t>BARRAMENTO RETANGULAR DE COBRE ELETROLÍTICO 806,45MM2 (7,18KG/M) PARA PAINÉIS ELÉTRICOS</t>
  </si>
  <si>
    <t>BARRAMENTO RETANGULAR DE COBRE ELETROLÍTICO 967,74MM2 (8,61KG/M) PARA PAINÉIS ELÉTRICOS</t>
  </si>
  <si>
    <t>BORNE CONCÊNTRICO DERIVAÇÃO "T" (SEM SUPORTE) DE LATÃO ESTANHADO 3/8" (9,53MM)</t>
  </si>
  <si>
    <t>BORNE CONCÊNTRICO SUPORTE COM 1 SAÍDA DE LATÃO ESTANHADO 3/8" (9,53MM) ROSCA DO SUPORTE 3/8"</t>
  </si>
  <si>
    <t>BORNE CONCÊNTRICO TERMINAL ANGULAR DE LATÃO ESTANHADO 3/8" (9,53MM)</t>
  </si>
  <si>
    <t>BORNE CONCÊNTRICO TERMINAL CENTRAL DE LATÃO ESTANHADO 3/8" (9,53MM)</t>
  </si>
  <si>
    <t>BORNE CONCÊNTRICO TERMINAL LATERAL DE LATÃO ESTANHADO 3/8" (9,53MM)</t>
  </si>
  <si>
    <t>BORNE CONCÊNTRICO UNIÃO ANGULAR DE LATÃO ESTANHADO 3/8" (9,53MM)</t>
  </si>
  <si>
    <t>BORNE CONCÊNTRICO UNIÃO C/ SUPORTE (DERIVAÇÃO "T" COM SUPORTE) DE LATÃO ESTANHADO 3/8" (9,53MM)</t>
  </si>
  <si>
    <t>BORNE CONCÊNTRICO UNIÃO SIMPLES (S/ SUPORTE) DE LATÃO ESTANHADO 3/8" (9,53MM)</t>
  </si>
  <si>
    <t>ISOLADOR SUPORTE (PEDESTAL) DE PORCELANA 15KV USO INTERNO, COM PRENSA FIO</t>
  </si>
  <si>
    <t>VERGALHÃO REDONDO DE COBRE ELETROLÍTICO D=1/4" (6,35MM) - * 0,28KG/M</t>
  </si>
  <si>
    <t>VERGALHÃO REDONDO DE COBRE ELETROLÍTICO D=3/8" (9,52MM) - * 0,63KG/M</t>
  </si>
  <si>
    <t>POSTE TELECÔNICO CURVO DUPLO DE AÇO GALV A FOGO, ALT=10M (ALTURA ÚTIL) ENGASTAR, DIÂM. NO TOPO = 60MM NBR-14744 PARA ILUMINAÇÃO</t>
  </si>
  <si>
    <t>POSTE TELECÔNICO CURVO DUPLO DE AÇO GALV A FOGO, ALT=8M FLANGEADO, DIÂM. NO TOPO = 60MM NBR-14744 PARA ILUMINAÇÃO</t>
  </si>
  <si>
    <t>POSTE TELECÔNICO CURVO SIMPLES DE AÇO GALV A FOGO, ALT=10M (ALTURA ÚTIL) ENGASTAR, DIÂM. NO TOPO = 60MM NBR-14744 PARA ILUMINAÇÃO</t>
  </si>
  <si>
    <t>POSTE TELECÔNICO CURVO SIMPLES DE AÇO GALV A FOGO, ALT=7M (ALTURA ÚTIL) ENGASTAR, DIÂM. NO TOPO = 60MM NBR-14744 PARA ILUMINAÇÃO</t>
  </si>
  <si>
    <t>POSTE TELECÔNICO CURVO SIMPLES DE AÇO GALV A FOGO, ALT=10M FLANGEADO, DIÂM. NO TOPO = 60MM NBR-14744 PARA ILUMINAÇÃO</t>
  </si>
  <si>
    <t>POSTE TELECÔNICO CURVO SIMPLES DE AÇO GALV A FOGO, ALT=8M FLANGEADO, DIÂM. NO TOPO = 60MM NBR-14744 PARA ILUMINAÇÃO</t>
  </si>
  <si>
    <t>POSTE TELECÔNICO RETO DE AÇO GALV A FOGO, ALT=2M FLANGEADO, DIÂM. NO TOPO = 60MM NBR-14744 PARA ILUMINAÇÃO</t>
  </si>
  <si>
    <t>POSTE DUPLO T DE CONCRETO COMP=9M (COMP. TOTAL), 150 DAN (CARGA NOMINAL) ENGASTAR NBR-8451</t>
  </si>
  <si>
    <t>POSTE CIRCULAR DE CONCRETO COMP=10,5M (COMP. TOTAL), 1.000 DAN (CARGA NOMINAL) ENGASTAR NBR-8451</t>
  </si>
  <si>
    <t>POSTE CIRCULAR DE CONCRETO COMP=11M (COMP. TOTAL), 400 DAN (CARGA NOMINAL) ENGASTAR NBR-8451</t>
  </si>
  <si>
    <t>POSTE CIRCULAR DE CONCRETO COMP=11M (COMP. TOTAL), 600 DAN (CARGA NOMINAL) ENGASTAR NBR-8451</t>
  </si>
  <si>
    <t>POSTE CIRCULAR DE CONCRETO COMP=12M (COMP. TOTAL), 600 DAN (CARGA NOMINAL) ENGASTAR NBR-8451</t>
  </si>
  <si>
    <t>POSTE CIRCULAR DE CONCRETO COMP=13M (COMP. TOTAL), 600 DAN (CARGA NOMINAL) ENGASTAR NBR-8451</t>
  </si>
  <si>
    <t>POSTE CIRCULAR DE CONCRETO COMP=9M (COMP. TOTAL), 600 DAN (CARGA NOMINAL) ENGASTAR NBR-8451</t>
  </si>
  <si>
    <t>CAIXA DE LIGAÇÃO (PASSAGEM) TGVP EM ALUMÍNIO FUNDIDO * 340 X 275 X 155MM (ALT X LARG X PROF - DIMENSÕES INTERNAS) IP-65</t>
  </si>
  <si>
    <t>CAIXA DE LIGAÇÃO (PASSAGEM) TGVP EM ALUMÍNIO FUNDIDO * 445 X 275 X 160MM (ALT X LARG X PROF - DIMENSÕES INTERNAS) IP-65</t>
  </si>
  <si>
    <t>CABO DE COBRE FLEXIVEL ISOLAÇÃO PVC 750V, 1,0MM2</t>
  </si>
  <si>
    <t>BUCHA DE REDUÇÃO COM ROSCA DE ALUMÍNIO D=1.1/2" X 1" PARA ELETRODUTO</t>
  </si>
  <si>
    <t>BUCHA DE REDUÇÃO COM ROSCA DE ALUMÍNIO D=2" X 1.1/2" PARA ELETRODUTO</t>
  </si>
  <si>
    <t>BUCHA DE REDUÇÃO COM ROSCA DE ALUMÍNIO D=2.1/2" X 2" PARA ELETRODUTO</t>
  </si>
  <si>
    <t>BUCHA DE REDUÇÃO COM ROSCA DE ALUMÍNIO D=3" X 2.1/2" PARA ELETRODUTO</t>
  </si>
  <si>
    <t>BUCHA DE REDUÇÃO COM ROSCA DE ALUMÍNIO D=4" X 3" PARA ELETRODUTO</t>
  </si>
  <si>
    <t>TAMPÃO (CAP) DE PEAD D=1.1/4" (30MM) PARA ELETRODUTO CORRUGADO DE PEAD</t>
  </si>
  <si>
    <t>TAMPÃO (CAP) DE PEAD D=2" (50MM) PARA ELETRODUTO CORRUGADO DE PEAD</t>
  </si>
  <si>
    <t>TAMPÃO (CAP) DE PEAD D=3" (75MM) PARA ELETRODUTO CORRUGADO DE PEAD</t>
  </si>
  <si>
    <t>TAMPÃO (CAP) DE PEAD D=4" (100MM) PARA ELETRODUTO CORRUGADO DE PEAD</t>
  </si>
  <si>
    <t>TAMPÃO (CAP) DE PEAD D=5" (125MM) PARA ELETRODUTO CORRUGADO DE PEAD</t>
  </si>
  <si>
    <t>TAMPÃO (CAP) DE PEAD D=6" (150MM) PARA ELETRODUTO CORRUGADO DE PEAD</t>
  </si>
  <si>
    <t>TERMINAL (CONECTOR) PRESSÃO (CABO - BARRA) EM LIGA DE COBRE FUNDIDO PARA CABOS DE COBRE DE 120 ATÉ 185MM2, 1 CABO/1 FURO</t>
  </si>
  <si>
    <t>TERMINAL (CONECTOR) PRESSÃO (CABO - BARRA) EM LIGA DE COBRE FUNDIDO PARA CABOS DE COBRE DE 16 ATÉ 25MM2, 1 CABO/1 FURO</t>
  </si>
  <si>
    <t>TERMINAL (CONECTOR) PRESSÃO (CABO - BARRA) EM LIGA DE COBRE FUNDIDO PARA CABOS DE COBRE DE 240M2, 1 CABO/1 FURO</t>
  </si>
  <si>
    <t>TERMINAL (CONECTOR) PRESSÃO (CABO - BARRA) EM LIGA DE COBRE FUNDIDO PARA CABOS DE COBRE DE 300 ATÉ 400MM2, 1 CABO/1 FURO</t>
  </si>
  <si>
    <t>TERMINAL (CONECTOR) PRESSÃO (CABO - BARRA) EM LIGA DE COBRE FUNDIDO PARA CABOS DE COBRE DE 35MM2, 1 CABO/1 FURO</t>
  </si>
  <si>
    <t>TERMINAL (CONECTOR) PRESSÃO (CABO - BARRA) EM LIGA DE COBRE FUNDIDO PARA CABOS DE COBRE DE 50 ATÉ 70MM2, 1 CABO/1 FURO</t>
  </si>
  <si>
    <t>TERMINAL (CONECTOR) PRESSÃO (CABO - BARRA) EM LIGA DE COBRE FUNDIDO PARA CABOS DE COBRE DE 6 ATÉ 10MM2, 1 CABO/1 FURO</t>
  </si>
  <si>
    <t>TERMINAL (CONECTOR) PRESSÃO (CABO - BARRA) EM LIGA DE COBRE FUNDIDO PARA CABOS DE COBRE DE 95MM2, 1 CABO/1 FURO</t>
  </si>
  <si>
    <t>PRESÍLHA DE FIXAÇÃO DE TAMPA PLANA PARA LEITO DE AÇO GALV A FOGO ABA 100MM</t>
  </si>
  <si>
    <t>ARMAÇÃO SECUNDÁRIA PESADO DE AÇO GALV A FOGO 1 ESTRIBO</t>
  </si>
  <si>
    <t>ARMAÇÃO SECUNDÁRIA PESADO DE AÇO GALV A FOGO 2 ESTRIBOS</t>
  </si>
  <si>
    <t>ARMAÇÃO SECUNDÁRIA PESADO DE AÇO GALV A FOGO 3 ESTRIBOS</t>
  </si>
  <si>
    <t>ARMAÇÃO SECUNDÁRIA PESADO DE AÇO GALV A FOGO 4 ESTRIBOS</t>
  </si>
  <si>
    <t>BARRA CHATA DE ALUMÍNIO 3/4" X 1/4" X 3M PARA SPDA</t>
  </si>
  <si>
    <t>BARRA CHATA DE ALUMÍNIO 7/8" X 1/8" X 3M PARA SPDA</t>
  </si>
  <si>
    <t>MASTRO PARA-RAIOS SIMPLES DE AÇO GALV A FOGO D=1.1/2", ALT=3M (1 LANCE)</t>
  </si>
  <si>
    <t>MASTRO PARA-RAIOS SIMPLES DE AÇO GALV A FOGO D=1.1/2", ALT=4M (2 LANCES)</t>
  </si>
  <si>
    <t>MASTRO PARA-RAIOS SIMPLES DE AÇO GALV A FOGO D=1.1/2", ALT=6M (2 LANCES)</t>
  </si>
  <si>
    <t>MASTRO PARA-RAIOS SIMPLES DE AÇO GALV A FOGO D=2", ALT=3M (1 LANCE)</t>
  </si>
  <si>
    <t>MASTRO PARA-RAIOS SIMPLES DE AÇO GALV A FOGO D=2", ALT=4M (2 LANCES)</t>
  </si>
  <si>
    <t>MASTRO PARA-RAIOS TELESCÓPICO DE AÇO GALV A FOGO ALT=9M (3 LANCES) DIÂM. NA BASE 2" E NO TOPO 1.1/2”</t>
  </si>
  <si>
    <t>TERMINAL AÉREO (MINICAPTOR) DE BARRA CHATA DE ALUMÍNIO 3/4" X 1/4" X 600MM BASE L PARA SPDA</t>
  </si>
  <si>
    <t>TERMINAL AÉREO (MINICAPTOR) DE BARRA CHATA DE ALUMÍNIO 7/8" X 1/8" X 300MM BASE L PARA SPDA</t>
  </si>
  <si>
    <t>TERMINAL AÉREO (MINICAPTOR) DE BARRA CHATA DE ALUMÍNIO 7/8" X 1/8" X 600MM BASE L PARA SPDA</t>
  </si>
  <si>
    <t>RELÉ DE TENSÃO 1 CONTATO (NA/NF), 440VCA TRIFÁSICO (FALTA E SEQUÊNCIA DE FASE)</t>
  </si>
  <si>
    <t>FUSÍVEL LIMITADOR DE CORRENTE HH 100A - 15KV, CAPACIDADE DE INTERRUPÇÃO DE 20KA</t>
  </si>
  <si>
    <t>TERMINAÇÃO (MUFLA) CONTRÁTIL A FRIO PARA CABOS DE 150 ATÉ 240MM2 - 8,7/15kV USO EXTERNO, ISOLAÇÃO PLENA (NÃO INCLUSO TERMINAL A COMPRESSÃO)</t>
  </si>
  <si>
    <t>TERMINAÇÃO (MUFLA) CONTRÁTIL A FRIO PARA CABOS DE 150 ATÉ 240MM2 - 8,7/15kV USO INTERNO, ISOLAÇÃO PLENA (NÃO INCLUSO TERMINAL A COMPRESSÃO)</t>
  </si>
  <si>
    <t>TERMINAÇÃO (MUFLA) CONTRÁTIL A FRIO PARA CABOS DE 25 ATÉ 95MM2 - 8,7/15kV USO INTERNO, ISOLAÇÃO PLENA (NÃO INCLUSO TERMINAL A COMPRESSÃO)</t>
  </si>
  <si>
    <t>TERMINAÇÃO (MUFLA) CONTRÁTIL A FRIO PARA CABOS DE 35 ATÉ 95MM2 - 8,7/15kV USO EXTERNO, ISOLAÇÃO PLENA (NÃO INCLUSO TERMINAL A COMPRESSÃO)</t>
  </si>
  <si>
    <t>TERMINAÇÃO (MUFLA) CONTRÁTIL A FRIO PARA CABOS DE 400 ATÉ 500MM2 - 8,7/15kV USO EXTERNO, ISOLAÇÃO PLENA (NÃO INCLUSO TERMINAL A COMPRESSÃO)</t>
  </si>
  <si>
    <t>TERMINAÇÃO (MUFLA) CONTRÁTIL A FRIO PARA CABOS DE 400 ATÉ 500MM2 - 8,7/15kV USO INTERNO, ISOLAÇÃO PLENA (NÃO INCLUSO TERMINAL A COMPRESSÃO)</t>
  </si>
  <si>
    <t>TERMINAL (CONECTOR) TORQUIMÉTRICO EM LIGA DE ALUMÍNIO ESTANHADA PARA CABOS DE COBRE OU ALUMÍNIO DE 120 ATÉ 150MM2, 1 FURO PARA TERMINAL (MUFLA) DE MÉDIA TENSÃO ATÉ 35KV</t>
  </si>
  <si>
    <t>TERMINAL (CONECTOR) TORQUIMÉTRICO EM LIGA DE ALUMÍNIO ESTANHADA PARA CABOS DE COBRE OU ALUMÍNIO DE 185 ATÉ 240MM2, 1 FURO PARA TERMINAL (MUFLA) DE MÉDIA TENSÃO ATÉ 35KV</t>
  </si>
  <si>
    <t>TERMINAL (CONECTOR) TORQUIMÉTRICO EM LIGA DE ALUMÍNIO ESTANHADA PARA CABOS DE COBRE OU ALUMÍNIO DE 25 ATÉ 95MM2, 1 FURO PARA TERMINAL (MUFLA) DE MÉDIA TENSÃO ATÉ 35KV</t>
  </si>
  <si>
    <t>TERMINAL (CONECTOR) TORQUIMÉTRICO EM LIGA DE ALUMÍNIO ESTANHADA PARA CABOS DE COBRE OU ALUMÍNIO DE 300MM2, 1 FURO PARA TERMINAL (MUFLA) DE MÉDIA TENSÃO ATÉ 35KV</t>
  </si>
  <si>
    <t>TERMINAL (CONECTOR) TORQUIMÉTRICO EM LIGA DE ALUMÍNIO ESTANHADA PARA CABOS DE COBRE OU ALUMÍNIO DE 400MM2, 1 FURO PARA TERMINAL (MUFLA) DE MÉDIA TENSÃO ATÉ 35KV</t>
  </si>
  <si>
    <t>BARRAMENTO RETANGULAR DE COBRE ELETROLÍTICO 25,13MM2 (0,22KG/M) PARA PAINÉIS ELÉTRICOS</t>
  </si>
  <si>
    <t>CHUMBADOR EM AÇO GALV A FOGO 1/2" X 300 MM COM PORCA E ARRUELA PARA POSTE</t>
  </si>
  <si>
    <t>CHUMBADOR EM AÇO GALV A FOGO 3/4" X 500 MM COM PORCA E ARRUELA PARA POSTE</t>
  </si>
  <si>
    <t>POSTE DUPLO T DE CONCRETO COMP=7,5M (COMP. TOTAL), 90 DAN (CARGA NOMINAL) ENGASTAR NBR-8451 PARA ENTRADA DE ENERGIA</t>
  </si>
  <si>
    <t>POSTE DUPLO T DE CONCRETO COMP=9M (COMP. TOTAL), 300 DAN (CARGA NOMINAL) ENGASTAR NBR-8451</t>
  </si>
  <si>
    <t>POSTE TELECÔNICO RETO DE AÇO GALV A FOGO, ALT=4M FLANGEADO, DIÂM. NO TOPO = 60MM NBR-14744 PARA ILUMINAÇÃO</t>
  </si>
  <si>
    <t>POSTE TELECÔNICO RETO DE AÇO GALV A FOGO, ALT=6M (ALTURA ÚTIL) ENGASTAR, DIÂM. NO TOPO = 60MM NBR-14744 PARA ILUMINAÇÃO</t>
  </si>
  <si>
    <t>POSTE TELECÔNICO RETO DE AÇO GALV A FOGO, ALT=7M FLANGEADO, DIÂM. NO TOPO = 60MM NBR-14744 PARA ILUMINAÇÃO</t>
  </si>
  <si>
    <t>CAIXA DE MEDIÇÃO TIPO K EXTERNA EM AÇO * 500 X 600 X 270MM (ALT X LARG X PROF) PINTURA ELETROSTÁTICA EM PÓ (POLIESTER) CINZA</t>
  </si>
  <si>
    <t>CAIXA DE MEDIÇÃO TIPO L EXTERNA EM AÇO * 900 X 600 X 270MM (ALT X LARG X PROF) PINTURA ELETROSTÁTICA EM PÓ (POLIESTER) CINZA</t>
  </si>
  <si>
    <t>CAÇAMBA ESTACIONÁRIA METÁLICA 5 M3 PARA ENTULHO (ALUGUEL ATÉ 5 DIAS)</t>
  </si>
  <si>
    <t>GÁS LIQUEFEITO DE PETRÓLEO 13 KG (GLP EM BOTIJÃO)</t>
  </si>
  <si>
    <t>ANDAIME TIPO FACHADEIRO MODULAR TUBOS DE AÇO CARBONO LARG=1,20 M COMPLETO COM SAPATAS AJUSTÁVEIS NR 18 LOCAÇÃO (MÊS)</t>
  </si>
  <si>
    <t>BALANCIM LEVE PLATAFORMA 3,00 M COM GUINCHO MANUAL NR 18 LOCAÇÃO (MÊS) + TRANSP</t>
  </si>
  <si>
    <t>BALANCIM TIPO CADEIRINHA INDIVIDUAL NR 18 LOCAÇÃO (MÊS)</t>
  </si>
  <si>
    <t>PLATAFORMA DE ELEVAÇÃO, ALTURA MÁXIMA DE PLATAFORMA 25M COM LANÇA ARTICULADA LOCAÇÃO (MÊS)</t>
  </si>
  <si>
    <t>PLATAFORMA DE ELEVAÇÃO, ALTURA MÁXIMA DE PLATAFORMA 40M COM LANÇA ARTICULADA LOCAÇÃO (MÊS)</t>
  </si>
  <si>
    <t>TUBO METÁLICO D=1.1/2" EQUIPADO PARA CIMBRAMENTO LOCAÇÃO (MÊS)</t>
  </si>
  <si>
    <t>DISCO DE DESBASTE D=7", FURO=7/8", ESP * 6,4MM GRÃO 60 PARA METAL</t>
  </si>
  <si>
    <t>DISCO DIAMANTADO D=110 MM PARA CORTE DE CONCRETO</t>
  </si>
  <si>
    <t>TROLE MECÂNICO, CAPACIDADE 1 TON, UTILIZADO PARA SUSTENTAÇÃO DE TALHAS</t>
  </si>
  <si>
    <t>RECARGA DE ACETILENO PARA CILINDRO DE 9 KG</t>
  </si>
  <si>
    <t>ÓLEO DIESEL COMBUSTIVEL COMUM</t>
  </si>
  <si>
    <t>RECARGA DE OXIGÊNIO PARA CILINDRO DE 10 M3</t>
  </si>
  <si>
    <t>CONTAINER ESCRITÓRIO *(6,00 X 2,30 X 2,20 M) COM BANHEIRO, LOCAÇÃO (MÊS)</t>
  </si>
  <si>
    <t>SANITÁRIO PORTÁTIL QUÍMICO INDIVIDUAL LOCAÇÃO (MÊS)</t>
  </si>
  <si>
    <t>CONTAINER EM CHAPA GALVANIZADA *(6,00 X 2,30 X 2,20 M) 4 SANITÁRIOS/4 CHUVEIROS E 2 LAVATÓRIOS LOCAÇÃO (MÊS)</t>
  </si>
  <si>
    <t>DISCO DE CORTE D=7", FURO=7/8", ESP=1,6 MM, PARA METAL</t>
  </si>
  <si>
    <t>CAP ELETROFUSÃO PEAD DE=200 MM SDR 11 PE100 INJETADO NTS 193</t>
  </si>
  <si>
    <t>CAP ELETROFUSÃO PEAD DE=250 MM SDR 11 PE100 INJETADO NTS 193</t>
  </si>
  <si>
    <t>TUBO C/PONTA E BOLSA JGS K7 FERRO FUNDIDO DN=600 MM (137,90 KG/M) PINTURA BETUMINOSA, ANEL DE BORRACHA INCLUSO NBR 7675 ÁGUA</t>
  </si>
  <si>
    <t>TUBO C/PONTA E BOLSA JGS K7 FERRO FUNDIDO DN=800 MM (216,30 KG/M) PINTURA BETUMINOSA, ANEL DE BORRACHA INCLUSO NBR 7675 ÁGUA</t>
  </si>
  <si>
    <t>ADAPTADOR PVC/PBA FERRO FUNDIDO DE=60 MM * (2,50 KG) LIGAR PONTA TUBO PVC C/BOLSA TUBO FERRO FUNDIDO - PINTURA EPÓXI NBR 15880 ÁGUA</t>
  </si>
  <si>
    <t>ADAPTADOR PVC/PBA FERRO FUNDIDO DE=85 MM * (3,70 KG) LIGAR PONTA TUBO PVC C/BOLSA TUBO FERRO FUNDIDO - PINTURA EPÓXI NBR 15880 ÁGUA</t>
  </si>
  <si>
    <t>ADAPTADOR PVC/PBA FERRO FUNDIDO DE=110 MM * (6,40 KG) LIGAR PONTA TUBO PVC C/BOLSA TUBO FERRO FUNDIDO - PINTURA EPÓXI NBR 15880 ÁGUA</t>
  </si>
  <si>
    <t>PASTA LUBRIFICANTE PARA TUBOS E CONEXÕES FERRO FUNDIDO E PVC</t>
  </si>
  <si>
    <t>HM07185</t>
  </si>
  <si>
    <t>HM07186</t>
  </si>
  <si>
    <t>HM07187</t>
  </si>
  <si>
    <t>ESTACA RAIZ DIÂMETRO DA SEÇÃO *320 MM, 1.000KN EQUIPAMENTO E MÃO-DE-OBRA</t>
  </si>
  <si>
    <t>ESTACA RAIZ DIÂMETRO DA SEÇÃO *100 MM, 100KN EQUIPAMENTO E MÃO-DE-OBRA</t>
  </si>
  <si>
    <t>ESTACA RAIZ DIÂMETRO DA SEÇÃO *120 MM, 150KN EQUIPAMENTO E MÃO-DE-OBRA</t>
  </si>
  <si>
    <t>ESTACA RAIZ DIÂMETRO DA SEÇÃO *150 MM, 250KN EQUIPAMENTO E MÃO-DE-OBRA</t>
  </si>
  <si>
    <t>ESTACA RAIZ DIÂMETRO DA SEÇÃO *160 MM, 350KN EQUIPAMENTO E MÃO-DE-OBRA</t>
  </si>
  <si>
    <t>ESTACA RAIZ DIÂMETRO DA SEÇÃO *200 MM, 500KN EQUIPAMENTO E MÃO-DE-OBRA</t>
  </si>
  <si>
    <t>ESTACA RAIZ DIÂMETRO DA SEÇÃO *250 MM, 800KN EQUIPAMENTO E MÃO-DE-OBRA</t>
  </si>
  <si>
    <t>ESTACA HÉLICE CONTÍNUA, DIÂMETRO DA SEÇÃO 500 MM, 1.300KN (EXECUÇÃO DO SERVIÇO, INCLUSO EQUIPAMENTO E MÃO DE OBRA)</t>
  </si>
  <si>
    <t>ESTACA HÉLICE CONTÍNUA, DIÂMETRO DA SEÇÃO 600 MM, 1.800KN (EXECUÇÃO DO SERVIÇO, INCLUSO EQUIPAMENTO E MÃO DE OBRA)</t>
  </si>
  <si>
    <t>ESTACA HÉLICE CONTÍNUA, DIÂMETRO DA SEÇÃO 700 MM, 2.400KN (EXECUÇÃO DO SERVIÇO, INCLUSO EQUIPAMENTO E MÃO DE OBRA)</t>
  </si>
  <si>
    <t>ESTACA HÉLICE CONTÍNUA, DIÂMETRO DA SEÇÃO 800 MM, 3.200KN (EXECUÇÃO DO SERVIÇO, INCLUSO EQUIPAMENTO E MÃO DE OBRA)</t>
  </si>
  <si>
    <t>ESTACA HÉLICE CONTÍNUA, DIÂMETRO DA SEÇÃO 250 MM, 300KN (EXECUÇÃO DO SERVIÇO, INCLUSO EQUIPAMENTO E MÃO DE OBRA)</t>
  </si>
  <si>
    <t>ESTACA HÉLICE CONTÍNUA, DIÂMETRO DA SEÇÃO 900 MM, 4.000KN (EXECUÇÃO DO SERVIÇO, INCLUSO EQUIPAMENTO E MÃO DE OBRA)</t>
  </si>
  <si>
    <t>ESTACA HÉLICE CONTÍNUA, DIÂMETRO DA SEÇÃO 300 MM, 450N (EXECUÇÃO DO SERVIÇO, INCLUSO EQUIPAMENTO E MÃO DE OBRA)</t>
  </si>
  <si>
    <t>ESTACA HÉLICE CONTÍNUA, DIÂMETRO DA SEÇÃO 1.000 MM, 5.000KN (EXECUÇÃO DO SERVIÇO, INCLUSO EQUIPAMENTO E MÃO DE OBRA)</t>
  </si>
  <si>
    <t>ESTACA HÉLICE CONTÍNUA, DIÂMETRO DA SEÇÃO 350 MM, 600KN (EXECUÇÃO DO SERVIÇO, INCLUSO EQUIPAMENTO E MÃO DE OBRA)</t>
  </si>
  <si>
    <t>ESTACA HÉLICE CONTÍNUA, DIÂMETRO DA SEÇÃO 400 MM, 800KN (EXECUÇÃO DO SERVIÇO, INCLUSO EQUIPAMENTO E MÃO DE OBRA)</t>
  </si>
  <si>
    <t>ESTACA STRAUSS DIÂMETRO DA SEÇÃO 250 MM, 200KN EQUIPAMENTO E MÃO-DE-OBRA</t>
  </si>
  <si>
    <t>ESTACA STRAUSS DIÂMETRO DA SEÇÃO 320 MM, 300KN EQUIPAMENTO E MÃO-DE-OBRA</t>
  </si>
  <si>
    <t>ESTACA STRAUSS DIÂMETRO DA SEÇÃO 380 MM, 400KN EQUIPAMENTO E MÃO-DE-OBRA</t>
  </si>
  <si>
    <t>ESTACA PRÉ-MOLDADA, MACIÇA DE CONCRETO 20T (FORNECIMENTO E CRAVAÇÃO)</t>
  </si>
  <si>
    <t>ESTACA PRÉ-MOLDADA, MACIÇA DE CONCRETO 30T (FORNECIMENTO E CRAVAÇÃO)</t>
  </si>
  <si>
    <t>ESTACA PRÉ-MOLDADA, MACIÇA DE CONCRETO 35T (FORNECIMENTO E CRAVAÇÃO)</t>
  </si>
  <si>
    <t>ESTACA PRÉ-MOLDADA, MACIÇA DE CONCRETO 40T (FORNECIMENTO E CRAVAÇÃO)</t>
  </si>
  <si>
    <t>ESTACA PRÉ-MOLDADA, MACIÇA DE CONCRETO 60T (FORNECIMENTO E CRAVAÇÃO)</t>
  </si>
  <si>
    <t>ESTACA PRÉ-MOLDADA, MACIÇA DE CONCRETO 80T (FORNECIMENTO E CRAVAÇÃO)</t>
  </si>
  <si>
    <t>TAXA ADICIONAL PARA MOBILIZAÇÃO DE EQUIPAMENTOS PARA EXECUÇÃO DE ESTACAS PRÉ-MOLDADAS DE CONCRETO - ACIMA DE 50 KM</t>
  </si>
  <si>
    <t>TAXA ADICIONAL PARA MOBILIZAÇÃO DE EQUIPAMENTOS PARA EXECUÇÃO DE ESTACAS HÉLICE CONTÍNUA - ACIMA DE 50 KM</t>
  </si>
  <si>
    <t>TAXA ADICIONAL PARA MOBILIZAÇÃO DE EQUIPAMENTOS PARA EXECUÇÃO DE ESTACAS RAIZ - ACIMA DE 50 KM</t>
  </si>
  <si>
    <t>TAXA ADICIONAL PARA MOBILIZAÇÃO DE EQUIPAMENTOS PARA EXECUÇÃO DE ESTACAS STRAUSS - ACIMA DE 50 KM</t>
  </si>
  <si>
    <t>MOBILIZAÇÃO DE EQUIPAMENTOS ATÉ 50 KM PARA EXECUÇÃO DE ESTACAS HÉLICE CONTÍNUA</t>
  </si>
  <si>
    <t>MOBILIZAÇÃO DE EQUIPAMENTOS ATÉ 50 KM PARA EXECUÇÃO DE ESTACAS PRÉ-MOLDADAS DE CONCRETO</t>
  </si>
  <si>
    <t>MOBILIZAÇÃO DE EQUIPAMENTOS ATÉ 50 KM PARA EXECUÇÃO DE ESTACAS RAIZ</t>
  </si>
  <si>
    <t>MOBILIZAÇÃO DE EQUIPAMENTOS ATÉ 50 KM PARA EXECUÇÃO DE ESTACAS STRAUSS</t>
  </si>
  <si>
    <t>PERFILAGEM ÓTICA ACIMA DE 1.000 M DE PROFUNDIDADE PARA POÇOS</t>
  </si>
  <si>
    <t>PERFILAGEM ÓTICA ATÉ 200 M DE PROFUNDIDADE PARA POÇOS</t>
  </si>
  <si>
    <t>PERFILAGEM ÓTICA DE 200,1 A 400 M DE PROFUNDIDADE PARA POÇOS</t>
  </si>
  <si>
    <t>PERFILAGEM ÓTICA DE 400,1 A 600 M DE PROFUNDIDADE PARA POÇOS</t>
  </si>
  <si>
    <t>PERFILAGEM ÓTICA DE 600,1 A 800 M DE PROFUNDIDADE PARA POÇOS</t>
  </si>
  <si>
    <t>PERFILAGEM ÓTICA DE 800,1 A 1.000 M DE PROFUNDIDADE PARA POÇOS</t>
  </si>
  <si>
    <t>TAXA DE PROFUNDIDADE PERFIL DE RADIOATIVIDADE - RAIOS GAMA EM COMBINAÇÃO</t>
  </si>
  <si>
    <t>TAXA DE PROFUNDIDADE PERFIL DE RESISTIVIDADE ELÉTRICA</t>
  </si>
  <si>
    <t>TAXA DE PROFUNDIDADE PERFIL SONICO COMPENSADO</t>
  </si>
  <si>
    <t>TAXA DE TRANSPORTE ENDOSCOPIA PARA PERFILAGEM ÓTICA DE POÇOS</t>
  </si>
  <si>
    <t>ASSENTAMENTO DE TAMPÃO DE FERRO FUNDIDO, DN 600 MM</t>
  </si>
  <si>
    <t>ASSENTAMENTO DE TAMPÃO DE FERRO FUNDIDO, DN 900 MM</t>
  </si>
  <si>
    <t>ASSENTAMENTO PARA REDES DE ÁGUA, TUBOS E PEÇAS, DE 140 ATÉ 250 MM, EM PEAD (A)</t>
  </si>
  <si>
    <t>ASSENTAMENTO PARA REDES DE ÁGUA, TUBOS E PEÇAS, DE 63 ATÉ 125 MM, EM PEAD (B)</t>
  </si>
  <si>
    <t>ASSENTAMENTO PARA REDES DE ÁGUA, TUBOS E PEÇAS, DE 140 ATÉ 250 MM, EM PEAD (B)</t>
  </si>
  <si>
    <t>ASSENTAMENTO PARA REDES DE ÁGUA, TUBOS E PEÇAS, DE 280 ATÉ 400 MM, EM PEAD (B)</t>
  </si>
  <si>
    <t>ASSENTAMENTO PARA REDES DE ÁGUA, TUBOS E PEÇAS, DE 280 ATÉ 400 MM, EM PEAD (C)</t>
  </si>
  <si>
    <t>ASSENTAM. P/ REDES DE ÁGUA, TUBOS E PEÇAS, DN 80 MM, EM FERRO FUNDIDO (A)</t>
  </si>
  <si>
    <t>ASSENTAM. P/ REDES DE ÁGUA, TUBOS E PEÇAS, DN 100 MM, EM FERRO FUNDIDO (A)</t>
  </si>
  <si>
    <t>ASSENTAM. P/ REDES DE ÁGUA, TUBOS E PEÇAS, DN 150 MM, EM FERRO FUNDIDO (A)</t>
  </si>
  <si>
    <t>ASSENTAM. P/ REDES DE ÁGUA, TUBOS E PEÇAS, DN 250 MM, EM FERRO FUNDIDO (A)</t>
  </si>
  <si>
    <t>ASSENTAM. P/ REDES DE ÁGUA, TUBOS E PEÇAS, DN 300 MM, EM FERRO FUNDIDO (A)</t>
  </si>
  <si>
    <t>ASSENTAM. P/ REDES DE ÁGUA, TUBOS E PEÇAS, DN 400 MM, EM FERRO FUNDIDO (A)</t>
  </si>
  <si>
    <t>ASSENTAM. P/ REDES DE ÁGUA, TUBOS E PEÇAS, DN 500 MM, EM FERRO FUNDIDO (A)</t>
  </si>
  <si>
    <t>ASSENTAM. P/ REDES DE ÁGUA, TUBOS E PEÇAS, DN 600 MM, EM FERRO FUNDIDO (A)</t>
  </si>
  <si>
    <t>ASSENTAM. P/ REDES DE ÁGUA, TUBOS E PEÇAS, DN 350 MM, EM FERRO FUNDIDO (A)</t>
  </si>
  <si>
    <t>ASSENTAM. P/ REDES DE ÁGUA, TUBOS E PEÇAS, DN 80 MM, EM FERRO FUNDIDO (B)</t>
  </si>
  <si>
    <t>ASSENTAM. P/ REDES DE ÁGUA, TUBOS E PEÇAS, DN 100 MM, EM FERRO FUNDIDO (B)</t>
  </si>
  <si>
    <t>ASSENTAM. P/ REDES DE ÁGUA, TUBOS E PEÇAS, DN 150 MM, EM FERRO FUNDIDO (B)</t>
  </si>
  <si>
    <t>ASSENTAM. P/ REDES DE ÁGUA, TUBOS E PEÇAS, DN 200 MM, EM FERRO FUNDIDO (B)</t>
  </si>
  <si>
    <t>ASSENTAM. P/ REDES DE ÁGUA, TUBOS E PEÇAS, DN 250 MM, EM FERRO FUNDIDO (B)</t>
  </si>
  <si>
    <t>ASSENTAM. P/ REDES DE ÁGUA, TUBOS E PEÇAS, DN 300 MM, EM FERRO FUNDIDO (B)</t>
  </si>
  <si>
    <t>ASSENTAM. P/ REDES DE ÁGUA, TUBOS E PEÇAS, DN 400 MM, EM FERRO FUNDIDO (B)</t>
  </si>
  <si>
    <t>ASSENTAM. P/ REDES DE ÁGUA, TUBOS E PEÇAS, DN 500 MM, EM FERRO FUNDIDO (B)</t>
  </si>
  <si>
    <t>ASSENTAM. P/ REDES DE ÁGUA, TUBOS E PEÇAS, DN 600 MM, EM FERRO FUNDIDO (B)</t>
  </si>
  <si>
    <t>ASSENTAM. P/ REDES DE ÁGUA, TUBOS E PEÇAS, DN 350 MM, EM FERRO FUNDIDO (B)</t>
  </si>
  <si>
    <t>ASSENTAM. P/ REDES DE ÁGUA, TUBOS E PEÇAS, DN 80 MM, EM FERRO FUNDIDO (C)</t>
  </si>
  <si>
    <t>ASSENTAM. P/ REDES DE ÁGUA, TUBOS E PEÇAS, DN 100 MM, EM FERRO FUNDIDO (C)</t>
  </si>
  <si>
    <t>ASSENTAM. P/ REDES DE ÁGUA, TUBOS E PEÇAS, DN 150 MM, EM FERRO FUNDIDO (C)</t>
  </si>
  <si>
    <t>ASSENTAM. P/ REDES DE ÁGUA, TUBOS E PEÇAS, DN 200 MM, EM FERRO FUNDIDO (C)</t>
  </si>
  <si>
    <t>ASSENTAM. P/ REDES DE ÁGUA, TUBOS E PEÇAS, DN 250 MM, EM FERRO FUNDIDO (C)</t>
  </si>
  <si>
    <t>ASSENTAM. P/ REDES DE ÁGUA, TUBOS E PEÇAS, DN 400 MM, EM FERRO FUNDIDO (C)</t>
  </si>
  <si>
    <t>ASSENTAM. P/ REDES DE ÁGUA, TUBOS E PEÇAS, DN 500 MM, EM FERRO FUNDIDO (C)</t>
  </si>
  <si>
    <t>ASSENTAM. P/ REDES DE ÁGUA, TUBOS E PEÇAS, DN 600 MM, EM FERRO FUNDIDO (C)</t>
  </si>
  <si>
    <t>ASSENTAM. P/ REDES DE ÁGUA, TUBOS E PEÇAS, DN 350 MM, EM FERRO FUNDIDO (C)</t>
  </si>
  <si>
    <t>ASSENTAMENTO SIMPLES DE TUBOS E PEÇAS, DE 140 ATÉ 250 MM, EM PEAD (A)</t>
  </si>
  <si>
    <t>ASSENTAMENTO SIMPLES DE TUBOS E PEÇAS, DE 280 ATÉ 400 MM, EM PEAD (A)</t>
  </si>
  <si>
    <t>ASSENTAMENTO SIMPLES DE TUBOS E PEÇAS, DE 140 ATÉ 250 MM, EM PEAD (B)</t>
  </si>
  <si>
    <t>ASSENTAMENTO SIMPLES DE TUBOS E PEÇAS, DE 280 ATÉ 400 MM, EM PEAD (B)</t>
  </si>
  <si>
    <t>ASSENTAMENTO SIMPLES DE TUBOS E PEÇAS, DE 140 ATÉ 250 MM, EM PEAD (C)</t>
  </si>
  <si>
    <t>ASSENTAMENTO SIMPLES DE TUBOS E PEÇAS, DE 280 ATÉ 400 MM, EM PEAD (C)</t>
  </si>
  <si>
    <t>ASSENTAM. SIMPLES DE TUBOS E PEÇAS, DN 80 MM, EM FERRO FUNDIDO, JE (A)</t>
  </si>
  <si>
    <t>ASSENTAM. SIMPLES DE TUBOS E PEÇAS, DN 100 MM, EM FERRO FUNDIDO, JE (A)</t>
  </si>
  <si>
    <t>ASSENTAM. SIMPLES DE TUBOS E PEÇAS, DN 150 MM, EM FERRO FUNDIDO, JE (A)</t>
  </si>
  <si>
    <t>ASSENTAM. SIMPLES DE TUBOS E PEÇAS, DN 200 MM, EM FERRO FUNDIDO, JE (A)</t>
  </si>
  <si>
    <t>ASSENTAM. SIMPLES DE TUBOS E PEÇAS, DN 250 MM, EM FERRO FUNDIDO, JE (A)</t>
  </si>
  <si>
    <t>ASSENTAM. SIMPLES DE TUBOS E PEÇAS, DN 300 MM, EM FERRO FUNDIDO, JE (A)</t>
  </si>
  <si>
    <t>ASSENTAM. SIMPLES DE TUBOS E PEÇAS, DN 400 MM, EM FERRO FUNDIDO, JE (A)</t>
  </si>
  <si>
    <t>ASSENTAM. SIMPLES DE TUBOS E PEÇAS, DN 500 MM, EM FERRO FUNDIDO, JE (A)</t>
  </si>
  <si>
    <t>ASSENTAM. SIMPLES DE TUBOS E PEÇAS, DN 600 MM, EM FERRO FUNDIDO, JE (A)</t>
  </si>
  <si>
    <t>ASSENTAM. SIMPLES DE TUBOS E PEÇAS, DN 700 MM, EM FERRO FUNDIDO, JE (A)</t>
  </si>
  <si>
    <t>ASSENTAM. SIMPLES DE TUBOS E PEÇAS, DN 800 MM, EM FERRO FUNDIDO, JE (A)</t>
  </si>
  <si>
    <t>ASSENTAM. SIMPLES DE TUBOS E PEÇAS, DN 350 MM, EM FERRO FUNDIDO, JE (A)</t>
  </si>
  <si>
    <t>ASSENTAM. SIMPLES DE TUBOS E PEÇAS, DN 900 MM, EM FERRO FUNDIDO, JE (A)</t>
  </si>
  <si>
    <t>ASSENTAM. SIMPLES DE TUBOS E PEÇAS, DN 1.000 MM, EM FERRO FUNDIDO, JE (A)</t>
  </si>
  <si>
    <t>ASSENTAM. SIMPLES DE TUBOS E PEÇAS, DN 1.200 MM, EM FERRO FUNDIDO, JE (A)</t>
  </si>
  <si>
    <t>ASSENTAM. SIMPLES DE TUBOS E PEÇAS, DN 80 MM, EM FERRO FUNDIDO, JE (B)</t>
  </si>
  <si>
    <t>ASSENTAM. SIMPLES DE TUBOS E PEÇAS, DN 100 MM, EM FERRO FUNDIDO, JE (B)</t>
  </si>
  <si>
    <t>ASSENTAM. SIMPLES DE TUBOS E PEÇAS, DN 200 MM, EM FERRO FUNDIDO, JE (B)</t>
  </si>
  <si>
    <t>ASSENTAM. SIMPLES DE TUBOS E PEÇAS, DN 250 MM, EM FERRO FUNDIDO, JE (B)</t>
  </si>
  <si>
    <t>ASSENTAM. SIMPLES DE TUBOS E PEÇAS, DN 300 MM, EM FERRO FUNDIDO, JE (B)</t>
  </si>
  <si>
    <t>ASSENTAM. SIMPLES DE TUBOS E PEÇAS, DN 400 MM, EM FERRO FUNDIDO, JE (B)</t>
  </si>
  <si>
    <t>ASSENTAM. SIMPLES DE TUBOS E PEÇAS, DN 500 MM, EM FERRO FUNDIDO, JE (B)</t>
  </si>
  <si>
    <t>ASSENTAM. SIMPLES DE TUBOS E PEÇAS, DN 600 MM, EM FERRO FUNDIDO, JE (B)</t>
  </si>
  <si>
    <t>ASSENTAM. SIMPLES DE TUBOS E PEÇAS, DN 700 MM, EM FERRO FUNDIDO, JE (B)</t>
  </si>
  <si>
    <t>ASSENTAM. SIMPLES DE TUBOS E PEÇAS, DN 800 MM, EM FERRO FUNDIDO, JE (B)</t>
  </si>
  <si>
    <t>ASSENTAM. SIMPLES DE TUBOS E PEÇAS, DN 350 MM, EM FERRO FUNDIDO, JE (B)</t>
  </si>
  <si>
    <t>ASSENTAM. SIMPLES DE TUBOS E PEÇAS, DN 900 MM, EM FERRO FUNDIDO, JE (B)</t>
  </si>
  <si>
    <t>ASSENTAM. SIMPLES DE TUBOS E PEÇAS, DN 1.000 MM, EM FERRO FUNDIDO, JE (B)</t>
  </si>
  <si>
    <t>ASSENTAM. SIMPLES DE TUBOS E PEÇAS, DN 1.200 MM, EM FERRO FUNDIDO, JE (B)</t>
  </si>
  <si>
    <t>ASSENTAM. SIMPLES DE TUBOS E PEÇAS, DN 80 MM, EM FERRO FUNDIDO, JE (C)</t>
  </si>
  <si>
    <t>ASSENTAM. SIMPLES DE TUBOS E PEÇAS, DN 100 MM, EM FERRO FUNDIDO, JE (C)</t>
  </si>
  <si>
    <t>ASSENTAM. SIMPLES DE TUBOS E PEÇAS, DN 150 MM, EM FERRO FUNDIDO, JE (C)</t>
  </si>
  <si>
    <t>ASSENTAM. SIMPLES DE TUBOS E PEÇAS, DN 200 MM, EM FERRO FUNDIDO, JE (C)</t>
  </si>
  <si>
    <t>ASSENTAM. SIMPLES DE TUBOS E PEÇAS, DN 250 MM, EM FERRO FUNDIDO, JE (C)</t>
  </si>
  <si>
    <t>ASSENTAM. SIMPLES DE TUBOS E PEÇAS, DN 300 MM, EM FERRO FUNDIDO, JE (C)</t>
  </si>
  <si>
    <t>ASSENTAM. SIMPLES DE TUBOS E PEÇAS, DN 400 MM, EM FERRO FUNDIDO, JE (C)</t>
  </si>
  <si>
    <t>ASSENTAM. SIMPLES DE TUBOS E PEÇAS, DN 500 MM, EM FERRO FUNDIDO, JE (C)</t>
  </si>
  <si>
    <t>ASSENTAM. SIMPLES DE TUBOS E PEÇAS, DN 600 MM, EM FERRO FUNDIDO, JE (C)</t>
  </si>
  <si>
    <t>ASSENTAM. SIMPLES DE TUBOS E PEÇAS, DN 700 MM, EM FERRO FUNDIDO, JE (C)</t>
  </si>
  <si>
    <t>ASSENTAM. SIMPLES DE TUBOS E PEÇAS, DN 800 MM, EM FERRO FUNDIDO, JE (C)</t>
  </si>
  <si>
    <t>ASSENTAM. SIMPLES DE TUBOS E PEÇAS, DN 350 MM, EM FERRO FUNDIDO, JE (C)</t>
  </si>
  <si>
    <t>ASSENTAM. SIMPLES DE TUBOS E PEÇAS, DN 900 MM, EM FERRO FUNDIDO, JE (C)</t>
  </si>
  <si>
    <t>ASSENTAM. SIMPLES DE TUBOS E PEÇAS, DN 1.000 MM, EM FERRO FUNDIDO, JE (C)</t>
  </si>
  <si>
    <t>ASSENTAM. SIMPLES DE TUBOS E PEÇAS, DN 1.200 MM, EM FERRO FUNDIDO, JE (C)</t>
  </si>
  <si>
    <t>CORTE E BISELAMENTO EM TUBOS DE ACO E=5/16" - DE=4"</t>
  </si>
  <si>
    <t>CORTE E BISELAMENTO EM TUBOS DE ACO E=5/16" - DE=6"</t>
  </si>
  <si>
    <t>CORTE E BISELAMENTO EM TUBOS DE ACO E=5/16" - DE=8"</t>
  </si>
  <si>
    <t>CORTE E BISELAMENTO EM TUBOS DE ACO E=5/16" - DE=10"</t>
  </si>
  <si>
    <t>CORTE E BISELAMENTO EM TUBOS DE ACO E=5/16" - DE=12"</t>
  </si>
  <si>
    <t>CORTE E BISELAMENTO EM TUBOS DE ACO E=5/16" - DE=16"</t>
  </si>
  <si>
    <t>CORTE E BISELAMENTO EM TUBOS DE ACO E=5/16" - DE=20"</t>
  </si>
  <si>
    <t>CORTE E BISELAMENTO EM TUBOS DE ACO E=5/16" - DE=24"</t>
  </si>
  <si>
    <t>CORTE E BISELAMENTO EM TUBOS DE ACO E=5/16" - DE=28"</t>
  </si>
  <si>
    <t>CORTE E BISELAMENTO EM TUBOS DE ACO E=5/16" - DE=30"</t>
  </si>
  <si>
    <t>CORTE E BISELAMENTO EM TUBOS DE ACO E=5/16" - DE=32"</t>
  </si>
  <si>
    <t>CORTE E BISELAMENTO EM TUBOS DE ACO E=5/16" - DE=36"</t>
  </si>
  <si>
    <t>CORTE E BISELAMENTO EM TUBOS DE ACO E=5/16" - DE=40"</t>
  </si>
  <si>
    <t>CORTE E BISELAMENTO EM TUBOS DE ACO E=7/16" - DE=42"</t>
  </si>
  <si>
    <t>CORTE E BISELAMENTO EM TUBOS DE ACO E=7/16" - DE=48"</t>
  </si>
  <si>
    <t>SOLDA DE TOPO EM TUBOS DE ACO E=5/16"</t>
  </si>
  <si>
    <t>SOLDA DE TOPO EM TUBOS DE ACO E=7/16"</t>
  </si>
  <si>
    <t>SOLDA DE TOPO EM TUBOS DE ACO E=1/2"</t>
  </si>
  <si>
    <t>SOLDA DE TOPO EM TUBOS DE ACO E=5/8"</t>
  </si>
  <si>
    <t>REVESTIMENTO EXTERNO DE JUNTA SOLDADA - TUBO AÇO DE=4"</t>
  </si>
  <si>
    <t>REVESTIMENTO EXTERNO DE JUNTA SOLDADA - TUBO AÇO DE=6"</t>
  </si>
  <si>
    <t>REVESTIMENTO EXTERNO DE JUNTA SOLDADA - TUBO AÇO DE=8"</t>
  </si>
  <si>
    <t>REVESTIMENTO EXTERNO DE JUNTA SOLDADA - TUBO AÇO DE=10"</t>
  </si>
  <si>
    <t>REVESTIMENTO EXTERNO DE JUNTA SOLDADA - TUBO AÇO DE=12"</t>
  </si>
  <si>
    <t>REVESTIMENTO EXTERNO DE JUNTA SOLDADA - TUBO AÇO DE=16"</t>
  </si>
  <si>
    <t>REVESTIMENTO EXTERNO DE JUNTA SOLDADA - TUBO AÇO DE=20"</t>
  </si>
  <si>
    <t>REVESTIMENTO EXTERNO DE JUNTA SOLDADA - TUBO AÇO DE=24"</t>
  </si>
  <si>
    <t>REVESTIMENTO EXTERNO DE JUNTA SOLDADA - TUBO AÇO DE=28"</t>
  </si>
  <si>
    <t>REVESTIMENTO EXTERNO DE JUNTA SOLDADA - TUBO AÇO DE=30"</t>
  </si>
  <si>
    <t>REVESTIMENTO EXTERNO DE JUNTA SOLDADA - TUBO AÇO DE=32"</t>
  </si>
  <si>
    <t>REVESTIMENTO EXTERNO DE JUNTA SOLDADA - TUBO AÇO DE=36"</t>
  </si>
  <si>
    <t>REVESTIMENTO EXTERNO DE JUNTA SOLDADA - TUBO AÇO DE=40"</t>
  </si>
  <si>
    <t>DESMONTAGEM DE PEÇAS E TUBULAÇÕES EM FERRO FUNDIDO</t>
  </si>
  <si>
    <t>PROTEÇÃO TÉRMICA COM CONCRETO CELULAR ESPUMOSO, DENSIDADE 600 KG / M3</t>
  </si>
  <si>
    <t>PROTEÇÃO TÉRMICA COM CONCRETO CELULAR ESPUMOSO, DENSIDADE 1.000 KG/M3</t>
  </si>
  <si>
    <t>VÁLVULA BORBOLETA FERRO FUNDIDO ATÉ DN200 MM - MONTAGEM</t>
  </si>
  <si>
    <t>VÁLVULA BORBOLETA FERRO FUNDIDO DN250 MM ATÉ DN400 MM - MONTAGEM</t>
  </si>
  <si>
    <t>VÁLVULA BORBOLETA FERRO FUNDIDO DN450 MM ATÉ DN600 MM - MONTAGEM</t>
  </si>
  <si>
    <t>VÁLVULA BORBOLETA FERRO FUNDIDO DN700 MM ATÉ DN800 MM - MONTAGEM</t>
  </si>
  <si>
    <t>VÁLVULA BORBOLETA FERRO FUNDIDO DN900 MM ATÉ DN1200 MM - MONTAGEM</t>
  </si>
  <si>
    <t>VÁLVULA GAVETA FERRO FUNDIDO ATÉ DN200 MM - MONTAGEM</t>
  </si>
  <si>
    <t>VÁLVULA GAVETA FERRO FUNDIDO DN250 MM ATÉ DN400 MM - MONTAGEM</t>
  </si>
  <si>
    <t>VÁLVULA GAVETA FERRO FUNDIDO DN450 MM ATÉ DN600 MM - MONTAGEM</t>
  </si>
  <si>
    <t>VÁLVULA GAVETA FERRO FUNDIDO DN700 MM ATÉ DN800 MM - MONTAGEM</t>
  </si>
  <si>
    <t>VÁLVULA GAVETA FERRO FUNDIDO DN900 MM ATÉ DN1200 MM - MONTAGEM</t>
  </si>
  <si>
    <t>VÁLVULA BORBOLETA FERRO FUNDIDO (ELÉTRICO OU PNEUMÁTICO) ATÉ DN200 MM - MONTAGEM</t>
  </si>
  <si>
    <t>VÁLVULA BORBOLETA FERRO FUNDIDO (ELÉTRICO OU PNEUMÁTICO) DN250 MM ATÉ DN400 MM - MONTAGEM</t>
  </si>
  <si>
    <t>VÁLVULA BORBOLETA FERRO FUNDIDO (ELÉTRICO OU PNEUMÁTICO) DN450 MM ATÉ DN600 MM - MONTAGEM</t>
  </si>
  <si>
    <t>VÁLVULA BORBOLETA FERRO FUNDIDO (ELÉTRICO OU PNEUMÁTICO) DN700 MM ATÉ DN800 MM - MONTAGEM</t>
  </si>
  <si>
    <t>VÁLVULA BORBOLETA FERRO FUNDIDO (ELÉTRICO OU PNEUMÁTICO) DN900 MM ATÉ DN1200 MM - MONTAGEM</t>
  </si>
  <si>
    <t>VÁLVULA GAVETA FERRO FUNDIDO (ELÉTRICO OU PNEUMÁTICO) ATÉ DN200 MM - MONTAGEM</t>
  </si>
  <si>
    <t>VÁLVULA GAVETA FERRO FUNDIDO (ELÉTRICO OU PNEUMÁTICO) DN250 MM ATÉ DN400 MM - MONTAGEM</t>
  </si>
  <si>
    <t>VÁLVULA GAVETA FERRO FUNDIDO (ELÉTRICO OU PNEUMÁTICO) DN450 MM ATÉ DN600 MM - MONTAGEM</t>
  </si>
  <si>
    <t>VÁLVULA GAVETA FERRO FUNDIDO (ELÉTRICO OU PNEUMÁTICO) DN700 MM ATÉ DN800 MM - MONTAGEM</t>
  </si>
  <si>
    <t>VÁLVULA GAVETA FERRO FUNDIDO (ELÉTRICO OU PNEUMÁTICO) DN900 MM ATÉ DN1200 MM - MONTAGEM</t>
  </si>
  <si>
    <t>VÁLVULA RETENÇÃO FERRO FUNDIDO ATÉ DN 200 MM - MONTAGEM</t>
  </si>
  <si>
    <t>VÁLVULA RETENÇÃO FERRO FUNDIDO DN 250 MM ATÉ DN 400 MM - MONTAGEM</t>
  </si>
  <si>
    <t>VÁLVULA RETENÇÃO FERRO FUNDIDO DN 450 MM ATÉ DN 600 MM - MONTAGEM</t>
  </si>
  <si>
    <t>VÁLVULA RETENÇÃO FERRO FUNDIDO DN 700 MM ATÉ DN 800 MM - MONTAGEM</t>
  </si>
  <si>
    <t>VÁLVULA RETENÇÃO FERRO FUNDIDO DN 900 MM ATÉ DN 1200 MM - MONTAGEM</t>
  </si>
  <si>
    <t>VÁLVULA FERRO FUNDIDO ADUFA OU FLAP ATÉ DN 200 MM - MONTAGEM</t>
  </si>
  <si>
    <t>VÁLVULA FERRO FUNDIDO ADUFA OU FLAP DN 250 MM ATÉ DN 400 MM - MONTAGEM</t>
  </si>
  <si>
    <t>VÁLVULA FERRO FUNDIDO ADUFA OU FLAP DN 450 MM ATÉ DN 600 MM - MONTAGEM</t>
  </si>
  <si>
    <t>VÁLVULA FERRO FUNDIDO ADUFA OU FLAP DN 700 MM ATÉ DN 800 MM - MONTAGEM</t>
  </si>
  <si>
    <t>VÁLVULA FERRO FUNDIDO ADUFA OU FLAP DN 900 MM ATÉ DN 1200 MM - MONTAGEM</t>
  </si>
  <si>
    <t>VÁLVULA VENTOSA FERRO FUNDIDO ATÉ DN 50 MM - MONTAGEM</t>
  </si>
  <si>
    <t>VÁLVULA VENTOSA FERRO FUNDIDO DN 60 MM ATÉ DN 200 MM - MONTAGEM</t>
  </si>
  <si>
    <t>COMPORTA FERRO FUNDIDO CIRCULAR OU QUADRADA ATÉ DN 200 MM - MONTAGEM</t>
  </si>
  <si>
    <t>COMPORTA FERRO FUNDIDO CIRCULAR OU QUADRADA DN 250 MM ATÉ DN 400 MM - MONTAGEM</t>
  </si>
  <si>
    <t>COMPORTA FERRO FUNDIDO CIRCULAR OU QUADRADA DN 450 MM ATÉ DN 600 MM - MONTAGEM</t>
  </si>
  <si>
    <t>COMPORTA FERRO FUNDIDO CIRCULAR OU QUADRADA DN 700 MM ATÉ DN 800 MM - MONTAGEM</t>
  </si>
  <si>
    <t>COMPORTA FERRO FUNDIDO CIRCULAR OU QUADRADA DN 900 MM ATÉ DN 1200 MM - MONTAGEM</t>
  </si>
  <si>
    <t>INTERL. C/ REDES DE ÁGUA EXISTENTES - DIÂM. 50 MM - CONVENCIONAL FERRO FUNDIDO</t>
  </si>
  <si>
    <t>INTERL. C/ REDES DE ÁGUA EXISTENTES - DIÂM. 75 MM - CONVENCIONAL FERRO FUNDIDO</t>
  </si>
  <si>
    <t>INTERL. C/ REDES DE ÁGUA EXISTENTES - DIÂM. 100 MM - CONVENCIONAL FERRO FUNDIDO</t>
  </si>
  <si>
    <t>INTERL. C/ REDES DE ÁGUA EXISTENTES - DIÂM. 150 MM - CONVENCIONAL FERRO FUNDIDO</t>
  </si>
  <si>
    <t>INTERL. C/ REDES DE ÁGUA EXISTENTES - DIÂM. 200 MM - CONVENCIONAL FERRO FUNDIDO</t>
  </si>
  <si>
    <t>INTERL. C/ REDES DE ÁGUA EXISTENTES - DIÂM. 250 MM - CONVENCIONAL FERRO FUNDIDO</t>
  </si>
  <si>
    <t>INTERL. C/ REDES DE ÁGUA EXISTENTES - DIÂM. 300 MM - CONVENCIONAL FERRO FUNDIDO</t>
  </si>
  <si>
    <t>INTERL. C/ REDES DE ÁGUA EXISTENTES - DIÂM. 350 MM - CONVENCIONAL FERRO FUNDIDO</t>
  </si>
  <si>
    <t>INTERL. C/ REDES DE ÁGUA EXISTENTES - DIÂM. 400 MM - CONVENCIONAL FERRO FUNDIDO</t>
  </si>
  <si>
    <t>INTERL. C/ REDES DE ÁGUA EXISTENTES - DIÂM. 500 MM - CONVENCIONAL FERRO FUNDIDO</t>
  </si>
  <si>
    <t>INTERL. C/ REDES DE ÁGUA EXISTENTES - DIÂM. 600 MM - CONVENCIONAL FERRO FUNDIDO</t>
  </si>
  <si>
    <t>INTERL. C/ REDES DE ÁGUA EXISTENTES - DIÂM. 700 MM - CONVENCIONAL FERRO FUNDIDO</t>
  </si>
  <si>
    <t>INTERL. C/ REDES DE ÁGUA EXISTENTES - DIÂM. 800 MM - CONVENCIONAL FERRO FUNDIDO</t>
  </si>
  <si>
    <t>COMPOSIÇÃO DE CUSTOS HORÁRIOS DE EQUIPAMENTOS</t>
  </si>
  <si>
    <t>DATA =</t>
  </si>
  <si>
    <t>EQUIPAM.:</t>
  </si>
  <si>
    <t>MARCA</t>
  </si>
  <si>
    <t>MODELO</t>
  </si>
  <si>
    <t>POT. (CV)</t>
  </si>
  <si>
    <t>PNEUS D/T</t>
  </si>
  <si>
    <t>CÓDIGO DO INSUMO</t>
  </si>
  <si>
    <t xml:space="preserve"> </t>
  </si>
  <si>
    <t>Vo =</t>
  </si>
  <si>
    <t>VALOR DE AQUISIÇÃO DO EQUIPAMENTO NOVO</t>
  </si>
  <si>
    <t>R =</t>
  </si>
  <si>
    <t xml:space="preserve">VALOR RESIDUAL DO EQUIPAM. APÓS N ANOS DE VIDA ÚTIL </t>
  </si>
  <si>
    <t>N =</t>
  </si>
  <si>
    <t>VIDA ÚTIL EM ANOS DO EQUIPAMENTO</t>
  </si>
  <si>
    <t>HA =</t>
  </si>
  <si>
    <t>NÚMERO DE HORAS TRABALHADAS POR ANO PELO EQUIPAMENTO</t>
  </si>
  <si>
    <t>T =</t>
  </si>
  <si>
    <t>TAXA ANUAL DE JUROS</t>
  </si>
  <si>
    <t>K =</t>
  </si>
  <si>
    <t>COEFICIENTE SOBRE O VALOR DO EQUIPAMENTO PARA MANUTENÇÃO</t>
  </si>
  <si>
    <t>VP =</t>
  </si>
  <si>
    <t>VALOR DE AQUISIÇÃO DE UM CONJUNTO DE PNEUS NOVOS</t>
  </si>
  <si>
    <t>HP =</t>
  </si>
  <si>
    <t>VIDA ÚTIL EM HORAS DOS PNEUS</t>
  </si>
  <si>
    <t>CS =</t>
  </si>
  <si>
    <t>COEFICIENTE DE SEGURO UTILIZADO PARA O EQUIPAMENTO</t>
  </si>
  <si>
    <t>P =</t>
  </si>
  <si>
    <t>POTÊNCIA DO MOTOR ( CV )</t>
  </si>
  <si>
    <t>C =</t>
  </si>
  <si>
    <t>COMBUSTÍVEL - DIESEL = D; GASOLINA = G; ALCOOL = A.</t>
  </si>
  <si>
    <t>1 - CUSTOS DE PROPRIEDADE</t>
  </si>
  <si>
    <t>1.1 -</t>
  </si>
  <si>
    <t>DEPRECIAÇÃO</t>
  </si>
  <si>
    <r>
      <t xml:space="preserve">D  = </t>
    </r>
    <r>
      <rPr>
        <u/>
        <sz val="7"/>
        <rFont val="Arial"/>
        <family val="2"/>
      </rPr>
      <t xml:space="preserve">VO - R </t>
    </r>
  </si>
  <si>
    <t xml:space="preserve">         N x HA</t>
  </si>
  <si>
    <t>1.2 -</t>
  </si>
  <si>
    <t>JUROS</t>
  </si>
  <si>
    <r>
      <t>J  =</t>
    </r>
    <r>
      <rPr>
        <u/>
        <sz val="7"/>
        <rFont val="Arial"/>
        <family val="2"/>
      </rPr>
      <t xml:space="preserve"> T x (( VO - R ) x ( ( N + 1 ) / 2N ) + R )</t>
    </r>
  </si>
  <si>
    <t xml:space="preserve">    HA</t>
  </si>
  <si>
    <t>1.3 -</t>
  </si>
  <si>
    <t>MANUTENÇÃO</t>
  </si>
  <si>
    <r>
      <t>M  =</t>
    </r>
    <r>
      <rPr>
        <u/>
        <sz val="7"/>
        <rFont val="Arial"/>
        <family val="2"/>
      </rPr>
      <t xml:space="preserve"> K x Vo</t>
    </r>
  </si>
  <si>
    <t>N x HA</t>
  </si>
  <si>
    <t>1.4 -</t>
  </si>
  <si>
    <t>SEGURO</t>
  </si>
  <si>
    <r>
      <t xml:space="preserve">S  = </t>
    </r>
    <r>
      <rPr>
        <u/>
        <sz val="7"/>
        <rFont val="Arial"/>
        <family val="2"/>
      </rPr>
      <t>CS x Vo</t>
    </r>
  </si>
  <si>
    <t xml:space="preserve">            HA</t>
  </si>
  <si>
    <t>1.5 -</t>
  </si>
  <si>
    <t>LICENCIAMENTO</t>
  </si>
  <si>
    <r>
      <t xml:space="preserve">L  = </t>
    </r>
    <r>
      <rPr>
        <u/>
        <sz val="7"/>
        <rFont val="Arial"/>
        <family val="2"/>
      </rPr>
      <t>CL x Vo</t>
    </r>
  </si>
  <si>
    <t>CL =</t>
  </si>
  <si>
    <t xml:space="preserve">             HA</t>
  </si>
  <si>
    <t>SUB TOTAL =</t>
  </si>
  <si>
    <t>2 - CUSTOS DE OPERAÇÃO</t>
  </si>
  <si>
    <t>2.1 -</t>
  </si>
  <si>
    <t>MATERIAIS :</t>
  </si>
  <si>
    <t>2.1.1</t>
  </si>
  <si>
    <t>COMBUSTÍVEL</t>
  </si>
  <si>
    <t>C  = CONSMED x VC</t>
  </si>
  <si>
    <t>CONSMED =</t>
  </si>
  <si>
    <t>DIESEL-P.U. =</t>
  </si>
  <si>
    <t>GASOL-P.U. =</t>
  </si>
  <si>
    <t>ALC. - P.U. =</t>
  </si>
  <si>
    <t xml:space="preserve">VC = </t>
  </si>
  <si>
    <t>2.1.2</t>
  </si>
  <si>
    <t>LUBRIFICANTES, GRAXA E FILTROS : 10 % COMBUSTÍVEL</t>
  </si>
  <si>
    <t>2.1.5</t>
  </si>
  <si>
    <t>PNEUS:</t>
  </si>
  <si>
    <t>P  = VP / HP</t>
  </si>
  <si>
    <t>SUB TOTAL MATERIAIS:</t>
  </si>
  <si>
    <t>2.2 - MÃO DE OBRA:</t>
  </si>
  <si>
    <t>2.2.1</t>
  </si>
  <si>
    <t>MOT./ OPER.</t>
  </si>
  <si>
    <t>SAL./ MÊS</t>
  </si>
  <si>
    <t>E.S.=</t>
  </si>
  <si>
    <t>H / MÊS</t>
  </si>
  <si>
    <t>SUB TOTAL MÃO DE OBRA:</t>
  </si>
  <si>
    <t>D</t>
  </si>
  <si>
    <t>EL07163</t>
  </si>
  <si>
    <t>CABO DE CONTROLE DE COBRE COM ISOLAÇÃO PVC / COBERTURA PVC 500V, 2 X 1,0MM2</t>
  </si>
  <si>
    <t>EL07164</t>
  </si>
  <si>
    <t>CABO DE CONTROLE DE COBRE COM ISOLAÇÃO PVC / COBERTURA PVC 500V, 3 X 1,0MM2</t>
  </si>
  <si>
    <t>EL07165</t>
  </si>
  <si>
    <t>CABO DE CONTROLE DE COBRE COM ISOLAÇÃO PVC / COBERTURA PVC 500V, 4 X 1,0MM2</t>
  </si>
  <si>
    <t>EL07166</t>
  </si>
  <si>
    <t>CABO DE CONTROLE DE COBRE COM ISOLAÇÃO PVC / COBERTURA PVC 500V, 5 X 1,0MM2</t>
  </si>
  <si>
    <t>EL07167</t>
  </si>
  <si>
    <t>CABO DE CONTROLE DE COBRE COM ISOLAÇÃO PVC / COBERTURA PVC 500V, 7 X 1,0MM2</t>
  </si>
  <si>
    <t>EL07168</t>
  </si>
  <si>
    <t>CABO DE CONTROLE DE COBRE COM ISOLAÇÃO PVC / COBERTURA PVC 500V, 9 X 1,0MM2</t>
  </si>
  <si>
    <t>EL07169</t>
  </si>
  <si>
    <t>CABO DE CONTROLE DE COBRE COM ISOLAÇÃO PVC / COBERTURA PVC 500V, 12 X 1,0MM2</t>
  </si>
  <si>
    <t>EL07170</t>
  </si>
  <si>
    <t>CABO DE CONTROLE DE COBRE COM ISOLAÇÃO PVC / COBERTURA PVC 1 KV, 2 X 1,0MM2 BLINDADO COM FITA DE ALUMÍNIO/POLIÉSTER + DRENO</t>
  </si>
  <si>
    <t>EL07171</t>
  </si>
  <si>
    <t>CABO DE CONTROLE DE COBRE COM ISOLAÇÃO PVC / COBERTURA PVC 1 KV, 3 X 1,0MM2 BLINDADO COM FITA DE ALUMÍNIO/POLIÉSTER + DRENO</t>
  </si>
  <si>
    <t>EL07172</t>
  </si>
  <si>
    <t>CABO DE CONTROLE DE COBRE COM ISOLAÇÃO PVC / COBERTURA PVC 1 KV, 4 X 1,0MM2 BLINDADO COM FITA DE ALUMÍNIO/POLIÉSTER + DRENO</t>
  </si>
  <si>
    <t>EL07173</t>
  </si>
  <si>
    <t>CABO DE CONTROLE DE COBRE COM ISOLAÇÃO PVC / COBERTURA PVC 1 KV, 5 X 1,0MM2 BLINDADO COM FITA DE ALUMÍNIO/POLIÉSTER + DRENO</t>
  </si>
  <si>
    <t>EL07174</t>
  </si>
  <si>
    <t>CABO DE CONTROLE DE COBRE COM ISOLAÇÃO PVC / COBERTURA PVC 1 KV, 7 X 1,0MM2 BLINDADO COM FITA DE ALUMÍNIO/POLIÉSTER + DRENO</t>
  </si>
  <si>
    <t>EL07175</t>
  </si>
  <si>
    <t>CABO DE CONTROLE DE COBRE COM ISOLAÇÃO PVC / COBERTURA PVC 1 KV, 9 X 1,0MM2 BLINDADO COM FITA DE ALUMÍNIO/POLIÉSTER + DRENO</t>
  </si>
  <si>
    <t>EL07176</t>
  </si>
  <si>
    <t>CABO DE CONTROLE DE COBRE COM ISOLAÇÃO PVC / COBERTURA PVC 1 KV, 12 X 1,0MM2 BLINDADO COM FITA DE ALUMÍNIO/POLIÉSTER + DRENO</t>
  </si>
  <si>
    <t>EL07177</t>
  </si>
  <si>
    <t>CABO DE COBRE ISOLAÇÃO EPR OU HEPR / COBERTURA PVC 3,6/6KV, 35,0MM2</t>
  </si>
  <si>
    <t>EL07178</t>
  </si>
  <si>
    <t>CABO MÚLTIPLO DE COBRE COM ISOLAÇÃO HEPR / COBERTURA PVC 0,6/1 KV, 2 X 1,5MM2</t>
  </si>
  <si>
    <t>EL07179</t>
  </si>
  <si>
    <t>CABO MÚLTIPLO DE COBRE COM ISOLAÇÃO HEPR / COBERTURA PVC 0,6/1 KV, 2 X 2,5MM2</t>
  </si>
  <si>
    <t>EL07180</t>
  </si>
  <si>
    <t>CABO MÚLTIPLO DE COBRE COM ISOLAÇÃO HEPR / COBERTURA PVC 0,6/1 KV, 2 X 4MM2</t>
  </si>
  <si>
    <t>EL07181</t>
  </si>
  <si>
    <t>CABO MÚLTIPLO DE COBRE COM ISOLAÇÃO HEPR / COBERTURA PVC 0,6/1 KV, 2 X 6MM2</t>
  </si>
  <si>
    <t>EL07182</t>
  </si>
  <si>
    <t>CABO MÚLTIPLO DE COBRE COM ISOLAÇÃO HEPR / COBERTURA PVC 0,6/1 KV, 2 X 10MM2</t>
  </si>
  <si>
    <t>EL07183</t>
  </si>
  <si>
    <t>CABO MÚLTIPLO DE COBRE COM ISOLAÇÃO HEPR / COBERTURA PVC 0,6/1 KV, 3 X 1,5MM2</t>
  </si>
  <si>
    <t>EL07184</t>
  </si>
  <si>
    <t>CABO MÚLTIPLO DE COBRE COM ISOLAÇÃO HEPR / COBERTURA PVC 0,6/1 KV, 3 X 2,5MM2</t>
  </si>
  <si>
    <t>COTOVELO 90 FERRO GALVANIZADO DN=3/4" BSP NBR 6943 ÁGUA/GÁS</t>
  </si>
  <si>
    <t>COTOVELO 90 FERRO GALVANIZADO DN=1" BSP NBR 6943 ÁGUA/GÁS</t>
  </si>
  <si>
    <t>COTOVELO REDUÇÃO FERRO GALVANIZADO DN=1" X 3/4" BSP NBR 6943 ÁGUA/GÁS</t>
  </si>
  <si>
    <t>LUVA REDUÇÃO FERRO GALVANIZADO DN=1" X 3/4" BSP NBR 6943 ÁGUA/GÁS</t>
  </si>
  <si>
    <t>ADAPTADOR PVC PBA BOLSA/ROSCA DE=60 MM X 2" NBR 10351 INFRAESTRUTURA ÁGUA</t>
  </si>
  <si>
    <t>CAP PBA PVC DE=110 MM JUNTA ELÁSTICA NBR 10351 INFRAESTRUTURA ÁGUA</t>
  </si>
  <si>
    <t>CAP PBA PVC DE=60 MM JUNTA ELÁSTICA NBR 10351 INFRAESTRUTURA ÁGUA</t>
  </si>
  <si>
    <t>CAP PBA PVC DE=85 MM JUNTA ELÁSTICA NBR 10351 INFRAESTRUTURA ÁGUA</t>
  </si>
  <si>
    <t>CURVA 22°30' PVC DE=110 MM JUNTA ELÁSTICA PBA NBR 10351 INFRAESTRUTURA ÁGUA</t>
  </si>
  <si>
    <t>CURVA 45° PVC DE=110 MM JUNTA ELÁSTICA PBA NBR 10351 INFRAESTRUTURA ÁGUA</t>
  </si>
  <si>
    <t>CURVA 45° PVC DE=60 MM JUNTA ELÁSTICA PBA NBR 10351 INFRAESTRUTURA ÁGUA</t>
  </si>
  <si>
    <t>CURVA 45° PVC DE=85 MM JUNTA ELÁSTICA PBA NBR 10351 INFRAESTRUTURA ÁGUA</t>
  </si>
  <si>
    <t>CURVA 90° PVC DE=110 MM JUNTA ELÁSTICA PBA NBR 10351 INFRAESTRUTURA ÁGUA</t>
  </si>
  <si>
    <t>CURVA 90° PVC DE=60 MM JUNTA ELÁSTICA PBA NBR 10351 INFRAESTRUTURA ÁGUA</t>
  </si>
  <si>
    <t>CURVA 90° PVC DE=85 MM JUNTA ELÁSTICA PBA NBR 10351 INFRAESTRUTURA ÁGUA</t>
  </si>
  <si>
    <t>LUVA DE CORRER PVC DE=110 MM PBA NBR 10351 INFRAESTRUTURA ÁGUA</t>
  </si>
  <si>
    <t>LUVA DE CORRER PVC DE=60 MM PBA NBR 10351 INFRAESTRUTURA ÁGUA</t>
  </si>
  <si>
    <t>LUVA DE CORRER PVC DE=75 MM PBA NBR 10351 INFRAESTRUTURA ÁGUA</t>
  </si>
  <si>
    <t>LUVA DE CORRER PVC DE=85 MM PBA NBR 10351 INFRAESTRUTURA ÁGUA</t>
  </si>
  <si>
    <t>LUVA SIMPLES PVC DE=110 MM PBA NBR 10351 INFRAESTRUTURA ÁGUA</t>
  </si>
  <si>
    <t>LUVA SIMPLES PVC DE=60 MM PBA NBR 10351 INFRAESTRUTURA ÁGUA</t>
  </si>
  <si>
    <t>LUVA SIMPLES PVC DE=85 MM PBA NBR 10351 INFRAESTRUTURA ÁGUA</t>
  </si>
  <si>
    <t>TÊ 90° PVC DE=110 MM PBA NBR 10351 INFRAESTRUTURA ÁGUA</t>
  </si>
  <si>
    <t>TÊ 90° PVC DE=60 MM PBA NBR 10351 INFRAESTRUTURA ÁGUA</t>
  </si>
  <si>
    <t>TÊ 90° PVC DE=85 MM PBA NBR 10351 INFRAESTRUTURA ÁGUA</t>
  </si>
  <si>
    <t>TÊ 90° REDUÇÃO PVC DE=110 X 60 MM PBA NBR 10351 INFRAESTRUTURA ÁGUA</t>
  </si>
  <si>
    <t>TÊ 90° REDUÇÃO PVC DE=110 X 85 MM PBA NBR 10351 INFRAESTRUTURA ÁGUA</t>
  </si>
  <si>
    <t>TÊ 90° REDUÇÃO PVC DE=85 X 60 MM PBA NBR 10351 INFRAESTRUTURA ÁGUA</t>
  </si>
  <si>
    <t>TUBO PVC DE=110 MM CL 15 PBA JEI NBR 5647-1 INFRAESTRUTURA ÁGUA</t>
  </si>
  <si>
    <t>TUBO PVC DE=60 MM CL 15 PBA JEI NBR 5647-1 INFRAESTRUTURA ÁGUA</t>
  </si>
  <si>
    <t>TUBO PVC DE=85 MM CL 15 PBA JEI NBR 5647-1 INFRAESTRUTURA ÁGUA</t>
  </si>
  <si>
    <t>TUBO PVC DE=110 MM CL 20 PBA JEI NBR 5647-1 INFRAESTRUTURA ÁGUA</t>
  </si>
  <si>
    <t>TUBO PVC DE=60 MM CL 20 PBA JEI NBR 5647-1 INFRAESTRUTURA ÁGUA</t>
  </si>
  <si>
    <t>TUBO PVC DE=85 MM CL 20 PBA JEI NBR 5647-1 INFRAESTRUTURA ÁGUA</t>
  </si>
  <si>
    <t>HM02874</t>
  </si>
  <si>
    <t>CURVA 90 MACHO FERRO GALVANIZADO DN=2" BSP NBR 6943 ÁGUA/GÁS</t>
  </si>
  <si>
    <t>HM02875</t>
  </si>
  <si>
    <t>CURVA 90 MACHO FERRO GALVANIZADO DN=2 1/2" BSP NBR 6943 ÁGUA/GÁS</t>
  </si>
  <si>
    <t>HM02876</t>
  </si>
  <si>
    <t>CURVA 90 MACHO FERRO GALVANIZADO DN=3" BSP NBR 6943 ÁGUA/GÁS</t>
  </si>
  <si>
    <t>HM02877</t>
  </si>
  <si>
    <t>CURVA 90 MACHO FERRO GALVANIZADO DN=4" BSP NBR 6943 ÁGUA/GÁS</t>
  </si>
  <si>
    <t>HM04389</t>
  </si>
  <si>
    <t>HM05047</t>
  </si>
  <si>
    <t>BUCHA REDUÇÃO FERRO GALVANIZADO DN=3/4" X 1/2" BSP NBR 6943 ÁGUA/GÁS</t>
  </si>
  <si>
    <t>HM05049</t>
  </si>
  <si>
    <t>BUCHA REDUÇÃO FERRO GALVANIZADO DN=1 1/2" X 1" BSP NBR 6943 ÁGUA/GÁS</t>
  </si>
  <si>
    <t>HM05050</t>
  </si>
  <si>
    <t>BUCHA REDUÇÃO FERRO GALVANIZADO DN=2" X 1" BSP NBR 6943 ÁGUA/GÁS</t>
  </si>
  <si>
    <t>HM05052</t>
  </si>
  <si>
    <t>BUCHA REDUÇÃO FERRO GALVANIZADO DN=3" X 1 1/2" BSP NBR 6943 ÁGUA/GÁS</t>
  </si>
  <si>
    <t>HM05053</t>
  </si>
  <si>
    <t>BUCHA REDUÇÃO FERRO GALVANIZADO DN=4" X 2" BSP NBR 6943 ÁGUA/GÁS</t>
  </si>
  <si>
    <t>HM05054</t>
  </si>
  <si>
    <t>HM05055</t>
  </si>
  <si>
    <t>HM05056</t>
  </si>
  <si>
    <t>HM05057</t>
  </si>
  <si>
    <t>HM05058</t>
  </si>
  <si>
    <t>HM05059</t>
  </si>
  <si>
    <t>HM05060</t>
  </si>
  <si>
    <t>COTOVELO 90 FERRO GALVANIZADO DN=1 1/2" BSP NBR 6943 ÁGUA/GÁS</t>
  </si>
  <si>
    <t>HM05061</t>
  </si>
  <si>
    <t>COTOVELO 90 FERRO GALVANIZADO DN=2" BSP NBR 6943 ÁGUA/GÁS</t>
  </si>
  <si>
    <t>HM05062</t>
  </si>
  <si>
    <t>COTOVELO 90 FERRO GALVANIZADO DN=2 1/2" BSP NBR 6943 ÁGUA/GÁS</t>
  </si>
  <si>
    <t>HM05063</t>
  </si>
  <si>
    <t>COTOVELO 90 FERRO GALVANIZADO DN=3" BSP NBR 6943 ÁGUA/GÁS</t>
  </si>
  <si>
    <t>HM05064</t>
  </si>
  <si>
    <t>COTOVELO 90 FERRO GALVANIZADO DN=4" BSP NBR 6943 ÁGUA/GÁS</t>
  </si>
  <si>
    <t>COTOVELO 45 FERRO GALVANIZADO DN=3/4" BSP NBR 6943 ÁGUA/GÁS</t>
  </si>
  <si>
    <t>HM05066</t>
  </si>
  <si>
    <t>COTOVELO 45 FERRO GALVANIZADO DN=1" BSP NBR 6943 ÁGUA/GÁS</t>
  </si>
  <si>
    <t>HM05067</t>
  </si>
  <si>
    <t>COTOVELO 45 FERRO GALVANIZADO DN=1 1/2" BSP NBR 6943 ÁGUA/GÁS</t>
  </si>
  <si>
    <t>HM05068</t>
  </si>
  <si>
    <t>COTOVELO 45 FERRO GALVANIZADO DN=2" BSP NBR 6943 ÁGUA/GÁS</t>
  </si>
  <si>
    <t>HM05069</t>
  </si>
  <si>
    <t>COTOVELO 45 FERRO GALVANIZADO DN=2 1/2" BSP NBR 6943 ÁGUA/GÁS</t>
  </si>
  <si>
    <t>HM05070</t>
  </si>
  <si>
    <t>COTOVELO 45 FERRO GALVANIZADO DN=3" BSP NBR 6943 ÁGUA/GÁS</t>
  </si>
  <si>
    <t>HM05071</t>
  </si>
  <si>
    <t>COTOVELO 45 FERRO GALVANIZADO DN=4" BSP NBR 6943 ÁGUA/GÁS</t>
  </si>
  <si>
    <t>HM05075</t>
  </si>
  <si>
    <t>CURVA 90 MACHO FÊMEA FERRO GALVANIZADO DN=3/4" BSP NBR 6943 ÁGUA/GÁS</t>
  </si>
  <si>
    <t>HM05076</t>
  </si>
  <si>
    <t>CURVA 90 MACHO FÊMEA FERRO GALVANIZADO DN=1" BSP NBR 6943 ÁGUA/GÁS</t>
  </si>
  <si>
    <t>HM05077</t>
  </si>
  <si>
    <t>CURVA 90 MACHO FÊMEA FERRO GALVANIZADO DN=1 1/2" BSP NBR 6943 ÁGUA/GÁS</t>
  </si>
  <si>
    <t>HM05078</t>
  </si>
  <si>
    <t>CURVA 90 MACHO FÊMEA FERRO GALVANIZADO DN=2" BSP NBR 6943 ÁGUA/GÁS</t>
  </si>
  <si>
    <t>HM05079</t>
  </si>
  <si>
    <t>CURVA 90 MACHO FÊMEA FERRO GALVANIZADO DN=3" BSP NBR 6943 ÁGUA/GÁS</t>
  </si>
  <si>
    <t>HM05080</t>
  </si>
  <si>
    <t>CURVA 90 MACHO FÊMEA FERRO GALVANIZADO DN=4" BSP NBR 6943 ÁGUA/GÁS</t>
  </si>
  <si>
    <t>HM05088</t>
  </si>
  <si>
    <t>HM05089</t>
  </si>
  <si>
    <t>HM05090</t>
  </si>
  <si>
    <t>HM05091</t>
  </si>
  <si>
    <t>HM05092</t>
  </si>
  <si>
    <t>HM05093</t>
  </si>
  <si>
    <t>HM05094</t>
  </si>
  <si>
    <t>HM05095</t>
  </si>
  <si>
    <t>HM05096</t>
  </si>
  <si>
    <t>HM05097</t>
  </si>
  <si>
    <t>HM05098</t>
  </si>
  <si>
    <t>HM05099</t>
  </si>
  <si>
    <t>HM05101</t>
  </si>
  <si>
    <t>UNIÃO ASSENTO CÔNICO BRONZE FERRO GALVANIZADO DN=3/4" BSP NBR 6943 ÁGUA/GÁS</t>
  </si>
  <si>
    <t>HM05102</t>
  </si>
  <si>
    <t>UNIÃO ASSENTO CÔNICO BRONZE FERRO GALVANIZADO DN=1" BSP NBR 6943 ÁGUA/GÁS</t>
  </si>
  <si>
    <t>HM05103</t>
  </si>
  <si>
    <t>UNIÃO ASSENTO CÔNICO BRONZE FERRO GALVANIZADO DN=1 1/2" BSP NBR 6943 ÁGUA/GÁS</t>
  </si>
  <si>
    <t>HM05104</t>
  </si>
  <si>
    <t>UNIÃO ASSENTO CÔNICO BRONZE FERRO GALVANIZADO DN=2" BSP NBR 6943 ÁGUA/GÁS</t>
  </si>
  <si>
    <t>HM05105</t>
  </si>
  <si>
    <t>UNIÃO ASSENTO CÔNICO BRONZE FERRO GALVANIZADO DN=2 1/2" BSP NBR 6943 ÁGUA/GÁS</t>
  </si>
  <si>
    <t>HM05106</t>
  </si>
  <si>
    <t>UNIÃO ASSENTO CÔNICO BRONZE FERRO GALVANIZADO DN=3" BSP NBR 6943 ÁGUA/GÁS</t>
  </si>
  <si>
    <t>HM05107</t>
  </si>
  <si>
    <t>UNIÃO ASSENTO CÔNICO BRONZE FERRO GALVANIZADO DN=4" BSP NBR 6943 ÁGUA/GÁS</t>
  </si>
  <si>
    <t>HM05210</t>
  </si>
  <si>
    <t>HM05211</t>
  </si>
  <si>
    <t>HM05212</t>
  </si>
  <si>
    <t>HM05213</t>
  </si>
  <si>
    <t>HM05214</t>
  </si>
  <si>
    <t>HM05215</t>
  </si>
  <si>
    <t>HM05216</t>
  </si>
  <si>
    <t>HM05217</t>
  </si>
  <si>
    <t>HM05231</t>
  </si>
  <si>
    <t>BUCHA REDUÇÃO FERRO GALVANIZADO DN=2" X 3/4" BSP NBR 6943 ÁGUA/GÁS</t>
  </si>
  <si>
    <t>HM07085</t>
  </si>
  <si>
    <t>HM07188</t>
  </si>
  <si>
    <t>HM07189</t>
  </si>
  <si>
    <t>BUCHA REDUÇÃO FERRO GALVANIZADO DN=1 1/2" X 3/4" BSP NBR 6943 ÁGUA/GÁS</t>
  </si>
  <si>
    <t>HM07190</t>
  </si>
  <si>
    <t>BUCHA REDUÇÃO FERRO GALVANIZADO DN=1" X 3/4" BSP NBR 6943 ÁGUA/GÁS</t>
  </si>
  <si>
    <t>HM07191</t>
  </si>
  <si>
    <t>BUCHA REDUÇÃO FERRO GALVANIZADO DN=2 1/2" X 1 1/2" BSP NBR 6943 ÁGUA/GÁS</t>
  </si>
  <si>
    <t>HM07192</t>
  </si>
  <si>
    <t>BUCHA REDUÇÃO FERRO GALVANIZADO DN=2 1/2" X 1" BSP NBR 6943 ÁGUA/GÁS</t>
  </si>
  <si>
    <t>HM07193</t>
  </si>
  <si>
    <t>BUCHA REDUÇÃO FERRO GALVANIZADO DN=2" X 1 1/2" BSP NBR 6943 ÁGUA/GÁS</t>
  </si>
  <si>
    <t>HM07194</t>
  </si>
  <si>
    <t>BUCHA REDUÇÃO FERRO GALVANIZADO DN=3" X 2 1/2" BSP NBR 6943 ÁGUA/GÁS</t>
  </si>
  <si>
    <t>HM07195</t>
  </si>
  <si>
    <t>BUCHA REDUÇÃO FERRO GALVANIZADO DN=4" X 2 1/2" BSP NBR 6943 ÁGUA/GÁS</t>
  </si>
  <si>
    <t>HM07196</t>
  </si>
  <si>
    <t>CURVA 90 FÊMEA FERRO GALVANIZADO DN=1 1/2" BSP NBR 6943 ÁGUA/GÁS</t>
  </si>
  <si>
    <t>HM07197</t>
  </si>
  <si>
    <t>CURVA 90 FÊMEA FERRO GALVANIZADO DN=1" BSP NBR 6943 ÁGUA/GÁS</t>
  </si>
  <si>
    <t>HM07198</t>
  </si>
  <si>
    <t>CURVA 90 FÊMEA FERRO GALVANIZADO DN=2 1/2" BSP NBR 6943 ÁGUA/GÁS</t>
  </si>
  <si>
    <t>HM07199</t>
  </si>
  <si>
    <t>CURVA 90 FÊMEA FERRO GALVANIZADO DN=2" BSP NBR 6943 ÁGUA/GÁS</t>
  </si>
  <si>
    <t>HM07200</t>
  </si>
  <si>
    <t>CURVA 90 FÊMEA FERRO GALVANIZADO DN=3" BSP NBR 6943 ÁGUA/GÁS</t>
  </si>
  <si>
    <t>HM07201</t>
  </si>
  <si>
    <t>CURVA 90 FÊMEA FERRO GALVANIZADO DN=3/4" BSP NBR 6943 ÁGUA/GÁS</t>
  </si>
  <si>
    <t>HM07202</t>
  </si>
  <si>
    <t>CURVA 90 FÊMEA FERRO GALVANIZADO DN=4" BSP NBR 6943 ÁGUA/GÁS</t>
  </si>
  <si>
    <t>HM07203</t>
  </si>
  <si>
    <t>CURVA 90 MACHO FÊMEA FERRO GALVANIZADO DN=2 1/2" BSP NBR 6943 ÁGUA/GÁS</t>
  </si>
  <si>
    <t>HM07204</t>
  </si>
  <si>
    <t>CURVA 90 MACHO FERRO GALVANIZADO DN=1 1/2" BSP NBR 6943 ÁGUA/GÁS</t>
  </si>
  <si>
    <t>HM07205</t>
  </si>
  <si>
    <t>CURVA 90 MACHO FERRO GALVANIZADO DN=1" BSP NBR 6943 ÁGUA/GÁS</t>
  </si>
  <si>
    <t>HM07206</t>
  </si>
  <si>
    <t>CURVA 90 MACHO FERRO GALVANIZADO DN=3/4" BSP NBR 6943 ÁGUA/GÁS</t>
  </si>
  <si>
    <t>HM07207</t>
  </si>
  <si>
    <t>HM07208</t>
  </si>
  <si>
    <t>LUVA DE CORRER (DRESSER) FERRO GALVANIZADO DN= 1 1/2" BSP NBR 6943 ÁGUA/GÁS</t>
  </si>
  <si>
    <t>HM07209</t>
  </si>
  <si>
    <t>LUVA DE CORRER (DRESSER) FERRO GALVANIZADO DN=1" BSP NBR 6943 ÁGUA/GÁS</t>
  </si>
  <si>
    <t>HM07210</t>
  </si>
  <si>
    <t>LUVA DE CORRER (DRESSER) FERRO GALVANIZADO DN=2" BSP NBR 6943 ÁGUA/GÁS</t>
  </si>
  <si>
    <t>HM07211</t>
  </si>
  <si>
    <t>LUVA DE CORRER (DRESSER) FERRO GALVANIZADO DN=3/4" BSP NBR 6943 ÁGUA/GÁS</t>
  </si>
  <si>
    <t>ESTACA RAIZ DIÂMETRO DA SEÇÃO *400 MM, 1.300KN EQUIPAMENTO E MÃO-DE-OBRA</t>
  </si>
  <si>
    <t>MOBILIZAÇÃO DE EQUIPE E EQUIPAMENTOS PARA EXECUÇÃO DE FRESAGEM EM PAVIMENTO ASFÁLTICO A UMA DISTÂNCIA DE ATÉ 50 KM</t>
  </si>
  <si>
    <t>ESCAVADEIRA HIDRÁULICA *CAPACIDADE OPERACIONAL=17T, POTÊNCIA DO MOTOR=122HP A DIESEL SOBRE ESTEIRAS</t>
  </si>
  <si>
    <t>CAMINHÃO - GUINDASTE COM LANÇA TELESCÓPICA MOMENTO MÁXIMO DE ELEVAÇÃO*15 T/M</t>
  </si>
  <si>
    <t>CAMINHÃO - GUINDASTE COM LANÇA TELESCÓPICA MOMENTO MÁXIMO DE ELEVAÇÃO*25 T/M</t>
  </si>
  <si>
    <t>CAMINHÃO - GUINDASTE COM LANÇA TELESCÓPICA MOMENTO MÁXIMO DE ELEVAÇÃO*35 T/M</t>
  </si>
  <si>
    <t>CAMINHÃO - GUINDASTE COM LANÇA TELESCÓPICA MOMENTO MÁXIMO DE ELEVAÇÃO*42 T/M</t>
  </si>
  <si>
    <t>ESCAVADEIRA HIDRÁULICA CAPACIDADE OPERACIONAL=20T, POTÊNCIA DO MOTOR=157HP A DIESEL SOBRE ESTEIRAS</t>
  </si>
  <si>
    <t>ESCAVADEIRA HIDRÁULICA COM CLAMSHELL *CAPACIDADE OPERACIONAL=17 T, POTÊNCIA DO MOTOR=122HP A DIESEL SOBRE ESTEIRAS</t>
  </si>
  <si>
    <t>TALHA MANUAL CAPACIDADE=1T COM CORRENTE DE 5M</t>
  </si>
  <si>
    <t>CAMINHÃO - GUINDASTE COM LANÇA TELESCÓPICA MOMENTO MÁXIMO DE ELEVAÇÃO*15 T/M - À DISPOSIÇÃO</t>
  </si>
  <si>
    <t>COLETOR DE DADOS (PALMTOP)</t>
  </si>
  <si>
    <t>ESCAVADEIRA HIDRÁULICA CAPACIDADE OPERACIONAL=20T, POTÊNCIA DO MOTOR=157HP A DIESEL SOBRE ESTEIRAS - À DISPOSIÇÃO</t>
  </si>
  <si>
    <t>GUINDASTE AUTOPROPELIDO * 5T SOBRE PNEUS COM LANÇA TELESCÓPICA - À DISPOSIÇÃO</t>
  </si>
  <si>
    <t>COLETOR DE DADOS (PALMTOP) - À DISPOSIÇÃO</t>
  </si>
  <si>
    <t>USINA ASFALTO A QUENTE 80T/H</t>
  </si>
  <si>
    <t>CAMINHÃO - GUINDASTE COM LANÇA TELESCÓPICA MOMENTO MÁXIMO DE ELEVAÇÃO*25 T/M À DISPOSIÇÃO</t>
  </si>
  <si>
    <t>CAMINHÃO - GUINDASTE COM LANÇA TELESCÓPICA MOMENTO MÁXIMO DE ELEVAÇÃO*35 T/M - À DISPOSIÇÃO</t>
  </si>
  <si>
    <t>CAMINHÃO - GUINDASTE COM LANÇA TELESCÓPICA MOMENTO MÁXIMO DE ELEVAÇÃO*42 T/M - À DISPOSIÇÃO</t>
  </si>
  <si>
    <t>HM07212</t>
  </si>
  <si>
    <t>ACOPLAMENTO ALVENIUS K10 FERRO FUNDIDO DE=48 MM (2") ANEL DE BORRACHA E PARAFUSOS GALVANIZADOS</t>
  </si>
  <si>
    <t>HM07213</t>
  </si>
  <si>
    <t>ACOPLAMENTO ALVENIUS K10 FERRO FUNDIDO DE=76 MM (3") ANEL DE BORRACHA E PARAFUSOS GALVANIZADOS</t>
  </si>
  <si>
    <t>HM07214</t>
  </si>
  <si>
    <t>ACOPLAMENTO ALVENIUS K10 FERRO FUNDIDO DE=102 MM (4") ANEL DE BORRACHA E PARAFUSOS GALVANIZADOS</t>
  </si>
  <si>
    <t>HM07215</t>
  </si>
  <si>
    <t>ACOPLAMENTO ALVENIUS K10 FERRO FUNDIDO DE=152 MM (6") ANEL DE BORRACHA E PARAFUSOS GALVANIZADOS</t>
  </si>
  <si>
    <t>HM07216</t>
  </si>
  <si>
    <t>ACOPLAMENTO ALVENIUS K10 FERRO FUNDIDO DE=203 MM (8") ANEL DE BORRACHA E PARAFUSOS GALVANIZADOS</t>
  </si>
  <si>
    <t>HM07217</t>
  </si>
  <si>
    <t>ACOPLAMENTO ALVENIUS K10 FERRO FUNDIDO DE=261 MM (10") ANEL DE BORRACHA E PARAFUSOS GALVANIZADOS</t>
  </si>
  <si>
    <t>HM07218</t>
  </si>
  <si>
    <t>ACOPLAMENTO ALVENIUS K10 FERRO FUNDIDO DE=318 MM (12") ANEL DE BORRACHA E PARAFUSOS GALVANIZADOS</t>
  </si>
  <si>
    <t>HM07219</t>
  </si>
  <si>
    <t>ACOPLAMENTO ALVENIUS K10 FERRO FUNDIDO DE=368 MM (14") ANEL DE BORRACHA E PARAFUSOS GALVANIZADOS</t>
  </si>
  <si>
    <t>HM07220</t>
  </si>
  <si>
    <t>ACOPLAMENTO ALVENIUS K10 FERRO FUNDIDO DE=419 MM (16") ANEL DE BORRACHA E PARAFUSOS GALVANIZADOS</t>
  </si>
  <si>
    <t>HM07221</t>
  </si>
  <si>
    <t>ACOPLAMENTO ALVENIUS K10 FERRO FUNDIDO DE=521 MM (20") ANEL DE BORRACHA E PARAFUSOS GALVANIZADOS</t>
  </si>
  <si>
    <t>HM07222</t>
  </si>
  <si>
    <t>ACOPLAMENTO ALVENIUS K10 FERRO FUNDIDO DE=622 MM (24") ANEL DE BORRACHA E PARAFUSOS GALVANIZADOS</t>
  </si>
  <si>
    <t>HM07223</t>
  </si>
  <si>
    <t>ACOPLAMENTO ALVENIUS K10 FERRO FUNDIDO DE=711 MM (28") ANEL DE BORRACHA E PARAFUSOS GALVANIZADOS</t>
  </si>
  <si>
    <t>HM07224</t>
  </si>
  <si>
    <t>ACOPLAMENTO ALVENIUS K10 FERRO FUNDIDO DE=812 MM (32") ANEL DE BORRACHA E PARAFUSOS GALVANIZADOS</t>
  </si>
  <si>
    <t>HM07225</t>
  </si>
  <si>
    <t>ACOPLAMENTO ALVENIUS K10 FERRO FUNDIDO DE=914 MM (36") ANEL DE BORRACHA E PARAFUSOS GALVANIZADOS</t>
  </si>
  <si>
    <t>HM07226</t>
  </si>
  <si>
    <t>ACOPLAMENTO ALVENIUS K10 FERRO FUNDIDO DE=1016 MM (40") ANEL DE BORRACHA E PARAFUSOS GALVANIZADOS</t>
  </si>
  <si>
    <t>HM07227</t>
  </si>
  <si>
    <t>ACOPLAMENTO ALVENIUS K10 FERRO FUNDIDO DE=1219 MM (48") ANEL DE BORRACHA E PARAFUSOS GALVANIZADOS</t>
  </si>
  <si>
    <t>HM07228</t>
  </si>
  <si>
    <t>HM07229</t>
  </si>
  <si>
    <t>HM07230</t>
  </si>
  <si>
    <t>HM07231</t>
  </si>
  <si>
    <t>HM07232</t>
  </si>
  <si>
    <t>HM07233</t>
  </si>
  <si>
    <t>HM07234</t>
  </si>
  <si>
    <t>HM07235</t>
  </si>
  <si>
    <t>HM07236</t>
  </si>
  <si>
    <t>HM07237</t>
  </si>
  <si>
    <t>HM07238</t>
  </si>
  <si>
    <t>HM07239</t>
  </si>
  <si>
    <t>HM07240</t>
  </si>
  <si>
    <t>HM07241</t>
  </si>
  <si>
    <t>HM07242</t>
  </si>
  <si>
    <t>HM07243</t>
  </si>
  <si>
    <t>HM06155</t>
  </si>
  <si>
    <t xml:space="preserve">CAP TERMOFUSÃO PEAD DE=400 MM SDR11 PE100 INJETADO NTS 193 </t>
  </si>
  <si>
    <t>HM06386</t>
  </si>
  <si>
    <t>HM06387</t>
  </si>
  <si>
    <t>HM07247</t>
  </si>
  <si>
    <t>TÊ C/COLAR DE REFORÇO AÇO CARBONO ASTM A36 DE=60" X 20" E=5/16" (569,19 KG) REVESTIMENTO 0100-400-E45 ALT3 (EPÓXI) 0100-400-D20 TIPO 1</t>
  </si>
  <si>
    <t>HM07248</t>
  </si>
  <si>
    <t>REGISTRO GAVETA LIGA DE COBRE DN=3" COM ROSCAS E VOLANTE</t>
  </si>
  <si>
    <t>HM07249</t>
  </si>
  <si>
    <t>REGISTRO GAVETA LIGA DE COBRE DN=4" COM ROSCAS E VOLANTE</t>
  </si>
  <si>
    <t>HM07250</t>
  </si>
  <si>
    <t>BUCHA REDUÇÃO FERRO GALVANIZADO DN=3" X 2" BSP NBR 6943 ÁGUA/GÁS</t>
  </si>
  <si>
    <t>HM07251</t>
  </si>
  <si>
    <t>BUCHA REDUÇÃO FERRO GALVANIZADO DN=4" X 3" BSP NBR 6943 ÁGUA/GÁS</t>
  </si>
  <si>
    <t>HM07252</t>
  </si>
  <si>
    <t>LUVA REDUÇÃO FERRO GALVANIZADO DN=2" X 1" BSP NBR 6943 ÁGUA/GÁS</t>
  </si>
  <si>
    <t>ASSENTAMENTO PARA REDES DE ÁGUA, TUBOS E PEÇAS, DN 300 MM, EM PVC RÍGIDO, RPVC E DEFOFO (A)</t>
  </si>
  <si>
    <t>ASSENTAMENTO PARA REDES DE ÁGUA, TUBOS E PEÇAS, DN 350 MM, EM PVC RÍGIDO, RPVC E DEFOFO (A)</t>
  </si>
  <si>
    <t>ASSENTAMENTO PARA REDES DE ÁGUA, TUBOS E PEÇAS, DE 63 ATÉ 125 MM, EM PEAD (A)</t>
  </si>
  <si>
    <t>ASSENTAMENTO PARA REDES DE ÁGUA, TUBOS E PEÇAS, DE 280 ATÉ 400 MM, EM PEAD (A)</t>
  </si>
  <si>
    <t>ASSENTAMENTO PARA REDES DE ÁGUA, TUBOS E PEÇAS, DN 50 MM, EM PVC RÍGIDO, RPVC E DEFOFO (B)</t>
  </si>
  <si>
    <t>ASSENTAMENTO PARA REDES DE ÁGUA, TUBOS E PEÇAS, DN 75 MM, EM PVC RÍGIDO, RPVC E DEFOFO (B)</t>
  </si>
  <si>
    <t>ASSENTAMENTO PARA REDES DE ÁGUA, TUBOS E PEÇAS, DN 100 MM, EM PVC RÍGIDO, RPVC E DEFOFO (B)</t>
  </si>
  <si>
    <t>ASSENTAMENTO PARA REDES DE ÁGUA, TUBOS E PEÇAS, DN 150 MM, EM PVC RÍGIDO, RPVC E DEFOFO (B)</t>
  </si>
  <si>
    <t>ASSENTAMENTO PARA REDES DE ÁGUA, TUBOS E PEÇAS, DN 200 MM, EM PVC RÍGIDO, RPVC E DEFOFO (B)</t>
  </si>
  <si>
    <t>ASSENTAMENTO PARA REDES DE ÁGUA, TUBOS E PEÇAS, DN 250 MM, EM PVC RÍGIDO, RPVC E DEFOFO (B)</t>
  </si>
  <si>
    <t>ASSENTAMENTO PARA REDES DE ÁGUA, TUBOS E PEÇAS, DN 300 MM, EM PVC RÍGIDO, RPVC E DEFOFO (B)</t>
  </si>
  <si>
    <t>ASSENTAMENTO PARA REDES DE ÁGUA, TUBOS E PEÇAS, DN 350 MM, EM PVC RÍGIDO, RPVC E DEFOFO (B)</t>
  </si>
  <si>
    <t>ASSENTAMENTO PARA REDES DE ÁGUA, TUBOS E PEÇAS, DN 250 MM, EM PVC RÍGIDO, RPVC E DEFOFO (C)</t>
  </si>
  <si>
    <t>ASSENTAMENTO PARA REDES DE ÁGUA, TUBOS E PEÇAS, DN 300 MM, EM PVC RÍGIDO, RPVC E DEFOFO (C)</t>
  </si>
  <si>
    <t>ASSENTAMENTO PARA REDES DE ÁGUA, TUBOS E PEÇAS, DN 350 MM, EM PVC RÍGIDO, RPVC E DEFOFO (C)</t>
  </si>
  <si>
    <t>ASSENTAMENTO PARA REDES DE ÁGUA, TUBOS E PEÇAS, DE 63 ATÉ 125 MM, EM PEAD (C)</t>
  </si>
  <si>
    <t>ASSENTAMENTO PARA REDES DE ÁGUA, TUBOS E PEÇAS, DE 140 ATÉ 250 MM, EM PEAD (C)</t>
  </si>
  <si>
    <t>ASSENTAM. P/ REDES DE ÁGUA, TUBOS E PEÇAS, DN 200 MM, EM FERRO FUNDIDO (A)</t>
  </si>
  <si>
    <t>ASSENTAM. P/ REDES DE ÁGUA, TUBOS E PEÇAS, DN 300 MM, EM FERRO FUNDIDO (C)</t>
  </si>
  <si>
    <t>ASSENTAM. SIMPLES DE TUBOS E PEÇAS, DN 150 MM, EM FERRO FUNDIDO, JE (B)</t>
  </si>
  <si>
    <t>ASSENT. SIMPLES DE TUBOS E PEÇAS EM AÇO CARBONO, DN 2.500 MM, JS (A)</t>
  </si>
  <si>
    <t>TRANSPORTE EXCEDENTE A 10 KM DE TUBOS E PEÇAS, DN 75 MM, EM PVC RÍGIDO, RPVC E DEFOFO</t>
  </si>
  <si>
    <t>TRANSPORTE EXCEDENTE A 10 KM DE TUBOS E PEÇAS, DN 400 MM, EM PVC RÍGIDO, RPVC E DEFOFO</t>
  </si>
  <si>
    <t>TRANSPORTE EXCEDENTE A 10 KM DE TUBOS E PEÇAS, DN 450 MM, EM PVC RÍGIDO, RPVC E DEFOFO</t>
  </si>
  <si>
    <t>TRANSPORTE EXCEDENTE A 10 KM DE TUBOS E PEÇAS, DE 63 ATÉ 125 MM, EM PE</t>
  </si>
  <si>
    <t>TRANSPORTE EXCEDENTE A 10 KM DE TUBOS E PEÇAS, DE 140 ATÉ 250 MM, EM PE</t>
  </si>
  <si>
    <t>TRANSPORTE EXCEDENTE A 10 KM DE TUBOS E PEÇAS, DE 280 ATÉ 400 MM, EM PE</t>
  </si>
  <si>
    <t>NÚMERO DE MESES TRABALHADOS POR ANO PELO EQUIPAMENTO</t>
  </si>
  <si>
    <t>Nº Preço</t>
  </si>
  <si>
    <t>Unidade</t>
  </si>
  <si>
    <t>Preço Unit</t>
  </si>
  <si>
    <t>Atual</t>
  </si>
  <si>
    <t>IPC</t>
  </si>
  <si>
    <t>I0 original</t>
  </si>
  <si>
    <t>ITEM</t>
  </si>
  <si>
    <t>EMPRESA 1</t>
  </si>
  <si>
    <t>EMPRESA 2</t>
  </si>
  <si>
    <t>EMPRESA 3</t>
  </si>
  <si>
    <t>EMPRESA 4</t>
  </si>
  <si>
    <t>EMPRESA 5</t>
  </si>
  <si>
    <t>EMPRESA 6</t>
  </si>
  <si>
    <t xml:space="preserve">Valor adotado na data do I0 atual </t>
  </si>
  <si>
    <t>DESCRIÇÃO</t>
  </si>
  <si>
    <t>UNID</t>
  </si>
  <si>
    <t>Preço</t>
  </si>
  <si>
    <t>ANEL PRÉ-MOLDADO DE CONCRETO D=0,60 M - ALT=0,50 M, *ESP=0,03 M</t>
  </si>
  <si>
    <t>CV07253</t>
  </si>
  <si>
    <t>REPARADOR INSTANTÂNEO BETUMINOSO - ASFALTO MODIFICADO FX C DER/IV PMSP - CBUQ-MODIFICADO FORNECIDO EM SACOS</t>
  </si>
  <si>
    <t>CV07254</t>
  </si>
  <si>
    <t>REPARADOR INSTANTÂNEO BETUMINOSO - ASFALTO MODIFICADO FX D DER/ V PMSP - CBUQ-MODIFICADO FORNECIDO EM SACOS</t>
  </si>
  <si>
    <t>CV07255</t>
  </si>
  <si>
    <t>CV07282</t>
  </si>
  <si>
    <t>CONCRETO ESTRUTURAL USINADO FCK 30 MPA - FATOR A/C MÁX = 0,60 L/KG - MÍNIMO DE 400 KG CIMENTO POR M3</t>
  </si>
  <si>
    <t>CV07283</t>
  </si>
  <si>
    <t>CONCRETO ESTRUTURAL USINADO FCK 40 MPA - FATOR A/C MÁX = 0,45 L/KG - MÍNIMO DE 400 KG CIMENTO POR M3</t>
  </si>
  <si>
    <t>BOTÃO COGUMELO TERMOPLÁSTICO D=40MM, CORRENTE TÉRMICA DOS CONTATOS 10A, C/TRAVA GIRATÓRIA, 2 CONTATOS (NA/NF) IP-65 PARA FIXAÇÃO EM PORTA DE PAINEL (COM SUPORTE / FLANGE)</t>
  </si>
  <si>
    <t>GRAMPO DE ATERRAMENTO COM PARAFUSO TIPO "U" EM LIGA DE COBRE FUNDIDO DIÂM. DO TUBO=1.1/2", CONDUTOR (25 A 70MM2)</t>
  </si>
  <si>
    <t>GRAMPO DE ATERRAMENTO COM PARAFUSO TIPO "U" EM LIGA DE COBRE FUNDIDO DIÂM. DO TUBO=2", CONDUTOR (25 A 70MM2)</t>
  </si>
  <si>
    <t>EL07272</t>
  </si>
  <si>
    <t>LUMINÁRIA PÚBLICA (PÉTALA) LED, CORPO EM LIGA DE ALUMINIO INJETADO E REFRATOR PLANO COM RESISTÊNCIA MECÂNICA IK-08, *50W, 220V, EFICIÊNCIA ENERGÉTICA (DA LUMINÁRIA) MÍNIMA DE 110LM/W, VIDA ÚTIL MÍNIMA 50.000 HORAS (L70) IP-66, CERTIFICADA CONFORME PORTARIA 20 DO INMETRO</t>
  </si>
  <si>
    <t>EL07273</t>
  </si>
  <si>
    <t>LUMINÁRIA PÚBLICA (PÉTALA) LED, CORPO EM LIGA DE ALUMINIO INJETADO E REFRATOR PLANO COM RESISTÊNCIA MECÂNICA IK-08, *100W, 220V, EFICIÊNCIA ENERGÉTICA (DA LUMINÁRIA) MÍNIMA DE 110LM/W, VIDA ÚTIL MÍNIMA 50.000 HORAS (L70) IP-66, CERTIFICADA CONFORME PORTARIA 20 DO INMETRO</t>
  </si>
  <si>
    <t>EL07274</t>
  </si>
  <si>
    <t>LUMINÁRIA PÚBLICA (PÉTALA) LED, CORPO EM LIGA DE ALUMINIO INJETADO E REFRATOR PLANO COM RESISTÊNCIA MECÂNICA IK-08, *150W, 220V, EFICIÊNCIA ENERGÉTICA (DA LUMINÁRIA) MÍNIMA DE 110LM/W, VIDA ÚTIL MÍNIMA 50.000 HORAS (L70) IP-66, CERTIFICADA CONFORME PORTARIA 20 DO INMETRO</t>
  </si>
  <si>
    <t>EL07275</t>
  </si>
  <si>
    <t>LUMINÁRIA PÚBLICA (PÉTALA) LED, CORPO EM LIGA DE ALUMINIO INJETADO E REFRATOR PLANO COM RESISTÊNCIA MECÂNICA IK-08, *200W, 220V, EFICIÊNCIA ENERGÉTICA (DA LUMINÁRIA) MÍNIMA DE 110LM/W, VIDA ÚTIL MÍNIMA 50.000 HORAS (L70) IP-66, CERTIFICADA CONFORME PORTARIA 20 DO INMETRO</t>
  </si>
  <si>
    <t>EL07276</t>
  </si>
  <si>
    <t>SUPORTE P/FIXAÇÃO DE LUMINÁRIA PÚBLICA NO TOPO DO POSTE DE AÇO GALVANIZADO A FOGO 1 PÉTALA DIÂM. TOPO DO POSTE = 60MM</t>
  </si>
  <si>
    <t>RELÓGIO COMPARADOR DIGITAL</t>
  </si>
  <si>
    <t>EQ07264</t>
  </si>
  <si>
    <t>EQ07267</t>
  </si>
  <si>
    <t>EQ07268</t>
  </si>
  <si>
    <t>EQ07271</t>
  </si>
  <si>
    <t>GÁS ARGÔNIO 3 M3 / 20 L RECARGA PARA SOLDA TIG</t>
  </si>
  <si>
    <t>EQ07278</t>
  </si>
  <si>
    <t>CILINDRO AÇO CARBONO VOLUME=3 M3 PARA GÁS ARGÔNIO</t>
  </si>
  <si>
    <t>EQ07279</t>
  </si>
  <si>
    <t>EQ07280</t>
  </si>
  <si>
    <t>EQ07281</t>
  </si>
  <si>
    <t>BARRA CHATA AÇO 1 1/2"X 1/4" MASSA TEÓRICA *(1,8971 KG/M) ASTM A36</t>
  </si>
  <si>
    <t>BARRA CHATA AÇO 3/8" X 1 1/2" MASSA TEÓRICA *(2,846 KG/M) ASTM A36</t>
  </si>
  <si>
    <t>BARRA CHATA AÇO 1 1/2" X 1/2" MASSA TEÓRICA *(3,79 KG/M) ASTM A36</t>
  </si>
  <si>
    <t>BARRA CHATA AÇO INOX 1" X 1/4" MASSA TEÓRICA *(1,27 KG/M) AISI 304</t>
  </si>
  <si>
    <t>BARRA CHATA AÇO INOX 2" X 1/4" MASSA TEÓRICA *(2,54 KG/M) AISI 304</t>
  </si>
  <si>
    <t>BARRA REDONDA AÇO INOX 5/16" MASSA TEÓRICA *(0,39KG/M) AISI 304</t>
  </si>
  <si>
    <t>CHAPA AÇO INOX ESP=5/16" (7,93 MM) MASSA TEÓRICA *(63,44 KG/M2) AISI 304</t>
  </si>
  <si>
    <t>CHAPA AÇO ESP=5/16" MASSA TEÓRICA *(62,25 KG/M2) ASTM A36</t>
  </si>
  <si>
    <t>CHAPA AÇO ESP=1" MASSA TEÓRICA *(200,00 KG/M2) ASTM A36</t>
  </si>
  <si>
    <t>CHAPA AÇO ESP=1/2" MASSA TEÓRICA *(100,00 KG/M2) ASTM A36</t>
  </si>
  <si>
    <t>CHAPA AÇO ESP=1/4" MASSA TEÓRICA *(50,00 KG/M2) ASTM A36</t>
  </si>
  <si>
    <t>CHAPA AÇO ESP=3/4" MASSA TEÓRICA *(150,00 KG/M2) ASTM A36</t>
  </si>
  <si>
    <t>CHAPA AÇO ESP=3/8" MASSA TEÓRICA *(75,00 KG/M2) ASTM A36</t>
  </si>
  <si>
    <t>CHAPA AÇO ESP=5/8" MASSA TEÓRICA *(125,00 KG/M2) ASTM A36</t>
  </si>
  <si>
    <t>CHAPA AÇO GALVANIZADO Nº 12 (ESP=2,70 MM) MASSA TEÓRICA *(21,60 KG/M2)</t>
  </si>
  <si>
    <t>ESTACAS PRANCHA AÇO GALVANIZADO ESP=6,3 MM MODELO ENCAIXE, MASSA TEÓRICA *(30,00 KG/M)</t>
  </si>
  <si>
    <t>PERFIL I AÇO 4" MASSA TEÓRICA *(12,650 KG/M) ASTM A36</t>
  </si>
  <si>
    <t>PERFIL L AÇO INOX 1" X 1" X 1/4" MASSA TEÓRICA *(2,258 KG/M) AISI 304</t>
  </si>
  <si>
    <t>PERFIL L AÇO 1" X 1" X 1/4" MASSA TEÓRICA *(2,240 KG/M) ASTM A36</t>
  </si>
  <si>
    <t>PERFIL L AÇO 1" X 1" X 3/16" MASSA TEÓRICA *(1,730 KG/M) ASTM A36</t>
  </si>
  <si>
    <t>PERFIL L AÇO 1 1/2" X 1 1/2" X 1/4" MASSA TEÓRICA *(3,400 KG/M) ASTM A36</t>
  </si>
  <si>
    <t>PERFIL L AÇO INOX 2" X 2" X 1/4" MASSA TEÓRICA *(4,838 KG/M) AISI 304</t>
  </si>
  <si>
    <t>PERFIL L AÇO 2" X 2" X 3/8" MASSA TEÓRICA *(6,99 KG/M) ASTM A36</t>
  </si>
  <si>
    <t>PERFIL L AÇO 3/4" X 3/4" X 1/8" MASSA TEÓRICA *(0,880 KG/M) ASTM A36</t>
  </si>
  <si>
    <t>TUBO AÇO INOXIDÁVEL DN=1" ESP=2,00 MM, PADRÃO OD, *(1,1762 KG/M) AISI 304</t>
  </si>
  <si>
    <t>TUBO AÇO INOXIDÁVEL DN=2" ESP= 2,00 MM, PADRÃO OD, *(2,4530 KG/M) AISI 304</t>
  </si>
  <si>
    <t>TUBO AÇO INOXIDÁVEL DN=3/4" ESP 2,00 MM, PADRÃO OD, *(0,8570 KG/M) AISI 304</t>
  </si>
  <si>
    <t>TUBO AÇO CARBONO 120 X 60 MM, ESP=2,65 MM, (7,30 KG/M), SEÇÃO RETANGULAR, COM COSTURA.</t>
  </si>
  <si>
    <t>TUBO AÇO INOXIDÁVEL DN=1" SEM COSTURA, SCHEDULE 40 S, *(2,500 KG/M) AISI 304</t>
  </si>
  <si>
    <t>TUBO AÇO INOXIDÁVEL DN=2" SEM COSTURA, SCHEDULE 40 S, *(5,440 KG/M) AISI 304</t>
  </si>
  <si>
    <t>PERFIL L AÇO 1" X 1" X 1/8" MASSA TEÓRICA *(1,190 KG/M) ASTM A36</t>
  </si>
  <si>
    <t>GANCHO CHATO/TIPO S FERRO, REVESTIMENTO GALVANIZADO L=*140 MM PARA TELHA ONDULADA</t>
  </si>
  <si>
    <t>PARAFUSO AÇO CARBONO D=*4,8 MM X L=*75 MM PARA MADEIRA</t>
  </si>
  <si>
    <t>PERFIL T LEVE AÇO GALVANIZADO FACE APARENTE DO PERFIL=24 MM ESTRUTURA DE FORRO</t>
  </si>
  <si>
    <t>MANGUEIRA TRANSPARENTE PVC D=1/2" (PAREDE DE 2 MM)</t>
  </si>
  <si>
    <t>MEDIDOR DE VAZÃO CALHA PARSHALL FIBRA DE VIDRO GARGANTA 3"</t>
  </si>
  <si>
    <t>MEDIDOR DE VAZÃO CALHA PARSHALL FIBRA DE VIDRO GARGANTA 6"</t>
  </si>
  <si>
    <t>CHUMBADOR EXPANSÍVEL AÇO GALVANIZADO D=3/8" X L=2 1/2"</t>
  </si>
  <si>
    <t>CHUMBADOR EXPANSÍVEL AÇO GALVANIZADO D=1/2" X L=3"</t>
  </si>
  <si>
    <t>CHUMBADOR EXPANSÍVEL AÇO GALVANIZADO D=3/4" X L=4 1/2"</t>
  </si>
  <si>
    <t>CHUMBADOR QUÍMICO (AMPOLA) D=3/8"L=*130 MM COM PARAFUSO PRISIONEIRO AÇO CARBONO</t>
  </si>
  <si>
    <t>CHUMBADOR QUÍMICO (AMPOLA) D=1/2" L=*160 MM COM PARAFUSO PRISIONEIRO AÇO CARBONO</t>
  </si>
  <si>
    <t>CHUMBADOR QUÍMICO (AMPOLA) D=3/4" L=*235 MM COM PARAFUSO PRISIONEIRO AÇO CARBONO</t>
  </si>
  <si>
    <t>LUVA FERRO GALVANIZADO DN=3/4" BSP NBR 6943 ÁGUA/GÁS</t>
  </si>
  <si>
    <t>TÊ FERRO GALVANIZADO DN=1 1/2" BSP NBR 6943 ÁGUA/GÁS</t>
  </si>
  <si>
    <t>TÊ FERRO GALVANIZADO DN=1" BSP NBR 6943 ÁGUA/GÁS</t>
  </si>
  <si>
    <t>TÊ FERRO GALVANIZADO DN=2" BSP NBR 6943 ÁGUA/GÁS</t>
  </si>
  <si>
    <t>TUBO AÇO GALVANIZADO DN=1 1/2" CLASSE MÉDIA (3,837 KG/M) NBR 5580 ÁGUA/GÁS</t>
  </si>
  <si>
    <t>TUBO AÇO GALVANIZADO DN=1 1/4" CLASSE MÉDIA (3,340 KG/M) NBR 5580 ÁGUA/GÁS</t>
  </si>
  <si>
    <t>TUBO AÇO GALVANIZADO DN=1" CLASSE MÉDIA (2,596 KG/M) NBR 5580 ÁGUA/GÁS</t>
  </si>
  <si>
    <t>TUBO AÇO GALVANIZADO DN=1/2" CLASSE MÉDIA (1,273 KG/M) NBR 5580 ÁGUA/GÁS</t>
  </si>
  <si>
    <t>TUBO AÇO GALVANIZADO DN=2" CLASSE MÉDIA (5,390 KG/M) NBR 5580 ÁGUA/GÁS</t>
  </si>
  <si>
    <t>TUBO AÇO GALVANIZADO DN=3" CLASSE MÉDIA (8,620 KG/M) NBR 5580 ÁGUA/GÁS</t>
  </si>
  <si>
    <t>TUBO AÇO GALVANIZADO DN=3/4" CLASSE MÉDIA (1,649 KG/M) NBR 5580 ÁGUA/GÁS</t>
  </si>
  <si>
    <t>TUBO AÇO GALVANIZADO DN=4" CLASSE MÉDIA (10,475 KG/M) NBR 5580 ÁGUA/GÁS</t>
  </si>
  <si>
    <t>CHUMBADOR AÇO INOXIDÁVEL D=1/4" X L=2" COM PARAFUSO TIPO CBA</t>
  </si>
  <si>
    <t>CHUMBADOR AÇO INOXIDÁVEL D=3/8" X L=2.1/2" COM PARAFUSO TIPO CBA</t>
  </si>
  <si>
    <t>ACESSÓRIOS PARA FLANGE DN=1.000 PN10 AÇO GALV D=1 1/4" X L=6 1/4" 28 CJ (PARAFUSO, PORCA E ARRUELA) NORMA 0100-400-E027 FL3/3</t>
  </si>
  <si>
    <t>ACESSÓRIOS PARA FLANGE DN=1.200 PN10 AÇO GALV D=1 3/8" X L=6 1/2" 32 CJ (PARAFUSO, PORCA E ARRUELA) NORMA 0100-400-E027 FL3/3</t>
  </si>
  <si>
    <t>ACESSÓRIOS PARA FLANGE DN=100 PN10 AÇO GALV D=5/8" X L=2 3/4" 8 CJ (PARAFUSO, PORCA E ARRUELA) NORMA 0100-400-E027 FL3/3</t>
  </si>
  <si>
    <t>ACESSÓRIOS PARA FLANGE DN=150 PN10 AÇO GALV D=3/4" X L=2 3/4" 8 CJ (PARAFUSO, PORCA E ARRUELA) NORMA 0100-400-E027 FL3/3</t>
  </si>
  <si>
    <t>ACESSÓRIOS PARA FLANGE DN=200 PN10 AÇO GALV D=3/4" X L=3 1/2" 8 CJ (PARAFUSO, PORCA E ARRUELA) NORMA 0100-400-E027 FL3/3</t>
  </si>
  <si>
    <t>ACESSÓRIOS PARA FLANGE DN=250 PN10 AÇO GALV D=3/4" X L=3 1/2" 12 CJ (PARAFUSO, PORCA E ARRUELA) NORMA 0100-400-E027 FL3/3</t>
  </si>
  <si>
    <t>ACESSÓRIOS PARA FLANGE DN=300 PN10 AÇO GALV D=3/4" X L=3 1/2" 12 CJ (PARAFUSO, PORCA E ARRUELA) NORMA 0100-400-E027 FL3/3</t>
  </si>
  <si>
    <t>ACESSÓRIOS PARA FLANGE DN=350 PN10 AÇO GALV D=3/4" X L=3 1/2" 16 CJ (PARAFUSO, PORCA E ARRUELA) NORMA 0100-400-E027 FL3/3</t>
  </si>
  <si>
    <t>ACESSÓRIOS PARA FLANGE DN=400 PN10 AÇO GALV D=7/8" X L=4" 16 CJ (PARAFUSO, PORCA E ARRUELA) NORMA 0100-400-E027 FL3/3</t>
  </si>
  <si>
    <t>ACESSÓRIOS PARA FLANGE DN=450 PN10 AÇO GALV D=7/8" X L=4" 20 CJ (PARAFUSO, PORCA E ARRUELA) NORMA 0100-400-E027 FL3/3</t>
  </si>
  <si>
    <t>ACESSÓRIOS PARA FLANGE DN=50 PN10 AÇO GALV D=5/8" X L=2 3/4" 4 CJ (PARAFUSO, PORCA E ARRUELA) NORMA 0100-400-E027 FL3/3</t>
  </si>
  <si>
    <t>ACESSÓRIOS PARA FLANGE DN=500 PN10 AÇO GALV D=7/8" X L=4" 20 CJ (PARAFUSO, PORCA E ARRUELA) NORMA 0100-400-E027 FL3/3</t>
  </si>
  <si>
    <t>ACESSÓRIOS PARA FLANGE DN=600 PN10 AÇO GALV D=1" X L=4 1/2" 20 CJ (PARAFUSO, PORCA E ARRUELA) NORMA 0100-400-E027 FL3/3</t>
  </si>
  <si>
    <t>ACESSÓRIOS PARA FLANGE DN=700 PN10 AÇO GALV D=1" X L=4 1/2" 24 CJ (PARAFUSO, PORCA E ARRUELA) NORMA 0100-400-E027 FL3/3</t>
  </si>
  <si>
    <t>ACESSÓRIOS PARA FLANGE DN=80 PN10 AÇO GALV D=5/8" X L=2 3/4" 8 CJ (PARAFUSO, PORCA E ARRUELA) NORMA 0100-400-E027 FL3/3</t>
  </si>
  <si>
    <t>ACESSÓRIOS PARA FLANGE DN=800 PN10 AÇO GALV D=1 1/8" X L=5 1/4" 24 CJ (PARAFUSO, PORCA E ARRUELA) NORMA 0100-400-E027 FL3/3</t>
  </si>
  <si>
    <t>ACESSÓRIOS PARA FLANGE DN=900 PN10 AÇO GALV D=1 1/8" X L=5 1/4" 28 CJ (PARAFUSO, PORCA E ARRUELA) NORMA 0100-400-E027 FL3/3</t>
  </si>
  <si>
    <t>REGISTRO DE PRESSÃO LATÃO D=3/4" C/ROSCAS E CANOPLA CROMADA P/ÁGUA</t>
  </si>
  <si>
    <t>REGISTRO GAVETA LIGA DE COBRE D=1" COM ROSCAS E VOLANTE</t>
  </si>
  <si>
    <t>REGISTRO GAVETA LIGA DE COBRE D=1 1/2" COM ROSCAS E VOLANTE</t>
  </si>
  <si>
    <t>REGISTRO GAVETA LIGA DE COBRE D=1 1/4" COM ROSCAS E VOLANTE</t>
  </si>
  <si>
    <t>REGISTRO GAVETA LIGA DE COBRE D=2" COM ROSCAS E VOLANTE</t>
  </si>
  <si>
    <t>REGISTRO GAVETA LIGA DE COBRE D=3/4" COM ROSCAS E VOLANTE</t>
  </si>
  <si>
    <t>REGISTRO GAVETA LIGA COBRE D=1" COM ROSCAS E CANOPLA CROMADA</t>
  </si>
  <si>
    <t>REGISTRO GAVETA LIGA COBRE D=1 1/2" COM ROSCAS E CANOPLA CROMADA</t>
  </si>
  <si>
    <t>REGISTRO GAVETA LIGA COBRE D=1 1/4" COM ROSCAS E CANOPLA CROMADA</t>
  </si>
  <si>
    <t>REGISTRO GAVETA LIGA COBRE D=3/4" COM ROSCAS E CANOPLA CROMADA</t>
  </si>
  <si>
    <t>BUJÃO FERRO GALVANIZADO DN=3/4" BSP NBR 6943 ÁGUA/GÁS</t>
  </si>
  <si>
    <t>CONTRA FLANGE FERRO FUNDIDO DN=100 MM PN16 PARA HIDRÔMETRO</t>
  </si>
  <si>
    <t>CONTRA FLANGE FERRO FUNDIDO DN=150 MM PN16 PARA HIDRÔMETRO</t>
  </si>
  <si>
    <t>CONTRA FLANGE FERRO FUNDIDO DN=200 MM PN16 PARA HIDRÔMETRO</t>
  </si>
  <si>
    <t>CONTRA FLANGE FERRO FUNDIDO DN=50 MM PN16 PARA HIDRÔMETRO</t>
  </si>
  <si>
    <t>CONTRA FLANGE FERRO FUNDIDO DN=80 MM PN16 PARA HIDRÔMETRO</t>
  </si>
  <si>
    <t>GUARNIÇÃO DO TUBETE (ARRUELA/JUNTA) BORRACHA NITRÍLICA DN=3/4" PARA HIDRÔMETRO</t>
  </si>
  <si>
    <t>GUARNIÇÃO DO TUBETE (ARRUELA/JUNTA) BORRACHA NITRÍLICA DN=1" PARA HIDRÔMETRO</t>
  </si>
  <si>
    <t>GUARNIÇÃO DO TUBETE (ARRUELA/JUNTA) BORRACHA NITRÍLICA DN=1 1/2" PARA HIDRÔMETRO</t>
  </si>
  <si>
    <t>LUVA FERRO GALVANIZADO DN=1" BSP NBR 6943 ÁGUA/GÁS</t>
  </si>
  <si>
    <t>PORCA DO TUBETE LIGA DE COBRE DN=20 MM SEXTAVADA NBR 8194 PARA HIDRÔMETRO</t>
  </si>
  <si>
    <t>PORCA DO TUBETE LIGA DE COBRE DN=25 MM SEXTAVADA NBR 8194 PARA HIDRÔMETRO</t>
  </si>
  <si>
    <t>REGISTRO TAP LIGA DE COBRE DN=25 MM PARA PITOMETRIA</t>
  </si>
  <si>
    <t>TAMPÃO ARTICULADO FERRO FUNDIDO DN 600 MM COM ARO NTS 033</t>
  </si>
  <si>
    <t>TAMPÃO FERRO FUNDIDO DN 200 MM COM ARO NTS 033</t>
  </si>
  <si>
    <t>TAMPÃO FERRO FUNDIDO DN 900 MM COM ARO NTS 033</t>
  </si>
  <si>
    <t>TÊ SERVIÇO INTEGRADO POLIPROPILENO DE=110 X 20 MM ARTICULADO NTS 175 LIGAÇÃO TUBO PVC OU PE</t>
  </si>
  <si>
    <t>TÊ SERVIÇO INTEGRADO POLIPROPILENO DE=60 X 20 MM ARTICULADO NTS 175 LIGAÇÃO TUBO PVC</t>
  </si>
  <si>
    <t>TÊ SERVIÇO INTEGRADO POLIPROPILENO DE=85 X 20 MM ARTICULADO NTS 175 LIGAÇÃO TUBO PVC</t>
  </si>
  <si>
    <t>TUBETE CURTO LIGA DE COBRE DN=20 MM NBR 8194 PARA HIDRÔMETRO</t>
  </si>
  <si>
    <t>TUBETE LIGA DE COBRE DN=25 MM NBR 8194 PARA HIDRÔMETRO</t>
  </si>
  <si>
    <t>TUBETE LIGA DE COBRE DN=40 MM NBR 8194 PARA HIDRÔMETRO</t>
  </si>
  <si>
    <t>TUBETE LONGO LIGA DE COBRE DN=20 MM NBR 8194 PARA HIDRÔMETRO</t>
  </si>
  <si>
    <t>ADAPTADOR SOLDÁVEL CURTO PVC - BOLSA E ROSCA P/REGISTRO - DN=25 MM X 3/4"</t>
  </si>
  <si>
    <t>CURVA 45° PVC D=110 MM PARA SOLDÁVEL ÁGUA PREDIAL</t>
  </si>
  <si>
    <t>CURVA 45° PVC D=20 MM SOLDÁVEL ÁGUA PREDIAL</t>
  </si>
  <si>
    <t>CURVA 45° PVC D=25 MM SOLDÁVEL ÁGUA PREDIAL</t>
  </si>
  <si>
    <t>CURVA 45° PVC D=32 MM SOLDÁVEL ÁGUA PREDIAL</t>
  </si>
  <si>
    <t>CURVA 45° PVC D=40 MM SOLDÁVEL ÁGUA PREDIAL</t>
  </si>
  <si>
    <t>CURVA 45° PVC D=50 MM SOLDÁVEL ÁGUA PREDIAL</t>
  </si>
  <si>
    <t>CURVA 45° PVC D=60 MM SOLDÁVEL ÁGUA PREDIAL</t>
  </si>
  <si>
    <t>CURVA 45° PVC D=75 MM SOLDÁVEL ÁGUA PREDIAL</t>
  </si>
  <si>
    <t>CURVA 45° PVC D=85 MM SOLDÁVEL ÁGUA PREDIAL</t>
  </si>
  <si>
    <t>CURVA 90° PVC D=110 MM SOLDÁVEL ÁGUA PREDIAL</t>
  </si>
  <si>
    <t>CURVA 90° PVC D=20 MM SOLDÁVEL ÁGUA PREDIAL</t>
  </si>
  <si>
    <t>CURVA 90° PVC D=25 MM SOLDÁVEL ÁGUA PREDIAL</t>
  </si>
  <si>
    <t>CURVA 90° PVC D=32 MM SOLDÁVEL ÁGUA PREDIAL</t>
  </si>
  <si>
    <t>CURVA 90° PVC D=40 MM SOLDÁVEL ÁGUA PREDIAL</t>
  </si>
  <si>
    <t>CURVA 90° PVC D=50 MM SOLDÁVEL ÁGUA PREDIAL</t>
  </si>
  <si>
    <t>CURVA 90° PVC D = 60 MM SOLDÁVEL ÁGUA PREDIAL</t>
  </si>
  <si>
    <t>CURVA 90° PVC D=75 MM SOLDÁVEL ÁGUA PREDIAL</t>
  </si>
  <si>
    <t>CURVA 90° PVC D=85 MM SOLDÁVEL ÁGUA PREDIAL</t>
  </si>
  <si>
    <t>TÊ 90° PVC D=110 MM SOLDÁVEL ÁGUA PREDIAL</t>
  </si>
  <si>
    <t>TÊ 90° PVC D=20 MM SOLDÁVEL ÁGUA PREDIAL</t>
  </si>
  <si>
    <t>TÊ 90° PVC D=25 MM SOLDÁVEL ÁGUA PREDIAL</t>
  </si>
  <si>
    <t>TÊ 90° PVC D=32 MM SOLDÁVEL ÁGUA PREDIAL</t>
  </si>
  <si>
    <t>TÊ 90° PVC D=40 MM SOLDÁVEL ÁGUA PREDIAL</t>
  </si>
  <si>
    <t>TÊ 90° PVC D=50 MM SOLDÁVEL ÁGUA PREDIAL</t>
  </si>
  <si>
    <t>TÊ 90° PVC D=60 MM SOLDÁVEL ÁGUA PREDIAL</t>
  </si>
  <si>
    <t>TÊ 90° PVC D=75 MM SOLDÁVEL ÁGUA PREDIAL</t>
  </si>
  <si>
    <t>TÊ 90° PVC D=85 MM SOLDÁVEL ÁGUA PREDIAL</t>
  </si>
  <si>
    <t>TÊ 90º REDUÇÃO PVC D=25 MM X 1/2" SOLDÁVEL C/BUCHA LATÃO ÁGUA PREDIAL</t>
  </si>
  <si>
    <t>TÊ 90º REDUÇÃO PVC D=32 MM X 3/4" SOLDÁVEL C/BUCHA LATÃO ÁGUA PREDIAL</t>
  </si>
  <si>
    <t>TÊ 90° PVC D=110X60 MM SOLDÁVEL ÁGUA PREDIAL</t>
  </si>
  <si>
    <t>TÊ 90° PVC D=25X20 MM SOLDÁVEL ÁGUA PREDIAL</t>
  </si>
  <si>
    <t>TÊ 90° PVC D=32X25 MM SOLDÁVEL ÁGUA PREDIAL</t>
  </si>
  <si>
    <t>TÊ 90° PVC D=40X32 MM SOLDÁVEL ÁGUA PREDIAL</t>
  </si>
  <si>
    <t>TÊ 90° PVC D=50X20 MM SOLDÁVEL ÁGUA PREDIAL</t>
  </si>
  <si>
    <t>TÊ 90° PVC D=50X25 MM SOLDÁVEL ÁGUA PREDIAL</t>
  </si>
  <si>
    <t>TÊ 90° PVC D=50X32 MM SOLDÁVEL ÁGUA PREDIAL</t>
  </si>
  <si>
    <t>TÊ 90° PVC D=50X40 MM SOLDÁVEL ÁGUA PREDIAL</t>
  </si>
  <si>
    <t>TÊ 90° PVC D=85X60 MM SOLDÁVEL ÁGUA PREDIAL</t>
  </si>
  <si>
    <t>TUBO PVC D=110 MM SOLDÁVEL MARROM NBR 5648 ÁGUA PREDIAL</t>
  </si>
  <si>
    <t>TUBO PVC D=20 MM SOLDÁVEL MARROM NBR 5648 ÁGUA PREDIAL</t>
  </si>
  <si>
    <t>TUBO PVC D=25 MM SOLDÁVEL MARROM NBR 5648 ÁGUA PREDIAL</t>
  </si>
  <si>
    <t>TUBO PVC D=32 MM SOLDÁVEL MARROM NBR 5648 ÁGUA PREDIAL</t>
  </si>
  <si>
    <t>TUBO PVC D=40 MM SOLDÁVEL MARROM NBR 5648 ÁGUA PREDIAL</t>
  </si>
  <si>
    <t>TUBO PVC D=50 MM SOLDÁVEL MARROM NBR 5648 ÁGUA PREDIAL</t>
  </si>
  <si>
    <t>TUBO PVC D=60 MM SOLDÁVEL MARROM NBR 5648 ÁGUA PREDIAL</t>
  </si>
  <si>
    <t>TUBO PVC D=75 MM SOLDÁVEL MARROM NBR 5648 ÁGUA PREDIAL</t>
  </si>
  <si>
    <t>TUBO PVC D=85 MM SOLDÁVEL MARROM NBR 5648 ÁGUA PREDIAL</t>
  </si>
  <si>
    <t>ADAPTADOR PVC D=1" ROSCÁVEL COM ANEL DE VEDAÇÃO PARA CAIXA D'ÁGUA</t>
  </si>
  <si>
    <t>ADAPTADOR PVC D=1/2" ROSCÁVEL COM ANEL DE VEDAÇÃO PARA CAIXA D'ÁGUA</t>
  </si>
  <si>
    <t>ADAPTADOR PVC D=2" ROSCÁVEL COM ANEL DE VEDAÇÃO PARA CAIXA D'ÁGUA</t>
  </si>
  <si>
    <t>ADAPTADOR PVC D=3/4" ROSCÁVEL COM ANEL DE VEDAÇÃO PARA CAIXA D'ÁGUA</t>
  </si>
  <si>
    <t>CURVA 90° PVC D=1" COM ROSCA ÁGUA PREDIAL</t>
  </si>
  <si>
    <t>CURVA 90° PVC D=1 1/2" COM ROSCA ÁGUA PREDIAL</t>
  </si>
  <si>
    <t>CURVA 90° PVC D=1 1/4" COM ROSCA ÁGUA PREDIAL</t>
  </si>
  <si>
    <t>CURVA 90° PVC D=1/2" COM ROSCA ÁGUA PREDIAL</t>
  </si>
  <si>
    <t>CURVA 90° PVC D=2" COM ROSCA ÁGUA PREDIAL</t>
  </si>
  <si>
    <t>CURVA 90° PVC D=3/4" COM ROSCA ÁGUA PREDIAL</t>
  </si>
  <si>
    <t>JOELHO 90º PVC D=1" COM ROSCA ÁGUA PREDIAL</t>
  </si>
  <si>
    <t>JOELHO 90º PVC D=3/4" COM ROSCA ÁGUA PREDIAL</t>
  </si>
  <si>
    <t>JOELHO 90º PVC D=3/4" COM ROSCA E BUCHA LATÃO ÁGUA PREDIAL</t>
  </si>
  <si>
    <t>LUVA PVC D=1" COM ROSCA ÁGUA PREDIAL</t>
  </si>
  <si>
    <t>LUVA PVC D=3/4" COM ROSCA ÁGUA PREDIAL</t>
  </si>
  <si>
    <t>NIPLE PARALELO PVC D=1" COM ROSCA ÁGUA PREDIAL</t>
  </si>
  <si>
    <t>NIPLE PARALELO PVC D=3/4" COM ROSCA ÁGUA PREDIAL</t>
  </si>
  <si>
    <t>TÊ 90° REDUÇÃO PVC D=1" X 3/4" COM ROSCA ÁGUA PREDIAL</t>
  </si>
  <si>
    <t>TÊ 90° REDUÇÃO PVC D=1 1/2" X 3/4" COM ROSCA ÁGUA PREDIAL</t>
  </si>
  <si>
    <t>TÊ 90° REDUÇÃO PVC D=3/4" X 1/2" COM ROSCA ÁGUA PREDIAL</t>
  </si>
  <si>
    <t>TUBO PVC D=1" COM ROSCA ÁGUA PREDIAL</t>
  </si>
  <si>
    <t>TUBO PVC D=3/4" COM ROSCA ÁGUA PREDIAL</t>
  </si>
  <si>
    <t>CURVA 90° CURTA PVC D=100 MM SÉRIE NORMAL ESGOTO PREDIAL</t>
  </si>
  <si>
    <t>CURVA 90° CURTA PVC D=40 MM SÉRIE NORMAL ESGOTO PREDIAL</t>
  </si>
  <si>
    <t>CURVA 90° CURTA PVC D=50 MM SÉRIE NORMAL ESGOTO PREDIAL</t>
  </si>
  <si>
    <t>CURVA 90° CURTA PVC D=75 MM SÉRIE NORMAL ESGOTO PREDIAL</t>
  </si>
  <si>
    <t>CURVA 90° LONGA PVC D=100 MM SÉRIE NORMAL ESGOTO PREDIAL</t>
  </si>
  <si>
    <t>CURVA 90° LONGA PVC D=40MM SÉRIE NORMAL ESGOTO PREDIAL</t>
  </si>
  <si>
    <t>CURVA 90° LONGA PVC D=50 MM SÉRIE NORMAL ESGOTO PREDIAL</t>
  </si>
  <si>
    <t>CURVA 90° LONGA PVC D=75 MM SÉRIE NORMAL ESGOTO PREDIAL</t>
  </si>
  <si>
    <t>TÊ PVC D=100 X 100 MM PONTA E BOLSAS ESGOTO PREDIAL</t>
  </si>
  <si>
    <t>TÊ PVC D=100 X 50 MM PONTA E BOLSAS ESGOTO PREDIAL</t>
  </si>
  <si>
    <t>TÊ PVC D=100 X 75 MM PONTA E BOLSAS ESGOTO PREDIAL</t>
  </si>
  <si>
    <t>TÊ PVC D=40 X 40 MM PONTA E BOLSAS ESGOTO PREDIAL</t>
  </si>
  <si>
    <t>TÊ PVC D=50 X 50 MM PONTA E BOLSAS ESGOTO PREDIAL</t>
  </si>
  <si>
    <t>TÊ PVC D=75 X 50 MM PONTA E BOLSAS ESGOTO PREDIAL</t>
  </si>
  <si>
    <t>TÊ PVC D=75 X 75 MM PONTA E BOLSAS ESGOTO PREDIAL</t>
  </si>
  <si>
    <t>TUBO PVC D=100 MM PBJE BRANCO NORMAL NBR 5688 ESGOTO PREDIAL</t>
  </si>
  <si>
    <t>TUBO PVC D=40 MM PBJE BRANCO NORMAL NBR 5688 ESGOTO PREDIAL</t>
  </si>
  <si>
    <t>TUBO PVC D=50 MM PBJE BRANCO NORMAL NBR 5688 ESGOTO PREDIAL</t>
  </si>
  <si>
    <t>TUBO PVC D=75 MM PBJE BRANCO NORMAL NBR 5688 ESGOTO PREDIAL</t>
  </si>
  <si>
    <t>ADAPTADOR COMPRESSÃO POLIPROPILENO DE=20 MM NTS 179 PARA RAMAL PREDIAL</t>
  </si>
  <si>
    <t>ADAPTADOR COMPRESSÃO POLIPROPILENO DE=32 MM NTS 179 PARA RAMAL PREDIAL</t>
  </si>
  <si>
    <t>ADAPTADOR PVC D=20 MM X 3/4" COM REGISTRO PARA RAMAL PREDIAL</t>
  </si>
  <si>
    <t>COLAR DE TOMADA PVC D=110 MM X 3/4" COM TRAVAS ÁGUA</t>
  </si>
  <si>
    <t>COLAR DE TOMADA PVC COM TRAVAS E SAÍDA ROSCADA D=32 MM X 3/4"</t>
  </si>
  <si>
    <t>CAVALETE KIT PVC DN=20 MM NTS 161 PARA HIDRÔMETRO 1,5 OU 3,0 M3/H</t>
  </si>
  <si>
    <t>TUBETE LONGO PVC DN=3/4" PARA HIDRÔMETRO</t>
  </si>
  <si>
    <t>TUBETE CURTO PVC DN=3/4" PARA HIDRÔMETRO</t>
  </si>
  <si>
    <t>UNIÃO CAPEADA EM POLIPROPILENO PARA TUBO DE PEAD DE=20 MM NTS 179</t>
  </si>
  <si>
    <t>UNIÃO CAPEADA EM POLIPROPILENO PARA TUBO DE PEAD DE=32 MM NTS 179</t>
  </si>
  <si>
    <t>UNIÃO POLIPROPILENO DE=20 MM NTS 179 PARA RAMAL PREDIAL</t>
  </si>
  <si>
    <t>UNIÃO POLIPROPILENO DE=32 MM NTS 179 PARA RAMAL PREDIAL</t>
  </si>
  <si>
    <t>ADAPTADOR PVC DE=110 MM PARA LIGAR PONTA DE PVC A BOLSA DE FERRO FUNDIDO ÁGUA</t>
  </si>
  <si>
    <t>ADAPTADOR PVC DE=60 MM PARA LIGAR PONTA DE PVC A BOLSA DE FERRO FUNDIDO ÁGUA</t>
  </si>
  <si>
    <t>ADAPTADOR PVC DE=85 MM PARA LIGAR PONTA DE PVC A BOLSA DE FERRO FUNDIDO ÁGUA</t>
  </si>
  <si>
    <t>CURVA 22°30' PVC DE=60 MM JUNTA ELÁSTICA PBA NBR 10351 INFRAESTRUTURA ÁGUA</t>
  </si>
  <si>
    <t>CURVA 22°30' PVC DE=85 MM JUNTA ELÁSTICA PBA NBR 10351 INFRAESTRUTURA ÁGUA</t>
  </si>
  <si>
    <t>REDUÇÃO COM BOLSAS PVC DE=85 X 60 MM PBA NBR 10351 INFRAESTRUTURA ÁGUA</t>
  </si>
  <si>
    <t>REDUÇÃO COM PONTA E BOLSA PVC DE=110 X 60 MM PBA NBR 10351 INFRAESTRUTURA ÁGUA</t>
  </si>
  <si>
    <t>REDUÇÃO COM PONTA E BOLSA PVC DE=110 X 85 MM PBA NBR 10351 INFRAESTRUTURA ÁGUA</t>
  </si>
  <si>
    <t>REDUÇÃO COM PONTA E BOLSA PVC DE=85 X 60 MM PBA NBR 10351 INFRAESTRUTURA ÁGUA</t>
  </si>
  <si>
    <t>TUBO PVC D=150 MM PBJE BRANCO NORMAL NBR 5688 ESGOTO PREDIAL</t>
  </si>
  <si>
    <t>LUVA DE CORRER PVC DEFOFO DN=100 MM JUNTA ELÁSTICA NBR 7665 INFRAESTRUTURA ÁGUA</t>
  </si>
  <si>
    <t>LUVA DE CORRER PVC DEFOFO DN=150 MM JUNTA ELÁSTICA NBR 7665 INFRAESTRUTURA ÁGUA</t>
  </si>
  <si>
    <t>LUVA DE CORRER PVC DEFOFO DN=200 MM JUNTA ELÁSTICA NBR 7665 INFRAESTRUTURA ÁGUA</t>
  </si>
  <si>
    <t>LUVA DE CORRER PVC DEFOFO DN=250 MM JUNTA ELÁSTICA NBR 7665 INFRAESTRUTURA ÁGUA</t>
  </si>
  <si>
    <t>LUVA DE CORRER PVC DEFOFO DN=300 MM JUNTA ELÁSTICA NBR 7665 INFRAESTRUTURA ÁGUA</t>
  </si>
  <si>
    <t>TUBO PVC DEFOFO DN=100 MM PBJE NBR 7665 INFRAESTRUTURA ÁGUA</t>
  </si>
  <si>
    <t>TUBO PVC DEFOFO DN=150 MM PBJE NBR 7665 INFRAESTRUTURA ÁGUA</t>
  </si>
  <si>
    <t>TUBO PVC DEFOFO DN=200 MM PBJE NBR 7665 INFRAESTRUTURA ÁGUA</t>
  </si>
  <si>
    <t>TUBO PVC DEFOFO DN=250 MM PBJE NBR 7665 INFRAESTRUTURA ÁGUA</t>
  </si>
  <si>
    <t>TUBO PVC DEFOFO DN=300 MM PBJE NBR 7665 INFRAESTRUTURA ÁGUA</t>
  </si>
  <si>
    <t>ADAPTADOR DE PVC COM PONTA JUNTA ELÁSTICA E BOLSA PARA TUBO CERÂMICO D=100 MM</t>
  </si>
  <si>
    <t>ADAPTADOR DE PVC COM PONTA JUNTA ELÁSTICA E BOLSA PARA TUBO CERÂMICO D=150 MM</t>
  </si>
  <si>
    <t>CAP PVC RÍGIDO D=150 MM JE COLETOR DE ESGOTO</t>
  </si>
  <si>
    <t>CAP PVC RÍGIDO D=200 MM JE COLETOR DE ESGOTO</t>
  </si>
  <si>
    <t>CURVA 11°15' PVC RÍGIDO D=100 MM PBJE COLETOR DE ESGOTO</t>
  </si>
  <si>
    <t>CURVA 11°15' PVC RÍGIDO D=150 MM PBJE COLETOR DE ESGOTO</t>
  </si>
  <si>
    <t>CURVA 22°30' PVC RÍGIDO D=100MM PBJE COLETOR DE ESGOTO</t>
  </si>
  <si>
    <t>CURVA 22°30' PVC RÍGIDO D=150MM PBJE COLETOR DE ESGOTO</t>
  </si>
  <si>
    <t>CURVA 45° CURTA PVC RÍGIDO D=100MM PBJE COLETOR DE ESGOTO</t>
  </si>
  <si>
    <t>CURVA 45° PVC RÍGIDO D=100 MM PBJE COLETOR DE ESGOTO</t>
  </si>
  <si>
    <t>CURVA 45° PVC RÍGIDO D=150 MM PBJE COLETOR DE ESGOTO</t>
  </si>
  <si>
    <t>CURVA 45° PVC RÍGIDO D=200 MM PBJE COLETOR DE ESGOTO</t>
  </si>
  <si>
    <t>CURVA 45° PVC RÍGIDO D=250 MM PBJE COLETOR DE ESGOTO</t>
  </si>
  <si>
    <t>CURVA 45° PVC RÍGIDO D=300 MM PBJE COLETOR DE ESGOTO</t>
  </si>
  <si>
    <t>CURVA 45° PVC RÍGIDO D=350 MM PBJE COLETOR DE ESGOTO</t>
  </si>
  <si>
    <t>CURVA 45° LONGA PVC RÍGIDO D=400 MM PBJE COLETOR DE ESGOTO</t>
  </si>
  <si>
    <t>CURVA 90° CURTA PVC RÍGIDO D=100MM PBJE COLETOR DE ESGOTO</t>
  </si>
  <si>
    <t>CURVA 90° PVC RÍGIDO D=100MM PBJE COLETOR DE ESGOTO</t>
  </si>
  <si>
    <t>CURVA 90° PVC RÍGIDO D=150 MM PBJE COLETOR DE ESGOTO</t>
  </si>
  <si>
    <t>CURVA 90° PVC RÍGIDO D=200 MM PBJE COLETOR DE ESGOTO</t>
  </si>
  <si>
    <t>CURVA 90° PVC RÍGIDO D=250 MM PBJE COLETOR DE ESGOTO</t>
  </si>
  <si>
    <t>CURVA 90° PVC RÍGIDO D=300 MM PBJE COLETOR DE ESGOTO</t>
  </si>
  <si>
    <t>CURVA 90° PVC RÍGIDO D=350 MM PBJE COLETOR DE ESGOTO</t>
  </si>
  <si>
    <t>CURVA 90° PVC RÍGIDO D=400 MM PBJE COLETOR DE ESGOTO</t>
  </si>
  <si>
    <t>JUNÇÃO 45° BBBJE PVC RÍGIDO D=100 MM NBR 10569 COLETOR DE ESGOTO</t>
  </si>
  <si>
    <t>JUNÇÃO 45° BBBJE PVC RÍGIDO D=150 MM NBR 10569 COLETOR DE ESGOTO</t>
  </si>
  <si>
    <t>JUNÇÃO 45° BBBJE PVC RÍGIDO D=200 MM NBR 10569 COLETOR DE ESGOTO</t>
  </si>
  <si>
    <t>JUNÇÃO 45° BBBJE PVC RÍGIDO D=250 MM NBR 10569 COLETOR DE ESGOTO</t>
  </si>
  <si>
    <t>JUNÇÃO 45° BBBJE PVC RÍGIDO D=300 MM NBR 10569 COLETOR DE ESGOTO</t>
  </si>
  <si>
    <t>LUVA DE CORRER PVC RÍGIDO D=100 MM JE COLETOR DE ESGOTO</t>
  </si>
  <si>
    <t>LUVA DE CORRER PVC RÍGIDO D=150 MM JE COLETOR DE ESGOTO</t>
  </si>
  <si>
    <t>LUVA DE CORRER PVC RÍGIDO D=200 MM JE COLETOR DE ESGOTO</t>
  </si>
  <si>
    <t>LUVA DE CORRER PVC RÍGIDO D=250 MM JE COLETOR DE ESGOTO</t>
  </si>
  <si>
    <t>LUVA DE CORRER PVC RÍGIDO D=300 MM JE COLETOR DE ESGOTO</t>
  </si>
  <si>
    <t>LUVA DE CORRER PVC RÍGIDO D=350 MM JE COLETOR DE ESGOTO</t>
  </si>
  <si>
    <t>LUVA DE CORRER PVC RÍGIDO D=400 MM JE COLETOR DE ESGOTO</t>
  </si>
  <si>
    <t>TUBO CORRUGADO PVC RÍGIDO DN=100 MM PERFURADO PARA DRENAGEM</t>
  </si>
  <si>
    <t>REDUÇÃO EXCÊNTRICA PVC RÍGIDO D=150 X 100 MM PBJE NBR 10569 COLETOR DE ESGOTOS</t>
  </si>
  <si>
    <t>REDUÇÃO EXCÊNTRICA PVC RÍGIDO D=200 X 150 MM PBJE NBR 10569 COLETOR DE ESGOTOS</t>
  </si>
  <si>
    <t>REDUÇÃO EXCÊNTRICA PVC RÍGIDO D=250 X 200 MM PBJE NBR 10569 COLETOR DE ESGOTOS</t>
  </si>
  <si>
    <t>REDUÇÃO EXCÊNTRICA PVC RÍGIDO D=300 X 200 MM PBJE NBR 10569 COLETOR DE ESGOTOS</t>
  </si>
  <si>
    <t>REDUÇÃO EXCÊNTRICA PVC RÍGIDO D=300 X 250 MM PBJE NBR 10569 COLETOR DE ESGOTOS</t>
  </si>
  <si>
    <t>REDUÇÃO EXCÊNTRICA PVC RÍGIDO D=350 X 300 MM PBJE NBR 10569 COLETOR DE ESGOTOS</t>
  </si>
  <si>
    <t>REDUÇÃO EXCÊNTRICA PVC RÍGIDO D=400 X 350 MM PBJE NBR 10569 COLETOR DE ESGOTOS</t>
  </si>
  <si>
    <t>SELIM 90º PVC D=150 X 100 MM OCRE COM TRAVAS ELÁSTICAS COLETOR DE ESGOTOS</t>
  </si>
  <si>
    <t>TÊ BBB PVC RÍGIDO D=100 MM JE NBR 10569 COLETOR DE ESGOTO</t>
  </si>
  <si>
    <t>TÊ BBB PVC RÍGIDO D=150 MM JE NBR 10569 COLETOR DE ESGOTO</t>
  </si>
  <si>
    <t>TÊ BBB PVC RÍGIDO D=200 MM JE NBR 10569 COLETOR DE ESGOTO</t>
  </si>
  <si>
    <t>TÊ BBB PVC RÍGIDO D=250 MM JE NBR 10569 COLETOR DE ESGOTO</t>
  </si>
  <si>
    <t>TÊ BBB PVC RÍGIDO D=300 MM JE NBR 10569 COLETOR DE ESGOTO</t>
  </si>
  <si>
    <t>TÊ BBB PVC RÍGIDO D=400 MM JE NBR 10569 COLETOR DE ESGOTO</t>
  </si>
  <si>
    <t>TÊ PBB PVC RÍGIDO D=100 MM JE NBR 10569 COLETOR DE ESGOTO</t>
  </si>
  <si>
    <t>TÊ 90° REDUÇÃO PVC RÍGIDO D=200 X 150 MM BBBJE COLETOR DE ESGOTO</t>
  </si>
  <si>
    <t>TÊ 90° REDUÇÃO PVC RÍGIDO D=250 X 150 MM BBBJE COLETOR DE ESGOTO</t>
  </si>
  <si>
    <t>TUBO PVC RÍGIDO D=100 MM OCRE PB JEI NBR 7362 COLETOR DE ESGOTO</t>
  </si>
  <si>
    <t>TUBO PVC RÍGIDO D=150 MM OCRE PB JEI NBR 7362 COLETOR DE ESGOTO</t>
  </si>
  <si>
    <t>TUBO PVC RÍGIDO D=200 MM OCRE PB JEI NBR 7362 COLETOR DE ESGOTO</t>
  </si>
  <si>
    <t>TUBO PVC RÍGIDO D=250 MM OCRE PB JEI NBR 7362 COLETOR DE ESGOTO</t>
  </si>
  <si>
    <t>TUBO PVC RÍGIDO D=300 MM OCRE PB JEI NBR 7362 COLETOR DE ESGOTO</t>
  </si>
  <si>
    <t>TUBO PVC RÍGIDO D=350 MM OCRE PB JEI NBR 7362 COLETOR DE ESGOTO</t>
  </si>
  <si>
    <t>TUBO PVC RÍGIDO D=400 MM OCRE PB JEI NBR 7362 COLETOR DE ESGOTO</t>
  </si>
  <si>
    <t>REGISTRO ESFERA PVC D=3/4" ACION BORB C/ROSCA INT, ÁGUA PREDIAL</t>
  </si>
  <si>
    <t>REGISTRO ESFERA PVC D=3/4" ACION ASA C/ROSCA INT E UNIÃO DESTACÁVEL, ÁGUA PREDIAL</t>
  </si>
  <si>
    <t>TÊ DE SERVIÇO ELETROFUSÃO PEAD DE=110 X 20 MM SDR 11 PE100 INJETADO NTS 193 REDE DE ÁGUA</t>
  </si>
  <si>
    <t>TÊ DE SERVIÇO ELETROFUSÃO PEAD DE=110 X 32 MM SDR 11 PE100 INJETADO NTS 193 REDE DE ÁGUA</t>
  </si>
  <si>
    <t>TÊ DE SERVIÇO ELETROFUSÃO PEAD DE=110 X 63 MM SDR 11 PE100 INJETADO NTS 193 REDE DE ÁGUA</t>
  </si>
  <si>
    <t>TÊ DE SERVIÇO ELETROFUSÃO PEAD DE=63 X 20 MM SDR 11 PE100 INJETADO NTS 193 REDE DE ÁGUA</t>
  </si>
  <si>
    <t>TÊ DE SERVIÇO ELETROFUSÃO PEAD DE=63 X 32 MM SDR 11 PE100 INJETADO NTS 193 REDE DE ÁGUA</t>
  </si>
  <si>
    <t>TÊ DE SERVIÇO ELETROFUSÃO PEAD DE=90 X 20 MM SDR 11 PE100 INJETADO NTS 193 REDE DE ÁGUA</t>
  </si>
  <si>
    <t>TÊ DE SERVIÇO ELETROFUSÃO PEAD DE=90 X 32 MM SDR 11 PE100 INJETADO NTS 193 REDE DE ÁGUA</t>
  </si>
  <si>
    <t>CURVA 11º15' COM FLANGES PN10 FERRO FUNDIDO DN=400 MM * (104,00 KG) PINTURA BETUMINOSA - ACESSÓRIOS NÃO INCLUSOS NBR 7675 ÁGUA</t>
  </si>
  <si>
    <t>CURVA 11º15' COM FLANGES PN10 FERRO FUNDIDO DN=500 MM * (149,00 KG) PINTURA BETUMINOSA - ACESSÓRIOS NÃO INCLUSOS NBR 7675 ÁGUA</t>
  </si>
  <si>
    <t>CURVA 22º30' COM FLANGES PN10 FERRO FUNDIDO DN=350 MM * (99,00 KG) PINTURA BETUMINOSA - ACESSÓRIOS NÃO INCLUSOS NBR 7675 ÁGUA</t>
  </si>
  <si>
    <t>CURVA 22º30' COM FLANGES PN10 FERRO FUNDIDO DN=400 MM * (124,00 KG) PINTURA BETUMINOSA - ACESSÓRIOS NÃO INCLUSOS NBR 7675 ÁGUA</t>
  </si>
  <si>
    <t>CURVA 22º30' COM FLANGES PN10 FERRO FUNDIDO DN=450 MM * (156,00 KG) PINTURA BETUMINOSA - ACESSÓRIOS NÃO INCLUSOS NBR 7675 ÁGUA</t>
  </si>
  <si>
    <t>CURVA 22º30' COM FLANGES PN10 FERRO FUNDIDO DN=500 MM * (180,00 KG) PINTURA BETUMINOSA - ACESSÓRIOS NÃO INCLUSOS NBR 7675 ÁGUA</t>
  </si>
  <si>
    <t>CURVA 45º COM FLANGES PN10 FERRO FUNDIDO DN=350 MM * (74,00 KG) PINTURA BETUMINOSA - ACESSÓRIOS NÃO INCLUSOS NBR 7675 ÁGUA</t>
  </si>
  <si>
    <t>CURVA 45º COM FLANGES PN10 FERRO FUNDIDO DN=400 MM * (91,00 KG) PINTURA BETUMINOSA - ACESSÓRIOS NÃO INCLUSOS NBR 7675 ÁGUA</t>
  </si>
  <si>
    <t>CURVA 45º COM FLANGES PN10 FERRO FUNDIDO DN=450 MM * (158,00 KG) PINTURA BETUMINOSA - ACESSÓRIOS NÃO INCLUSOS NBR 7675 ÁGUA</t>
  </si>
  <si>
    <t>CURVA 45º COM FLANGES PN10 FERRO FUNDIDO DN=500 MM * (138,00 KG) PINTURA BETUMINOSA - ACESSÓRIOS NÃO INCLUSOS NBR 7675 ÁGUA</t>
  </si>
  <si>
    <t>CURVA 90º COM FLANGES PN10 FERRO FUNDIDO DN=350 MM * (87,00 KG) PINTURA BETUMINOSA - ACESSÓRIOS NÃO INCLUSOS NBR 7675 ÁGUA</t>
  </si>
  <si>
    <t>CURVA 90º COM FLANGES PN10 FERRO FUNDIDO DN=400 MM * (110,00 KG) PINTURA BETUMINOSA - ACESSÓRIOS NÃO INCLUSOS NBR 7675 ÁGUA</t>
  </si>
  <si>
    <t>CURVA 90º COM FLANGES PN10 FERRO FUNDIDO DN=450 MM * (195,00 KG) PINTURA BETUMINOSA - ACESSÓRIOS NÃO INCLUSOS NBR 7675 ÁGUA</t>
  </si>
  <si>
    <t>CURVA 90º COM FLANGES PN10 FERRO FUNDIDO DN=500 MM * (174,00 KG) PINTURA BETUMINOSA - ACESSÓRIOS NÃO INCLUSOS NBR 7675 ÁGUA</t>
  </si>
  <si>
    <t>CURVA 11º15' COM FLANGES PN10/16 FERRO FUNDIDO DN=100 MM * (16,00 KG) PINTURA BETUMINOSA - ACESSÓRIOS NÃO INCLUSOS NBR 7675 ÁGUA</t>
  </si>
  <si>
    <t>CURVA 11º15' COM FLANGES PN10/16 FERRO FUNDIDO DN=150 MM * (25,00 KG) PINTURA BETUMINOSA - ACESSÓRIOS NÃO INCLUSOS NBR 7675 ÁGUA</t>
  </si>
  <si>
    <t>CURVA 11º15' COM FLANGES PN10 FERRO FUNDIDO DN=200 MM * (36,00 KG) PINTURA BETUMINOSA - ACESSÓRIOS NÃO INCLUSOS NBR 7675 ÁGUA</t>
  </si>
  <si>
    <t>CURVA 11º15' COM FLANGES PN10 FERRO FUNDIDO DN=250 MM * (49,00 KG) PINTURA BETUMINOSA - ACESSÓRIOS NÃO INCLUSOS NBR 7675 ÁGUA</t>
  </si>
  <si>
    <t>CURVA 11º15' COM FLANGES PN10 FERRO FUNDIDO DN=300 MM * (62,00 KG) PINTURA BETUMINOSA - ACESSÓRIOS NÃO INCLUSOS NBR 7675 ÁGUA</t>
  </si>
  <si>
    <t>CURVA 22º30' COM FLANGES PN10/16 FERRO FUNDIDO DN=100 MM * (17,00 KG) PINTURA BETUMINOSA - ACESSÓRIOS NÃO INCLUSOS NBR 7675 ÁGUA</t>
  </si>
  <si>
    <t>CURVA 22º30' COM FLANGES PN10/16 FERRO FUNDIDO DN=150 MM * (28,00 KG) PINTURA BETUMINOSA - ACESSÓRIOS NÃO INCLUSOS NBR 7675 ÁGUA</t>
  </si>
  <si>
    <t>CURVA 22º30' COM FLANGES PN10 FERRO FUNDIDO DN=200 MM * (41,00 KG) PINTURA BETUMINOSA - ACESSÓRIOS NÃO INCLUSOS NBR 7675 ÁGUA</t>
  </si>
  <si>
    <t>CURVA 22º30' COM FLANGES PN10 FERRO FUNDIDO DN=250 MM * (56,00 KG) PINTURA BETUMINOSA - ACESSÓRIOS NÃO INCLUSOS NBR 7675 ÁGUA</t>
  </si>
  <si>
    <t>CURVA 22º30' COM FLANGES PN10 FERRO FUNDIDO DN=300 MM * (73,00 KG) PINTURA BETUMINOSA - ACESSÓRIOS NÃO INCLUSOS NBR 7675 ÁGUA</t>
  </si>
  <si>
    <t>CURVA 45º COM FLANGES PN10/16 FERRO FUNDIDO DN=100 MM * (10,50 KG) PINTURA BETUMINOSA - ACESSÓRIOS NÃO INCLUSOS NBR 7675 ÁGUA</t>
  </si>
  <si>
    <t>CURVA 45º COM FLANGES PN10/16 FERRO FUNDIDO DN=150 MM * (17,00 KG) PINTURA BETUMINOSA - ACESSÓRIOS NÃO INCLUSOS NBR 7675 ÁGUA</t>
  </si>
  <si>
    <t>CURVA 45º COM FLANGES PN10 FERRO FUNDIDO DN=200 MM * (26,00 KG) PINTURA BETUMINOSA - ACESSÓRIOS NÃO INCLUSOS NBR 7675 ÁGUA</t>
  </si>
  <si>
    <t>CURVA 45º COM FLANGES PN10 FERRO FUNDIDO DN=250 MM * (52,00 KG) PINTURA BETUMINOSA - ACESSÓRIOS NÃO INCLUSOS NBR 7675 ÁGUA</t>
  </si>
  <si>
    <t>CURVA 45º COM FLANGES PN10 FERRO FUNDIDO DN=300 MM * (74,00 KG) PINTURA BETUMINOSA - ACESSÓRIOS NÃO INCLUSOS NBR 7675 ÁGUA</t>
  </si>
  <si>
    <t>CURVA 90º COM FLANGES PN10/16 FERRO FUNDIDO DN=100 MM * (11,00 KG) PINTURA BETUMINOSA - ACESSÓRIOS NÃO INCLUSOS NBR 7675 ÁGUA</t>
  </si>
  <si>
    <t>CURVA 90º COM FLANGES PN10/16 FERRO FUNDIDO DN=150 MM * (18,00 KG) PINTURA BETUMINOSA - ACESSÓRIOS NÃO INCLUSOS NBR 7675 ÁGUA</t>
  </si>
  <si>
    <t>CURVA 90º COM FLANGES PN10 FERRO FUNDIDO DN=200 MM * (28,00 KG) PINTURA BETUMINOSA - ACESSÓRIOS NÃO INCLUSOS NBR 7675 ÁGUA</t>
  </si>
  <si>
    <t>CURVA 90º COM FLANGES PN10 FERRO FUNDIDO DN=250 MM * (46,00 KG) PINTURA BETUMINOSA - ACESSÓRIOS NÃO INCLUSOS NBR 7675 ÁGUA</t>
  </si>
  <si>
    <t>CURVA 90º COM FLANGES PN10 FERRO FUNDIDO DN=300 MM * (66,00 KG) PINTURA BETUMINOSA - ACESSÓRIOS NÃO INCLUSOS NBR 7675 ÁGUA</t>
  </si>
  <si>
    <t>CURVA 11º15' COM FLANGES PN10/16/25 FERRO FUNDIDO DN=80 MM * (11,00 KG) PINTURA BETUMINOSA - ACESSÓRIOS NÃO INCLUSOS NBR 7675 ÁGUA</t>
  </si>
  <si>
    <t>CURVA 22º30' COM FLANGES PN10/16/25 FERRO FUNDIDO DN=80 MM * (13,00 KG) PINTURA BETUMINOSA - ACESSÓRIOS NÃO INCLUSOS NBR 7675 ÁGUA</t>
  </si>
  <si>
    <t>CURVA 45º COM FLANGES PN10/16/25 FERRO FUNDIDO DN=80 MM * (9,50 KG) PINTURA BETUMINOSA - ACESSÓRIOS NÃO INCLUSOS NBR 7675 ÁGUA</t>
  </si>
  <si>
    <t>CURVA 90º COM FLANGES PN10/16/25 FERRO FUNDIDO DN=80 MM * (9,50 KG) PINTURA BETUMINOSA - ACESSÓRIOS NÃO INCLUSOS NBR 7675 ÁGUA</t>
  </si>
  <si>
    <t>CURVA 90º COM FLANGES E PÉ PN10/16 FERRO FUNDIDO DN=100 MM * (17,00 KG) PINTURA BETUMINOSA - ACESSÓRIOS NÃO INCLUSOS NBR 7675 ÁGUA</t>
  </si>
  <si>
    <t>CURVA 90º COM FLANGES E PÉ PN10/16 FERRO FUNDIDO DN=150 MM * (28,00 KG) PINTURA BETUMINOSA - ACESSÓRIOS NÃO INCLUSOS NBR 7675 ÁGUA</t>
  </si>
  <si>
    <t>CURVA 90º COM FLANGES E PÉ PN10 FERRO FUNDIDO DN=200 MM * (43,50 KG) PINTURA BETUMINOSA - ACESSÓRIOS NÃO INCLUSOS NBR 7675 ÁGUA</t>
  </si>
  <si>
    <t>CURVA 90º COM FLANGES E PÉ PN10 FERRO FUNDIDO DN=250 MM * (71,00 KG) PINTURA BETUMINOSA - ACESSÓRIOS NÃO INCLUSOS NBR 7675 ÁGUA</t>
  </si>
  <si>
    <t>CURVA 90º COM FLANGES E PÉ PN10 FERRO FUNDIDO DN=300 MM * (102,00 KG) PINTURA BETUMINOSA - ACESSÓRIOS NÃO INCLUSOS NBR 7675 ÁGUA</t>
  </si>
  <si>
    <t>CURVA 90º COM FLANGES E PÉ PN10 FERRO FUNDIDO DN=350 MM * (136,00 KG) PINTURA BETUMINOSA - ACESSÓRIOS NÃO INCLUSOS NBR 7675 ÁGUA</t>
  </si>
  <si>
    <t>CURVA 90º COM FLANGES E PÉ PN10 FERRO FUNDIDO DN=400 MM * (172,00 KG) PINTURA BETUMINOSA - ACESSÓRIOS NÃO INCLUSOS NBR 7675 ÁGUA</t>
  </si>
  <si>
    <t>CURVA 90º COM FLANGES E PÉ PN10 FERRO FUNDIDO DN=450 MM * (231,00 KG) PINTURA BETUMINOSA - ACESSÓRIOS NÃO INCLUSOS NBR 7675 ÁGUA</t>
  </si>
  <si>
    <t>CURVA 90º COM FLANGES E PÉ PN10 FERRO FUNDIDO DN=500 MM * (276,00 KG) PINTURA BETUMINOSA - ACESSÓRIOS NÃO INCLUSOS NBR 7675 ÁGUA</t>
  </si>
  <si>
    <t>EXTREMIDADE BOLSA JE2GS - FLANGE PN10 FERRO FUNDIDO DN=350 MM L=155 MM * (44,00 KG) PINTURA BETUMINOSA - INCLUSO ANEL DE BORRACHA NBR 7675 ÁGUA</t>
  </si>
  <si>
    <t>EXTREMIDADE BOLSA JE2GS - FLANGE PN10 FERRO FUNDIDO DN=400 MM L=160 MM * (53,10 KG) PINTURA BETUMINOSA - INCLUSO ANEL DE BORRACHA NBR 7675 ÁGUA</t>
  </si>
  <si>
    <t>EXTREMIDADE BOLSA JE2GS - FLANGE PN10 FERRO FUNDIDO DN=450 MM L=165 MM * (69,60 KG) PINTURA BETUMINOSA - INCLUSO ANEL DE BORRACHA NBR 7675 ÁGUA</t>
  </si>
  <si>
    <t>EXTREMIDADE BOLSA JE2GS - FLANGE PN10 FERRO FUNDIDO DN=500 MM L=170 MM * (81,60 KG) PINTURA BETUMINOSA - INCLUSO ANEL DE BORRACHA NBR 7675 ÁGUA</t>
  </si>
  <si>
    <t>EXTREMIDADE BOLSA JE2GS - FLANGE PN10/16 FERRO FUNDIDO DN=100 MM L=130 MM * (9,80 KG) PINTURA BETUMINOSA - INCLUSO ANEL DE BORRACHA NBR 7675 ÁGUA</t>
  </si>
  <si>
    <t>EXTREMIDADE BOLSA JE2GS - FLANGE PN10/16 FERRO FUNDIDO DN=150 MM L=135 MM * (15,70 KG) PINTURA BETUMINOSA - INCLUSO ANEL DE BORRACHA NBR 7675 ÁGUA</t>
  </si>
  <si>
    <t>EXTREMIDADE BOLSA JE2GS - FLANGE PN10 FERRO FUNDIDO DN=200 MM L=140 MM * (20,90 KG) PINTURA BETUMINOSA - INCLUSO ANEL DE BORRACHA NBR 7675 ÁGUA</t>
  </si>
  <si>
    <t>EXTREMIDADE BOLSA JE2GS - FLANGE PN10 FERRO FUNDIDO DN=250 MM L=145 MM * (28,80 KG) PINTURA BETUMINOSA - INCLUSO ANEL DE BORRACHA NBR 7675 ÁGUA</t>
  </si>
  <si>
    <t>EXTREMIDADE BOLSA JE2GS - FLANGE PN10 FERRO FUNDIDO DN=300 MM L=150 MM * (37,60 KG) PINTURA BETUMINOSA - INCLUSO ANEL DE BORRACHA NBR 7675 ÁGUA</t>
  </si>
  <si>
    <t>EXTREMIDADE BOLSA JE2GS - FLANGE PN10/16/25 FERRO FUNDIDO DN=80 MM L=130 MM * (8,10 KG) PINTURA BETUMINOSA - INCLUSO ANEL DE BORRACHA NBR 7675 ÁGUA</t>
  </si>
  <si>
    <t>EXTREMIDADE PONTA - FLANGE PN10/16 FERRO FUNDIDO DN=150 MM L=380 MM * (17,70 KG) PINTURA BETUMINOSA - ACESSÓRIOS NÃO INCLUSOS NBR 7675 ÁGUA</t>
  </si>
  <si>
    <t>EXTREMIDADE PONTA - FLANGE PN10 FERRO FUNDIDO DN=200 MM L=400 MM * (23,20 KG) PINTURA BETUMINOSA - ACESSÓRIOS NÃO INCLUSOS NBR 7675 ÁGUA</t>
  </si>
  <si>
    <t>EXTREMIDADE PONTA - FLANGE PN10 FERRO FUNDIDO DN=250 MM L=420 MM * (32,00 KG) PINTURA BETUMINOSA - ACESSÓRIOS NÃO INCLUSOS NBR 7675 ÁGUA</t>
  </si>
  <si>
    <t>EXTREMIDADE PONTA - FLANGE PN10 FERRO FUNDIDO DN=300 MM L=440 MM * (42,00 KG) PINTURA BETUMINOSA - ACESSÓRIOS NÃO INCLUSOS NBR 7675 ÁGUA</t>
  </si>
  <si>
    <t>EXTREMIDADE PONTA - FLANGE PN10 FERRO FUNDIDO DN=350 MM L=460 MM * (52,00 KG) PINTURA BETUMINOSA - ACESSÓRIOS NÃO INCLUSOS NBR 7675 ÁGUA</t>
  </si>
  <si>
    <t>EXTREMIDADE PONTA - FLANGE PN10 FERRO FUNDIDO DN=400 MM L=480 MM * (73,50 KG) PINTURA BETUMINOSA - ACESSÓRIOS NÃO INCLUSOS NBR 7675 ÁGUA</t>
  </si>
  <si>
    <t>EXTREMIDADE PONTA - FLANGE PN10 FERRO FUNDIDO DN=450 MM L=500 MM * (78,00 KG) PINTURA BETUMINOSA - ACESSÓRIOS NÃO INCLUSOS NBR 7675 ÁGUA</t>
  </si>
  <si>
    <t>EXTREMIDADE PONTA - FLANGE PN10 FERRO FUNDIDO DN=500 MM L=520 MM * (114,00 KG) PINTURA BETUMINOSA - ACESSÓRIOS NÃO INCLUSOS NBR 7675 ÁGUA</t>
  </si>
  <si>
    <t>EXTREMIDADE PONTA - FLANGE PN10/16 FERRO FUNDIDO DN=100 MM L=360 MM * (10,90 KG) PINTURA BETUMINOSA - ACESSÓRIOS NÃO INCLUSOS NBR 7675 ÁGUA</t>
  </si>
  <si>
    <t>EXTREMIDADE PONTA - FLANGE PN10/16/25 FERRO FUNDIDO DN=80 MM L=350 MM * (8,50 KG) PINTURA BETUMINOSA - ACESSÓRIOS NÃO INCLUSOS NBR 7675 ÁGUA</t>
  </si>
  <si>
    <t>EXTREMIDADE PONTA - FLANGE PN10 E ABA DE VEDAÇÃO FERRO FUNDIDO DN=350 MM L=700 MM * (89,00 KG) PINTURA BETUMINOSA - ACESSÓRIOS NÃO INCLUSOS NBR 7675 ÁGUA</t>
  </si>
  <si>
    <t>EXTREMIDADE PONTA - FLANGE PN10 E ABA DE VEDAÇÃO FERRO FUNDIDO DN=400 MM L=700 MM * (108,00 KG) PINTURA BETUMINOSA - ACESSÓRIOS NÃO INCLUSOS NBR 7675 ÁGUA</t>
  </si>
  <si>
    <t>EXTREMIDADE PONTA - FLANGE PN10 E ABA DE VEDAÇÃO FERRO FUNDIDO DN=500 MM L=700 MM * (147,00 KG) PINTURA BETUMINOSA - ACESSÓRIOS NÃO INCLUSOS NBR 7675 ÁGUA</t>
  </si>
  <si>
    <t>EXTREMIDADE PONTA - FLANGE PN10/16 E ABA DE VEDAÇÃO FERRO FUNDIDO DN=150 MM L=700 MM * (32,00 KG) PINTURA BETUMINOSA - ACESSÓRIOS NÃO INCLUSOS NBR 7675 ÁGUA</t>
  </si>
  <si>
    <t>EXTREMIDADE PONTA - FLANGE PN10 E ABA DE VEDAÇÃO FERRO FUNDIDO DN=200 MM L=700 MM * (46,00 KG) PINTURA BETUMINOSA - ACESSÓRIOS NÃO INCLUSOS NBR 7675 ÁGUA</t>
  </si>
  <si>
    <t>EXTREMIDADE PONTA - FLANGE PN10 E ABA DE VEDAÇÃO FERRO FUNDIDO DN=250 MM L=700 MM * (58,00 KG) PINTURA BETUMINOSA - ACESSÓRIOS NÃO INCLUSOS NBR 7675 ÁGUA</t>
  </si>
  <si>
    <t>EXTREMIDADE PONTA - FLANGE PN10 E ABA DE VEDAÇÃO FERRO FUNDIDO DN=300 MM L=700 MM * (75,00 KG) PINTURA BETUMINOSA - ACESSÓRIOS NÃO INCLUSOS NBR 7675 ÁGUA</t>
  </si>
  <si>
    <t>EXTREMIDADE PONTA - FLANGE PN10/16 E ABA DE VEDAÇÃO FERRO FUNDIDO DN=100 MM L=700 MM * (21,00 KG) PINTURA BETUMINOSA - ACESSÓRIOS NÃO INCLUSOS NBR 7675 ÁGUA</t>
  </si>
  <si>
    <t>EXTREMIDADE PONTA - FLANGE PN10/16/25 E ABA DE VEDAÇÃO FERRO FUNDIDO DN=80 MM L=700 MM * (17,00 KG) PINTURA BETUMINOSA - ACESSÓRIOS NÃO INCLUSOS NBR 7675 ÁGUA</t>
  </si>
  <si>
    <t>FLANGE AVULSO PN10 FERRO FUNDIDO DN=350 MM * (23,00 KG) PINTURA BETUMINOSA - ACESSÓRIOS NÃO INCLUSOS NBR 7675 ÁGUA</t>
  </si>
  <si>
    <t>FLANGE AVULSO PN10 FERRO FUNDIDO DN=400 MM * (28,00 KG) PINTURA BETUMINOSA - ACESSÓRIOS NÃO INCLUSOS NBR 7675 ÁGUA</t>
  </si>
  <si>
    <t>FLANGE AVULSO PN10 FERRO FUNDIDO DN=450 MM * (34,00 KG) PINTURA BETUMINOSA - ACESSÓRIOS NÃO INCLUSOS NBR 7675 ÁGUA</t>
  </si>
  <si>
    <t>FLANGE AVULSO PN10 FERRO FUNDIDO DN=500 MM * (38,00 KG) PINTURA BETUMINOSA - ACESSÓRIOS NÃO INCLUSOS NBR 7675 ÁGUA</t>
  </si>
  <si>
    <t>FLANGE AVULSO PN10/16 FERRO FUNDIDO DN=100 MM * (4,50 KG) PINTURA BETUMINOSA - ACESSÓRIOS NÃO INCLUSOS NBR 7675 ÁGUA</t>
  </si>
  <si>
    <t>FLANGE AVULSO PN10/16 FERRO FUNDIDO DN=150 MM * (8,00 KG) PINTURA BETUMINOSA - ACESSÓRIOS NÃO INCLUSOS NBR 7675 ÁGUA</t>
  </si>
  <si>
    <t>FLANGE AVULSO PN10 FERRO FUNDIDO DN=200 MM * (10,00 KG) PINTURA BETUMINOSA - ACESSÓRIOS NÃO INCLUSOS NBR 7675 ÁGUA</t>
  </si>
  <si>
    <t>FLANGE AVULSO PN10 FERRO FUNDIDO DN=250 MM * (14,00 KG) PINTURA BETUMINOSA - ACESSÓRIOS NÃO INCLUSOS NBR 7675 ÁGUA</t>
  </si>
  <si>
    <t>FLANGE AVULSO PN10 FERRO FUNDIDO DN=300 MM * (18,00 KG) PINTURA BETUMINOSA - ACESSÓRIOS NÃO INCLUSOS NBR 7675 ÁGUA</t>
  </si>
  <si>
    <t>FLANGE AVULSO PN10/16/25 FERRO FUNDIDO DN=80 MM * (3,50 KG) PINTURA BETUMINOSA - ACESSÓRIOS NÃO INCLUSOS NBR 7675 ÁGUA</t>
  </si>
  <si>
    <t>FLANGE CEGO PN10 FERRO FUNDIDO DN=350 MM * (30,00 KG) PINTURA BETUMINOSA - ACESSÓRIOS NÃO INCLUSOS NBR 7675 ÁGUA</t>
  </si>
  <si>
    <t>FLANGE CEGO PN10 FERRO FUNDIDO DN=400 MM * (36,00 KG) PINTURA BETUMINOSA - ACESSÓRIOS NÃO INCLUSOS NBR 7675 ÁGUA</t>
  </si>
  <si>
    <t>FLANGE CEGO PN10 FERRO FUNDIDO DN=450 MM * (56,00 KG) PINTURA BETUMINOSA - ACESSÓRIOS NÃO INCLUSOS NBR 7675 ÁGUA</t>
  </si>
  <si>
    <t>FLANGE CEGO PN10 FERRO FUNDIDO DN=500 MM * (68,00 KG) PINTURA BETUMINOSA - ACESSÓRIOS NÃO INCLUSOS NBR 7675 ÁGUA</t>
  </si>
  <si>
    <t>FLANGE CEGO PN10/16 FERRO FUNDIDO DN=100 MM * (4,30 KG) PINTURA BETUMINOSA - ACESSÓRIOS NÃO INCLUSOS NBR 7675 ÁGUA</t>
  </si>
  <si>
    <t>FLANGE CEGO PN10/16 FERRO FUNDIDO DN=150 MM * (7,20 KG) PINTURA BETUMINOSA - ACESSÓRIOS NÃO INCLUSOS NBR 7675 ÁGUA</t>
  </si>
  <si>
    <t>FLANGE CEGO PN10 FERRO FUNDIDO DN=200 MM * (11,00 KG) PINTURA BETUMINOSA - ACESSÓRIOS NÃO INCLUSOS NBR 7675 ÁGUA</t>
  </si>
  <si>
    <t>FLANGE CEGO PN10 FERRO FUNDIDO DN=250 MM * (17,00 KG) PINTURA BETUMINOSA - ACESSÓRIOS NÃO INCLUSOS NBR 7675 ÁGUA</t>
  </si>
  <si>
    <t>FLANGE CEGO PN10 FERRO FUNDIDO DN=300 MM * (24,00 KG) PINTURA BETUMINOSA - ACESSÓRIOS NÃO INCLUSOS NBR 7675 ÁGUA</t>
  </si>
  <si>
    <t>FLANGE CEGO PN10 FERRO FUNDIDO DN=50 MM * (2,40 KG) PINTURA BETUMINOSA - ACESSÓRIOS NÃO INCLUSOS NBR 7675 ÁGUA</t>
  </si>
  <si>
    <t>FLANGE CEGO PN10/16/25 FERRO FUNDIDO DN=80 MM * (3,60 KG) PINTURA BETUMINOSA - ACESSÓRIOS NÃO INCLUSOS NBR 7675 ÁGUA</t>
  </si>
  <si>
    <t>JUNTA BOLSA FERRO FUNDIDO DE MÁX=100 MM X DE MÍN=50 MM ADAPTÁVEL P/VARIACAO DIAMETRAL ÁGUA</t>
  </si>
  <si>
    <t>JUNTA BOLSA FERRO FUNDIDO DE MÁX=125 MM X DE=MÍN 75 MM ADAPTÁVEL P/VARIACAO DIAMETRAL ÁGUA</t>
  </si>
  <si>
    <t>JUNTA BOLSA FERRO FUNDIDO DE MÁX=150 MM X DE=MÍN 100 MM ADAPTÁVEL P/VARIACAO DIAMETRAL ÁGUA</t>
  </si>
  <si>
    <t>JUNTA BOLSA FERRO FUNDIDO DE MÁX=200 MM X DE MÍN=150 MM ADAPTÁVEL P/VARIACAO DIAMETRAL ÁGUA</t>
  </si>
  <si>
    <t>JUNTA BOLSA FERRO FUNDIDO DE MÁX=250 MM X DE MÍN=200 MM ADAPTÁVEL P/VARIACAO DIAMETRAL ÁGUA</t>
  </si>
  <si>
    <t>JUNTA BOLSA FERRO FUNDIDO DE MÁX=300 MM X DE MÍN=250 MM ADAPTÁVEL P/VARIACAO DIAMETRAL ÁGUA</t>
  </si>
  <si>
    <t>JUNTA BOLSA FERRO FUNDIDO DE MÁX=350 MM X DE MÍN=300 MM ADAPTÁVEL P/VARIACAO DIAMETRAL ÁGUA</t>
  </si>
  <si>
    <t>JUNTA BOLSA FERRO FUNDIDO DE MÁX=421 MM X DE MÍN=391 MM ADAPTÁVEL P/VARIACAO DIAMETRAL ÁGUA</t>
  </si>
  <si>
    <t>JUNTA GIBAULT FERRO FUNDIDO DN=100 MM * (5,20 KG) PINTURA BETUMINOSA - ACESSÓRIOS INCLUSOS NBR 7675 ÁGUA</t>
  </si>
  <si>
    <t>JUNTA GIBAULT FERRO FUNDIDO DN=150 MM * (9,20 KG) PINTURA BETUMINOSA - ACESSÓRIOS INCLUSOS NBR 7675 ÁGUA</t>
  </si>
  <si>
    <t>JUNTA GIBAULT FERRO FUNDIDO DN=200 MM * (17,50 KG) PINTURA BETUMINOSA - ACESSÓRIOS INCLUSOS NBR 7675 ÁGUA</t>
  </si>
  <si>
    <t>JUNTA GIBAULT FERRO FUNDIDO DN=250 MM * (29,40 KG) PINTURA BETUMINOSA - ACESSÓRIOS INCLUSOS NBR 7675 ÁGUA</t>
  </si>
  <si>
    <t>JUNTA GIBAULT FERRO FUNDIDO DN=300 MM * (34,00 KG) PINTURA BETUMINOSA - ACESSÓRIOS INCLUSOS NBR 7675 ÁGUA</t>
  </si>
  <si>
    <t>JUNTA GIBAULT FERRO FUNDIDO DN=350 MM * (46,30 KG) PINTURA BETUMINOSA - ACESSÓRIOS INCLUSOS NBR 7675 ÁGUA</t>
  </si>
  <si>
    <t>JUNTA GIBAULT FERRO FUNDIDO DN=400 MM * (54,30 KG) PINTURA BETUMINOSA - ACESSÓRIOS INCLUSOS NBR 7675 ÁGUA</t>
  </si>
  <si>
    <t>JUNTA GIBAULT FERRO FUNDIDO DN=450 MM * (59,20 KG) PINTURA BETUMINOSA - ACESSÓRIOS INCLUSOS NBR 7675 ÁGUA</t>
  </si>
  <si>
    <t>JUNTA GIBAULT FERRO FUNDIDO DN=500 MM * (68,50 KG) PINTURA BETUMINOSA - ACESSÓRIOS INCLUSOS NBR 7675 ÁGUA</t>
  </si>
  <si>
    <t>JUNTA GIBAULT FERRO FUNDIDO DN=600 MM (101,0 KG) PINTURA BETUMINOSA - ACESSÓRIOS INCLUSOS NBR 7675 ÁGUA</t>
  </si>
  <si>
    <t>JUNTA GIBAULT FERRO FUNDIDO DN=80 MM * (7,0 KG) PINTURA BETUMINOSA - ACESSÓRIOS INCLUSOS NBR 7675 ÁGUA</t>
  </si>
  <si>
    <t>JUNÇÃO 45º COM FLANGES PN10 FERRO FUNDIDO DN=400 X 300 MM * (168,00 KG) PINTURA BETUMINOSA - ACESSÓRIOS NÃO INCLUSOS NBR 7676 ÁGUA</t>
  </si>
  <si>
    <t>JUNÇÃO 45º COM FLANGES PN10 FERRO FUNDIDO DN=400 X 400 MM * (173,00 KG) PINTURA BETUMINOSA - ACESSÓRIOS NÃO INCLUSOS NBR 7676 ÁGUA</t>
  </si>
  <si>
    <t>JUNÇÃO 45º COM FLANGES PN10/16 FERRO FUNDIDO DN=100 X 100 MM * (21,00 KG) PINTURA BETUMINOSA - ACESSÓRIOS NÃO INCLUSOS NBR 7676 ÁGUA</t>
  </si>
  <si>
    <t>JUNÇÃO 45º COM FLANGES PN10/16 FERRO FUNDIDO DN=100 X 80 MM * (20,80 KG) PINTURA BETUMINOSA - ACESSÓRIOS NÃO INCLUSOS NBR 7676 ÁGUA</t>
  </si>
  <si>
    <t>JUNÇÃO 45º COM FLANGES PN10/16 FERRO FUNDIDO DN=150 X 100 MM * (33,00 KG) PINTURA BETUMINOSA - ACESSÓRIOS NÃO INCLUSOS NBR 7676 ÁGUA</t>
  </si>
  <si>
    <t>JUNÇÃO 45º COM FLANGES PN10/16 FERRO FUNDIDO DN=150 X 150 MM * (36,00 KG) PINTURA BETUMINOSA - ACESSÓRIOS NÃO INCLUSOS NBR 7676 ÁGUA</t>
  </si>
  <si>
    <t>JUNÇÃO 45º COM FLANGES PN10 FERRO FUNDIDO DN=200 X 100 MM * (47,00 KG) PINTURA BETUMINOSA - ACESSÓRIOS NÃO INCLUSOS NBR 7675 ÁGUA</t>
  </si>
  <si>
    <t>JUNÇÃO 45º COM FLANGES PN10 FERRO FUNDIDO DN=200 X 150 MM * (51,00 KG) PINTURA BETUMINOSA - ACESSÓRIOS NÃO INCLUSOS NBR 7675 ÁGUA</t>
  </si>
  <si>
    <t>JUNÇÃO 45º COM FLANGES PN10 FERRO FUNDIDO DN=200 X 200 MM * (55,00 KG) PINTURA BETUMINOSA - ACESSÓRIOS NÃO INCLUSOS NBR 7675 ÁGUA</t>
  </si>
  <si>
    <t>JUNÇÃO 45º COM FLANGES PN10 FERRO FUNDIDO DN=250 X 150 MM * (72,00 KG) PINTURA BETUMINOSA - ACESSÓRIOS NÃO INCLUSOS NBR 7675 ÁGUA</t>
  </si>
  <si>
    <t>JUNÇÃO 45º COM FLANGES PN10 FERRO FUNDIDO DN=250 X 200 MM * (76,00 KG) PINTURA BETUMINOSA - ACESSÓRIOS NÃO INCLUSOS NBR 7675 ÁGUA</t>
  </si>
  <si>
    <t>JUNÇÃO 45º COM FLANGES PN10 FERRO FUNDIDO DN=250 X 250 MM * (80,00 KG) PINTURA BETUMINOSA - ACESSÓRIOS NÃO INCLUSOS NBR 7675 ÁGUA</t>
  </si>
  <si>
    <t>JUNÇÃO 45º COM FLANGES PN10 FERRO FUNDIDO DN=300 X 200 MM * (103,00 KG) PINTURA BETUMINOSA - ACESSÓRIOS NÃO INCLUSOS NBR 7675 ÁGUA</t>
  </si>
  <si>
    <t>JUNÇÃO 45º COM FLANGES PN10 FERRO FUNDIDO DN=300 X 250 MM * (140,40 KG) PINTURA BETUMINOSA - ACESSÓRIOS NÃO INCLUSOS NBR 7675 ÁGUA</t>
  </si>
  <si>
    <t>JUNÇÃO 45º COM FLANGES PN10 FERRO FUNDIDO DN=300 X 300 MM * (111,00 KG) PINTURA BETUMINOSA - ACESSÓRIOS NÃO INCLUSOS NBR 7675 ÁGUA</t>
  </si>
  <si>
    <t>JUNÇÃO 45º COM FLANGES PN10/16/25 FERRO FUNDIDO DN=80 X 80 MM * (17,20 KG) PINTURA BETUMINOSA - ACESSÓRIOS NÃO INCLUSOS NBR 7676 ÁGUA</t>
  </si>
  <si>
    <t>LUVA DE CORRER COM BOLSAS JUNTA MECÂNICA FERRO FUNDIDO DN=100 MM * (19,14 KG) PINTURA BETUMINOSA C/ACESSÓRIOS INCLUSOS NBR 7675 ÁGUA</t>
  </si>
  <si>
    <t>LUVA DE CORRER COM BOLSAS JUNTA MECÂNICA FERRO FUNDIDO DN=150 MM * (27,56 KG) PINTURA BETUMINOSA C/ACESSÓRIOS INCLUSOS NBR 7675 ÁGUA</t>
  </si>
  <si>
    <t>LUVA DE CORRER COM BOLSAS JUNTA MECÂNICA FERRO FUNDIDO DN=200 MM * (41,36 KG) PINTURA BETUMINOSA C/ACESSÓRIOS INCLUSOS NBR 7675 ÁGUA</t>
  </si>
  <si>
    <t>LUVA DE CORRER COM BOLSAS JUNTA MECÂNICA FERRO FUNDIDO DN=250 MM * (64,48 KG) PINTURA BETUMINOSA C/ACESSÓRIOS INCLUSOS NBR 7675 ÁGUA</t>
  </si>
  <si>
    <t>LUVA DE CORRER COM BOLSAS JUNTA MECÂNICA FERRO FUNDIDO DN=300 MM * (76,68 KG) PINTURA BETUMINOSA C/ACESSÓRIOS INCLUSOS NBR 7675 ÁGUA</t>
  </si>
  <si>
    <t>LUVA DE CORRER COM BOLSAS JUNTA MECÂNICA FERRO FUNDIDO DN=350 MM * (111,43 KG) PINTURA BETUMINOSA C/ACESSÓRIOS INCLUSOS NBR 7675 ÁGUA</t>
  </si>
  <si>
    <t>LUVA DE CORRER COM BOLSAS JUNTA MECÂNICA FERRO FUNDIDO DN=400 MM * (133,50 KG) PINTURA BETUMINOSA C/ACESSÓRIOS INCLUSOS NBR 7675 ÁGUA</t>
  </si>
  <si>
    <t>LUVA DE CORRER COM BOLSAS JUNTA MECÂNICA FERRO FUNDIDO DN=450 MM * (159,30 KG) PINTURA BETUMINOSA C/ACESSÓRIOS INCLUSOS NBR 7675 ÁGUA</t>
  </si>
  <si>
    <t>LUVA DE CORRER COM BOLSAS JUNTA MECÂNICA FERRO FUNDIDO DN=500 MM * (194,00 KG) PINTURA BETUMINOSA C/ACESSÓRIOS INCLUSOS NBR 7675 ÁGUA</t>
  </si>
  <si>
    <t>LUVA DE CORRER COM BOLSAS JUNTA MECÂNICA FERRO FUNDIDO DN=600 MM * (242,40 KG) PINTURA BETUMINOSA C/ACESSÓRIOS INCLUSOS NBR 7675 ÁGUA</t>
  </si>
  <si>
    <t>LUVA DE CORRER COM BOLSAS JUNTA MECÂNICA FERRO FUNDIDO DN=700 MM * (324,12 KG) PINTURA BETUMINOSA C/ACESSÓRIOS INCLUSOS NBR 7675 ÁGUA</t>
  </si>
  <si>
    <t>LUVA DE CORRER COM BOLSAS JUNTA MECÂNICA FERRO FUNDIDO DN=80 MM * (16,34 KG) PINTURA BETUMINOSA C/ACESSÓRIOS INCLUSOS NBR 7675 ÁGUA</t>
  </si>
  <si>
    <t>LUVA DE CORRER COM BOLSAS JUNTA MECÂNICA FERRO FUNDIDO DN=800 MM * (419,84 KG) PINTURA BETUMINOSA C/ACESSÓRIOS INCLUSOS NBR 7675 ÁGUA</t>
  </si>
  <si>
    <t>LUVA COM BOLSAS JE2GS FERRO FUNDIDO DN=100 MM * (11,70 KG) PINTURA BETUMINOSA - ANÉIS DE BORRACHA INCLUSOS NBR 7675 ÁGUA</t>
  </si>
  <si>
    <t>LUVA COM BOLSAS JE2GS FERRO FUNDIDO DN=150 MM * (16,70 KG) PINTURA BETUMINOSA - ANÉIS DE BORRACHA INCLUSOS NBR 7675 ÁGUA</t>
  </si>
  <si>
    <t>LUVA COM BOLSAS JE2GS FERRO FUNDIDO DN=200 MM * (24,20 KG) PINTURA BETUMINOSA - ANÉIS DE BORRACHA INCLUSOS NBR 7675 ÁGUA</t>
  </si>
  <si>
    <t>LUVA COM BOLSAS JE2GS FERRO FUNDIDO DN=250 MM * (30,20 KG) PINTURA BETUMINOSA - ANÉIS DE BORRACHA INCLUSOS NBR 7675 ÁGUA</t>
  </si>
  <si>
    <t>LUVA COM BOLSAS JE2GS FERRO FUNDIDO DN=300 MM * (38,90 KG) PINTURA BETUMINOSA - ANÉIS DE BORRACHA INCLUSOS NBR 7675 ÁGUA</t>
  </si>
  <si>
    <t>LUVA COM BOLSAS JE2GS FERRO FUNDIDO DN=350 MM * (48,20 KG) PINTURA BETUMINOSA - ANÉIS DE BORRACHA INCLUSOS NBR 7675 ÁGUA</t>
  </si>
  <si>
    <t>LUVA COM BOLSAS JE2GS FERRO FUNDIDO DN=400 MM * (52,20 KG) PINTURA BETUMINOSA - ANÉIS DE BORRACHA INCLUSOS NBR 7675 ÁGUA</t>
  </si>
  <si>
    <t>LUVA COM BOLSAS JE2GS FERRO FUNDIDO DN=450 MM * (69,20 KG) PINTURA BETUMINOSA - ANÉIS DE BORRACHA INCLUSOS NBR 7675 ÁGUA</t>
  </si>
  <si>
    <t>LUVA COM BOLSAS JE2GS FERRO FUNDIDO DN=500 MM * (81,00 KG) PINTURA BETUMINOSA - ANÉIS DE BORRACHA INCLUSOS NBR 7675 ÁGUA</t>
  </si>
  <si>
    <t>LUVA COM BOLSAS JE2GS FERRO FUNDIDO DN=80 MM * (10,00 KG) PINTURA BETUMINOSA - ANÉIS DE BORRACHA INCLUSOS NBR 7675 ÁGUA</t>
  </si>
  <si>
    <t>LUVA PARA HASTE DE PROLONGAMENTO FERRO FUNDIDO D=1 1/8" * (2,50 KG) PINTURA EPÓXI AZUL</t>
  </si>
  <si>
    <t>LUVA PARA HASTE DE PROLONGAMENTO FERRO FUNDIDO D=1 3/4" * (4,00 KG) PINTURA EPÓXI AZUL</t>
  </si>
  <si>
    <t>LUVA PARA HASTE DE PROLONGAMENTO FERRO FUNDIDO D=2 1/2" * (7,00 KG) PINTURA EPÓXI AZUL</t>
  </si>
  <si>
    <t>LUVA PARA HASTE DE PROLONGAMENTO FERRO FUNDIDO D=2" * (7,00 KG) PINTURA EPÓXI AZUL</t>
  </si>
  <si>
    <t>MANCAL INTERMEDIÁRIO PARA HASTE DE PROLONGAMENTO FERRO FUNDIDO D=1 1/8" * (8,50 KG) COM ACESSÓRIOS DE FIXAÇÃO</t>
  </si>
  <si>
    <t>MANCAL INTERMEDIÁRIO PARA HASTE DE PROLONGAMENTO FERRO FUNDIDO D=1 3/4" * (8,50 KG) COM ACESSÓRIOS DE FIXAÇÃO</t>
  </si>
  <si>
    <t>MANCAL INTERMEDIÁRIO PARA HASTE DE PROLONGAMENTO FERRO FUNDIDO D=2 1/2" * (8,50 KG) COM ACESSÓRIOS DE FIXAÇÃO</t>
  </si>
  <si>
    <t>MANCAL INTERMEDIÁRIO PARA HASTE DE PROLONGAMENTO FERRO FUNDIDO D=2" * (8,50 KG) COM ACESSÓRIOS DE FIXAÇÃO</t>
  </si>
  <si>
    <t>PEDESTAL SIMPLES FERRO FUNDIDO MODELO 01 * (57,00 KG) MANOBRA DE VÁLVULA</t>
  </si>
  <si>
    <t>PEDESTAL SIMPLES FERRO FUNDIDO MODELO 02 * (73,00 KG) MANOBRA DE VÁLVULA</t>
  </si>
  <si>
    <t>PLACA DE REDUÇÃO FERRO FUNDIDO DN=350 X 150 MM PN10 * (38,00 KG) PINTURA BETUMINOSA, ACESSÓRIOS NÃO INCLUSOS NBR 7675 ÁGUA</t>
  </si>
  <si>
    <t>PLACA DE REDUÇÃO FERRO FUNDIDO DN=350 X 250 MM PN10 * (32,00 KG) PINTURA BETUMINOSA, ACESSÓRIOS NÃO INCLUSOS NBR 7675 ÁGUA</t>
  </si>
  <si>
    <t>PLACA DE REDUÇÃO FERRO FUNDIDO DN=400 X 150 MM PN10 * (38,00 KG) PINTURA BETUMINOSA, ACESSÓRIOS NÃO INCLUSOS NBR 7675 ÁGUA</t>
  </si>
  <si>
    <t>PLACA DE REDUÇÃO FERRO FUNDIDO DN=400 X 200 MM PN10 * (39,50 KG) PINTURA BETUMINOSA, ACESSÓRIOS NÃO INCLUSOS NBR 7675 ÁGUA</t>
  </si>
  <si>
    <t>PLACA DE REDUÇÃO FERRO FUNDIDO DN=400 X 250 MM PN10 * (39,00 KG) PINTURA BETUMINOSA, ACESSÓRIOS NÃO INCLUSOS NBR 7675 ÁGUA</t>
  </si>
  <si>
    <t>PLACA DE REDUÇÃO FERRO FUNDIDO DN=400 X 300 MM PN10 * (38,00 KG) PINTURA BETUMINOSA, ACESSÓRIOS NÃO INCLUSOS NBR 7675 ÁGUA</t>
  </si>
  <si>
    <t>PLACA DE REDUÇÃO FERRO FUNDIDO DN=500 X 350 MM PN10 * (56,00 KG) PINTURA BETUMINOSA, ACESSÓRIOS NÃO INCLUSOS NBR 7675 ÁGUA</t>
  </si>
  <si>
    <t>PLACA DE REDUÇÃO FERRO FUNDIDO DN=500 X 400 MM PN10 * (53,00 KG) PINTURA BETUMINOSA, ACESSÓRIOS NÃO INCLUSOS NBR 7675 ÁGUA</t>
  </si>
  <si>
    <t>PLACA DE REDUÇÃO FERRO FUNDIDO DN=200 X 100 MM PN10 * (13,00 KG) PINTURA BETUMINOSA, ACESSÓRIOS NÃO INCLUSOS NBR 7675 ÁGUA</t>
  </si>
  <si>
    <t>PLACA DE REDUÇÃO FERRO FUNDIDO DN=200 X 80 MM PN10 * (13,00 KG) PINTURA BETUMINOSA, ACESSÓRIOS NÃO INCLUSOS NBR 7675 ÁGUA</t>
  </si>
  <si>
    <t>PLACA DE REDUÇÃO FERRO FUNDIDO DN=250 X 200 MM PN10 * (32,00 KG) PINTURA BETUMINOSA, ACESSÓRIOS NÃO INCLUSOS NBR 7675 ÁGUA</t>
  </si>
  <si>
    <t>PLACA DE REDUÇÃO FERRO FUNDIDO DN=100 X 50 MM PN10/16 * (5,00 KG) PINTURA BETUMINOSA, ACESSÓRIOS NÃO INCLUSOS NBR 7675 ÁGUA</t>
  </si>
  <si>
    <t>REDUÇÃO EXCÊNTRICA COM FLANGES PN10 FERRO FUNDIDO DN=400 X 250 MM * (72,00 KG) PINTURA BETUMINOSA, ACESSÓRIOS NÃO INCLUSOS NBR 7675 ÁGUA</t>
  </si>
  <si>
    <t>REDUÇÃO EXCÊNTRICA COM FLANGES PN10 FERRO FUNDIDO DN=400 X 300 MM * (79,00 KG) PINTURA BETUMINOSA, ACESSÓRIOS NÃO INCLUSOS NBR 7675 ÁGUA</t>
  </si>
  <si>
    <t>REDUÇÃO EXCÊNTRICA COM FLANGES PN10/16 FERRO FUNDIDO DN=100 X 80 MM * (9,50 KG) PINTURA BETUMINOSA, ACESSÓRIOS NÃO INCLUSOS NBR 7675 ÁGUA</t>
  </si>
  <si>
    <t>REDUÇÃO EXCÊNTRICA COM FLANGES PN10/16 FERRO FUNDIDO DN=150 X 100 MM * (15,00 KG) PINTURA BETUMINOSA, ACESSÓRIOS NÃO INCLUSOS NBR 7675 ÁGUA</t>
  </si>
  <si>
    <t>REDUÇÃO EXCÊNTRICA COM FLANGES PN10/16 FERRO FUNDIDO DN=150 X 80 MM * (17,20 KG) PINTURA BETUMINOSA, ACESSÓRIOS NÃO INCLUSOS NBR 7675 ÁGUA</t>
  </si>
  <si>
    <t>REDUÇÃO EXCÊNTRICA COM FLANGES PN10/16/25 FERRO FUNDIDO DN=80 X 50 MM * (8,00 KG) PINTURA BETUMINOSA, ACESSÓRIOS NÃO INCLUSOS NBR 7675 ÁGUA</t>
  </si>
  <si>
    <t>REDUÇÃO CONCÊNTRICA COM FLANGES PN10 FERRO FUNDIDO DN=350 X 300 MM * (49,50 KG) PINTURA BETUMINOSA, ACESSÓRIOS NÃO INCLUSOS NBR 7675 ÁGUA</t>
  </si>
  <si>
    <t>REDUÇÃO CONCÊNTRICA COM FLANGES PN10 FERRO FUNDIDO DN=400 X 250 MM * (78,00 KG) PINTURA BETUMINOSA, ACESSÓRIOS NÃO INCLUSOS NBR 7675 ÁGUA</t>
  </si>
  <si>
    <t>REDUÇÃO CONCÊNTRICA COM FLANGES PN10 FERRO FUNDIDO DN=400 X 300 MM * (76,00 KG) PINTURA BETUMINOSA, ACESSÓRIOS NÃO INCLUSOS NBR 7675 ÁGUA</t>
  </si>
  <si>
    <t>REDUÇÃO CONCÊNTRICA COM FLANGES PN10 FERRO FUNDIDO DN=400 X 350 MM * (58,00 KG) PINTURA BETUMINOSA, ACESSÓRIOS NÃO INCLUSOS NBR 7675 ÁGUA</t>
  </si>
  <si>
    <t>REDUÇÃO CONCÊNTRICA COM FLANGES PN10 FERRO FUNDIDO DN=450 X 300 MM * (94,00 KG) PINTURA BETUMINOSA, ACESSÓRIOS NÃO INCLUSOS NBR 7675 ÁGUA</t>
  </si>
  <si>
    <t>REDUÇÃO CONCÊNTRICA COM FLANGES PN10 FERRO FUNDIDO DN=450 X 350 MM * (97,00 KG) PINTURA BETUMINOSA, ACESSÓRIOS NÃO INCLUSOS NBR 7675 ÁGUA</t>
  </si>
  <si>
    <t>REDUÇÃO CONCÊNTRICA COM FLANGES PN10 FERRO FUNDIDO DN=450 X 400 MM * (105,00 KG) PINTURA BETUMINOSA, ACESSÓRIOS NÃO INCLUSOS NBR 7675 ÁGUA</t>
  </si>
  <si>
    <t>REDUÇÃO CONCÊNTRICA COM FLANGES PN10 FERRO FUNDIDO DN=500 X 350 MM * (132,90 KG) PINTURA BETUMINOSA, ACESSÓRIOS NÃO INCLUSOS NBR 7675 ÁGUA</t>
  </si>
  <si>
    <t>REDUÇÃO CONCÊNTRICA COM FLANGES PN10 FERRO FUNDIDO DN=500 X 400 MM * (110,00 KG) PINTURA BETUMINOSA, ACESSÓRIOS NÃO INCLUSOS NBR 7675 ÁGUA</t>
  </si>
  <si>
    <t>REDUÇÃO CONCÊNTRICA COM FLANGES PN10 FERRO FUNDIDO DN=500 X 450 MM * (125,00 KG) PINTURA BETUMINOSA, ACESSÓRIOS NÃO INCLUSOS NBR 7675 ÁGUA</t>
  </si>
  <si>
    <t>REDUÇÃO CONCÊNTRICA COM FLANGES PN10/16 FERRO FUNDIDO DN=150 X 100 MM * (15,50 KG) PINTURA BETUMINOSA, ACESSÓRIOS NÃO INCLUSOS NBR 7675 ÁGUA</t>
  </si>
  <si>
    <t>REDUÇÃO CONCÊNTRICA COM FLANGES PN10/16 FERRO FUNDIDO DN=150 X 80 MM * (25,60 KG) PINTURA BETUMINOSA, ACESSÓRIOS NÃO INCLUSOS NBR 7675 ÁGUA</t>
  </si>
  <si>
    <t>REDUÇÃO CONCÊNTRICA COM FLANGES PN10 FERRO FUNDIDO DN=200 X 100 MM * (30,50 KG) PINTURA BETUMINOSA, ACESSÓRIOS NÃO INCLUSOS NBR 7675 ÁGUA</t>
  </si>
  <si>
    <t>REDUÇÃO CONCÊNTRICA COM FLANGES PN10 FERRO FUNDIDO DN=250 X 150 MM * (45,00 KG) PINTURA BETUMINOSA, ACESSÓRIOS NÃO INCLUSOS NBR 7675 ÁGUA</t>
  </si>
  <si>
    <t>REDUÇÃO CONCÊNTRICA COM FLANGES PN10 FERRO FUNDIDO DN=250 X 200 MM * (30,00 KG) PINTURA BETUMINOSA, ACESSÓRIOS NÃO INCLUSOS NBR 7675 ÁGUA</t>
  </si>
  <si>
    <t>REDUÇÃO CONCÊNTRICA COM FLANGES PN10 FERRO FUNDIDO DN=300 X 150 MM * (52,00 KG) PINTURA BETUMINOSA, ACESSÓRIOS NÃO INCLUSOS NBR 7675 ÁGUA</t>
  </si>
  <si>
    <t>REDUÇÃO CONCÊNTRICA COM FLANGES PN10 FERRO FUNDIDO DN=300 X 200 MM * (58,00 KG) PINTURA BETUMINOSA, ACESSÓRIOS NÃO INCLUSOS NBR 7675 ÁGUA</t>
  </si>
  <si>
    <t>REDUÇÃO CONCÊNTRICA COM FLANGES PN10 FERRO FUNDIDO DN=300 X 250 MM * (40,00 KG) PINTURA BETUMINOSA, ACESSÓRIOS NÃO INCLUSOS NBR 7675 ÁGUA</t>
  </si>
  <si>
    <t>REDUÇÃO CONCÊNTRICA COM FLANGES PN10 FERRO FUNDIDO DN=350 X 200 MM * (46,00 KG) PINTURA BETUMINOSA, ACESSÓRIOS NÃO INCLUSOS NBR 7675 ÁGUA</t>
  </si>
  <si>
    <t>REDUÇÃO CONCÊNTRICA COM FLANGES PN10 FERRO FUNDIDO DN=350 X 250 MM * (85,15 KG) PINTURA BETUMINOSA, ACESSÓRIOS NÃO INCLUSOS NBR 7675 ÁGUA</t>
  </si>
  <si>
    <t>REDUÇÃO CONCÊNTRICA COM FLANGES PN10/16 FERRO FUNDIDO DN=100 X 50 MM * (15,50 KG) PINTURA BETUMINOSA, ACESSÓRIOS NÃO INCLUSOS NBR 7675 ÁGUA</t>
  </si>
  <si>
    <t>REDUÇÃO CONCÊNTRICA COM FLANGES PN10/16 FERRO FUNDIDO DN=100 X 80 MM * (9,50 KG) PINTURA BETUMINOSA, ACESSÓRIOS NÃO INCLUSOS NBR 7675 ÁGUA</t>
  </si>
  <si>
    <t>REDUÇÃO CONCÊNTRICA COM FLANGES PN10/16/25 FERRO FUNDIDO DN=80 X 50 MM * (8,40 KG) PINTURA BETUMINOSA, ACESSÓRIOS NÃO INCLUSOS NBR 7675 ÁGUA</t>
  </si>
  <si>
    <t>REDUÇÃO EXCÊNTRICA COM FLANGES PN10 FERRO FUNDIDO DN=200 X 100 MM * (27,50 KG) PINTURA BETUMINOSA, ACESSÓRIOS NÃO INCLUSOS NBR 7675 ÁGUA</t>
  </si>
  <si>
    <t>REDUÇÃO EXCÊNTRICA COM FLANGES PN10 FERRO FUNDIDO DN=200 X 150 MM * (22,00 KG) PINTURA BETUMINOSA, ACESSÓRIOS NÃO INCLUSOS NBR 7675 ÁGUA</t>
  </si>
  <si>
    <t>REDUÇÃO EXCÊNTRICA COM FLANGES PN10 FERRO FUNDIDO DN=250 X 150 MM * (39,00 KG) PINTURA BETUMINOSA, ACESSÓRIOS NÃO INCLUSOS NBR 7675 ÁGUA</t>
  </si>
  <si>
    <t>REDUÇÃO EXCÊNTRICA COM FLANGES PN10 FERRO FUNDIDO DN=250 X 200 MM * (30,00 KG) PINTURA BETUMINOSA, ACESSÓRIOS NÃO INCLUSOS NBR 7675 ÁGUA</t>
  </si>
  <si>
    <t>REDUÇÃO EXCÊNTRICA COM FLANGES PN10 FERRO FUNDIDO DN=300 X 150 MM * (46,00 KG) PINTURA BETUMINOSA, ACESSÓRIOS NÃO INCLUSOS NBR 7675 ÁGUA</t>
  </si>
  <si>
    <t>REDUÇÃO EXCÊNTRICA COM FLANGES PN10 FERRO FUNDIDO DN=300 X 200 MM * (51,00 KG) PINTURA BETUMINOSA, ACESSÓRIOS NÃO INCLUSOS NBR 7675 ÁGUA</t>
  </si>
  <si>
    <t>REDUÇÃO EXCÊNTRICA COM FLANGES PN10 FERRO FUNDIDO DN=300 X 250 MM * (40,00 KG) PINTURA BETUMINOSA, ACESSÓRIOS NÃO INCLUSOS NBR 7675 ÁGUA</t>
  </si>
  <si>
    <t>REDUÇÃO PONTA BOLSA JE2GS FERRO FUNDIDO DN=100 X 80 MM * (7,80 KG) PINTURA BETUMINOSA, ANEL DE BORRACHA INCLUSO NBR 7675 ÁGUA</t>
  </si>
  <si>
    <t>REDUÇÃO PONTA BOLSA JE2GS FERRO FUNDIDO DN=150 X 80 MM * (11,50 KG) PINTURA BETUMINOSA, ANEL DE BORRACHA INCLUSO NBR 7675 ÁGUA</t>
  </si>
  <si>
    <t>REDUÇÃO PONTA BOLSA JE2GS FERRO FUNDIDO DN=200 X 100 MM * (14,60 KG) PINTURA BETUMINOSA, ANEL DE BORRACHA INCLUSO NBR 7675 ÁGUA</t>
  </si>
  <si>
    <t>REDUÇÃO PONTA BOLSA JE2GS FERRO FUNDIDO DN=200 X 150 MM * (17,00 KG) PINTURA BETUMINOSA, ANEL DE BORRACHA INCLUSO NBR 7675 ÁGUA</t>
  </si>
  <si>
    <t>REDUÇÃO PONTA BOLSA JE2GS FERRO FUNDIDO DN=200 X 80 MM * (12,30 KG) PINTURA BETUMINOSA, ANEL DE BORRACHA INCLUSO NBR 7675 ÁGUA</t>
  </si>
  <si>
    <t>REDUÇÃO PONTA BOLSA JE2GS FERRO FUNDIDO DN=250 X 150 MM * (22,10 KG) PINTURA BETUMINOSA, ANEL DE BORRACHA INCLUSO NBR 7675 ÁGUA</t>
  </si>
  <si>
    <t>REDUÇÃO PONTA BOLSA JE2GS FERRO FUNDIDO DN=250 X 200 MM * (22,30 KG) PINTURA BETUMINOSA, ANEL DE BORRACHA INCLUSO NBR 7675 ÁGUA</t>
  </si>
  <si>
    <t>REDUÇÃO PONTA BOLSA JE2GS FERRO FUNDIDO DN=300 X 150 MM * (28,80 KG) PINTURA BETUMINOSA, ANEL DE BORRACHA INCLUSO NBR 7675 ÁGUA</t>
  </si>
  <si>
    <t>REDUÇÃO PONTA BOLSA JE2GS FERRO FUNDIDO DN=300 X 200 MM * (28,85 KG) PINTURA BETUMINOSA, ANEL DE BORRACHA INCLUSO NBR 7675 ÁGUA</t>
  </si>
  <si>
    <t>REDUÇÃO PONTA BOLSA JE2GS FERRO FUNDIDO DN=300 X 250 MM * (30,50 KG) PINTURA BETUMINOSA, ANEL DE BORRACHA INCLUSO NBR 7675 ÁGUA</t>
  </si>
  <si>
    <t>REDUÇÃO PONTA BOLSA JE2GS FERRO FUNDIDO DN=350 X 200 MM * (38,00 KG) PINTURA BETUMINOSA, ANEL DE BORRACHA INCLUSO NBR 7675 ÁGUA</t>
  </si>
  <si>
    <t>REDUÇÃO PONTA BOLSA JE2GS FERRO FUNDIDO DN=350 X 250 MM * (36,50 KG) PINTURA BETUMINOSA, ANEL DE BORRACHA INCLUSO NBR 7675 ÁGUA</t>
  </si>
  <si>
    <t>REDUÇÃO PONTA BOLSA JE2GS FERRO FUNDIDO DN=350 X 300 MM * (39,60 KG) PINTURA BETUMINOSA, ANEL DE BORRACHA INCLUSO NBR 7675 ÁGUA</t>
  </si>
  <si>
    <t>REDUÇÃO PONTA BOLSA JE2GS FERRO FUNDIDO DN=400 X 250 MM * (48,20 KG) PINTURA BETUMINOSA, ANEL DE BORRACHA INCLUSO NBR 7675 ÁGUA</t>
  </si>
  <si>
    <t>REDUÇÃO PONTA BOLSA JE2GS FERRO FUNDIDO DN=400 X 300 MM * (44,80 KG) PINTURA BETUMINOSA, ANEL DE BORRACHA INCLUSO NBR 7675 ÁGUA</t>
  </si>
  <si>
    <t>REDUÇÃO PONTA BOLSA JE2GS FERRO FUNDIDO DN=400 X 350 MM * (42,40 KG) PINTURA BETUMINOSA, ANEL DE BORRACHA INCLUSO NBR 7675 ÁGUA</t>
  </si>
  <si>
    <t>REDUÇÃO PONTA BOLSA JE2GS FERRO FUNDIDO DN=500 X 350 MM * (78,70 KG) PINTURA BETUMINOSA, ANEL DE BORRACHA INCLUSO NBR 7675 ÁGUA</t>
  </si>
  <si>
    <t>REDUÇÃO PONTA BOLSA JE2GS FERRO FUNDIDO DN=500 X 400 MM * (62,40 KG) PINTURA BETUMINOSA, ANEL DE BORRACHA INCLUSO NBR 7675 ÁGUA</t>
  </si>
  <si>
    <t>TÊ COM BOLSAS JE2GS FERRO FUNDIDO DN=100 X 100 MM * (18,40 KG) PINTURA BETUMINOSA, ANÉIS DE BORRACHA INCLUSOS NBR 7675 ÁGUA</t>
  </si>
  <si>
    <t>TÊ COM BOLSAS JE2GS FERRO FUNDIDO DN=100 X 80 MM * (17,10 KG) PINTURA BETUMINOSA, ANÉIS DE BORRACHA INCLUSOS NBR 7675 ÁGUA</t>
  </si>
  <si>
    <t>TÊ COM BOLSAS JE2GS FERRO FUNDIDO DN=150 X 100 MM * (25,00 KG) PINTURA BETUMINOSA, ANÉIS DE BORRACHA INCLUSOS NBR 7675 ÁGUA</t>
  </si>
  <si>
    <t>TÊ COM BOLSAS JE2GS FERRO FUNDIDO DN=150 X 150 MM * (29,70 KG) PINTURA BETUMINOSA, ANÉIS DE BORRACHA INCLUSOS NBR 7675 ÁGUA</t>
  </si>
  <si>
    <t>TÊ COM BOLSAS JE2GS FERRO FUNDIDO DN=150 X 80 MM * (22,90 KG) PINTURA BETUMINOSA, ANÉIS DE BORRACHA INCLUSOS NBR 7675 ÁGUA</t>
  </si>
  <si>
    <t>TÊ COM BOLSAS JE2GS FERRO FUNDIDO DN=200 X 100 MM * (32,80 KG) PINTURA BETUMINOSA, ANÉIS DE BORRACHA INCLUSOS NBR 7675 ÁGUA</t>
  </si>
  <si>
    <t>TÊ COM BOLSAS JE2GS FERRO FUNDIDO DN=200 X 150 MM * (38,90 KG) PINTURA BETUMINOSA, ANÉIS DE BORRACHA INCLUSOS NBR 7675 ÁGUA</t>
  </si>
  <si>
    <t>TÊ COM BOLSAS JE2GS FERRO FUNDIDO DN=200 X 200 MM * (45,50 KG) PINTURA BETUMINOSA, ANÉIS DE BORRACHA INCLUSOS NBR 7675 ÁGUA</t>
  </si>
  <si>
    <t>TÊ COM BOLSAS JE2GS FERRO FUNDIDO DN=200 X 80 MM * (32,30 KG) PINTURA BETUMINOSA, ANÉIS DE BORRACHA INCLUSOS NBR 7675 ÁGUA</t>
  </si>
  <si>
    <t>TÊ COM BOLSAS JE2GS FERRO FUNDIDO DN=250 X 100 MM * (39,50 KG) PINTURA BETUMINOSA, ANÉIS DE BORRACHA INCLUSOS NBR 7675 ÁGUA</t>
  </si>
  <si>
    <t>TÊ COM BOLSAS JE2GS FERRO FUNDIDO DN= 250 X 250 MM * (58,90 KG) PINTURA BETUMINOSA, ANÉIS DE BORRACHA INCLUSOS NBR 7675 ÁGUA</t>
  </si>
  <si>
    <t>TÊ COM BOLSAS JE2GS FERRO FUNDIDO DN=250 X 80 MM * (39,00 KG) PINTURA BETUMINOSA, ANÉIS DE BORRACHA INCLUSOS NBR 7675 ÁGUA</t>
  </si>
  <si>
    <t>TÊ COM BOLSAS JE2GS FERRO FUNDIDO DN=300 X 100 MM * (54,70 KG) PINTURA BETUMINOSA, ANÉIS DE BORRACHA INCLUSOS NBR 7675 ÁGUA</t>
  </si>
  <si>
    <t>TÊ COM BOLSAS JE2GS FERRO FUNDIDO DN=300 X 150 MM * (57,50 KG) PINTURA BETUMINOSA, ANÉIS DE BORRACHA INCLUSOS NBR 7675 ÁGUA</t>
  </si>
  <si>
    <t>TÊ COM BOLSAS JE2GS FERRO FUNDIDO DN=300 X 200 MM * (67,60 KG) PINTURA BETUMINOSA, ANÉIS DE BORRACHA INCLUSOS NBR 7675 ÁGUA</t>
  </si>
  <si>
    <t>TÊ COM BOLSAS JE2GS FERRO FUNDIDO DN=300 X 250 MM * (77,60 KG) PINTURA BETUMINOSA, ANÉIS DE BORRACHA INCLUSOS NBR 7675 ÁGUA</t>
  </si>
  <si>
    <t>TÊ COM BOLSAS JE2GS FERRO FUNDIDO DN=300 X 300 MM * (83,00 KG) PINTURA BETUMINOSA, ANÉIS DE BORRACHA INCLUSOS NBR 7675 ÁGUA</t>
  </si>
  <si>
    <t>TÊ COM BOLSAS JE2GS FERRO FUNDIDO DN=300 X 80 MM * (50,00 KG) PINTURA BETUMINOSA, ANÉIS DE BORRACHA INCLUSOS NBR 7675 ÁGUA</t>
  </si>
  <si>
    <t>TÊ COM BOLSAS JE2GS FERRO FUNDIDO DN=350 X 100 MM * (65,00 KG) PINTURA BETUMINOSA, ANÉIS DE BORRACHA INCLUSOS NBR 7675 ÁGUA</t>
  </si>
  <si>
    <t>TÊ COM BOLSAS JE2GS FERRO FUNDIDO DN=350 X 250 MM * (77,00 KG) PINTURA BETUMINOSA, ANÉIS DE BORRACHA INCLUSOS NBR 7675 ÁGUA</t>
  </si>
  <si>
    <t>TÊ COM BOLSAS JE2GS FERRO FUNDIDO DN=400 X 100 MM * (73,90 KG) PINTURA BETUMINOSA, ANÉIS DE BORRACHA INCLUSOS NBR 7675 ÁGUA</t>
  </si>
  <si>
    <t>TÊ COM BOLSAS JE2GS FERRO FUNDIDO DN=400 X 200 MM * (92,20 KG) PINTURA BETUMINOSA, ANÉIS DE BORRACHA INCLUSOS NBR 7675 ÁGUA</t>
  </si>
  <si>
    <t>TÊ COM BOLSAS JE2GS FERRO FUNDIDO DN=400 X 300 MM * (114,60 KG) PINTURA BETUMINOSA, ANÉIS DE BORRACHA INCLUSOS NBR 7675 ÁGUA</t>
  </si>
  <si>
    <t>TÊ COM BOLSAS JE2GS FERRO FUNDIDO DN=400 X 400 MM * (132,90 KG) PINTURA BETUMINOSA, ANÉIS DE BORRACHA INCLUSOS NBR 7675 ÁGUA</t>
  </si>
  <si>
    <t>TÊ COM BOLSAS JE2GS FERRO FUNDIDO DN=400 X 80 MM * (74,50 KG) PINTURA BETUMINOSA, ANÉIS DE BORRACHA INCLUSOS NBR 7675 ÁGUA</t>
  </si>
  <si>
    <t>TÊ COM BOLSAS JE2GS FERRO FUNDIDO DN=500 X 100 MM * (103,00 KG) PINTURA BETUMINOSA, ANÉIS DE BORRACHA INCLUSOS NBR 7675 ÁGUA</t>
  </si>
  <si>
    <t>TÊ COM BOLSAS JE2GS FERRO FUNDIDO DN=500 X 200 MM * (118,10 KG) PINTURA BETUMINOSA, ANÉIS DE BORRACHA INCLUSOS NBR 7675 ÁGUA</t>
  </si>
  <si>
    <t>TÊ COM BOLSAS JE2GS FERRO FUNDIDO DN=500 X 300 MM * (157,40 KG) PINTURA BETUMINOSA, ANÉIS DE BORRACHA INCLUSOS NBR 7675 ÁGUA</t>
  </si>
  <si>
    <t>TÊ COM BOLSAS JE2GS FERRO FUNDIDO DN=500 X 500 MM * (198,00 KG) PINTURA BETUMINOSA, ANÉIS DE BORRACHA INCLUSOS NBR 7675 ÁGUA</t>
  </si>
  <si>
    <t>TÊ COM BOLSAS JE2GS FERRO FUNDIDO DN=80 X 80 MM * (11,00 KG) PINTURA BETUMINOSA, ANÉIS DE BORRACHA INCLUSOS NBR 7675 ÁGUA</t>
  </si>
  <si>
    <t>TUBO C/FLANGE PN10 E BOLSA JE FERRO FUNDIDO DN=450 MM L=2.500 MM (332,85 KG) PINTURA BETUMINOSA, ACESSÓRIOS NÃO INCLUSOS NBR 7675 ÁGUA</t>
  </si>
  <si>
    <t>TUBO C/FLANGE PN10 E BOLSA JE FERRO FUNDIDO DN=250 MM L=3.500 MM (187,60 KG) PINTURA BETUMINOSA, ACESSÓRIOS NÃO INCLUSOS NBR 7680 ÁGUA</t>
  </si>
  <si>
    <t>TUBO C/FLANGE PN10 E BOLSA JE FERRO FUNDIDO DN=300 MM L=5.500 MM (350,65 KG) PINTURA BETUMINOSA, ACESSÓRIOS NÃO INCLUSOS NBR 7685 ÁGUA</t>
  </si>
  <si>
    <t>VENTOSA TRÍPLICE FUNÇÃO C/FLANGES PN10 FERRO FUNDIDO DN=200 MM PINTURA EPÓXI NTS 322 ÁGUA</t>
  </si>
  <si>
    <t>VENTOSA TRÍPLICE FUNÇÃO C/FLANGES PN10/16 FERRO FUNDIDO DN=100 MM PINTURA EPÓXI NTS 322 ÁGUA</t>
  </si>
  <si>
    <t>VENTOSA TRÍPLICE FUNÇÃO C/FLANGES PN10/16 FERRO FUNDIDO DN=150 MM PINTURA EPÓXI NTS 322 ÁGUA</t>
  </si>
  <si>
    <t>VENTOSA TRÍPLICE FUNÇÃO C/FLANGES PN10/16 FERRO FUNDIDO DN=80 MM PINTURA EPÓXI NTS 322 ÁGUA</t>
  </si>
  <si>
    <t>COLAR DE TOMADA FERRO FUNDIDO DÚCTIL PARA TUBOS DE FERRO FUNDIDO OU PVC - SAÍDA ROSQUEADA - PORCAS E PARAFUSOS GALVANIZADOS DN=100 X 20 MM</t>
  </si>
  <si>
    <t>COLAR DE TOMADA FERRO FUNDIDO DÚCTIL PARA TUBOS DE FERRO FUNDIDO OU PVC - SAÍDA ROSQUEADA - PORCAS E PARAFUSOS GALVANIZADOS DN=150 X 20 MM</t>
  </si>
  <si>
    <t>COLAR DE TOMADA FERRO FUNDIDO DÚCTIL PARA TUBOS DE FERRO FUNDIDO OU PVC - SAÍDA ROSQUEADA - PORCAS E PARAFUSOS GALVANIZADOS DN=75 X 20 MM</t>
  </si>
  <si>
    <t>DISPOSITIVO SUPRESSÃO LATÃO E BORRACHA DN=3/4" (OB) REUTILIZÁVEL P/CAVALETE FG/PVC</t>
  </si>
  <si>
    <t>DISPOSITIVO CORTE PLÁSTICO DN=3/4" P/TRAVAMENTO REGISTRO CAVALETE FG/PVC</t>
  </si>
  <si>
    <t>KIT DE VEDAÇÃO DN=150 MM (O'RINGS E ANEIS) PARA VÁLVULA GAVETA FERRO FUNDIDO</t>
  </si>
  <si>
    <t>KIT DE VEDAÇÃO DN=200 MM (O'RINGS E ANEIS) PARA VÁLVULA GAVETA FERRO FUNDIDO</t>
  </si>
  <si>
    <t>KIT DE VEDAÇÃO DN=300 MM (O'RINGS E ANEIS) PARA VÁLVULA GAVETA FERRO FUNDIDO</t>
  </si>
  <si>
    <t>KIT DE VEDAÇÃO DN=100 MM (O'RINGS E ANEIS) PARA VÁLVULA GAVETA FERRO FUNDIDO</t>
  </si>
  <si>
    <t>LACRE ANTI FRAUDE POLIPROPILENO AZUL DN=3/4" ATÉ 3 M3/H C/TRAVAMENTO PARA HIDRÔMETRO</t>
  </si>
  <si>
    <t>REGISTRO ESFERA PVC D=3/4" ACION BORB C/ROSCA EXT NBR 11306, ÁGUA PREDIAL</t>
  </si>
  <si>
    <t>LUVA FERRO GALVANIZADO DN=2" BSP NBR 6943 ÁGUA/GÁS</t>
  </si>
  <si>
    <t>NIPLE DUPLO FERRO GALVANIZADO DN=1" BSP NBR 6943 ÁGUA/GÁS</t>
  </si>
  <si>
    <t>NIPLE DUPLO FERRO GALVANIZADO DN=3/4" BSP NBR 6943 ÁGUA/GÁS</t>
  </si>
  <si>
    <t>TUBO AÇO GALVANIZADO DN=6" CLASSE MÉDIA (19,740 KG/M) NBR 5580 ÁGUA/GÁS</t>
  </si>
  <si>
    <t>TUBO AÇO INOXIDÁVEL DN=1 1/2" ESP=2,00 MM, PADRÃO OD, *(1,8146 KG/M) AISI 304</t>
  </si>
  <si>
    <t>BUJÃO FERRO GALVANIZADO DN=1" BSP NBR 6943 ÁGUA/GÁS</t>
  </si>
  <si>
    <t>BUJÃO FERRO GALVANIZADO DN=1 1/2" BSP NBR 6943 ÁGUA/GÁS</t>
  </si>
  <si>
    <t>BUJÃO FERRO GALVANIZADO DN=2" BSP NBR 6943 ÁGUA/GÁS</t>
  </si>
  <si>
    <t>BUJÃO FERRO GALVANIZADO DN=2 1/2" BSP NBR 6943 ÁGUA/GÁS</t>
  </si>
  <si>
    <t>BUJÃO FERRO GALVANIZADO DN=3" BSP NBR 6943 ÁGUA/GÁS</t>
  </si>
  <si>
    <t>BUJÃO FERRO GALVANIZADO DN=4" BSP NBR 6943 ÁGUA/GÁS</t>
  </si>
  <si>
    <t>LUVA FERRO GALVANIZADO DN=2 1/2" BSP NBR 6943 ÁGUA/GÁS</t>
  </si>
  <si>
    <t>LUVA FERRO GALVANIZADO DN=3" BSP NBR 6943 ÁGUA/GÁS</t>
  </si>
  <si>
    <t>LUVA FERRO GALVANIZADO DN=4" BSP NBR 6943 ÁGUA/GÁS</t>
  </si>
  <si>
    <t>NIPLE DUPLO FERRO GALVANIZADO DN=1 1/2" BSP NBR 6943 ÁGUA/GÁS</t>
  </si>
  <si>
    <t>NIPLE DUPLO FERRO GALVANIZADO DN=2" BSP NBR 6943 ÁGUA/GÁS</t>
  </si>
  <si>
    <t>NIPLE DUPLO FERRO GALVANIZADO DN=2 1/2" BSP NBR 6943 ÁGUA/GÁS</t>
  </si>
  <si>
    <t>NIPLE DUPLO FERRO GALVANIZADO DN=3" BSP NBR 6943 ÁGUA/GÁS</t>
  </si>
  <si>
    <t>NIPLE DUPLO FERRO GALVANIZADO DN=4" BSP NBR 6943 ÁGUA/GÁS</t>
  </si>
  <si>
    <t>TÊ FERRO GALVANIZADO DN=3/4" BSP NBR 6943 ÁGUA/GÁS</t>
  </si>
  <si>
    <t>TÊ FERRO GALVANIZADO DN=2 1/2" BSP NBR 6943 ÁGUA/GÁS</t>
  </si>
  <si>
    <t>TÊ FERRO GALVANIZADO DN=3" BSP NBR 6943 ÁGUA/GÁS</t>
  </si>
  <si>
    <t>TÊ FERRO GALVANIZADO DN=4" BSP NBR 6943 ÁGUA/GÁS</t>
  </si>
  <si>
    <t>TUBO PEAD PE 80 PN12,5 SDR11 DE=63 MM AZUL NTS 194 APLICAÇÃO ÁGUA</t>
  </si>
  <si>
    <t>TUBO PEAD PE 80 PN12,5 SDR11 DE=90 MM AZUL NTS 194 APLICAÇÃO ÁGUA</t>
  </si>
  <si>
    <t>FILTRO Y FERRO FUNDIDO DN=50 MM COM FLANGES PN 10 ELEMENTO FILTRANTE INOX</t>
  </si>
  <si>
    <t>FILTRO Y FERRO FUNDIDO DN=80 MM COM FLANGES PN 10 ELEMENTO FILTRANTE INOX</t>
  </si>
  <si>
    <t>FILTRO Y FERRO FUNDIDO DN=100 MM COM FLANGES PN 10 ELEMENTO FILTRANTE INOX</t>
  </si>
  <si>
    <t>FILTRO Y FERRO FUNDIDO DN=150 MM COM FLANGES PN 10 ELEMENTO FILTRANTE INOX</t>
  </si>
  <si>
    <t>FILTRO Y FERRO FUNDIDO DN=200 MM COM FLANGES PN 10 ELEMENTO FILTRANTE INOX</t>
  </si>
  <si>
    <t>FILTRO Y FERRO FUNDIDO DN=250 MM COM FLANGES PN 10 ELEMENTO FILTRANTE INOX</t>
  </si>
  <si>
    <t>FILTRO Y FERRO FUNDIDO DN=300 MM COM FLANGES PN 10 ELEMENTO FILTRANTE INOX</t>
  </si>
  <si>
    <t>FILTRO Y FERRO FUNDIDO DN=400 MM COM FLANGES PN 10 ELEMENTO FILTRANTE INOX</t>
  </si>
  <si>
    <t>CHAPA AÇO INOX ESP=1/4" MASSA TEÓRICA *(50,8 KG/M2) AISI 304</t>
  </si>
  <si>
    <t>VÁLVULA RETENÇÃO C/FLANGES PN10/16 FERRO FUNDIDO DN=100 MM FECH. RÁPIDO, PORT. ÚNICA, ÂNGULO 35º, OBT. REVEST. BORRACHA, PINTURA EPÓXI NBR 7675 ESGOTO</t>
  </si>
  <si>
    <t>VÁLVULA RETENÇÃO C/FLANGES PN10/16 FERRO FUNDIDO DN=150 MM FECH. RÁPIDO, PORT. ÚNICA, ÂNGULO 35º, OBT. REVEST. BORRACHA, PINTURA EPÓXI NBR 7675 ESGOTO</t>
  </si>
  <si>
    <t>VÁLVULA RETENÇÃO C/FLANGES PN10 FERRO FUNDIDO DN=200 MM FECH. RÁPIDO, PORT. ÚNICA, ÂNGULO 35º, OBT. REVEST. BORRACHA, PINTURA EPÓXI NBR 7675 ESGOTO</t>
  </si>
  <si>
    <t>VÁLVULA RETENÇÃO C/FLANGES PN10 FERRO FUNDIDO DN=250 MM FECH. RÁPIDO, PORT. ÚNICA, ÂNGULO 35º, OBT. REVEST. BORRACHA, PINTURA EPÓXI NBR 7675 ESGOTO</t>
  </si>
  <si>
    <t>VÁLVULA RETENÇÃO C/FLANGES PN10 FERRO FUNDIDO DN=400 MM FECH. RÁPIDO, PORT. ÚNICA, ÂNGULO 35º, OBT. REVEST. BORRACHA, PINTURA EPÓXI NBR 7675 ESGOTO</t>
  </si>
  <si>
    <t>VÁLVULA RETENÇÃO C/FLANGES PN10 FERRO FUNDIDO DN=300 MM FECH. RÁPIDO, PORT. ÚNICA, ÂNGULO 35º, OBT. REVEST. BORRACHA, PINTURA EPÓXI NBR 7675 ESGOTO</t>
  </si>
  <si>
    <t>VÁLVULA RETENÇÃO C/FLANGES PN10 FERRO FUNDIDO DN=500 MM FECH. RÁPIDO, PORT. ÚNICA, ÂNGULO 35º, OBT. REVEST. BORRACHA, PINTURA EPÓXI NBR 7675 ESGOTO</t>
  </si>
  <si>
    <t>VÁLVULA RETENÇÃO C/FLANGES PN10/16/25 FERRO FUNDIDO DN=80 MM FECH. RÁPIDO, PORT. ÚNICA, ÂNGULO 35º, OBT. REVEST. BORRACHA, PINTURA EPÓXI NBR 7675 ESGOTO</t>
  </si>
  <si>
    <t>SELIM 90º PVC D=150 X 100 MM ELÁSTICO, ENCAIXE SOLDÁVEL, SAÍDA COM BOLSA JE, COLETOR DE ESGOTO</t>
  </si>
  <si>
    <t>SELIM 90º PVC D=200 X 100 MM ELÁSTICO, ENCAIXE SOLDÁVEL, SAÍDA COM BOLSA JE, COLETOR DE ESGOTO</t>
  </si>
  <si>
    <t>SELIM 90º PVC D=250 X 100 MM ELÁSTICO, ENCAIXE SOLDÁVEL, SAÍDA COM BOLSA JE, COLETOR DE ESGOTO</t>
  </si>
  <si>
    <t>SELIM 90º PVC D=300 X 100 MM ELÁSTICO, ENCAIXE SOLDÁVEL, SAÍDA COM BOLSA JE, COLETOR DE ESGOTO</t>
  </si>
  <si>
    <t>SELIM 90º PVC D=200 X 150 MM ELÁSTICO, ENCAIXE SOLDÁVEL, SAÍDA COM BOLSA JE, COLETOR DE ESGOTO</t>
  </si>
  <si>
    <t>REBITE DE REPUXO ALUMÍNIO D=4 X 16 MM</t>
  </si>
  <si>
    <t>ACESSÓRIOS PARA FLANGE DN=1.000 PN10 AÇO INOX 304 D=1 1/4" X L=6 1/4" 28 CJ (PARAFUSO, PORCA E ARRUELA) NORMA 0100-400-E027 FL3/3</t>
  </si>
  <si>
    <t>ACESSÓRIOS PARA FLANGE DN=800 PN10 AÇO INOX 304 D=1 1/8" X L=5 1/4" 24 CJ (PARAFUSO, PORCA E ARRUELA) NORMA 0100-400-E027 FL3/3</t>
  </si>
  <si>
    <t>ACESSÓRIOS PARA FLANGE DN=900 PN10 AÇO INOX 304 D=1 1/8" X L=5 1/4" 28 CJ (PARAFUSO, PORCA E ARRUELA) NORMA 0100-400-E027 FL3/3</t>
  </si>
  <si>
    <t>ACESSÓRIOS PARA FLANGE DN=1.200 PN10 AÇO INOX 304 D=1 3/8" X L=6 1/2" 32 CJ (PARAFUSO, PORCA E ARRUELA) NORMA 0100-400-E027 FL3/3</t>
  </si>
  <si>
    <t>ACESSÓRIOS PARA FLANGE DN=600 PN10 AÇO INOX 304 D=1" X L=4 1/2" 20 CJ (PARAFUSO, PORCA E ARRUELA) NORMA 0100-400-E027 FL3/3</t>
  </si>
  <si>
    <t>ACESSÓRIOS PARA FLANGE DN=700 PN10 AÇO INOX 304 D=1" X L=4 1/2" 24 CJ (PARAFUSO, PORCA E ARRUELA) NORMA 0100-400-E027 FL3/3</t>
  </si>
  <si>
    <t>ACESSÓRIOS PARA FLANGE DN=150 PN10 AÇO INOX 304 D=3/4" X L=2 3/4" 8 CJ (PARAFUSO, PORCA E ARRUELA) NORMA 0100-400-E027 FL3/3</t>
  </si>
  <si>
    <t>ACESSÓRIOS PARA FLANGE DN=250 PN10 AÇO INOX 304 D=3/4" X L=3 1/2" 12 CJ (PARAFUSO, PORCA E ARRUELA) NORMA 0100-400-E027 FL3/3</t>
  </si>
  <si>
    <t>ACESSÓRIOS PARA FLANGE DN=300 PN10 AÇO INOX 304 D=3/4" X L=3 1/2" 12 CJ (PARAFUSO, PORCA E ARRUELA) NORMA 0100-400-E027 FL3/3</t>
  </si>
  <si>
    <t>ACESSÓRIOS PARA FLANGE DN=350 PN10 AÇO INOX 304 D=3/4" X L=3 1/2" 16 CJ (PARAFUSO, PORCA E ARRUELA) NORMA 0100-400-E027 FL3/3</t>
  </si>
  <si>
    <t>ACESSÓRIOS PARA FLANGE DN=200 PN10 AÇO INOX 304 D=3/4" X L=3 1/2" 8 CJ (PARAFUSO, PORCA E ARRUELA) NORMA 0100-400-E027 FL3/3</t>
  </si>
  <si>
    <t>ACESSÓRIOS PARA FLANGE DN=50 PN10 AÇO INOX 304 D=5/8" X L=2 3/4" 4 CJ (PARAFUSO, PORCA E ARRUELA) NORMA 0100-400-E027 FL3/3</t>
  </si>
  <si>
    <t>ACESSÓRIOS PARA FLANGE DN=100 PN10 AÇO INOX 304 D=5/8" X L=2 3/4" 8 CJ (PARAFUSO, PORCA E ARRUELA) NORMA 0100-400-E027 FL3/3</t>
  </si>
  <si>
    <t>ACESSÓRIOS PARA FLANGE DN=80 PN10 AÇO INOX 304 D=5/8" X L=2 3/4" 8 CJ (PARAFUSO, PORCA E ARRUELA) NORMA 0100-400-E027 FL3/3</t>
  </si>
  <si>
    <t>ACESSÓRIOS PARA FLANGE DN=400 PN10 AÇO INOX 304 D=7/8" X L=4" 16 CJ (PARAFUSO, PORCA E ARRUELA) NORMA 0100-400-E027 FL3/3</t>
  </si>
  <si>
    <t>ACESSÓRIOS PARA FLANGE DN=450 PN10 AÇO INOX 304 D=7/8" X L=4" 20 CJ (PARAFUSO, PORCA E ARRUELA) NORMA 0100-400-E027 FL3/3</t>
  </si>
  <si>
    <t>ACESSÓRIOS PARA FLANGE DN=500 PN10 AÇO INOX 304 D=7/8" X L=4" 20 CJ (PARAFUSO, PORCA E ARRUELA) NORMA 0100-400-E027 FL3/3</t>
  </si>
  <si>
    <t>CAP ELETROFUSÃO PEAD DE=110 MM SDR11 PE100 INJETADO NTS 193</t>
  </si>
  <si>
    <t>CAP ELETROFUSÃO PEAD DE=160 MM SDR11 PE100 INJETADO NTS 193</t>
  </si>
  <si>
    <t>CAP ELETROFUSÃO PEAD DE=225 MM SDR11 PE100 INJETADO NTS 193</t>
  </si>
  <si>
    <t>CAP ELETROFUSÃO PEAD DE=280 MM SDR11 PE100 INJETADO NTS 193</t>
  </si>
  <si>
    <t>CAP ELETROFUSÃO PEAD DE=315 MM SDR11 PE100 INJETADO NTS 193</t>
  </si>
  <si>
    <t>CAP ELETROFUSÃO PEAD DE=63 MM SDR11 PE100 INJETADO NTS 193</t>
  </si>
  <si>
    <t>CAP ELETROFUSÃO PEAD DE=90 MM SDR11 PE100 INJETADO NTS 193</t>
  </si>
  <si>
    <t>COLAR DE TOMADA PARA TUBO PVC/PBA FERRO FUNDIDO DE=110 MM X DN=20 SAÍDA ROSQUEADA ÁGUA</t>
  </si>
  <si>
    <t>COLAR DE TOMADA PARA TUBO PVC/PBA FERRO FUNDIDO DE=60 MM X DN=20 SAÍDA ROSQUEADA ÁGUA</t>
  </si>
  <si>
    <t>COLAR DE TOMADA PARA TUBO PVC/PBA FERRO FUNDIDO DE=85 MM X DN=20 SAÍDA ROSQUEADA ÁGUA</t>
  </si>
  <si>
    <t>CURVA 11º15' COM BOLSAS FERRO FUNDIDO DE=110 MM (7,00 KG) PINTURA EPÓXI - ANEL DE BORRACHA INCLUSO - PARA PVC/PBA NBR 15880 ÁGUA</t>
  </si>
  <si>
    <t>CURVA 11º15' COM BOLSAS FERRO FUNDIDO DE=60 MM (3,00 KG) PINTURA EPÓXI - ANEL DE BORRACHA INCLUSO - PARA PVC/PBA NBR 15880 ÁGUA</t>
  </si>
  <si>
    <t>CURVA 11º15' COM BOLSAS FERRO FUNDIDO DE=85 MM (4,00 KG) PINTURA EPÓXI - ANEL DE BORRACHA INCLUSO - PARA PVC/PBA NBR 15880 ÁGUA</t>
  </si>
  <si>
    <t>CURVA 22º30' COM BOLSAS FERRO FUNDIDO DE=110 MM (7,00 KG) PINTURA EPÓXI - ANEL DE BORRACHA INCLUSO - PARA PVC/PBA NBR 15880 ÁGUA</t>
  </si>
  <si>
    <t>CURVA 22º30' COM BOLSAS FERRO FUNDIDO DE=60 MM (3,00 KG) PINTURA EPÓXI - ANEL DE BORRACHA INCLUSO - PARA PVC/PBA NBR 15880 ÁGUA</t>
  </si>
  <si>
    <t>CURVA 22º30' COM BOLSAS FERRO FUNDIDO DE=85 MM (4,20 KG) PINTURA EPÓXI - ANEL DE BORRACHA INCLUSO - PARA PVC/PBA NBR 15880 ÁGUA</t>
  </si>
  <si>
    <t>CURVA 45GR AÇO CARBONO ASTM A36 DE=20" E=1/4" REVESTIMENTO 0100-400-E045 ALT3 (EPÓXI) 0100-400-E119 TIPO 1</t>
  </si>
  <si>
    <t>CURVA 45GR AÇO CARBONO ASTM A36 DE=40" E=1/4" REVESTIMENTO 0100-400-E045 ALT3 (EPÓXI) 0100-400-E119 TIPO 1</t>
  </si>
  <si>
    <t>CURVA 45GR AÇO CARBONO ASTM A36 DE=60" E=5/16" REVESTIMENTO 0100-400-E045 ALT3 (EPÓXI) 0100-400-E119 TIPO 1</t>
  </si>
  <si>
    <t>CURVA 45º COM BOLSAS FERRO FUNDIDO DE=110 MM (7,50 KG) PINTURA EPÓXI - ANEL DE BORRACHA INCLUSO - PARA PVC/PBA NBR 15880 ÁGUA</t>
  </si>
  <si>
    <t>CURVA 45º COM BOLSAS FERRO FUNDIDO DE=60 MM (3,50 KG) PINTURA EPÓXI - ANEL DE BORRACHA INCLUSO - PARA PVC/PBA NBR 15880 ÁGUA</t>
  </si>
  <si>
    <t>CURVA 45º COM BOLSAS FERRO FUNDIDO DE=85 MM (5,00 KG) PINTURA EPÓXI - ANEL DE BORRACHA INCLUSO - PARA PVC/PBA NBR 15880 ÁGUA</t>
  </si>
  <si>
    <t>CURVA 90GR AÇO CARBONO ASTM A36 DE=20" E=1/4" REVESTIMENTO 0100-400-E045 ALT3 (EPÓXI) 0100-400-E120 TIPO 1</t>
  </si>
  <si>
    <t>CURVA 90GR AÇO CARBONO ASTM A36 DE=40" E=1/4" REVESTIMENTO 0100-400-E045 ALT3 (EPÓXI) 0100-400-E120 TIPO 1</t>
  </si>
  <si>
    <t>CURVA 90GR AÇO CARBONO ASTM A36 DE=60" E=5/16" REVESTIMENTO 0100-400-E045 ALT3 (EPÓXI) 0100-400-E120 TIPO 1</t>
  </si>
  <si>
    <t>CURVA 90º COM BOLSAS FERRO FUNDIDO DE=110 MM (3,80 KG) PINTURA EPÓXI - ANEL DE BORRACHA INCLUSO - PARA PVC/PBA NBR 15880 ÁGUA</t>
  </si>
  <si>
    <t>CURVA 90º COM BOLSAS FERRO FUNDIDO DE=60 MM (3,80 KG) PINTURA EPÓXI - ANEL DE BORRACHA INCLUSO - PARA PVC/PBA NBR 15880 ÁGUA</t>
  </si>
  <si>
    <t>CURVA 90º COM BOLSAS FERRO FUNDIDO DE=85 MM (3,80 KG) PINTURA EPÓXI - ANEL DE BORRACHA INCLUSO - PARA PVC/PBA NBR 15880 ÁGUA</t>
  </si>
  <si>
    <t>EXTREMIDADE BOLSA JE2GS - FLANGE PN10 FERRO FUNDIDO DN=200 MM L=140 MM (20,90 KG) PINTURA EPÓXI VERMELHA E ANEL DE BORRACHA INCLUSO NBR 15420 ESGOTO</t>
  </si>
  <si>
    <t>EXTREMIDADE BOLSA JE2GS - FLANGE PN10 FERRO FUNDIDO DN=250 MM L=145 MM (28,80 KG) PINTURA EPÓXI VERMELHA E ANEL DE BORRACHA INCLUSO NBR 15420 ESGOTO</t>
  </si>
  <si>
    <t>EXTREMIDADE BOLSA JE2GS - FLANGE PN10 FERRO FUNDIDO DN=300 MM L=150 MM (37,60 KG) PINTURA EPÓXI VERMELHA E ANEL DE BORRACHA INCLUSO NBR 15420 ESGOTO</t>
  </si>
  <si>
    <t>EXTREMIDADE BOLSA JE2GS - FLANGE PN10 FERRO FUNDIDO DN=350 MM L=155 MM (44,00 KG) PINTURA EPÓXI VERMELHA E ANEL DE BORRACHA INCLUSO NBR 15420 ESGOTO</t>
  </si>
  <si>
    <t>EXTREMIDADE BOLSA JE2GS - FLANGE PN10 FERRO FUNDIDO DN=400 MM L=160 MM (53,10 KG) PINTURA EPÓXI VERMELHA E ANEL DE BORRACHA INCLUSO NBR 15420 ESGOTO</t>
  </si>
  <si>
    <t>EXTREMIDADE BOLSA JE2GS - FLANGE PN10 FERRO FUNDIDO DN=450 MM L=165 MM (69,60 KG) PINTURA EPÓXI VERMELHA E ANEL DE BORRACHA INCLUSO NBR 15420 ESGOTO</t>
  </si>
  <si>
    <t>EXTREMIDADE BOLSA JE2GS - FLANGE PN10 FERRO FUNDIDO DN=500 MM L=170 MM (81,60 KG) PINTURA EPÓXI VERMELHA E ANEL DE BORRACHA INCLUSO NBR 15420 ESGOTO</t>
  </si>
  <si>
    <t>EXTREMIDADE BOLSA JE2GS - FLANGE PN10/16 FERRO FUNDIDO DN=100 MM L=130 MM (9,80 KG) PINTURA EPÓXI VERMELHA E ANEL DE BORRACHA INCLUSO NBR 15420 ESGOTO</t>
  </si>
  <si>
    <t>EXTREMIDADE BOLSA JE2GS - FLANGE PN10/16 FERRO FUNDIDO DN=150 MM L=135 MM (15,70 KG) PINTURA EPÓXI VERMELHA E ANEL DE BORRACHA INCLUSO NBR 15420 ESGOTO</t>
  </si>
  <si>
    <t>EXTREMIDADE BOLSA JE2GS - FLANGE PN10/16/25 FERRO FUNDIDO DN=80 MM L=130 MM (8,10 KG) PINTURA EPÓXI VERMELHA E ANEL DE BORRACHA INCLUSO NBR 15420 ESGOTO</t>
  </si>
  <si>
    <t>EXTREMIDADE PONTA - FLANGE PN10 E ABA DE VEDAÇÃO FERRO FUNDIDO DN=200 MM L=700 MM (46,00 KG) PINTURA EPÓXI VERMELHA - ACESSÓRIOS NÃO INCLUSOS NBR 15420 ESGOTO</t>
  </si>
  <si>
    <t>EXTREMIDADE PONTA - FLANGE PN10 E ABA DE VEDAÇÃO FERRO FUNDIDO DN=250 MM L=700 MM (58,00 KG) PINTURA EPÓXI VERMELHA - ACESSÓRIOS NÃO INCLUSOS NBR 15420 ESGOTO</t>
  </si>
  <si>
    <t>EXTREMIDADE PONTA - FLANGE PN10 E ABA DE VEDAÇÃO FERRO FUNDIDO DN=300 MM L=700 MM (75,00 KG) PINTURA EPÓXI VERMELHA - ACESSÓRIOS NÃO INCLUSOS NBR 15420 ESGOTO</t>
  </si>
  <si>
    <t>EXTREMIDADE PONTA - FLANGE PN10 E ABA DE VEDAÇÃO FERRO FUNDIDO DN=350 MM L=700 MM (89,00 KG) PINTURA EPÓXI VERMELHA - ACESSÓRIOS NÃO INCLUSOS NBR 15420 ESGOTO</t>
  </si>
  <si>
    <t>EXTREMIDADE PONTA - FLANGE PN10 E ABA DE VEDAÇÃO FERRO FUNDIDO DN=400 MM L=700 MM (108,00 KG) PINTURA EPÓXI VERMELHA - ACESSÓRIOS NÃO INCLUSOS NBR 15420 ESGOTO</t>
  </si>
  <si>
    <t>EXTREMIDADE PONTA - FLANGE PN10 E ABA DE VEDAÇÃO FERRO FUNDIDO DN=500 MM L=700 MM (147,00 KG) PINTURA EPÓXI VERMELHA - ACESSÓRIOS NÃO INCLUSOS NBR 15420 ESGOTO</t>
  </si>
  <si>
    <t>EXTREMIDADE PONTA - FLANGE PN10 FERRO FUNDIDO DN=200 MM L=400 MM (23,20 KG) PINTURA EPÓXI VERMELHA - ACESSÓRIOS NÃO INCLUSOS NBR 15420 ESGOTO</t>
  </si>
  <si>
    <t>EXTREMIDADE PONTA - FLANGE PN10 FERRO FUNDIDO DN=250 MM L=420 MM (32,00 KG) PINTURA EPÓXI VERMELHA - ACESSÓRIOS NÃO INCLUSOS NBR 15420 ESGOTO</t>
  </si>
  <si>
    <t>EXTREMIDADE PONTA - FLANGE PN10 FERRO FUNDIDO DN=300 MM L=440 MM (42,00 KG) PINTURA EPÓXI VERMELHA - ACESSÓRIOS NÃO INCLUSOS NBR 15420 ESGOTO</t>
  </si>
  <si>
    <t>EXTREMIDADE PONTA - FLANGE PN10 FERRO FUNDIDO DN=350 MM L=460 MM (52,00 KG) PINTURA EPÓXI VERMELHA - ACESSÓRIOS NÃO INCLUSOS NBR 15420 ESGOTO</t>
  </si>
  <si>
    <t>EXTREMIDADE PONTA - FLANGE PN10 FERRO FUNDIDO DN=400 MM L=480 MM (73,50 KG) PINTURA EPÓXI VERMELHA - ACESSÓRIOS NÃO INCLUSOS NBR 15420 ESGOTO</t>
  </si>
  <si>
    <t>EXTREMIDADE PONTA - FLANGE PN10 FERRO FUNDIDO DN=450 MM L=500 MM (78,00 KG) PINTURA EPÓXI VERMELHA - ACESSÓRIOS NÃO INCLUSOS NBR 15420 ESGOTO</t>
  </si>
  <si>
    <t>EXTREMIDADE PONTA - FLANGE PN10 FERRO FUNDIDO DN=500 MM L=520 MM (114,00 KG) PINTURA EPÓXI VERMELHA - ACESSÓRIOS NÃO INCLUSOS NBR 15420 ESGOTO</t>
  </si>
  <si>
    <t>EXTREMIDADE PONTA - FLANGE PN10/16 E ABA DE VEDAÇÃO FERRO FUNDIDO DN=100 MM L=700 MM (21,00 KG) PINTURA EPÓXI VERMELHA - ACESSÓRIOS NÃO INCLUSOS NBR 15420 ESGOTO</t>
  </si>
  <si>
    <t>EXTREMIDADE PONTA - FLANGE PN10/16 E ABA DE VEDAÇÃO FERRO FUNDIDO DN=150 MM L=700 MM (32,00 KG) PINTURA EPÓXI VERMELHA - ACESSÓRIOS NÃO INCLUSOS NBR 15420 ESGOTO</t>
  </si>
  <si>
    <t>EXTREMIDADE PONTA - FLANGE PN10/16 FERRO FUNDIDO DN=100 MM L=360 MM (10,90 KG) PINTURA EPÓXI VERMELHA - ACESSÓRIOS NÃO INCLUSOS NBR 15420 ESGOTO</t>
  </si>
  <si>
    <t>EXTREMIDADE PONTA - FLANGE PN10/16 FERRO FUNDIDO DN=150 MM L=380 MM (17,70 KG) PINTURA EPÓXI VERMELHA - ACESSÓRIOS NÃO INCLUSOS NBR 15420 ESGOTO</t>
  </si>
  <si>
    <t>EXTREMIDADE PONTA - FLANGE PN10/16/25 E ABA DE VEDAÇÃO FERRO FUNDIDO DN=80 MM L=700 MM (17,00 KG) PINTURA EPÓXI VERMELHA - ACESSÓRIOS NÃO INCLUSOS NBR 15420 ESGOTO</t>
  </si>
  <si>
    <t>EXTREMIDADE PONTA - FLANGE PN10/16/25 FERRO FUNDIDO DN=80 MM L=350 MM (8,50 KG) PINTURA EPÓXI VERMELHA - ACESSÓRIOS NÃO INCLUSOS NBR 15420 ESGOTO</t>
  </si>
  <si>
    <t>FLANGE AÇO CARBONO ASTM A36 DE=20" PN10 REVESTIMENTO 0100-400-E045 ALT3 (EPÓXI) 0100-400-E027 FL1 - ISO 2531</t>
  </si>
  <si>
    <t>FLANGE AÇO CARBONO ASTM A36 DE=40" PN10 REVESTIMENTO 0100-400-E045 ALT3 (EPÓXI) 0100-400-E027 FL1 - ISO 2531</t>
  </si>
  <si>
    <t>FLANGE AÇO CARBONO ASTM A36 DE=60" PN12 REVESTIMENTO 0100-400-E045 ALT3 (EPÓXI) 0100-400-E007 FL1 AWWA C207</t>
  </si>
  <si>
    <t>FLANGE CEGO PN10 FERRO FUNDIDO DN=200 MM (11,00 KG) PINTURA EPÓXI VERMELHA - ACESSÓRIOS NÃO INCLUSOS NBR 15420 ESGOTO</t>
  </si>
  <si>
    <t>FLANGE CEGO PN10 FERRO FUNDIDO DN=250 MM (17,00 KG) PINTURA EPÓXI VERMELHA - ACESSÓRIOS NÃO INCLUSOS NBR 15420 ESGOTO</t>
  </si>
  <si>
    <t>FLANGE CEGO PN10 FERRO FUNDIDO DN=300 MM (24,00 KG) PINTURA EPÓXI VERMELHA - ACESSÓRIOS NÃO INCLUSOS NBR 15420 ESGOTO</t>
  </si>
  <si>
    <t>FLANGE CEGO PN10 FERRO FUNDIDO DN=350 MM (30,00 KG) PINTURA EPÓXI VERMELHA - ACESSÓRIOS NÃO INCLUSOS NBR 15420 ESGOTO</t>
  </si>
  <si>
    <t>FLANGE CEGO PN10 FERRO FUNDIDO DN=400 MM (36,00 KG) PINTURA EPÓXI VERMELHA - ACESSÓRIOS NÃO INCLUSOS NBR 15420 ESGOTO</t>
  </si>
  <si>
    <t>FLANGE CEGO PN10 FERRO FUNDIDO DN=450 MM (56,00 KG) PINTURA EPÓXI VERMELHA - ACESSÓRIOS NÃO INCLUSOS NBR 15420 ESGOTO</t>
  </si>
  <si>
    <t>FLANGE CEGO PN10 FERRO FUNDIDO DN=50 MM (2,40 KG) PINTURA EPÓXI VERMELHA - ACESSÓRIOS NÃO INCLUSOS NBR 15420 ESGOTO</t>
  </si>
  <si>
    <t>FLANGE CEGO PN10 FERRO FUNDIDO DN=500 MM (68,00 KG) PINTURA EPÓXI VERMELHA - ACESSÓRIOS NÃO INCLUSOS NBR 15420 ESGOTO</t>
  </si>
  <si>
    <t>FLANGE CEGO PN10/16 FERRO FUNDIDO DN=100 MM (4,30 KG) PINTURA EPÓXI VERMELHA - ACESSÓRIOS NÃO INCLUSOS NBR 15420 ESGOTO</t>
  </si>
  <si>
    <t>FLANGE CEGO PN10/16 FERRO FUNDIDO DN=150 MM (7,20 KG) PINTURA EPÓXI VERMELHA - ACESSÓRIOS NÃO INCLUSOS NBR 15420 ESGOTO</t>
  </si>
  <si>
    <t>FLANGE CEGO PN10/16/25 FERRO FUNDIDO DN=80 MM (3,60 KG) PINTURA EPÓXI VERMELHA - ACESSÓRIOS NÃO INCLUSOS NBR 15420 ESGOTO</t>
  </si>
  <si>
    <t>FLANGE AVULSO PN10 FERRO FUNDIDO DN=200 MM (10,00 KG) PINTURA EPÓXI VERMELHA - ACESSÓRIOS NÃO INCLUSOS NBR 15420 ESGOTO</t>
  </si>
  <si>
    <t>FLANGE AVULSO PN10 FERRO FUNDIDO DN=250 MM (14,00 KG) PINTURA EPÓXI VERMELHA - ACESSÓRIOS NÃO INCLUSOS NBR 15420 ESGOTO</t>
  </si>
  <si>
    <t>FLANGE AVULSO PN10 FERRO FUNDIDO DN=300 MM (18,00 KG) PINTURA EPÓXI VERMELHA - ACESSÓRIOS NÃO INCLUSOS NBR 15420 ESGOTO</t>
  </si>
  <si>
    <t>FLANGE AVULSO PN10 FERRO FUNDIDO DN=350 MM (23,00 KG) PINTURA EPÓXI VERMELHA - ACESSÓRIOS NÃO INCLUSOS NBR 15420 ESGOTO</t>
  </si>
  <si>
    <t>FLANGE AVULSO PN10 FERRO FUNDIDO DN=400 MM (28,00 KG) PINTURA EPÓXI VERMELHA - ACESSÓRIOS NÃO INCLUSOS NBR 15420 ESGOTO</t>
  </si>
  <si>
    <t>FLANGE AVULSO PN10 FERRO FUNDIDO DN=450 MM (34,00 KG) PINTURA EPÓXI VERMELHA - ACESSÓRIOS NÃO INCLUSOS NBR 15420 ESGOTO</t>
  </si>
  <si>
    <t>FLANGE AVULSO PN10 FERRO FUNDIDO DN=500 MM (38,00 KG) PINTURA EPÓXI VERMELHA - ACESSÓRIOS NÃO INCLUSOS NBR 15420 ESGOTO</t>
  </si>
  <si>
    <t>FLANGE AVULSO PN10/16 FERRO FUNDIDO DN=100 MM (4,50 KG) PINTURA EPÓXI VERMELHA - ACESSÓRIOS NÃO INCLUSOS NBR 15420 ESGOTO</t>
  </si>
  <si>
    <t>FLANGE AVULSO PN10/16 FERRO FUNDIDO DN=150 MM (8,00 KG) PINTURA EPÓXI VERMELHA - ACESSÓRIOS NÃO INCLUSOS NBR 15420 ESGOTO</t>
  </si>
  <si>
    <t>FLANGE AVULSO PN10/16/25 FERRO FUNDIDO DN=80 MM (3,50 KG) PINTURA EPÓXI VERMELHA - ACESSÓRIOS NÃO INCLUSOS NBR 15420 ESGOTO</t>
  </si>
  <si>
    <t>FLANGE CEGO AÇO CARBONO ASTM A36 DE=20" PN10 REVESTIMENTO 0100-400-E045 ALT3 (EPÓXI) 0100-400-E027 FL2 - ISO 2531</t>
  </si>
  <si>
    <t>FLANGE CEGO AÇO CARBONO ASTM A36 DE=40" PN10 REVESTIMENTO 0100-400-E045 ALT3 (EPÓXI) 0100-400-E027 FL2 - ISO 2531</t>
  </si>
  <si>
    <t>FLANGE CEGO AÇO CARBONO ASTM A36 DE=60" PN12 REVESTIMENTO 0100-400-E045 ALT3 (EPÓXI) 0100-400-E007 FL2 AWWA C207</t>
  </si>
  <si>
    <t>HASTE DE PROLONGAMENTO C/QUADRADO E BOCA DE CHAVE FERRO TREFILADO D=1.1/8" X L=5 M (5 KG/M) PINTURA EPÓXI AZUL P/MANOBRA DE VÁLVULAS</t>
  </si>
  <si>
    <t>HASTE DE PROLONGAMENTO C/QUADRADO E BOCA DE CHAVE FERRO TREFILADO D=1.3/4" X L=5 M (12 KG/M) PINTURA EPÓXI AZUL P/MANOBRA DE VÁLVULAS</t>
  </si>
  <si>
    <t>HASTE DE PROLONGAMENTO C/QUADRADO E BOCA DE CHAVE FERRO TREFILADO D=2" X L=5 M (16 KG/M) PINTURA EPÓXI AZUL P/MANOBRA DE VÁLVULAS</t>
  </si>
  <si>
    <t>HASTE DE PROLONGAMENTO C/QUADRADO E BOCA DE CHAVE FERRO TREFILADO D=2.1/2" X L=5 M (25 KG/M) PINTURA EPÓXI AZUL P/MANOBRA DE VÁLVULAS</t>
  </si>
  <si>
    <t>JUNÇÃO 45º COM FLANGES PN10 FERRO FUNDIDO DN=200 X 100 MM (47,00 KG) PINTURA EPÓXI VERMELHA - ACESSÓRIOS NÃO INCLUSOS NBR 15420 ESGOTO</t>
  </si>
  <si>
    <t>JUNÇÃO 45º COM FLANGES PN10 FERRO FUNDIDO DN=200 X 150 MM (51,00 KG) PINTURA EPÓXI VERMELHA - ACESSÓRIOS NÃO INCLUSOS NBR 15420 ESGOTO</t>
  </si>
  <si>
    <t>JUNÇÃO 45º COM FLANGES PN10 FERRO FUNDIDO DN=200 X 200 MM (55,00 KG) PINTURA EPÓXI VERMELHA - ACESSÓRIOS NÃO INCLUSOS NBR 15420 ESGOTO</t>
  </si>
  <si>
    <t>JUNÇÃO 45º COM FLANGES PN10 FERRO FUNDIDO DN=250 X 150 MM (72,00 KG) PINTURA EPÓXI VERMELHA - ACESSÓRIOS NÃO INCLUSOS NBR 15420 ESGOTO</t>
  </si>
  <si>
    <t>JUNÇÃO 45º COM FLANGES PN10 FERRO FUNDIDO DN=250 X 200 MM (76,00 KG) PINTURA EPÓXI VERMELHA - ACESSÓRIOS NÃO INCLUSOS NBR 15420 ESGOTO</t>
  </si>
  <si>
    <t>JUNÇÃO 45º COM FLANGES PN10 FERRO FUNDIDO DN=250 X 250 MM (80,00 KG) PINTURA EPÓXI VERMELHA - ACESSÓRIOS NÃO INCLUSOS NBR 15420 ESGOTO</t>
  </si>
  <si>
    <t>JUNÇÃO 45º COM FLANGES PN10 FERRO FUNDIDO DN=300 X 200 MM (103,00 KG) PINTURA EPÓXI VERMELHA - ACESSÓRIOS NÃO INCLUSOS NBR 15420 ESGOTO</t>
  </si>
  <si>
    <t>JUNÇÃO 45º COM FLANGES PN10 FERRO FUNDIDO DN=300 X 250 MM (140,40 KG) PINTURA EPÓXI VERMELHA - ACESSÓRIOS NÃO INCLUSOS NBR 15420 ESGOTO</t>
  </si>
  <si>
    <t>JUNÇÃO 45º COM FLANGES PN10 FERRO FUNDIDO DN=300 X 300 MM (111,00 KG) PINTURA EPÓXI VERMELHA - ACESSÓRIOS NÃO INCLUSOS NBR 15420 ESGOTO</t>
  </si>
  <si>
    <t>JUNÇÃO 45º COM FLANGES PN10 FERRO FUNDIDO DN=400 X 300 MM (168,00 KG) PINTURA EPÓXI VERMELHA - ACESSÓRIOS NÃO INCLUSOS NBR 15420 ESGOTO</t>
  </si>
  <si>
    <t>JUNÇÃO 45º COM FLANGES PN10 FERRO FUNDIDO DN=400 X 400 MM (173,00 KG) PINTURA EPÓXI VERMELHA - ACESSÓRIOS NÃO INCLUSOS NBR 15420 ESGOTO</t>
  </si>
  <si>
    <t>JUNÇÃO 45º COM FLANGES PN10/16 FERRO FUNDIDO DN=100 X 100 MM (21,00 KG) PINTURA EPÓXI VERMELHA - ACESSÓRIOS NÃO INCLUSOS NBR 15420 ESGOTO</t>
  </si>
  <si>
    <t>JUNÇÃO 45º COM FLANGES PN10/16 FERRO FUNDIDO DN=100 X 80 MM (20,80 KG) PINTURA EPÓXI VERMELHA - ACESSÓRIOS NÃO INCLUSOS NBR 15420 ESGOTO</t>
  </si>
  <si>
    <t>JUNÇÃO 45º COM FLANGES PN10/16 FERRO FUNDIDO DN=150 X 100 MM (33,00 KG) PINTURA EPÓXI VERMELHA - ACESSÓRIOS NÃO INCLUSOS NBR 15420 ESGOTO</t>
  </si>
  <si>
    <t>JUNÇÃO 45º COM FLANGES PN10/16 FERRO FUNDIDO DN=150 X 150 MM (36,00 KG) PINTURA EPÓXI VERMELHA - ACESSÓRIOS NÃO INCLUSOS NBR 15420 ESGOTO</t>
  </si>
  <si>
    <t>JUNÇÃO 45º COM FLANGES PN10/16/25 FERRO FUNDIDO DN=80 X 80 MM (17,20 KG) PINTURA EPÓXI VERMELHA - ACESSÓRIOS NÃO INCLUSOS NBR 15420 ESGOTO</t>
  </si>
  <si>
    <t>JUNTA FLEXÍVEL BORRACHA DN=100 X 100 MM TIPO ADAPTADOR ASTM C1173 UNIÃO TUBOS CERÂMICO E PVC COL ESG</t>
  </si>
  <si>
    <t>JUNTA FLEXÍVEL BORRACHA DN=150 X 150 MM TIPO ADAPTADOR ASTM C1173 UNIÃO TUBOS CERÂMICO E PVC COL ESG</t>
  </si>
  <si>
    <t>JUNTA FLEXÍVEL BORRACHA DN=200 X 200 MM TIPO ADAPTADOR ASTM C1173 UNIÃO TUBOS CERÂMICO E PVC COL ESG</t>
  </si>
  <si>
    <t>JUNTA FLEXÍVEL BORRACHA DN=250 X 250 MM TIPO ADAPTADOR ASTM C1173 UNIÃO TUBOS CERÂMICO E PVC COL ESG</t>
  </si>
  <si>
    <t>JUNTA FLEXÍVEL BORRACHA DN=300 X 300 MM TIPO ADAPTADOR ASTM C1173 UNIÃO TUBOS CERÂMICO E PVC COL ESG</t>
  </si>
  <si>
    <t>JUNTA GIBAULT FERRO FUNDIDO DN=100 MM (5,20 KG) PINTURA EPÓXI VERMELHA - ACESSÓRIOS INCLUSOS NBR 15420 ESGOTO</t>
  </si>
  <si>
    <t>JUNTA GIBAULT FERRO FUNDIDO DN=150 MM (9,20 KG) PINTURA EPÓXI VERMELHA - ACESSÓRIOS INCLUSOS NBR 15420 ESGOTO</t>
  </si>
  <si>
    <t>JUNTA GIBAULT FERRO FUNDIDO DN=200 MM (17,50 KG) PINTURA EPÓXI VERMELHA - ACESSÓRIOS INCLUSOS NBR 15420 ESGOTO</t>
  </si>
  <si>
    <t>JUNTA GIBAULT FERRO FUNDIDO DN=250 MM (29,40 KG) PINTURA EPÓXI VERMELHA - ACESSÓRIOS INCLUSOS NBR 15420 ESGOTO</t>
  </si>
  <si>
    <t>JUNTA GIBAULT FERRO FUNDIDO DN=300 MM (34,00 KG) PINTURA EPÓXI VERMELHA - ACESSÓRIOS INCLUSOS NBR 15420 ESGOTO</t>
  </si>
  <si>
    <t>JUNTA GIBAULT FERRO FUNDIDO DN=350 MM (46,30 KG) PINTURA EPÓXI VERMELHA - ACESSÓRIOS INCLUSOS NBR 15420 ESGOTO</t>
  </si>
  <si>
    <t>JUNTA GIBAULT FERRO FUNDIDO DN=400 MM (54,30 KG) PINTURA EPÓXI VERMELHA - ACESSÓRIOS INCLUSOS NBR 15420 ESGOTO</t>
  </si>
  <si>
    <t>JUNTA GIBAULT FERRO FUNDIDO DN=450 MM (59,20 KG) PINTURA EPÓXI VERMELHA - ACESSÓRIOS INCLUSOS NBR 15420 ESGOTO</t>
  </si>
  <si>
    <t>JUNTA GIBAULT FERRO FUNDIDO DN=500 MM (68,50 KG) PINTURA EPÓXI VERMELHA - ACESSÓRIOS INCLUSOS NBR 15420 ESGOTO</t>
  </si>
  <si>
    <t>JUNTA GIBAULT FERRO FUNDIDO DN=80 MM (7,0 KG) PINTURA EPÓXI VERMELHA - ACESSÓRIOS INCLUSOS NBR 15420 ESGOTO</t>
  </si>
  <si>
    <t>LUVA COM BOLSAS JE2GS FERRO FUNDIDO DN=80 MM (10,00 KG) PINTURA EPÓXI VERMELHA - ANÉIS DE BORRACHA INCLUSOS NBR 15420 ESGOTO</t>
  </si>
  <si>
    <t>LUVA COM BOLSAS JE2GS FERRO FUNDIDODN=100 MM (11,70 KG) PINTURA EPÓXI VERMELHA - ANÉIS DE BORRACHA INCLUSOS NBR 15420 ESGOTO</t>
  </si>
  <si>
    <t>LUVA COM BOLSAS JE2GS FERRO FUNDIDO DN=150 MM (16,70 KG) PINTURA EPÓXI VERMELHA - ANÉIS DE BORRACHA INCLUSOS NBR 15420 ESGOTO</t>
  </si>
  <si>
    <t>LUVA COM BOLSAS JE2GS FERRO FUNDIDO DN=200 MM (24,20 KG) PINTURA EPÓXI VERMELHA - ANÉIS DE BORRACHA INCLUSOS NBR 15420 ESGOTO</t>
  </si>
  <si>
    <t>LUVA COM BOLSAS JE2GS FERRO FUNDIDO DN=250 MM (30,20 KG) PINTURA EPÓXI VERMELHA - ANÉIS DE BORRACHA INCLUSOS NBR 15420 ESGOTO</t>
  </si>
  <si>
    <t>LUVA COM BOLSAS JE2GS FERRO FUNDIDO DN=300 MM (38,90 KG) PINTURA EPÓXI VERMELHA - ANÉIS DE BORRACHA INCLUSOS NBR 15420 ESGOTO</t>
  </si>
  <si>
    <t>LUVA COM BOLSAS JE2GS FERRO FUNDIDO DN=350 MM (48,20 KG) PINTURA EPÓXI VERMELHA - ANÉIS DE BORRACHA INCLUSOS NBR 15420 ESGOTO</t>
  </si>
  <si>
    <t>LUVA COM BOLSAS JE2GS FERRO FUNDIDO DN=400 MM (52,20 KG) PINTURA EPÓXI VERMELHA - ANÉIS DE BORRACHA INCLUSOS NBR 15420 ESGOTO</t>
  </si>
  <si>
    <t>LUVA COM BOLSAS JE2GS FERRO FUNDIDO DN=450 MM (69,20 KG) PINTURA EPÓXI VERMELHA - ANÉIS DE BORRACHA INCLUSOS NBR 15420 ESGOTO</t>
  </si>
  <si>
    <t>LUVA COM BOLSAS JE2GS FERRO FUNDIDO DN=500 MM (81,00 KG) PINTURA EPÓXI VERMELHA - ANÉIS DE BORRACHA INCLUSOS NBR 15420 ESGOTO</t>
  </si>
  <si>
    <t>LUVA DE CORRER COM BOLSAS FERRO FUNDIDO DE=110 MM (7,50 KG) PINTURA EPÓXI - ANEL DE BORRACHA INCLUSO - PARA PVC/PBA NBR 15880 ÁGUA</t>
  </si>
  <si>
    <t>LUVA DE CORRER COM BOLSAS FERRO FUNDIDO DE=60 MM (5,70 KG) PINTURA EPÓXI - ANEL DE BORRACHA INCLUSO - PARA PVC/PBA NBR 15880 ÁGUA</t>
  </si>
  <si>
    <t>LUVA DE CORRER COM BOLSAS FERRO FUNDIDO DE=85 MM (6,50 KG) PINTURA EPÓXI - ANEL DE BORRACHA INCLUSO - PARA PVC/PBA NBR 15880 ÁGUA</t>
  </si>
  <si>
    <t>LUVA DE CORRER COM BOLSAS JUNTA MECÂNICA FERRO FUNDIDO DN=100 MM (19,14 KG) PINTURA EPÓXI VERMELHA - ACESSÓRIOS INCLUSOS NBR 15420 ESGOTO</t>
  </si>
  <si>
    <t>LUVA DE CORRER COM BOLSAS JUNTA MECÂNICA FERRO FUNDIDO DN=150 MM (27,56 KG) PINTURA EPÓXI VERMELHA - ACESSÓRIOS INCLUSOS NBR 15420 ESGOTO</t>
  </si>
  <si>
    <t>LUVA DE CORRER COM BOLSAS JUNTA MECÂNICA FERRO FUNDIDO DN=200 MM (41,36 KG) PINTURA EPÓXI VERMELHA - ACESSÓRIOS INCLUSOS NBR 15420 ESGOTO</t>
  </si>
  <si>
    <t>LUVA DE CORRER COM BOLSAS JUNTA MECÂNICA FERRO FUNDIDO DN=250 MM (64,48 KG) PINTURA EPÓXI VERMELHA - ACESSÓRIOS INCLUSOS NBR 15420 ESGOTO</t>
  </si>
  <si>
    <t>LUVA DE CORRER COM BOLSAS JUNTA MECÂNICA FERRO FUNDIDO DN=300 MM (76,68 KG) PINTURA EPÓXI VERMELHA - ACESSÓRIOS INCLUSOS NBR 15420 ESGOTO</t>
  </si>
  <si>
    <t>LUVA DE CORRER COM BOLSAS JUNTA MECÂNICA FERRO FUNDIDO DN=350 MM (111,43 KG) PINTURA EPÓXI VERMELHA - ACESSÓRIOS INCLUSOS NBR 15420 ESGOTO</t>
  </si>
  <si>
    <t>LUVA DE CORRER COM BOLSAS JUNTA MECÂNICA FERRO FUNDIDO DN=400 MM (133,50 KG) PINTURA EPÓXI VERMELHA - ACESSÓRIOS INCLUSOS NBR 15420 ESGOTO</t>
  </si>
  <si>
    <t>LUVA DE CORRER COM BOLSAS JUNTA MECÂNICA FERRO FUNDIDO DN=450 MM (159,30 KG) PINTURA EPÓXI VERMELHA - ACESSÓRIOS INCLUSOS NBR 15420 ESGOTO</t>
  </si>
  <si>
    <t>LUVA DE CORRER COM BOLSAS JUNTA MECÂNICA FERRO FUNDIDO DN=500 MM (194,00 KG) PINTURA EPÓXI VERMELHA - ACESSÓRIOS INCLUSOS NBR 15420 ESGOTO</t>
  </si>
  <si>
    <t>LUVA DE CORRER COM BOLSAS JUNTA MECÂNICA FERRO FUNDIDO DN=80 MM (16,34 KG) PINTURA EPÓXI VERMELHA - ACESSÓRIOS INCLUSOS NBR 15420 ESGOTO</t>
  </si>
  <si>
    <t>LUVA ELETROFUSÃO PEAD DE=110 MM SDR11 PE100 INJETADO NTS 193</t>
  </si>
  <si>
    <t>LUVA ELETROFUSÃO PEAD DE=160 MM SDR11 PE100 INJETADO NTS 193</t>
  </si>
  <si>
    <t>LUVA ELETROFUSÃO PEAD DE=225 MM SDR11 PE100 INJETADO NTS 193</t>
  </si>
  <si>
    <t>LUVA ELETROFUSÃO PEAD DE=280 MM SDR11 PE100 INJETADO NTS 193</t>
  </si>
  <si>
    <t>LUVA ELETROFUSÃO PEAD DE=315 MM SDR11 PE100 INJETADO NTS 193</t>
  </si>
  <si>
    <t>LUVA ELETROFUSÃO PEAD DE=400 MM SDR11 PE100 INJETADO NTS 193</t>
  </si>
  <si>
    <t>LUVA ELETROFUSÃO PEAD DE=90 MM SDR11 PE100 INJETADO NTS 193</t>
  </si>
  <si>
    <t>PLACA DE REDUÇÃO FERRO FUNDIDO DN=100 X 50 MM PN10/16 (5,00 KG) PINTURA EPÓXI VERMELHA, ACESSÓRIOS NÃO INCLUSOS NBR 15420 ESGOTO</t>
  </si>
  <si>
    <t>PLACA DE REDUÇÃO FERRO FUNDIDO DN=200 X 100 MM PN10 (13,00 KG) PINTURA EPÓXI VERMELHA, ACESSÓRIOS NÃO INCLUSOS NBR 15420 ESGOTO</t>
  </si>
  <si>
    <t>PLACA DE REDUÇÃO FERRO FUNDIDO DN=200 X 80 MM PN10 (13,00 KG) PINTURA EPÓXI VERMELHA, ACESSÓRIOS NÃO INCLUSOS NBR 15420 ESGOTO</t>
  </si>
  <si>
    <t>PLACA DE REDUÇÃO FERRO FUNDIDO DN=250 X 200 MM PN10 (32,00 KG) PINTURA EPÓXI VERMELHA, ACESSÓRIOS NÃO INCLUSOS NBR 15420 ESGOTO</t>
  </si>
  <si>
    <t>PLACA DE REDUÇÃO FERRO FUNDIDO DN=350 X 150 MM PN10 (38,00 KG) PINTURA BETUMINOSA, ACESSÓRIOS NÃO INCLUSOS NBR 15420 ESGOTO</t>
  </si>
  <si>
    <t>PLACA DE REDUÇÃO FERRO FUNDIDO DN=350 X 250 MM PN10 (32,00 KG) PINTURA EPÓXI VERMELHA, ACESSÓRIOS NÃO INCLUSOS NBR 15420 ESGOTO</t>
  </si>
  <si>
    <t>PLACA DE REDUÇÃO FERRO FUNDIDO DN=400 X 150 MM PN10 (38,00 KG) PINTURA EPÓXI VERMELHA, ACESSÓRIOS NÃO INCLUSOS NBR 15420 ESGOTO</t>
  </si>
  <si>
    <t>PLACA DE REDUÇÃO FERRO FUNDIDO DN=400 X 200 MM PN10 (39,50 KG) PINTURA EPÓXI VERMELHA, ACESSÓRIOS NÃO INCLUSOS NBR 15420 ESGOTO</t>
  </si>
  <si>
    <t>PLACA DE REDUÇÃO FERRO FUNDIDO DN=400 X 250 MM PN10 (39,00 KG) PINTURA EPÓXI VERMELHA, ACESSÓRIOS NÃO INCLUSOS NBR 15420 ESGOTO</t>
  </si>
  <si>
    <t>PLACA DE REDUÇÃO FERRO FUNDIDO DN=400 X 300 MM PN10 (38,00 KG) PINTURA EPÓXI VERMELHA, ACESSÓRIOS NÃO INCLUSOS NBR 15420 ESGOTO</t>
  </si>
  <si>
    <t>PLACA DE REDUÇÃO FERRO FUNDIDO DN=500 X 350 MM PN10 (56,00 KG) PINTURA EPÓXI VERMELHA, ACESSÓRIOS NÃO INCLUSOS NBR 15420 ESGOTO</t>
  </si>
  <si>
    <t>PLACA DE REDUÇÃO FERRO FUNDIDO DN=500 X 400 MM PN10 (53,00 KG) PINTURA EPÓXI VERMELHA, ACESSÓRIOS NÃO INCLUSOS NBR 15420 ESGOTO</t>
  </si>
  <si>
    <t>REDUÇÃO CONCÊNTRICA AÇO CARBONO ASTM A36 DE=20" X 10" E=1/4" REVESTIMENTO 0100-400-E045 ALT3 (EPÓXI) 0100-400-E071</t>
  </si>
  <si>
    <t>REDUÇÃO CONCÊNTRICA AÇO CARBONO ASTM A36 DE=40" X 20" E=1/4" REVESTIMENTO 0100-400-E045 ALT3 (EPÓXI) 0100-400-E071</t>
  </si>
  <si>
    <t>REDUÇÃO CONCÊNTRICA AÇO CARBONO ASTM A36 DE=60" X 40" E=5/16" REVESTIMENTO 0100-400-E045 ALT3 (EPÓXI) 0100-400-E071</t>
  </si>
  <si>
    <t>REDUÇÃO CONCÊNTRICA COM FLANGES PN10 FERRO FUNDIDO DN=250 X 100 MM (40,00 KG) PINTURA BETUMINOSA - ACESSÓRIOS NÃO INCLUSOS NBR 7675 ÁGUA</t>
  </si>
  <si>
    <t>REDUÇÃO CONCÊNTRICA COM FLANGES PN10 FERRO FUNDIDO DN=250 X 100 MM (40,00 KG) PINTURA EPÓXI VERMELHA, ACESSÓRIOS NÃO INCLUSOS NBR 15420 ESGOTO</t>
  </si>
  <si>
    <t>REDUÇÃO CONCÊNTRICA COM FLANGES PN10 FERRO FUNDIDO DN=350 X 300 MM (49,50 KG) PINTURA EPÓXI VERMELHA, ACESSÓRIOS NÃO INCLUSOS NBR 15420 ESGOTO</t>
  </si>
  <si>
    <t>REDUÇÃO CONCÊNTRICA COM FLANGES PN10 FERRO FUNDIDO DN=400 X 250 MM (78,00 KG) PINTURA EPÓXI VERMELHA, ACESSÓRIOS NÃO INCLUSOS NBR 15420 ESGOTO</t>
  </si>
  <si>
    <t>REDUÇÃO CONCÊNTRICA COM FLANGES PN10 FERRO FUNDIDO DN=400 X 300 MM (76,00 KG) PINTURA EPÓXI VERMELHA, ACESSÓRIOS NÃO INCLUSOS NBR 15420 ESGOTO</t>
  </si>
  <si>
    <t>REDUÇÃO CONCÊNTRICA COM FLANGES PN10 FERRO FUNDIDO DN=400 X 350 MM (58,00 KG) PINTURA EPÓXI VERMELHA, ACESSÓRIOS NÃO INCLUSOS NBR 15420 ESGOTO</t>
  </si>
  <si>
    <t>REDUÇÃO CONCÊNTRICA COM FLANGES PN10 FERRO FUNDIDO DN=450 X 300 MM (94,00 KG) PINTURA EPÓXI VERMELHA, ACESSÓRIOS NÃO INCLUSOS NBR 15420 ESGOTO</t>
  </si>
  <si>
    <t>REDUÇÃO CONCÊNTRICA COM FLANGES PN10 FERRO FUNDIDO DN=450 X 350 MM (97,00 KG) PINTURA EPÓXI VERMELHA, ACESSÓRIOS NÃO INCLUSOS NBR 15420 ESGOTO</t>
  </si>
  <si>
    <t>REDUÇÃO CONCÊNTRICA COM FLANGES PN10 FERRO FUNDIDO DN=450 X 400 MM (105,00 KG) PINTURA EPÓXI VERMELHA, ACESSÓRIOS NÃO INCLUSOS NBR 15420 ESGOTO</t>
  </si>
  <si>
    <t>REDUÇÃO CONCÊNTRICA COM FLANGES PN10 FERRO FUNDIDO DN=500 X 350 MM (132,90 KG) PINTURA EPÓXI VERMELHA, ACESSÓRIOS NÃO INCLUSOS NBR 15420 ESGOTO</t>
  </si>
  <si>
    <t>REDUÇÃO CONCÊNTRICA COM FLANGES PN10 FERRO FUNDIDO DN=500 X 400 MM (110,00 KG) PINTURA EPÓXI VERMELHA, ACESSÓRIOS NÃO INCLUSOS NBR 15420 ESGOTO</t>
  </si>
  <si>
    <t>REDUÇÃO CONCÊNTRICA COM FLANGES PN10 FERRO FUNDIDO DN=500 X 450 MM (125,00 KG) PINTURA EPÓXI VERMELHA, ACESSÓRIOS NÃO INCLUSOS NBR 15420 ESGOTO</t>
  </si>
  <si>
    <t>REDUÇÃO CONCÊNTRICA COM FLANGES PN10 FERRO FUNDIDO DN=200 X 100 MM (30,50 KG) PINTURA EPÓXI VERMELHA, ACESSÓRIOS NÃO INCLUSOS NBR 15420 ESGOTO</t>
  </si>
  <si>
    <t>REDUÇÃO CONCÊNTRICA COM FLANGES PN10 FERRO FUNDIDO DN=250 X 150 MM (45,00 KG) PINTURA EPÓXI VERMELHA, ACESSÓRIOS NÃO INCLUSOS NBR 15420 ESGOTO</t>
  </si>
  <si>
    <t>REDUÇÃO CONCÊNTRICA COM FLANGES PN10 FERRO FUNDIDO DN=250 X 200 MM (30,00 KG) PINTURA EPÓXI VERMELHA, ACESSÓRIOS NÃO INCLUSOS NBR 15420 ESGOTO</t>
  </si>
  <si>
    <t>REDUÇÃO CONCÊNTRICA COM FLANGES PN10 FERRO FUNDIDO DN=300 X 150 MM (52,00 KG) PINTURA EPÓXI VERMELHA, ACESSÓRIOS NÃO INCLUSOS NBR 15420 ESGOTO</t>
  </si>
  <si>
    <t>REDUÇÃO CONCÊNTRICA COM FLANGES PN10 FERRO FUNDIDO DN=300 X 200 MM (58,00 KG) PINTURA EPÓXI VERMELHA, ACESSÓRIOS NÃO INCLUSOS NBR 15420 ESGOTO</t>
  </si>
  <si>
    <t>REDUÇÃO CONCÊNTRICA COM FLANGES PN10 FERRO FUNDIDO DN=300 X 250 MM (40,00 KG) PINTURA EPÓXI VERMELHA, ACESSÓRIOS NÃO INCLUSOS NBR 15420 ESGOTO</t>
  </si>
  <si>
    <t>REDUÇÃO CONCÊNTRICA COM FLANGES PN10 FERRO FUNDIDO DN=350 X 200 MM (46,00 KG) PINTURA EPÓXI VERMELHA, ACESSÓRIOS NÃO INCLUSOS NBR 15420 ESGOTO</t>
  </si>
  <si>
    <t>REDUÇÃO CONCÊNTRICA COM FLANGES PN10 FERRO FUNDIDO DN=350 X 250 MM (85,15 KG) PINTURA EPÓXI VERMELHA, ACESSÓRIOS NÃO INCLUSOS NBR 15420 ESGOTO</t>
  </si>
  <si>
    <t>REDUÇÃO CONCÊNTRICA COM FLANGES PN10/16 FERRO FUNDIDO DN=100 X 50 MM (15,50 KG) PINTURA EPÓXI VERMELHA, ACESSÓRIOS NÃO INCLUSOS NBR 15420 ESGOTO</t>
  </si>
  <si>
    <t>REDUÇÃO CONCÊNTRICA COM FLANGES PN10/16 FERRO FUNDIDO DN=100 X 80 MM (9,50 KG) PINTURA EPÓXI VERMELHA, ACESSÓRIOS NÃO INCLUSOS NBR 15420 ESGOTO</t>
  </si>
  <si>
    <t>REDUÇÃO CONCÊNTRICA COM FLANGES PN10/16 FERRO FUNDIDO DN=150 X 100 MM (15,50 KG) PINTURA EPÓXI VERMELHA, ACESSÓRIOS NÃO INCLUSOS NBR 15420 ESGOTO</t>
  </si>
  <si>
    <t>REDUÇÃO CONCÊNTRICA COM FLANGES PN10/16 FERRO FUNDIDO DN=150 X 80 MM (25,60 KG) PINTURA EPÓXI VERMELHA, ACESSÓRIOS NÃO INCLUSOS NBR 15420 ESGOTO</t>
  </si>
  <si>
    <t>REDUÇÃO CONCÊNTRICA COM FLANGES PN10/16/25 FERRO FUNDIDO DN=80 X 50 MM (8,40 KG) PINTURA EPÓXI VERMELHA, ACESSÓRIOS NÃO INCLUSOS NBR 15420 ESGOTO</t>
  </si>
  <si>
    <t>REDUÇÃO EXCÊNTRICA COM FLANGES PN10 FERRO FUNDIDO DN=200 X 100 MM (27,50 KG) PINTURA EPÓXI VERMELHA, ACESSÓRIOS NÃO INCLUSOS NBR 15420 ESGOTO</t>
  </si>
  <si>
    <t>REDUÇÃO EXCÊNTRICA COM FLANGES PN10 FERRO FUNDIDO DN=200 X 150 MM (22,00 KG) PINTURA EPÓXI VERMELHA, ACESSÓRIOS NÃO INCLUSOS NBR 15420 ESGOTO</t>
  </si>
  <si>
    <t>REDUÇÃO EXCÊNTRICA COM FLANGES PN10 FERRO FUNDIDO DN=250 X 150 MM (39,00 KG) PINTURA EPÓXI VERMELHA, ACESSÓRIOS NÃO INCLUSOS NBR 15420 ESGOTO</t>
  </si>
  <si>
    <t>REDUÇÃO EXCÊNTRICA COM FLANGES PN10 FERRO FUNDIDO DN=250 X 200 MM (30,00 KG) PINTURA EPÓXI VERMELHA, ACESSÓRIOS NÃO INCLUSOS NBR 15420 ESGOTO</t>
  </si>
  <si>
    <t>REDUÇÃO EXCÊNTRICA COM FLANGES PN10 FERRO FUNDIDO DN=300 X 150 MM (46,00 KG) PINTURA EPÓXI VERMELHA, ACESSÓRIOS NÃO INCLUSOS NBR 15420 ESGOTO</t>
  </si>
  <si>
    <t>REDUÇÃO EXCÊNTRICA COM FLANGES PN10 FERRO FUNDIDO DN=300 X 200 MM (51,00 KG) PINTURA EPÓXI VERMELHA, ACESSÓRIOS NÃO INCLUSOS NBR 15420 ESGOTO</t>
  </si>
  <si>
    <t>REDUÇÃO EXCÊNTRICA COM FLANGES PN10 FERRO FUNDIDO DN=300 X 250 MM (40,00 KG) PINTURA EPÓXI VERMELHA, ACESSÓRIOS NÃO INCLUSOS NBR 15420 ESGOTO</t>
  </si>
  <si>
    <t>REDUÇÃO EXCÊNTRICA COM FLANGES PN10 FERRO FUNDIDO DN=400 X 250 MM (72,00 KG) PINTURA EPÓXI VERMELHA, ACESSÓRIOS NÃO INCLUSOS NBR 15420 ESGOTO</t>
  </si>
  <si>
    <t>REDUÇÃO EXCÊNTRICA COM FLANGES PN10 FERRO FUNDIDO DN=400 X 300 MM (79,00 KG) PINTURA EPÓXI VERMELHA, ACESSÓRIOS NÃO INCLUSOS NBR 15420 ESGOTO</t>
  </si>
  <si>
    <t>REDUÇÃO EXCÊNTRICA COM FLANGES PN10/16 FERRO FUNDIDO DN=100 X 80 MM (9,50 KG) PINTURA EPÓXI VERMELHA, ACESSÓRIOS NÃO INCLUSOS NBR 15420 ESGOTO</t>
  </si>
  <si>
    <t>REDUÇÃO EXCÊNTRICA COM FLANGES PN10/16 FERRO FUNDIDO DN=150 X 100 MM (15,00 KG) PINTURA EPÓXI VERMELHA, ACESSÓRIOS NÃO INCLUSOS NBR 15420 ESGOTO</t>
  </si>
  <si>
    <t>REDUÇÃO EXCÊNTRICA COM FLANGES PN10/16 FERRO FUNDIDO DN=150 X 80 MM (17,20 KG) PINTURA EPÓXI VERMELHA, ACESSÓRIOS NÃO INCLUSOS NBR 15420 ESGOTO</t>
  </si>
  <si>
    <t>REDUÇÃO EXCÊNTRICA COM FLANGES PN10/16/25 FERRO FUNDIDO DN=80 X 50 MM (8,00 KG) PINTURA EPÓXI VERMELHA, ACESSÓRIOS NÃO INCLUSOS NBR 15420 ESGOTO</t>
  </si>
  <si>
    <t>REDUÇÃO PONTA BOLSA JE2GS FERRO FUNDIDO DN=100 X 80 MM (7,80 KG) PINTURA EPÓXI VERMELHA, ANEL DE BORRACHA INCLUSO NBR 15420 ESGOTO</t>
  </si>
  <si>
    <t>REDUÇÃO PONTA BOLSA JE2GS FERRO FUNDIDO DN=150 X 100 MM (12,50 KG) PINTURA EPÓXI VERMELHA, ANEL DE BORRACHA INCLUSO NBR 15420 ESGOTO</t>
  </si>
  <si>
    <t>REDUÇÃO PONTA BOLSA JE2GS FERRO FUNDIDO DN=150 X 80 MM (11,50 KG) PINTURA EPÓXI VERMELHA, ANEL DE BORRACHA INCLUSO NBR 15420 ESGOTO</t>
  </si>
  <si>
    <t>REDUÇÃO PONTA BOLSA JE2GS FERRO FUNDIDO DN=200 X 100 MM (14,60 KG) PINTURA EPÓXI VERMELHA, ANEL DE BORRACHA INCLUSO NBR 15420 ESGOTO</t>
  </si>
  <si>
    <t>REDUÇÃO PONTA BOLSA JE2GS FERRO FUNDIDO DN=200 X 150 MM (17,00 KG) PINTURA EPÓXI VERMELHA, ANEL DE BORRACHA INCLUSO NBR 15420 ESGOTO</t>
  </si>
  <si>
    <t>REDUÇÃO PONTA BOLSA JE2GS FERRO FUNDIDO DN=200 X 80 MM (12,30 KG) PINTURA EPÓXI VERMELHA, ANEL DE BORRACHA INCLUSO NBR 15420 ESGOTO</t>
  </si>
  <si>
    <t>REDUÇÃO PONTA BOLSA JE2GS FERRO FUNDIDO DN=250 X 150 MM (22,10 KG) PINTURA EPÓXI VERMELHA, ANEL DE BORRACHA INCLUSO NBR 15420 ESGOTO</t>
  </si>
  <si>
    <t>REDUÇÃO PONTA BOLSA JE2GS FERRO FUNDIDO DN=250 X 200 MM (22,30 KG) PINTURA EPÓXI VERMELHA, ANEL DE BORRACHA INCLUSO NBR 15420 ESGOTO</t>
  </si>
  <si>
    <t>REDUÇÃO PONTA BOLSA JE2GS FERRO FUNDIDO DN=300 X 150 MM (28,80 KG) PINTURA EPÓXI VERMELHA, ANEL DE BORRACHA INCLUSO NBR 15420 ESGOTO</t>
  </si>
  <si>
    <t>REDUÇÃO PONTA BOLSA JE2GS FERRO FUNDIDO DN=300 X 200 MM (28,85 KG) PINTURA EPÓXI VERMELHA, ANEL DE BORRACHA INCLUSO NBR 15420 ESGOTO</t>
  </si>
  <si>
    <t>REDUÇÃO PONTA BOLSA JE2GS FERRO FUNDIDO DN=300 X 250 MM (30,50 KG) PINTURA EPÓXI VERMELHA, ANEL DE BORRACHA INCLUSO NBR 15420 ESGOTO</t>
  </si>
  <si>
    <t>REDUÇÃO PONTA BOLSA JE2GS FERRO FUNDIDO DN=350 X 200 MM (38,00 KG) PINTURA EPÓXI VERMELHA, ANEL DE BORRACHA INCLUSO NBR 15420 ESGOTO</t>
  </si>
  <si>
    <t>REDUÇÃO PONTA BOLSA JE2GS FERRO FUNDIDO DN=350 X 250 MM (36,50 KG) PINTURA EPÓXI VERMELHA, ANEL DE BORRACHA INCLUSO NBR 15420 ESGOTO</t>
  </si>
  <si>
    <t>REDUÇÃO PONTA BOLSA JE2GS FERRO FUNDIDO DN=350 X 300 MM (39,60 KG) PINTURA EPÓXI VERMELHA, ANEL DE BORRACHA INCLUSO NBR 15420 ESGOTO</t>
  </si>
  <si>
    <t>REDUÇÃO PONTA BOLSA JE2GS FERRO FUNDIDO DN=400 X 250 MM (48,20 KG) PINTURA EPÓXI VERMELHA, ANEL DE BORRACHA INCLUSO NBR 15420 ESGOTO</t>
  </si>
  <si>
    <t>REDUÇÃO PONTA BOLSA JE2GS FERRO FUNDIDO DN=400 X 300 MM (44,80 KG) PINTURA EPÓXI VERMELHA, ANEL DE BORRACHA INCLUSO NBR 15420 ESGOTO</t>
  </si>
  <si>
    <t>REDUÇÃO PONTA BOLSA JE2GS FERRO FUNDIDO DN=400 X 350 MM (42,40 KG) PINTURA EPÓXI VERMELHA, ANEL DE BORRACHA INCLUSO NBR 15420 ESGOTO</t>
  </si>
  <si>
    <t>REDUÇÃO PONTA BOLSA JE2GS FERRO FUNDIDO DN=500 X 350 MM (78,70 KG) PINTURA EPÓXI VERMELHA, ANEL DE BORRACHA INCLUSO NBR 15420 ESGOTO</t>
  </si>
  <si>
    <t>REDUÇÃO PONTA BOLSA JE2GS FERRO FUNDIDO DN=500 X 400 MM (62,40 KG) PINTURA EPÓXI VERMELHA, ANEL DE BORRACHA INCLUSO NBR 15420 ESGOTO</t>
  </si>
  <si>
    <t>SELIM AJUSTÁVEL PP DN=200 X 100 MM OU 150 X 100 MM (ADAPTÁVEL) NBR 10570 P/TUBO PVC OU CERÃMICO</t>
  </si>
  <si>
    <t>SELIM AJUSTÁVEL PP DN=150 X 100 MM NBR 10570 P/TUBO PVC OU CERÃMICO</t>
  </si>
  <si>
    <t>SELIM AJUSTÁVEL PP DN=200 X 100 MM NBR 10571 P/TUBO PVC OU CERÃMICO</t>
  </si>
  <si>
    <t>TÊ COM BOLSAS JE2GS FERRO FUNDIDO DN= 250 X 250 MM (58,90 KG) PINTURA EPÓXI VERMELHA, ANÉIS DE BORRACHA INCLUSOS NBR 15420 ESGOTO</t>
  </si>
  <si>
    <t>TÊ COM BOLSAS JE2GS FERRO FUNDIDO DN=100 X 100 MM (18,40 KG) PINTURA EPÓXI VERMELHA, ANÉIS DE BORRACHA INCLUSOS NBR 15420 ESGOTO</t>
  </si>
  <si>
    <t>TÊ COM BOLSAS JE2GS FERRO FUNDIDO DN=100 X 80 MM (17,10 KG) PINTURA EPÓXI VERMELHA, ANÉIS DE BORRACHA INCLUSOS NBR 15420 ESGOTO</t>
  </si>
  <si>
    <t>TÊ COM BOLSAS JE2GS FERRO FUNDIDO DN=150 X 100 MM (25,00 KG) PINTURA EPÓXI VERMELHA, ANÉIS DE BORRACHA INCLUSOS NBR 15420 ESGOTO</t>
  </si>
  <si>
    <t>TÊ COM BOLSAS JE2GS FERRO FUNDIDO DN=150 X 150 MM (29,70 KG) PINTURA EPÓXI VERMELHA, ANÉIS DE BORRACHA INCLUSOS NBR 15420 ESGOTO</t>
  </si>
  <si>
    <t>TÊ COM BOLSAS JE2GS FERRO FUNDIDO DN=150 X 80 MM (22,90 KG) PINTURA EPÓXI VERMELHA, ANÉIS DE BORRACHA INCLUSOS NBR 15420 ESGOTO</t>
  </si>
  <si>
    <t>TÊ COM BOLSAS JE2GS FERRO FUNDIDO DN=200 X 100 MM (32,80 KG) PINTURA EPÓXI VERMELHA, ANÉIS DE BORRACHA INCLUSOS NBR 15420 ESGOTO</t>
  </si>
  <si>
    <t>TÊ COM BOLSAS JE2GS FERRO FUNDIDO DN=200 X 150 MM (38,90 KG) PINTURA EPÓXI VERMELHA, ANÉIS DE BORRACHA INCLUSOS NBR 15420 ESGOTO</t>
  </si>
  <si>
    <t>TÊ COM BOLSAS JE2GS FERRO FUNDIDO DN=200 X 200 MM (45,50 KG) PINTURA EPÓXI VERMELHA, ANÉIS DE BORRACHA INCLUSOS NBR 15420 ESGOTO</t>
  </si>
  <si>
    <t>TÊ COM BOLSAS JE2GS FERRO FUNDIDO DN=200 X 80 MM (32,30 KG) PINTURA EPÓXI VERMELHA, ANÉIS DE BORRACHA INCLUSOS NBR 15420 ESGOTO</t>
  </si>
  <si>
    <t>TÊ COM BOLSAS JE2GS FERRO FUNDIDO DN=250 X 100 MM (39,50 KG) PINTURA EPÓXI VERMELHA, ANÉIS DE BORRACHA INCLUSOS NBR 15420 ESGOTO</t>
  </si>
  <si>
    <t>TÊ COM BOLSAS JE2GS FERRO FUNDIDO DN=250 X 80 MM (39,00 KG) PINTURA EPÓXI VERMELHA, ANÉIS DE BORRACHA INCLUSOS NBR 15420 ESGOTO</t>
  </si>
  <si>
    <t>TÊ COM BOLSAS JE2GS FERRO FUNDIDO DN=300 X 100 MM (54,70 KG) PINTURA EPÓXI VERMELHA, ANÉIS DE BORRACHA INCLUSOS NBR 15420 ESGOTO</t>
  </si>
  <si>
    <t>TÊ COM BOLSAS JE2GS FERRO FUNDIDO DN=300 X 150 MM (57,50 KG) PINTURA EPÓXI VERMELHA, ANÉIS DE BORRACHA INCLUSOS NBR 15420 ESGOTO</t>
  </si>
  <si>
    <t>TÊ COM BOLSAS JE2GS FERRO FUNDIDO DN=300 X 200 MM (67,60 KG) PINTURA EPÓXI VERMELHA, ANÉIS DE BORRACHA INCLUSOS NBR 15420 ESGOTO</t>
  </si>
  <si>
    <t>TÊ COM BOLSAS JE2GS FERRO FUNDIDO DN=300 X 250 MM (77,60 KG) PINTURA EPÓXI VERMELHA, ANÉIS DE BORRACHA INCLUSOS NBR 15420 ESGOTO</t>
  </si>
  <si>
    <t>TÊ COM BOLSAS JE2GS FERRO FUNDIDO DN=300 X 300 MM (83,00 KG) PINTURA EPÓXI VERMELHA, ANÉIS DE BORRACHA INCLUSOS NBR 15420 ESGOTO</t>
  </si>
  <si>
    <t>TÊ COM BOLSAS JE2GS FERRO FUNDIDO DN=300 X 80 MM (50,00 KG) PINTURA EPÓXI VERMELHA, ANÉIS DE BORRACHA INCLUSOS NBR 15420 ESGOTO</t>
  </si>
  <si>
    <t>TÊ COM BOLSAS JE2GS FERRO FUNDIDO DN=350 X 100 MM (65,00 KG) PINTURA EPÓXI VERMELHA, ANÉIS DE BORRACHA INCLUSOS NBR 15420 ESGOTO</t>
  </si>
  <si>
    <t>TÊ COM BOLSAS JE2GS FERRO FUNDIDO DN=350 X 250 MM (77,00 KG) PINTURA EPÓXI VERMELHA, ANÉIS DE BORRACHA INCLUSOS NBR 15420 ESGOTO</t>
  </si>
  <si>
    <t>TÊ COM BOLSAS JE2GS FERRO FUNDIDO DN=350X200 MM (76,20 KG) PINTURA BETUMINOSA NBR 7675 ÁGUA</t>
  </si>
  <si>
    <t>TÊ COM BOLSAS JE2GS FERRO FUNDIDO DN=350X350 MM (105,00 KG) PINTURA BETUMINOSA NBR 7675 ÁGUA</t>
  </si>
  <si>
    <t>TÊ COM BOLSAS JE2GS FERRO FUNDIDO DN=400 X 100 MM (73,90 KG) PINTURA EPÓXI VERMELHA, ANÉIS DE BORRACHA INCLUSOS NBR 15420 ESGOTO</t>
  </si>
  <si>
    <t>TÊ COM BOLSAS JE2GS FERRO FUNDIDO DN=400 X 200 MM (92,20 KG) PINTURA EPÓXI VERMELHA, ANÉIS DE BORRACHA INCLUSOS NBR 15420 ESGOTO</t>
  </si>
  <si>
    <t>TÊ COM BOLSAS JE2GS FERRO FUNDIDO DN=400 X 300 MM (114,60 KG) PINTURA EPÓXI VERMELHA, ANÉIS DE BORRACHA INCLUSOS NBR 15420 ESGOTO</t>
  </si>
  <si>
    <t>TÊ COM BOLSAS JE2GS FERRO FUNDIDO DN=400 X 400 MM (132,90 KG) PINTURA EPÓXI VERMELHA, ANÉIS DE BORRACHA INCLUSOS NBR 15420 ESGOTO</t>
  </si>
  <si>
    <t>TÊ COM BOLSAS JE2GS FERRO FUNDIDO DN=400 X 80 MM (74,50 KG) PINTURA EPÓXI VERMELHA, ANÉIS DE BORRACHA INCLUSOS NBR 15420 ESGOTO</t>
  </si>
  <si>
    <t>TÊ COM BOLSAS JE2GS FERRO FUNDIDO DN=500 X 100 MM (103,00 KG) PINTURA EPÓXI VERMELHA, ANÉIS DE BORRACHA INCLUSOS NBR 15420 ESGOTO</t>
  </si>
  <si>
    <t>TÊ COM BOLSAS JE2GS FERRO FUNDIDO DN=500 X 200 MM (118,10 KG) PINTURA EPÓXI VERMELHA, ANÉIS DE BORRACHA INCLUSOS NBR 15420 ESGOTO</t>
  </si>
  <si>
    <t>TÊ COM BOLSAS JE2GS FERRO FUNDIDO DN=500 X 300 MM (157,40 KG) PINTURA EPÓXI VERMELHA, ANÉIS DE BORRACHA INCLUSOS NBR 15420 ESGOTO</t>
  </si>
  <si>
    <t>TÊ COM BOLSAS JE2GS FERRO FUNDIDO DN=500 X 500 MM (198,00 KG) PINTURA EPÓXI VERMELHA, ANÉIS DE BORRACHA INCLUSOS NBR 15420 ESGOTO</t>
  </si>
  <si>
    <t>TÊ COM BOLSAS JE2GS FERRO FUNDIDO DN=80 X 80 MM (11,00 KG) PINTURA EPÓXI VERMELHA, ANÉIS DE BORRACHA INCLUSOS NBR 15420 ESGOTO</t>
  </si>
  <si>
    <t>TÊ C/BOLSAS JE2GS E FLANGE PN10 FERRO FUNDIDO DN=250X250 MM (62,80 KG) PINTURA BETUMINOSA, ACESSÓRIOS NÃO INCLUSOS NBR 7675 ÁGUA</t>
  </si>
  <si>
    <t>TÊ C/BOLSAS JE2GS E FLANGE PN10 FERRO FUNDIDO DN=300X250 MM (82,30 KG) PINTURA BETUMINOSA, ACESSÓRIOS NÃO INCLUSOS NBR 7675 ÁGUA</t>
  </si>
  <si>
    <t>TÊ C/BOLSAS JE2GS E FLANGE PN10 FERRO FUNDIDO DN=350X250 MM (85,10 KG) PINTURA BETUMINOSA, ACESSÓRIOS NÃO INCLUSOS NBR 7675 ÁGUA</t>
  </si>
  <si>
    <t>TÊ C/BOLSAS JE2GS E FLANGE PN10/16 FERRO FUNDIDO DN=100X80 MM (17,70 KG) PINTURA BETUMINOSA, ACESSÓRIOS NÃO INCLUSOS NBR 7675 ÁGUA</t>
  </si>
  <si>
    <t>TÊ C/BOLSAS JE2GS E FLANGE PN10/16 FERRO FUNDIDO DN=300X150 MM (60,00 KG) PINTURA BETUMINOSA, ACESSÓRIOS NÃO INCLUSOS NBR 7675 ÁGUA</t>
  </si>
  <si>
    <t>TÊ C/BOLSAS JE2GS E FLANGE PN10/16/25 FERRO FUNDIDO DN=100X50 MM (13,00 KG) PINTURA BETUMINOSA, ACESSÓRIOS NÃO INCLUSOS NBR 7675 ÁGUA</t>
  </si>
  <si>
    <t>TÊ C/BOLSAS JE2GS E FLANGE PN10/16/25 FERRO FUNDIDO DN=150X50 MM (19,20 KG) PINTURA BETUMINOSA, ACESSÓRIOS NÃO INCLUSOS NBR 7675 ÁGUA</t>
  </si>
  <si>
    <t>TÊ C/BOLSAS JE2GS E FLANGE PN10/16/25 FERRO FUNDIDO DN=200X50 MM (25,60 KG) PINTURA BETUMINOSA, ACESSÓRIOS NÃO INCLUSOS NBR 7675 ÁGUA</t>
  </si>
  <si>
    <t>TÊ C/BOLSAS JE2GS E FLANGE PN10/16/25 FERRO FUNDIDO DN=250X50 MM (35,50 KG) PINTURA BETUMINOSA, ACESSÓRIOS NÃO INCLUSOS NBR 7675 ÁGUA</t>
  </si>
  <si>
    <t>TÊ C/BOLSAS JE2GS E FLANGE PN10/16/25 FERRO FUNDIDO DN=80X50 MM (11,00 KG) PINTURA BETUMINOSA, ACESSÓRIOS NÃO INCLUSOS NBR 7675 ÁGUA</t>
  </si>
  <si>
    <t>TÊ C/COLAR DE REFORÇO AÇO CARBONO ASTM A36 DE=20" X 10" E=1/4" REVESTIMENTO 0100-400-E045 ALT3 (EPÓXI) 0100-400-D020 TIPO 1</t>
  </si>
  <si>
    <t>TÊ C/COLAR DE REFORÇO AÇO CARBONO ASTM A36 DE=40" X 20" E=1/4" REVESTIMENTO 0100-400-E045 ALT3 (EPÓXI) 0100-400-D020 TIPO 1</t>
  </si>
  <si>
    <t>TÊ COM BOLSAS FERRO FUNDIDO DE=110 MM (8,50 KG) PINTURA EPÓXI - ANEL DE BORRACHA INCLUSO - PARA PVC/PBA NBR 15880 ÁGUA</t>
  </si>
  <si>
    <t>TÊ COM BOLSAS FERRO FUNDIDO DE=60 MM (4,00 KG) PINTURA EPÓXI - ANEL DE BORRACHA INCLUSO - PARA PVC/PBA NBR 15880 ÁGUA</t>
  </si>
  <si>
    <t>TÊ COM BOLSAS FERRO FUNDIDO DE=85 MM (6,20 KG) PINTURA EPÓXI - ANEL DE BORRACHA INCLUSO - PARA PVC/PBA NBR 15880 ÁGUA</t>
  </si>
  <si>
    <t>TÊ COM FLANGES PN10 FERRO FUNDIDO DN=250 X 100 MM (67,00 KG) PINTURA EPÓXI VERMELHA, ACESSÓRIOS NÃO INCLUSOS NBR 15420 ESGOTO</t>
  </si>
  <si>
    <t>TÊ COM FLANGES PN10 FERRO FUNDIDO DN=250 X 200 MM (73,00 KG) PINTURA EPÓXI VERMELHA, ACESSÓRIOS NÃO INCLUSOS NBR 15420 ESGOTO</t>
  </si>
  <si>
    <t>TÊ COM FLANGES PN10 FERRO FUNDIDO DN=250 X 250 MM (80,00 KG) PINTURA EPÓXI VERMELHA, ACESSÓRIOS NÃO INCLUSOS NBR 15420 ESGOTO</t>
  </si>
  <si>
    <t>TÊ COM FLANGES PN10 FERRO FUNDIDO DN=300 X 100 MM (92,00 KG) PINTURA EPÓXI VERMELHA, ACESSÓRIOS NÃO INCLUSOS NBR 15420 ESGOTO</t>
  </si>
  <si>
    <t>TÊ COM FLANGES PN10 FERRO FUNDIDO DN=300 X 200 MM (100,00 KG) PINTURA EPÓXI VERMELHA, ACESSÓRIOS NÃO INCLUSOS NBR 15420 ESGOTO</t>
  </si>
  <si>
    <t>TÊ COM FLANGES PN10 FERRO FUNDIDO DN=300 X 300 MM (119,00 KG) PINTURA EPÓXI VERMELHA, ACESSÓRIOS NÃO INCLUSOS NBR 15420 ESGOTO</t>
  </si>
  <si>
    <t>TÊ COM FLANGES PN10 FERRO FUNDIDO DN=350 X 100 MM (112,00 KG) PINTURA EPÓXI VERMELHA, ACESSÓRIOS NÃO INCLUSOS NBR 15420 ESGOTO</t>
  </si>
  <si>
    <t>TÊ COM FLANGES PN10 FERRO FUNDIDO DN=350 X 200 MM (117,00 KG) PINTURA EPÓXI VERMELHA, ACESSÓRIOS NÃO INCLUSOS NBR 15420 ESGOTO</t>
  </si>
  <si>
    <t>TÊ COM FLANGES PN10 FERRO FUNDIDO DN=350 X 300 MM (133,00 KG) PINTURA EPÓXI VERMELHA, ACESSÓRIOS NÃO INCLUSOS NBR 15420 ESGOTO</t>
  </si>
  <si>
    <t>TÊ COM FLANGES PN10 FERRO FUNDIDO DN=350 X 350 MM (139,00 KG) PINTURA EPÓXI VERMELHA, ACESSÓRIOS NÃO INCLUSOS NBR 15420 ESGOTO</t>
  </si>
  <si>
    <t>TÊ COM FLANGES PN10 FERRO FUNDIDO DN=400 X 100 MM (138,00 KG) PINTURA EPÓXI VERMELHA, ACESSÓRIOS NÃO INCLUSOS NBR 15420 ESGOTO</t>
  </si>
  <si>
    <t>TÊ COM FLANGES PN10 FERRO FUNDIDO DN=400 X 150 MM (142,00 KG) PINTURA EPÓXI VERMELHA, ACESSÓRIOS NÃO INCLUSOS NBR 15420 ESGOTO</t>
  </si>
  <si>
    <t>TÊ COM FLANGES PN10 FERRO FUNDIDO DN=400 X 200 MM (142,00 KG) PINTURA EPÓXI VERMELHA, ACESSÓRIOS NÃO INCLUSOS NBR 15420 ESGOTO</t>
  </si>
  <si>
    <t>TÊ COM FLANGES PN10 FERRO FUNDIDO DN=400 X 300 MM (159,00 KG) PINTURA EPÓXI VERMELHA, ACESSÓRIOS NÃO INCLUSOS NBR 15420 ESGOTO</t>
  </si>
  <si>
    <t>TÊ COM FLANGES PN10 FERRO FUNDIDO DN=400 X 400 MM (172,00 KG) PINTURA EPÓXI VERMELHA, ACESSÓRIOS NÃO INCLUSOS NBR 15420 ESGOTO</t>
  </si>
  <si>
    <t>TÊ COM FLANGES PN10 FERRO FUNDIDO DN=450 X 200 MM (180,00 KG) PINTURA EPÓXI VERMELHA, ACESSÓRIOS NÃO INCLUSOS NBR 15420 ESGOTO</t>
  </si>
  <si>
    <t>TÊ COM FLANGES PN10 FERRO FUNDIDO DN=450 X 450 MM (207,00 KG) PINTURA EPÓXI VERMELHA, ACESSÓRIOS NÃO INCLUSOS NBR 15420 ESGOTO</t>
  </si>
  <si>
    <t>TÊ COM FLANGES PN10 FERRO FUNDIDO DN=500 X 100 MM (205,00 KG) PINTURA EPÓXI VERMELHA, ACESSÓRIOS NÃO INCLUSOS NBR 15420 ESGOTO</t>
  </si>
  <si>
    <t>TÊ COM FLANGES PN10 FERRO FUNDIDO DN=500 X 200 MM (209,00 KG) PINTURA EPÓXI VERMELHA, ACESSÓRIOS NÃO INCLUSOS NBR 15420 ESGOTO</t>
  </si>
  <si>
    <t>TÊ COM FLANGES PN10 FERRO FUNDIDO DN=500 X 300 MM (219,00 KG) PINTURA EPÓXI VERMELHA, ACESSÓRIOS NÃO INCLUSOS NBR 15420 ESGOTO</t>
  </si>
  <si>
    <t>TÊ COM FLANGES PN10 FERRO FUNDIDO DN=500 X 400 MM (234,00 KG) PINTURA EPÓXI VERMELHA, ACESSÓRIOS NÃO INCLUSOS NBR 15420 ESGOTO</t>
  </si>
  <si>
    <t>TÊ COM FLANGES PN10 FERRO FUNDIDO DN=500 X 500 MM (243,00 KG) PINTURA EPÓXI VERMELHA, ACESSÓRIOS NÃO INCLUSOS NBR 15420 ESGOTO</t>
  </si>
  <si>
    <t>TÊ COM FLANGES PN10/16 FERRO FUNDIDO DN=100 X 100 MM (18,50 KG) PINTURA EPÓXI VERMELHA, ACESSÓRIOS NÃO INCLUSOS NBR 15420 ESGOTO</t>
  </si>
  <si>
    <t>TÊ COM FLANGES PN10/16 FERRO FUNDIDO DN=100 X 50 MM (16,00 KG) PINTURA EPÓXI VERMELHA, ACESSÓRIOS NÃO INCLUSOS NBR 15420 ESGOTO</t>
  </si>
  <si>
    <t>TÊ COM FLANGES PN10/16 FERRO FUNDIDO DN=150 X 100 MM (28,50 KG) PINTURA EPÓXI VERMELHA, ACESSÓRIOS NÃO INCLUSOS NBR 15420 ESGOTO</t>
  </si>
  <si>
    <t>TÊ COM FLANGES PN10/16 FERRO FUNDIDO DN=150 X 150 MM (32,00 KG) PINTURA EPÓXI VERMELHA, ACESSÓRIOS NÃO INCLUSOS NBR 15420 ESGOTO</t>
  </si>
  <si>
    <t>TÊ COM FLANGES PN10/16 FERRO FUNDIDO DN=150 X 50 MM (26,00 KG) PINTURA EPÓXI VERMELHA, ACESSÓRIOS NÃO INCLUSOS NBR 15420 ESGOTO</t>
  </si>
  <si>
    <t>TÊ COM FLANGES PN10/16 FERRO FUNDIDO DN=150 X 80 MM (30,00 KG) PINTURA EPÓXI VERMELHA, ACESSÓRIOS NÃO INCLUSOS NBR 15420 ESGOTO</t>
  </si>
  <si>
    <t>TÊ COM FLANGES PN10/16/25 FERRO FUNDIDO DN=80 X 50 MM (19,00 KG) PINTURA EPÓXI VERMELHA, ACESSÓRIOS NÃO INCLUSOS NBR 15420 ESGOTO</t>
  </si>
  <si>
    <t>TÊ COM FLANGES PN10/16/25 FERRO FUNDIDO DN=80 X 80 MM (15,30 KG) PINTURA EPÓXI VERMELHA, ACESSÓRIOS NÃO INCLUSOS NBR 15420 ESGOTO</t>
  </si>
  <si>
    <t>TOCO COM FLANGES PN10 FERRO FUNDIDO DN=400 MM L=500 MM (114,00 KG) PINTURA EPÓXI VERMELHA, ACESSÓRIOS NÃO INCLUSOS NBR 15420 ESGOTO</t>
  </si>
  <si>
    <t>TOCO COM FLANGES PN10 FERRO FUNDIDO DN=500 MM L=250 MM (116,00 KG) PINTURA EPÓXI VERMELHA, ACESSÓRIOS NÃO INCLUSOS NBR 15420 ESGOTO</t>
  </si>
  <si>
    <t>TOCO COM FLANGES PN10 FERRO FUNDIDO DN=500 MM L=500 MM (156,00 KG) PINTURA EPÓXI VERMELHA, ACESSÓRIOS NÃO INCLUSOS NBR 15420 ESGOTO</t>
  </si>
  <si>
    <t>TOCO COM FLANGES PN10 FERRO FUNDIDO DN=200 MM L=500 MM (43,00 KG) PINTURA EPÓXI VERMELHA, ACESSÓRIOS NÃO INCLUSOS NBR 15420 ESGOTO</t>
  </si>
  <si>
    <t>TORNEIRA AMARELA LATÃO DN=1/2" DE PAREDE COM ADAPTADOR PARA MANGUEIRA JARDIM/TANQUE</t>
  </si>
  <si>
    <t>TORNEIRA CROMADA LATÃO DN=1/2" DE PAREDE COM ADAPTADOR PARA MANGUEIRA JARDIM/TANQUE</t>
  </si>
  <si>
    <t>TORNEIRA CROMADA LATÃO DN=1/2" DE PAREDE COM AREJADOR PARA COZINHA</t>
  </si>
  <si>
    <t>TUBO PEAD PE 80 1 MPA DE=20 MM AZUL NTS 048 APLICAÇÃO ÁGUA</t>
  </si>
  <si>
    <t>TUBO PEAD PE 80 1 MPA DE=32 MM AZUL NTS 048 APLICAÇÃO ÁGUA</t>
  </si>
  <si>
    <t>TUBO PEAD PE100 PN10 SDR17 DE=63 MM PRETO NTS 194 APLICAÇÃO ESGOTO</t>
  </si>
  <si>
    <t>TUBO PEAD PE100 PN10 SDR17 DE=90 MM PRETO NTS 194 APLICAÇÃO ESGOTO</t>
  </si>
  <si>
    <t>TUBO COSTURA LONGITUDINAL AÇO CARBONO ASTM A36 DE=20" L=4,0 M E=1/4" REVESTIMENTO 0100-400-E045 ALT3 (EPÓXI) 0100-400-E005</t>
  </si>
  <si>
    <t>TUBO COSTURA LONGITUDINAL AÇO CARBONO ASTM A36 DE=40" L=4,0 M E=1/4" REVESTIMENTO 0100-400-E045 ALT3 (EPÓXI) 0100-400-E005</t>
  </si>
  <si>
    <t>TUBO COSTURA LONGITUDINAL AÇO CARBONO ASTM A36 DE=60" L=4,0 M E=5/16" REVESTIMENTO 0100-400-E045 ALT3 (EPÓXI) 0100-400-E005</t>
  </si>
  <si>
    <t>VÁLVULA GAVETA C/BOLSAS FERRO FUNDIDO DE=110 MM (18,00 KG) PARA PVC/PBA, ACION. VOLANTE, CUNHA DE BORRACHA, PINTURA EPÓXI EM PÓ NBR 14968 ÁGUA</t>
  </si>
  <si>
    <t>VÁLVULA GAVETA C/BOLSAS FERRO FUNDIDO DE=60 MM (8,50 KG) PARA PVC/PBA, ACION. VOLANTE, CUNHA DE BORRACHA, PINTURA EPÓXI EM PÓ NBR 14968 ÁGUA</t>
  </si>
  <si>
    <t>VÁLVULA GAVETA C/BOLSAS FERRO FUNDIDO DE=85 MM (13,00 KG) PARA PVC/PBA, ACION. VOLANTE, CUNHA DE BORRACHA, PINTURA EPÓXI EM PÓ NBR 14968 ÁGUA</t>
  </si>
  <si>
    <t>VÁLVULA GAVETA C/BOLSAS JGS FERRO FUNDIDO DN=100 MM (19,00 KG), ACION. VOLANTE, CUNHA DE BORRACHA, PINTURA EPÓXI EM PÓ NBR 14968 ÁGUA/ESGOTO</t>
  </si>
  <si>
    <t>VÁLVULA GAVETA C/BOLSAS JGS FERRO FUNDIDO DN=150 MM (34,00 KG), ACION. VOLANTE, CUNHA DE BORRACHA, PINTURA EPÓXI EM PÓ NBR 14968 ÁGUA/ESGOTO</t>
  </si>
  <si>
    <t>VÁLVULA GAVETA C/BOLSAS JGS FERRO FUNDIDO DN=200 MM (65,00 KG), ACION. VOLANTE, CUNHA DE BORRACHA, PINTURA EPÓXI EM PÓ NBR 14968 ÁGUA/ESGOTO</t>
  </si>
  <si>
    <t>VÁLVULA GAVETA C/BOLSAS JGS FERRO FUNDIDO DN=250 MM (95,00 KG), ACION. VOLANTE, CUNHA DE BORRACHA, PINTURA EPÓXI EM PÓ NBR 14968 ÁGUA/ESGOTO</t>
  </si>
  <si>
    <t>VÁLVULA GAVETA C/BOLSAS JGS FERRO FUNDIDO DN=300 MM (136,00 KG), ACION. VOLANTE, CUNHA DE BORRACHA, PINTURA EPÓXI EM PÓ NBR 14968 ÁGUA/ESGOTO</t>
  </si>
  <si>
    <t>VÁLVULA GAVETA C/BOLSAS JGS FERRO FUNDIDO DN=80 MM (15,00 KG), ACION. VOLANTE, CUNHA DE BORRACHA, PINTURA EPÓXI EM PÓ NBR 14968 ÁGUA/ESGOTO</t>
  </si>
  <si>
    <t>COLAR DE TOMADA MULTIDIAMETRAL FERRO FUNDIDO DN=50 A 150 X DN=20 CINTA AÇO INOX NTS 182 LIGAÇÃO ÁGUA</t>
  </si>
  <si>
    <t>COLAR DE TOMADA P/PEAD PP DE=32 MM X DN=20 MM C/DISPOSITIVO P/ ABRIR E FECHAR LIGAÇÃO ÁGUA</t>
  </si>
  <si>
    <t>VÁLVULA RETENÇÃO PVC DN=100 MM HORIZONTAL COM BOLSAS, ESGOTO PREDIAL</t>
  </si>
  <si>
    <t>REDUÇÃO CONCÊNTRICA COM FLANGES PN10 FERRO FUNDIDO DN=200 X 80 MM (27,00 KG) PINTURA BETUMINOSA - ACESSÓRIOS NÃO INCLUSOS NBR 7675 ÁGUA</t>
  </si>
  <si>
    <t>REDUÇÃO CONCÊNTRICA COM FLANGES PN10 FERRO FUNDIDO DN=400 X 200 MM (68,00 KG) PINTURA BETUMINOSA - ACESSÓRIOS NÃO INCLUSOS NBR 7675 ÁGUA</t>
  </si>
  <si>
    <t>REDUÇÃO CONCÊNTRICA COM FLANGES PN10 FERRO FUNDIDO DN=500 X 300 MM (120,00 KG) PINTURA BETUMINOSA - ACESSÓRIOS NÃO INCLUSOS NBR 7675 ÁGUA</t>
  </si>
  <si>
    <t>REDUÇÃO CONCÊNTRICA COM FLANGES PN10 FERRO FUNDIDO DN=200 X 80 MM (27,00 KG) PINTURA EPÓXI VERMELHA, ACESSÓRIOS NÃO INCLUSOS NBR 7675 ESGOTO</t>
  </si>
  <si>
    <t>REDUÇÃO CONCÊNTRICA COM FLANGES PN10 FERRO FUNDIDO DN=400 X 200 MM (68,00 KG) PINTURA EPÓXI VERMELHA, ACESSÓRIOS NÃO INCLUSOS NBR 7675 ESGOTO</t>
  </si>
  <si>
    <t>REDUÇÃO CONCÊNTRICA COM FLANGES PN10 FERRO FUNDIDO DN=500 X 300 MM (120,00 KG) PINTURA EPÓXI VERMELHA, ACESSÓRIOS NÃO INCLUSOS NBR 7675 ESGOTO</t>
  </si>
  <si>
    <t>PORCA DO TUBETE LIGA DE COBRE DN=40 MM SEXTAVADA NBR 8194 PARA HIDRÔMETRO</t>
  </si>
  <si>
    <t>PARAFUSO SEXTAVADO COM PORCA E ARRUELA, AÇO INOX 304, D=1 1/2" X 7" X 4 1/4" (DES. SABESP 0100-400-E007)</t>
  </si>
  <si>
    <t>PARAFUSO SEXTAVADO COM PORCA E ARRUELA, AÇO INOX 304, D=1 3/4" X 8 1/2" X 5 1/2" (DES. SABESP 0100-400-E007)</t>
  </si>
  <si>
    <t>PARAFUSO SEXTAVADO COM PORCA E ARRUELA, AÇO INOX 304, D=2" X 9 1/2" X 6 1/2" (DES. SABESP 0100-400-E007)</t>
  </si>
  <si>
    <t>CRUZETA COM BOLSAS FERRO FUNDIDO DE=110 MM (10,20 KG) PINTURA EPÓXI - ANEL DE BORRACHA INCLUSO - PARA PVC/PBA NBR 15880 ÁGUA</t>
  </si>
  <si>
    <t>CRUZETA COM BOLSAS FERRO FUNDIDO DE=60 MM (4,70 KG) PINTURA EPÓXI - ANEL DE BORRACHA INCLUSO - PARA PVC/PBA NBR 15880 ÁGUA</t>
  </si>
  <si>
    <t>CRUZETA COM BOLSAS FERRO FUNDIDO DE=85 MM (7,10 KG) PINTURA EPÓXI - ANEL DE BORRACHA INCLUSO - PARA PVC/PBA NBR 15880 ÁGUA</t>
  </si>
  <si>
    <t>TIL PVC D=100 MM BBB LIGAÇÃO PREDIAL COLETOR DE ESGOTO</t>
  </si>
  <si>
    <t>LUVA FERRO GALVANIZADO DN=1 1/2" BSP NBR 6943 ÁGUA/GÁS</t>
  </si>
  <si>
    <t>ANEL AÇO CARBONO DE=48 MM (2") PARA ACOPLAMENTO ALVENIUS K10</t>
  </si>
  <si>
    <t>ANEL AÇO CARBONO DE=76 MM (3") PARA ACOPLAMENTO ALVENIUS K10</t>
  </si>
  <si>
    <t>ANEL AÇO CARBONO DE=102 MM (4") PARA ACOPLAMENTO ALVENIUS K10</t>
  </si>
  <si>
    <t>ANEL AÇO CARBONO DE=152 MM (6") PARA ACOPLAMENTO ALVENIUS K10</t>
  </si>
  <si>
    <t>ANEL AÇO CARBONO DE=203 MM (8") PARA ACOPLAMENTO ALVENIUS K10</t>
  </si>
  <si>
    <t>ANEL AÇO CARBONO DE=261 MM (10") PARA ACOPLAMENTO ALVENIUS K10</t>
  </si>
  <si>
    <t>ANEL AÇO CARBONO DE=318 MM (12") PARA ACOPLAMENTO ALVENIUS K10</t>
  </si>
  <si>
    <t>ANEL AÇO CARBONO DE=368 MM (14") PARA ACOPLAMENTO ALVENIUS K10</t>
  </si>
  <si>
    <t>ANEL AÇO CARBONO DE=419 MM (16") PARA ACOPLAMENTO ALVENIUS K10</t>
  </si>
  <si>
    <t>ANEL AÇO CARBONO DE=521 MM (20") PARA ACOPLAMENTO ALVENIUS K10</t>
  </si>
  <si>
    <t>ANEL AÇO CARBONO DE=622 MM (24") PARA ACOPLAMENTO ALVENIUS K10</t>
  </si>
  <si>
    <t>ANEL AÇO CARBONO DE=711 MM (28") PARA ACOPLAMENTO ALVENIUS K10</t>
  </si>
  <si>
    <t>ANEL AÇO CARBONO DE=812 MM (32") PARA ACOPLAMENTO ALVENIUS K10</t>
  </si>
  <si>
    <t>ANEL AÇO CARBONO DE=914 MM (36") PARA ACOPLAMENTO ALVENIUS K10</t>
  </si>
  <si>
    <t>ANEL AÇO CARBONO DE=1016 MM (40") PARA ACOPLAMENTO ALVENIUS K10</t>
  </si>
  <si>
    <t>ANEL AÇO CARBONO DE=1219 MM (48") PARA ACOPLAMENTO ALVENIUS K10</t>
  </si>
  <si>
    <t>PARAFUSO SEXTAVADO COM PORCA E ARRUELA, AÇO GALVANIZADO, D=1 1/2" X 7" X 4 1/4" (DES. SABESP 0100-400-E007)</t>
  </si>
  <si>
    <t>PARAFUSO SEXTAVADO COM PORCA E ARRUELA, AÇO GALVANIZADO, D=1 3/4" X 8 1/2" X 5 1/2" (DES. SABESP 0100-400-E007)</t>
  </si>
  <si>
    <t>PARAFUSO SEXTAVADO COM PORCA E ARRUELA, AÇO GALVANIZADO, D= 2" X 9 1/2" X 6 1/2" (DES. SABESP 0100-400-E007)</t>
  </si>
  <si>
    <t>HM07256</t>
  </si>
  <si>
    <t>CHAPA AÇO INOX AISI 316L E=5/8" (132,00 KG/M2)</t>
  </si>
  <si>
    <t>HM07270</t>
  </si>
  <si>
    <t>VARETA AÇO INOX AISI 316L D=2,5 MM PARA SOLDA TIG</t>
  </si>
  <si>
    <t>VERGALHÃO (AÇO CA-25) - (MÉDIA DAS BITOLAS ENTRE 6,3 A 25,0MM)</t>
  </si>
  <si>
    <t>VERGALHÃO (AÇO-CA-50) - (MÉDIA DAS BITOLAS ENTRE 6,3 A 25,0MM)</t>
  </si>
  <si>
    <t>VERGALHÃO (AÇO-CA-60) - (MÉDIA DAS BITOLAS ENTRE 3,4 A 8,0MM)</t>
  </si>
  <si>
    <t>PREGO COM CABEÇA AÇO GALV (MÉDIA DAS BITOLAS)</t>
  </si>
  <si>
    <t>CONJUNTO MOTO BOMBA SUBMERSA POTÊNCIA * 400HP, TENSÃO 440V, VAZÃO 40L/S, H=350 MCA PARA POÇOS PROFUNDOS TRIFÁSICO</t>
  </si>
  <si>
    <t>CONJUNTO MOTO BOMBA SUBMERSA POTÊNCIA * 180HP, TENSÃO 440V, VAZÃO 20L/S, H=350 MCA PARA POÇOS PROFUNDOS TRIFÁSICO</t>
  </si>
  <si>
    <t>CONJUNTO MOTO BOMBA SUBMERSA POTÊNCIA * 210HP, TENSÃO 440V, VAZÃO 25L/S, H=300 MCA PARA POÇOS PROFUNDOS TRIFÁSICO</t>
  </si>
  <si>
    <t>CONJUNTO MOTO BOMBA SUBMERSA POTÊNCIA * 250HP, TENSÃO 440V, VAZÃO 25L/S, H=380 MCA PARA POÇOS PROFUNDOS TRIFÁSICO</t>
  </si>
  <si>
    <t>BATE ESTACAS COMPLETO, MARTELO DE 2,2 TON, MOTOR DIESEL DE 60CV</t>
  </si>
  <si>
    <t>BATE ESTACAS COMPLETO, MARTELO DE 4 TON, MOTOR DIESEL DE 90CV</t>
  </si>
  <si>
    <t>BETONEIRA ELÉTRICA ROTATIVA, MOTOR 2CV - CAPACIDADE 400L</t>
  </si>
  <si>
    <t>BOMBA (MÁQUINA DE PROJEÇÃO) DE CONCRETO/ARGAMASSA * 20CV VIA SECA/ÚMIDA</t>
  </si>
  <si>
    <t>BOMBA SUPERFICIAL AUTO ESCORVANTE, POTÊNCIA DO MOTOR 4HP MANGOTE 2"</t>
  </si>
  <si>
    <t>COMPACTADOR DE SOLO A PERCUSSÃO TIPO SAPO * 56KG A GASOLINA</t>
  </si>
  <si>
    <t>COMPACTADOR PLACA VIBRATÓRIA REVERSÍVEL MOTOR * 6,5CV</t>
  </si>
  <si>
    <t>COMPRESSOR DE AR PORTÁTIL 250 PCM-150 PSI À DIESEL - MOTOR SILENCIADO</t>
  </si>
  <si>
    <t>COMPRESSOR DE AR PORTÁTIL 600 PCM-150 PSI À DIESEL - MOTOR SILENCIADO</t>
  </si>
  <si>
    <t>COMPRESSOR DE AR ESTACIONÁRIO 170 PCM-100 PSI ELÉTRICO - MOTOR SILENCIADO</t>
  </si>
  <si>
    <t>COMPRESSOR DE AR ESTACIONÁRIO 250 PCM-100 PSI ELÉTRICO - MOTOR SILENCIADO</t>
  </si>
  <si>
    <t>COMPRESSOR DE AR ESTACIONÁRIO 250 PCM-100 PSI ELÉTRICO - MOTOR SILENCIADO - À DISPOSIÇÃO</t>
  </si>
  <si>
    <t>COMPRESSOR DE AR ESTACIONÁRIO 700 PCM-100 PSI ELÉTRICO - MOTOR SILENCIADO</t>
  </si>
  <si>
    <t>PROJETOR DE ARGAMASSA * 5,5KW OU VAZÃO/CAPACIDADE DE 1000 ATÉ 1500L/H</t>
  </si>
  <si>
    <t>CONJUNTO MOTO BOMBA SUBMERSA POTÊNCIA * 150HP, TENSÃO 440V, VAZÃO 18L/S, H=400 MCA PARA POÇOS PROFUNDOS TRIFÁSICO</t>
  </si>
  <si>
    <t>CONJUNTO MOTO BOMBA SUBMERSA POTÊNCIA * 20HP, TENSÃO 440V, VAZÃO 10L/S, H=80 MCA PARA POÇOS PROFUNDOS TRIFÁSICO</t>
  </si>
  <si>
    <t>CONJUNTO MOTO BOMBA SUBMERSA POTÊNCIA * 35HP, TENSÃO 440V, VAZÃO 10L/S, H=100 MCA PARA POÇOS PROFUNDOS TRIFÁSICO</t>
  </si>
  <si>
    <t>CONJUNTO MOTO BOMBA SUBMERSA POTÊNCIA * 60HP, TENSÃO 440V, VAZÃO 10L/S, H=240 MCA PARA POÇOS PROFUNDOS TRIFÁSICO</t>
  </si>
  <si>
    <t>CONJUNTO MOTO BOMBA SUBMERSA POTÊNCIA * 90HP, TENSÃO 440V, VAZÃO 15L/S, H=300 MCA PARA POÇOS PROFUNDOS TRIFÁSICO</t>
  </si>
  <si>
    <t>CONJUNTO MOTO BOMBA SUBMERSA POTÊNCIA * 120HP, TENSÃO 440V, VAZÃO 16L/S, H=380 MCA PARA POÇOS PROFUNDOS TRIFÁSICO</t>
  </si>
  <si>
    <t>CONJUNTO PORTÁTIL PARA SOLDA OXIACETILENO PPU</t>
  </si>
  <si>
    <t>CORTADORA/BISELADORA DE TUBOS, ELÉTRICA, ATÉ 20"</t>
  </si>
  <si>
    <t>GERADOR A DIESEL POTÊNCIA * 130KVA TRIFÁSICO SILENCIADO</t>
  </si>
  <si>
    <t>GERADOR A DIESEL POTÊNCIA * 180KVA TRIFÁSICO SILENCIADO</t>
  </si>
  <si>
    <t>GERADOR A DIESEL POTÊNCIA * 220KVA TRIFÁSICO SILENCIADO</t>
  </si>
  <si>
    <t>GERADOR A DIESEL POTÊNCIA * 330KVA TRIFÁSICO SILENCIADO</t>
  </si>
  <si>
    <t>GERADOR A DIESEL POTÊNCIA * 60KVA TRIFÁSICO SILENCIADO</t>
  </si>
  <si>
    <t>GERADOR A DIESEL POTÊNCIA * 80KVA TRIFÁSICO SILENCIADO</t>
  </si>
  <si>
    <t>GUINCHO MANUAL DE ALAVANCA TIRFOR 3.200KG</t>
  </si>
  <si>
    <t>CAMINHÃO - GUINDASTE COM LANÇA TELESCÓPICA MOMENTO MÁXIMO DE ELEVAÇÃO * 10T/M</t>
  </si>
  <si>
    <t>MARTELETE PNEUMÁTICO * 12KG</t>
  </si>
  <si>
    <t>MARTELETE ROMPEDOR 5KG * 950W ELÉTRICO PARA DEMOLIÇÃO DE CONCRETO</t>
  </si>
  <si>
    <t>MOTONIVELADORA SOBRE PNEUS PESO OPERACIONAL * 15.800KG, POTÊNCIA * 195HP A DIESEL, COM LÂMINA RETA</t>
  </si>
  <si>
    <t>PÁ CARREGADEIRA *CAÇAMBA DE 1,70M3 *PESO OPERACIONAL 12T * 150CV A DIESEL SOBRE PNEUS</t>
  </si>
  <si>
    <t>PERFURATRIZ PNEUMÁTICA PESO 24KG, COMPRIMENTO 565MM</t>
  </si>
  <si>
    <t>PULVERIZADOR COSTAL VOLUME DO RECIPIENTE 18L (MANUAL)</t>
  </si>
  <si>
    <t>RETRO ESCAVADEIRA SOBRE PNEUS *PESO OPERACIONAL 7T, POTÊNCIA 93HP TRAÇÃO 4X4, CAÇAMBA PÁ CARREGADEIRA 0,96M3</t>
  </si>
  <si>
    <t>RETRO ESCAVADEIRA SOBRE PNEUS *PESO OPERACIONAL 7T, POTÊNCIA 93HP TRAÇÃO 4X4, CAÇAMBA PÁ CARREGADEIRA 0,96M3 - À DISPOSIÇÃO</t>
  </si>
  <si>
    <t>ROÇADEIRA COSTAL POTÊNCIA* 1,7KW/2,3CV LATERAL, COM TRÊS PONTAS, A GASOLINA</t>
  </si>
  <si>
    <t>ROLO COMPACTADOR DE UM CILINDRO, TIPO PÉ DE CARNEIRO, *PESO OPERACIONAL 11,5T, POTÊNCIA 95HP, (AUTOPROPELIDO)</t>
  </si>
  <si>
    <t>ROLO COMPACTADOR DE UM CILINDRO, TIPO PÉ DE CARNEIRO, *PESO OPERACIONAL 7,5T, POTÊNCIA 80HP , (AUTOPROPELIDO)</t>
  </si>
  <si>
    <t>ROLO COMPACTADOR DE UM CILINDRO, LISO DE AÇO VIBRATÓRIO, *PESO OPERACIONAL 10T, (AUTOPROPELIDO)</t>
  </si>
  <si>
    <t>ROMPEDOR PNEUMÁTICO PESO 34KG, COMPRIMENTO 745MM</t>
  </si>
  <si>
    <t>SONDA ROTO-PNEUMÁTICA CAPACIDADE DE PERFURAÇÃO ATÉ 250M PARA PERFURAÇÃO DE POÇOS</t>
  </si>
  <si>
    <t>TALHA MANUAL CAPACIDADE 2T COM CORRENTE DE 5M</t>
  </si>
  <si>
    <t>TALHA MANUAL CAPACIDADE 3T COM CORRENTE DE 5M</t>
  </si>
  <si>
    <t>TALHA ELÉTRICA CAPACIDADE 3T COM CORRENTE DE 5M</t>
  </si>
  <si>
    <t>TALHA ELÉTRICA CAPACIDADE 5T COM CORRENTE DE 6M</t>
  </si>
  <si>
    <t>COMPRESSOR DE AR ESTACIONÁRIO 1200 PCM-100 PSI ELÉTRICO - MOTOR SILENCIADO</t>
  </si>
  <si>
    <t>COMPRESSOR DE AR ESTACIONÁRIO 125 PCM-100 PSI ELÉTRICO - MOTOR SILENCIADO</t>
  </si>
  <si>
    <t>COMPRESSOR DE AR ESTACIONÁRIO 960 PCM-100 PSI ELÉTRICO - MOTOR SILENCIADO</t>
  </si>
  <si>
    <t>DISTRIBUIDOR DE AGREGADO * VOL=1,9M3, * LARG=3,50M</t>
  </si>
  <si>
    <t>EQUIPAMENTO AIRLESS PARA PINTURA, A GASOLINA MOTOR-200CC (6,5HP)</t>
  </si>
  <si>
    <t>ESMERILHADEIRA ANGULAR POTÊNCIA=2.000 W, DISCO DE 7" (MANUAL)</t>
  </si>
  <si>
    <t>FURGÃO LEVE 85 A 122CV CARGA ÚTIL 650 a 850KG</t>
  </si>
  <si>
    <t>FURGÃO LEVE 85 A 122CV CARGA ÚTIL 650 a 850KG - À DISPOSIÇÃO</t>
  </si>
  <si>
    <t>LIXADEIRA ANGULAR POTÊNCIA=1.200 W, DISCO DE 7"</t>
  </si>
  <si>
    <t>LOCALIZADOR ELETROMAGNÉTICO (PARA DETECÇÃO DE TUBULAÇÕES METÁLICAS)</t>
  </si>
  <si>
    <t>MÁQUINA DE JATEAMENTO COM CÂMARA SIMPLES CAPACIDADE=280L</t>
  </si>
  <si>
    <t>MEDIDOR DE VIBRAÇÃO (*MEMÓRIA ATÉ 1.000 LEITURAS, VELOCIDADE=200MM/S, FREQUÊNCIA= 10HZ)</t>
  </si>
  <si>
    <t>SONDA ROTO-PNEUMÁTICA CAPACIDADE DE PERFURAÇÃO ACIMA DE 1000M PARA PERFURAÇÃO DE POÇOS</t>
  </si>
  <si>
    <t>SONDA ROTO-PNEUMÁTICA CAPACIDADE DE PERFURAÇÃO DE 300 ATÉ 1000M PARA PERFURAÇÃO DE POÇOS</t>
  </si>
  <si>
    <t>TRATOR DE PNEUS TRAÇÃO 4 X 2, POTÊNCIA NOMINAL * 85CV</t>
  </si>
  <si>
    <t>TRATOR DE LÂMINA POTÊNCIA 150HP, PESO OPERACIONAL 18T SOBRE ESTEIRAS, COM LÂMINA DE ANGULAGEM E INCLINAÇÃO HIDRÁULICA VARIÁVEL, A DIESEL</t>
  </si>
  <si>
    <t>TRATOR DE LÂMINA POTÊNCIA 84HP, PESO OPERACIONAL 8,0T SOBRE ESTEIRAS, COM LÂMINA DE ANGULAGEM E INCLINAÇÃO HIDRÁULICA VARIÁVEL, A DIESEL</t>
  </si>
  <si>
    <t>VIBROACABADORA DE ASFALTO POTÊNCIA 82KW/110HP, CAPACIDADE ATÉ 300T/H SOBRE RODAS, LARGURA DE PAVIMENTAÇÃO 1,7M A 4,2M</t>
  </si>
  <si>
    <t>KWH</t>
  </si>
  <si>
    <t>EQUIPAMENTO PARA CRAVAÇÃO DE TUBOS DE CONCRETO - PIPE JACKING - D=1.000MM</t>
  </si>
  <si>
    <t>EQUIPAMENTO PARA CRAVAÇÃO DE TUBOS DE CONCRETO - PIPE JACKING - D=1.000MM - À DISPOSIÇÃO</t>
  </si>
  <si>
    <t>EQUIPAMENTO PARA CRAVAÇÃO DE TUBOS DE CONCRETO - PIPE JACKING - D=1.200MM</t>
  </si>
  <si>
    <t>EQUIPAMENTO PARA CRAVAÇÃO DE TUBOS DE CONCRETO - PIPE JACKING - D=1.200MM - À DISPOSIÇÃO</t>
  </si>
  <si>
    <t>EQUIPAMENTO PARA CRAVAÇÃO DE TUBOS DE CONCRETO - PIPE JACKING - D=1.500MM</t>
  </si>
  <si>
    <t>EQUIPAMENTO PARA CRAVAÇÃO DE TUBOS DE CONCRETO - PIPE JACKING - D=1.500MM - À DISPOSIÇÃO</t>
  </si>
  <si>
    <t>EQUIPAMENTO PARA CRAVAÇÃO DE TUBOS DE CONCRETO - PIPE JACKING - D=300MM</t>
  </si>
  <si>
    <t>EQUIPAMENTO PARA CRAVAÇÃO DE TUBOS DE CONCRETO - PIPE JACKING - D=300MM - À DISPOSIÇÃO</t>
  </si>
  <si>
    <t>EQUIPAMENTO PARA CRAVAÇÃO DE TUBOS DE CONCRETO - PIPE JACKING - D=400MM</t>
  </si>
  <si>
    <t>EQUIPAMENTO PARA CRAVAÇÃO DE TUBOS DE CONCRETO - PIPE JACKING - D=400MM - À DISPOSIÇÃO</t>
  </si>
  <si>
    <t>EQUIPAMENTO PARA CRAVAÇÃO DE TUBOS DE CONCRETO - PIPE JACKING - D=600MM</t>
  </si>
  <si>
    <t>EQUIPAMENTO PARA CRAVAÇÃO DE TUBOS DE CONCRETO - PIPE JACKING - D=600MM - À DISPOSIÇÃO</t>
  </si>
  <si>
    <t>EQUIPAMENTO PARA CRAVAÇÃO DE TUBOS DE CONCRETO - PIPE JACKING - D=800MM</t>
  </si>
  <si>
    <t>EQUIPAMENTO PARA CRAVAÇÃO DE TUBOS DE CONCRETO - PIPE JACKING - D=800MM - À DISPOSIÇÃO</t>
  </si>
  <si>
    <t>GERADOR A DIESEL POTÊNCIA * 400KVA TRIFÁSICO SILENCIADO</t>
  </si>
  <si>
    <t>GERADOR A DIESEL POTÊNCIA * 400KVA TRIFÁSICO SILENCIADO - À DISPOSIÇÃO</t>
  </si>
  <si>
    <t>GERADOR A DIESEL POTÊNCIA * 500KVA TRIFÁSICO SILENCIADO</t>
  </si>
  <si>
    <t>GERADOR A DIESEL POTÊNCIA * 500KVA TRIFÁSICO SILENCIADO - À DISPOSIÇÃO</t>
  </si>
  <si>
    <t>BLOQUEADOR DN=150/200MM DE TUBULAÇÕES INFLÁVEL (COMPLETO)</t>
  </si>
  <si>
    <t>COLETOR DE DADOS PARA DATA LOGGER DE RUÍDOS</t>
  </si>
  <si>
    <t>COMPRESSOR DE AR PORTÁTIL 1600 PCM-100 PSI À DIESEL - MOTOR SILENCIADO</t>
  </si>
  <si>
    <t>CORRELACIONADOR DE RUÍDOS PARA DETECÇÃO DE VAZAMENTO DE ÁGUA</t>
  </si>
  <si>
    <t>CORTADOR TIPO H - ARTICULADO DN 4" A 6" PARA TUBOS METÁLICOS</t>
  </si>
  <si>
    <t>DATA LOGGER DE PRESSÃO E VAZÃO 2 CANAIS - ATÉ 200MCA</t>
  </si>
  <si>
    <t>DETECTOR DE DESCONTINUIDADES/POROSIDADE (HOLLIDAY DETECTOR) FAIXA DE MEDIÇÃO/ESCALAS ATÉ * 40000 VOLTS</t>
  </si>
  <si>
    <t>IMPLEMENTO - EQUIPAMENTO DE ALTA SUCÇÃO POR TURBINA VACALL PARA CAMINHÃO</t>
  </si>
  <si>
    <t>IMPLEMENTO - EQUIPAMENTO DE ALTA SUCÇÃO POR TURBINA VACALL PARA CAMINHÃO - À DISPOSIÇÃO</t>
  </si>
  <si>
    <t>IMPLEMENTO - HIDROJATO DE ALTA PRESSÃO (PRESSÃO MÁX=140KGF/CM2) E TANQUE (CAPACIDADE TOTAL 7.000L) PARA CAMINHÃO</t>
  </si>
  <si>
    <t>IMPLEMENTO - HIDROJATO DE ALTA PRESSÃO (PRESSÃO MÁX=140KGF/CM2) E TANQUE (CAPACIDADE TOTAL 7.000L) PARA CAMINHÃO - À DISPOSIÇÃO</t>
  </si>
  <si>
    <t>EQUIPAMENTO (CONJUNTO FACIAL ) 4 COMPONENTES: MASCARA FACIAL PP, VÁLVULA DE DEMANDA, CONEXÃO PP E CINTO</t>
  </si>
  <si>
    <t>IMPLEMENTO - MISTO ALTA SUCÇÃO (PRESSÃO MÁX=140KGF/CM2), RESERVATÓRIO (CAPACIDADE 4.000L) POR TURBINA E HIDROJATEAMENTO DE ALTA PRESSÃO PARA CAMINHÃO</t>
  </si>
  <si>
    <t>IMPLEMENTO - MISTO ALTA SUCÇÃO (PRESSÃO MÁX=140KGF/CM2), RESERVATÓRIO (CAPACIDADE 4.000L) POR TURBINA E HIDROJATEAMENTO DE ALTA PRESSÃO PARA CAMINHÃO - À DISPOSIÇÃO</t>
  </si>
  <si>
    <t>EQUIPAMENTO SEWER RODDER PARA DESOBSTRUÇÃO DE COLETORES ATRAVÉS DE HASTES FLEXÍVEIS</t>
  </si>
  <si>
    <t>EQUIPAMENTO SEWER RODDER PARA DESOBSTRUÇÃO DE COLETORES ATRAVÉS DE HASTES FLEXÍVEIS - À DISPOSIÇÃO</t>
  </si>
  <si>
    <t>GERADOR PORTÁTIL A DIESEL POTÊNCIA=2,5KVA MONOFÁSICO BI-VOLT</t>
  </si>
  <si>
    <t>GUINCHO ELÉTRICO CAPACIDADE TRAÇÃO 5.000KG 6HP COM CABO DE AÇO</t>
  </si>
  <si>
    <t>GUINCHO ELÉTRICO CAPACIDADE TRAÇÃO 5.000KG 6HP COM CABO DE AÇO - À DISPOSIÇÃO</t>
  </si>
  <si>
    <t>HASTE DE ESCUTA MECÂNICA COMP=1,50M PARA DETECÇÃO DE VAZAMENTOS</t>
  </si>
  <si>
    <t>LOCALIZADOR PARA DETECÇÃO DE MASSA METÁLICA</t>
  </si>
  <si>
    <t>MOTOSERRA POTÊNCIA DO MOTOR 2HP A GASOLINA</t>
  </si>
  <si>
    <t>MOTONIVELADORA SOBRE PNEUS PESO OPERACIONAL * 15.800KG, POTÊNCIA * 195HP A DIESEL, COM LÂMINA RETA - À DISPOSIÇÃO</t>
  </si>
  <si>
    <t>PÁ CARREGADEIRA POTÊNCIA * 49HP SOBRE PNEUS</t>
  </si>
  <si>
    <t>PERFURATRIZ PNEUMÁTICA, DIÂMETRO DA PERFURAÇÃO ATÉ 45MM, COMPRIMENTO 979MM, PARA INSTALAÇÃO NÃO DESTRUTIVA DE TUBOS</t>
  </si>
  <si>
    <t>INSUFLADOR/EXAUSTOR DE AR CAPACIDADE MÁX * 4000M3/H * 1,5Kva</t>
  </si>
  <si>
    <t>INSUFLADOR/EXAUSTOR DE AR CAPACIDADE MÁX * 4000M3/H * 1,5Kva - À DISPOSIÇÃO</t>
  </si>
  <si>
    <t>ROLO COMPACTADOR TANDEM VIBRATÓRIO, *PESO OPERACIONAL 1,6T, (AUTOPROPELIDO)</t>
  </si>
  <si>
    <t>SISTEMA DE EXAUSTÃO VAZÃO 50M3/MIN PARA ESPAÇOS CONFINADO</t>
  </si>
  <si>
    <t>SISTEMA TELEVISIONAMENTO DE COLETORES DE ESGOTO COM CÂMERA COM ROTAÇÃO DE 360º - DIÂMETROS DE 150 A 1500MM - À DISPOSIÇÃO</t>
  </si>
  <si>
    <t>SISTEMA TELEVISIONAMENTO DE COLETORES DE ESGOTO COM CÂMERA COM ROTAÇÃO DE 360º - DIÂMETROS DE 150 A 1500MM</t>
  </si>
  <si>
    <t>TRATOR CORTADOR DE GRAMA POTÊNCIA 13,5HP A GASOLINA</t>
  </si>
  <si>
    <t>TRATOR DE PNEUS TRAÇÃO 4 X 2, POTÊNCIA NOMINAL * 65CV</t>
  </si>
  <si>
    <t>VÁLVULA PULSADORA ELETRÔNICA GERADORA DE ONDAS, *PRESSÃO MIN 80MCA ALCANCE MIN 100M</t>
  </si>
  <si>
    <t>IMPLEMENTO - HIDROJATO DE ALTA PRESSÃO, 1.500PSI MOTOR (POTÊNCIA=20HP) PARA CAMINHÃO</t>
  </si>
  <si>
    <t>IMPLEMENTO - HIDROJATO DE ALTA PRESSÃO, 1.500PSI MOTOR (POTÊNCIA=20HP) PARA CAMINHÃO - À DISPOSIÇÃO</t>
  </si>
  <si>
    <t>FRESADORA DE ASFALTO A FRIO * 200CV LARG. 1,00M</t>
  </si>
  <si>
    <t>FRESADORA DE ASFALTO A FRIO * 200CV LARG. 1,00M - À DISPOSIÇÃO</t>
  </si>
  <si>
    <t>GERADOR PORTÁTIL A DIESEL POTÊNCIA=4KVA MONOFÁSICO BI-VOLT</t>
  </si>
  <si>
    <t>GERADOR PORTÁTIL A DIESEL POTÊNCIA=4KVA MONOFÁSICO BI-VOLT - À DISPOSIÇÃO</t>
  </si>
  <si>
    <t>HASTE DE ESCUTA ELETRÔNICA COMP * 1,00M PARA DETECÇÃO DE VAZAMENTOS</t>
  </si>
  <si>
    <t>HASTE DE PERFURAÇÃO COMP=1,00 M PARA DETECÇÃO DE VAZAMENTOS</t>
  </si>
  <si>
    <t>MÁQUINA DE SOLDA DE TUBOS DE PEAD TERMOFUSÃO ATÉ 250MM COM ACESSÓRIOS</t>
  </si>
  <si>
    <t>MAQUINA DE SOLDA DE TUBOS DE PEAD TERMOFUSÃO ATÉ 250MM COM ACESSÓRIOS - À DISPOSIÇÃO</t>
  </si>
  <si>
    <t>MÁQUINA DE SOLDA DE TUBOS DE PEAD TERMOFUSÃO ATÉ 500MM COM ACESSÓRIOS</t>
  </si>
  <si>
    <t>MÁQUINA DE SOLDA DE TUBOS DE PEAD TERMOFUSÃO ATÉ 500MM COM ACESSÓRIOS - À DISPOSIÇÃO</t>
  </si>
  <si>
    <t>PERFURATRIZ PNEUMÁTICA, DIÂMETRO DA PERFURAÇÃO ATÉ 45MM, COMPRIMENTO 979MM, PARA INSTALAÇÃO NÃO DESTRUTIVA DE TUBOS - À DISPOSIÇÃO</t>
  </si>
  <si>
    <t>SISTEMA PIPE BURSTING PARA SUBSTITUIÇÃO DE TUBULAÇÕES ATÉ 300MM</t>
  </si>
  <si>
    <t>SISTEMA PIPE BURSTING PARA SUBSTITUIÇÃO DE TUBULAÇÕES ATÉ 300MM - À DISPOSIÇÃO</t>
  </si>
  <si>
    <t>COMPRESSOR DE AR PORTÁTIL 40 PCM-100 PSI À DIESEL - MOTOR SILENCIADO</t>
  </si>
  <si>
    <t>COMPRESSOR DE AR PORTÁTIL 80 PCM-100 PSI À DIESEL - MOTOR SILENCIADO</t>
  </si>
  <si>
    <t>EQUIPAMENTO DE GEORADAR (GPR) PARA INVESTIGAÇÃO DE SUBSOLOS E INTERFERÊNCIAS PARA EXECUÇÃO DE REDES ÁGUA/ESGOTO</t>
  </si>
  <si>
    <t xml:space="preserve">ESTAÇÃO TOTAL PRECISÃO ANGULAR=10" (CLASSE 1 DA NBR 13133/1994 TABELA 4) </t>
  </si>
  <si>
    <t>ESTAÇÃO TOTAL PRECISÃO ANGULAR=7" (CLASSE 2 DA NBR 13133/1994 TABELA 4)</t>
  </si>
  <si>
    <t>ESTAÇÃO TOTAL PRECISÃO ANGULAR=2" (CLASSE 3 DA NBR 13133/1994 TABELA 4)</t>
  </si>
  <si>
    <t>GERADOR PORTÁTIL A DIESEL POTÊNCIA=10KVA MONOFÁSICO BI-VOLT</t>
  </si>
  <si>
    <t>RECPTOR GPS GEODÉSICO COM FREQUÊNCIA L1/L2</t>
  </si>
  <si>
    <t>LOCALIZADOR DE MASSA METÁLICA CAPACIDADE DE LOCALIZAR PEÇA ATÉ 65CM</t>
  </si>
  <si>
    <t>LOCALIZADOR ELETROMAGNÉTICO (PARA DETECÇÃO DE TUBULAÇÃO METÁLICA - ENTERRADAS ATÉ 5M)</t>
  </si>
  <si>
    <t>MÁQUINA HIDROJATEAMENTO 200 BAR MOTOR ELÉTRICO 7,5HP ALTA PRESSÃO</t>
  </si>
  <si>
    <t>MIRAS INVAR - MIRAS DE PRECISÃO PARA NIVELAMENTO INVAR EM LIGA DE AÇO E NÍQUEL - 3,00M</t>
  </si>
  <si>
    <t>MISTURADOR PLANETÁRIO CAPACIDADE DE 2 A 3M3/H PARA MISTURA DE ARGAMASSA E CONCRETO FINO</t>
  </si>
  <si>
    <t>NÍVEL ELETRÔNICO CLASSE 4 PRECISÃO MUITO ALTA (DESVIO PADRÃO = ± 1,00MM/KM) - NBR 13.133</t>
  </si>
  <si>
    <t>NÍVEL ELETRÔNICO CLASSE 2 PRECISÃO MÉDIA (DESVIO PADRÃO = ± 10,00MM/KM) - NBR 13.133</t>
  </si>
  <si>
    <t>NÍVEL ELETRÔNICO CLASSE 3 PRECISÃO ALTA (DESVIO PADRÃO = ± 3,00MM/KM) - NBR 13.133</t>
  </si>
  <si>
    <t>SERRA MÁRMORE POTÊNCIA 1300W PARA CONCRETO</t>
  </si>
  <si>
    <t>TANQUE DE INJEÇÃO DE RESINAS CAPACIDADE 10L, PRESSÃO * 10BAR</t>
  </si>
  <si>
    <t>TEODOLITO ELETRÔNICO CLASSE 2 - PRECISÃO ANGULAR MÉDIA (DESVIO PADRÃO = ± 07"/KM) - NBR 13.133</t>
  </si>
  <si>
    <t>TEODOLITO ELETRÔNICO CLASSE 3 - PRECISÃO ANGULAR ALTA (DESVIO PADRÃO = ± 02"/KM) - NBR 13.133</t>
  </si>
  <si>
    <t>ESCAVADEIRA HIDRÁULICA *CAPACIDADE OPERACIONAL=17T, POTÊNCIA DO MOTOR=122HP A DIESEL SOBRE ESTEIRAS - À DISPOSIÇÃO</t>
  </si>
  <si>
    <t>COMPRESSOR DE AR ESTACIONÁRIO 170 PCM-100 PSI ELÉTRICO - MOTOR SILENCIADO - À DISPOSIÇÃO</t>
  </si>
  <si>
    <t>COMPRESSOR DE AR ESTACIONÁRIO 700 PCM-100 PSI ELÉTRICO - MOTOR SILENCIADO - À DISPOSIÇÃO</t>
  </si>
  <si>
    <t>COMPRESSOR DE AR PORTÁTIL 250 PCM-150 PSI À DIESEL - MOTOR SILENCIADO - À DISPOSIÇÃO</t>
  </si>
  <si>
    <t>COMPRESSOR DE AR PORTÁTIL 600 PCM-150 PSI À DIESEL - MOTOR SILENCIADO - À DISPOSIÇÃO</t>
  </si>
  <si>
    <t>GERADOR A DIESEL POTÊNCIA * 60KVA TRIFÁSICO SILENCIADO - À DISPOSIÇÃO</t>
  </si>
  <si>
    <t>GERADOR A DIESEL POTÊNCIA * 80KVA TRIFÁSICO SILENCIADO - À DISPOSIÇÃO</t>
  </si>
  <si>
    <t>GERADOR A DIESEL POTÊNCIA * 130KVA TRIFÁSICO SILENCIADO - À DISPOSIÇÃO</t>
  </si>
  <si>
    <t>GERADOR A DIESEL POTÊNCIA * 180KVA TRIFÁSICO SILENCIADO - À DISPOSIÇÃO</t>
  </si>
  <si>
    <t>GERADOR A DIESEL POTÊNCIA * 220KVA TRIFÁSICO SILENCIADO - À DISPOSIÇÃO</t>
  </si>
  <si>
    <t>GERADOR A DIESEL POTÊNCIA * 330KVA TRIFÁSICO SILENCIADO - À DISPOSIÇÃO</t>
  </si>
  <si>
    <t>CAMINHÃO - GUINDASTE COM LANÇA TELESCÓPICA MOMENTO MÁXIMO DE ELEVAÇÃO * 10T/M - À DISPOSIÇÃO</t>
  </si>
  <si>
    <t>BOMBA (MÁQUINA DE PROJEÇÃO) DE CONCRETO/ARGAMASSA * 20CV VIA SECA/ÚMIDA - À DISPOSIÇÃO</t>
  </si>
  <si>
    <t>PÁ CARREGADEIRA *CAÇAMBA DE 1,70M3 *PESO OPERACIONAL 12T * 150CV A DIESEL SOBRE PNEUS - À DISPOSIÇÃO</t>
  </si>
  <si>
    <t>VIBROACABADORA DE ASFALTO POTÊNCIA 82KW/110HP, CAPACIDADE ATÉ 300T/H SOBRE RODAS, LARGURA DE PAVIMENTAÇÃO 1,7M A 4,2M - À DISPOSIÇÃO</t>
  </si>
  <si>
    <t>COMPRESSOR DE AR ESTACIONÁRIO 960 PCM-100 PSI ELÉTRICO - MOTOR SILENCIADO - À DISPOSIÇÃO</t>
  </si>
  <si>
    <t>COMPRESSOR DE AR ESTACIONÁRIO 1200 PCM-100 PSI ELÉTRICO - MOTOR SILENCIADO - À DISPOSIÇÃO</t>
  </si>
  <si>
    <t>PERFURATRIZ ROTATIVA * ATÉ 200MM - 56CV SOBRE ESTEIRAS</t>
  </si>
  <si>
    <t>PERFURATRIZ ROTATIVA * ATÉ 200MM - 56CV SOBRE ESTEIRAS - À DISPOSIÇÃO</t>
  </si>
  <si>
    <t>SISTEMA VÍDEO INSPEÇÃO/SISTEMA DE TELEVISIONAMENTO ATÉ 300MM DE TUBULAÇÕES COM MONITOR</t>
  </si>
  <si>
    <t>GUINCHO A DIESEL - 5T COM PÓRTICO METÁLICO</t>
  </si>
  <si>
    <t>MÁQUINA DE SOLDA (TIG) CORRENTE=200A, TENSÃO=220V</t>
  </si>
  <si>
    <t>GERADOR/MOTOSOLDADORA POTÊNCIA=5KVA A DIESEL MONOFÁSICO BI-VOLT</t>
  </si>
  <si>
    <t>COMPACTADOR DE SOLO A PERCUSSÃO TIPO SAPO * 56KG A GASOLINA - À DISPOSIÇÃO</t>
  </si>
  <si>
    <t>ROMPEDOR PNEUMÁTICO PESO 34KG, COMPRIMENTO 745MM - À DISPOSIÇÃO</t>
  </si>
  <si>
    <t>COLETOR DE DADOS GNSS, PORTATIL</t>
  </si>
  <si>
    <t>COLETOR DE DADOS GNSS, PORTATIL - À DISPOSIÇÃO</t>
  </si>
  <si>
    <t>TEODOLITO ELETRÔNICO CLASSE 2 - PRECISÃO ANGULAR MÉDIA (DESVIO PADRÃO = ± 07"/KM) - NBR 13.133 - À DISPOSIÇÃO</t>
  </si>
  <si>
    <t>TEODOLITO ELETRÔNICO CLASSE 3 - PRECISÃO ANGULAR ALTA (DESVIO PADRÃO = ± 02"/KM) - NBR 13.133 À DISPOSIÇÃO</t>
  </si>
  <si>
    <t>CORTADORA DE PISOS POTÊNCIA 13HP A GASOLINA - À DISPOSIÇÃO</t>
  </si>
  <si>
    <t>CORTADORA DE PISOS POTÊNCIA 13HP A GASOLINA</t>
  </si>
  <si>
    <t>PÁ CARREGADEIRA POTÊNCIA * 49HP SOBRE PNEUS - À DISPOSIÇÃO</t>
  </si>
  <si>
    <t>ROLO COMPACTADOR DE UM CILINDRO, TIPO PÉ DE CARNEIRO, *PESO OPERACIONAL 7,5T, POTÊNCIA 80HP , (AUTOPROPELIDO) - À DISPOSIÇÃO</t>
  </si>
  <si>
    <t>ROLO COMPACTADOR TANDEM VIBRATÓRIO, *PESO OPERACIONAL 1,6T, (AUTOPROPELIDO) - À DISPOSIÇÃO</t>
  </si>
  <si>
    <t>COMPRESSOR DE AR PORTÁTIL 1200 PCM-360 PSI À DIESEL - MOTOR SILENCIADO</t>
  </si>
  <si>
    <t>COMPRESSOR DE AR PORTÁTIL 175 PCM-200 PSI À DIESEL - MOTOR SILENCIADO</t>
  </si>
  <si>
    <t>COMPRESSOR DE AR PORTÁTIL 250 PCM-200 PSI À DIESEL - MOTOR SILENCIADO</t>
  </si>
  <si>
    <t>COMPRESSOR DE AR PORTÁTIL 960 PCM-250 PSI À DIESEL - MOTOR SILENCIADO</t>
  </si>
  <si>
    <t>PERFURATRIZ PARA PERFURAÇÃO DIRECIONAL * 17T DE "PULLBACK" * 140HP</t>
  </si>
  <si>
    <t>PERFURATRIZ PARA PERFURAÇÃO DIRECIONAL * 17T DE "PULLBACK" * 140HP - À DISPOSIÇÃO</t>
  </si>
  <si>
    <t>PERFURATRIZ PARA PERFURAÇÃO DIRECIONAL * 9T DE "PULLBACK" * 74HP</t>
  </si>
  <si>
    <t>PERFURATRIZ PARA PERFURAÇÃO DIRECIONAL * 9T DE "PULLBACK" * 74HP - À DISPOSIÇÃO</t>
  </si>
  <si>
    <t>PERFURATRIZ PARA PERFURAÇÃO DIRECIONAL * 28T DE "PULLBACK" * 190HP</t>
  </si>
  <si>
    <t>PERFURATRIZ PARA PERFURAÇÃO DIRECIONAL * 28T DE "PULLBACK" * 190HP - À DISPOSIÇÃO</t>
  </si>
  <si>
    <t>MÁQUINA DE SOLDA DE TUBOS DE PEAD TERMOFUSÃO ATÉ 800MM COM ACESSÓRIOS - À DISPOSIÇÃO</t>
  </si>
  <si>
    <t>MÁQUINA DE SOLDA DE TUBOS DE PEAD TERMOFUSÃO ATÉ 800MM COM ACESSÓRIOS</t>
  </si>
  <si>
    <t>BOMBA SUPERFICIAL AUTO ESCORVANTE, POTÊNCIA DO MOTOR 4HP MANGOTE 2" - À DISPOSIÇÃO</t>
  </si>
  <si>
    <t>TORRE DE ILUMINAÇÃO PORTÁTIL *1.600W COM GERADOR</t>
  </si>
  <si>
    <t>TORRE DE ILUMINAÇÃO PORTÁTIL *1.600W COM GERADOR - À DISPOSIÇÃO</t>
  </si>
  <si>
    <t>CORTADORA POLICORTE DISCO 14" POT=2000 A 2500W PARA METAIS</t>
  </si>
  <si>
    <t>PENETRÔMETRO (SUL AFRICANO), CONE DE AÇO, D=20MM, ÂNGULO DE 60° (FIXADO NA PONTA DA BARRA DE AÇO) COM RÉGUA DE 1M</t>
  </si>
  <si>
    <t>SOLDADORA INVERSORA 200A-220V TIG/ELETRODO</t>
  </si>
  <si>
    <t>MARTELO DEMOLIDOR 30KG * 2000W ELÉTRICO PARA DEMOLIÇÃO DE CONCRETO</t>
  </si>
  <si>
    <t>MARTELO DEMOLIDOR 30KG * 2000W ELÉTRICO PARA DEMOLIÇÃO DE CONCRETO - À DISPOSIÇÃO</t>
  </si>
  <si>
    <t>APARELHO SMARTPHONE COM ANDROID E GPS</t>
  </si>
  <si>
    <t>EQ07284</t>
  </si>
  <si>
    <t>BOMBA/EQUIPAMENTO DE MISTURA BI-COMPONENTE AIR-LESS * 500 BAR</t>
  </si>
  <si>
    <t>EQ07289</t>
  </si>
  <si>
    <t>INSUFLADOR DE FUMAÇA * 5 HP PARA DETECÇÃO DE VAZAMENTOS EM REDES DE ESGOTO</t>
  </si>
  <si>
    <t>EQ07290</t>
  </si>
  <si>
    <t>INSUFLADOR DE FUMAÇA * 5 HP PARA DETECÇÃO DE VAZAMENTOS EM REDES DE ESGOTO - À DISPOSIÇÃO</t>
  </si>
  <si>
    <t>EQ07293</t>
  </si>
  <si>
    <t>EQ07294</t>
  </si>
  <si>
    <t>ABRAÇADEIRA DE VEDAÇÃO FERRO FUNDIDO DN=600 MM MULTIPARTIDA PARA REPARO DE TUBOS</t>
  </si>
  <si>
    <t>COLAR DE TOMADA MULTIDIAMETRAL AÇO INOX DN=200 A 300 SAÍDA DN=20 CINTA AÇO INOX NTS 182 ÁGUA</t>
  </si>
  <si>
    <t>COLAR DE TOMADA MULTIDIAMETRAL AÇO INOX DN=200 A 300 SAÍDA DN=25 CINTA AÇO INOX NTS 182 ÁGUA</t>
  </si>
  <si>
    <t>COLAR DE TOMADA MULTIDIAMETRAL AÇO INOX DN=50 A 150 SAÍDA DN=20 CINTA AÇO INOX NTS 182 ÁGUA</t>
  </si>
  <si>
    <t>COLAR DE TOMADA MULTIDIAMETRAL AÇO INOX DN=50 A 150 SAÍDA DN=25 CINTA AÇO INOX NTS 182 ÁGUA</t>
  </si>
  <si>
    <t>CURVA 11º15' COM FLANGES PN10 FERRO FUNDIDO DN=200 MM (36,00 KG) PINTURA EPÓXI VERMELHA, ACESSÓRIOS NÃO INCLUSOS NBR 15420 ESGOTO</t>
  </si>
  <si>
    <t>CURVA 11º15' COM FLANGES PN10 FERRO FUNDIDO DN=250 MM (49,00 KG) PINTURA EPÓXI VERMELHA, ACESSÓRIOS NÃO INCLUSOS NBR 15420 ESGOTO</t>
  </si>
  <si>
    <t>CURVA 11º15' COM FLANGES PN10 FERRO FUNDIDO DN=300 MM (62,00 KG) PINTURA EPÓXI VERMELHA, ACESSÓRIOS NÃO INCLUSOS NBR 15420 ESGOTO</t>
  </si>
  <si>
    <t>CURVA 11º15' COM FLANGES PN10 FERRO FUNDIDO DN=400 MM (104,00 KG) PINTURA EPÓXI VERMELHA, ACESSÓRIOS NÃO INCLUSOS NBR 15420 ESGOTO</t>
  </si>
  <si>
    <t>CURVA 11º15' COM FLANGES PN10 FERRO FUNDIDO DN=500 MM (149,00 KG) PINTURA EPÓXI VERMELHA, ACESSÓRIOS NÃO INCLUSOS NBR 15420 ESGOTO</t>
  </si>
  <si>
    <t>CURVA 11º15' COM FLANGES PN10/16 FERRO FUNDIDO DN=100 MM (16,00 KG) PINTURA EPÓXI VERMELHA, ACESSÓRIOS NÃO INCLUSOS NBR 15420 ESGOTO</t>
  </si>
  <si>
    <t>CURVA 11º15' COM FLANGES PN10/16 FERRO FUNDIDO DN=150 MM (25,00 KG) PINTURA EPÓXI VERMELHA, ACESSÓRIOS NÃO INCLUSOS NBR 15420 ESGOTO</t>
  </si>
  <si>
    <t>CURVA 11º15' COM FLANGES PN10/16/25 FERRO FUNDIDO DN=80 MM (11,00 KG) PINTURA EPÓXI VERMELHA, ACESSÓRIOS NÃO INCLUSOS NBR 15420 ESGOTO</t>
  </si>
  <si>
    <t>CURVA 22º30' COM FLANGES PN10 FERRO FUNDIDO DN=200 MM (41,00 KG) PINTURA EPÓXI VERMELHA, ACESSÓRIOS NÃO INCLUSOS NBR 15420 ESGOTO</t>
  </si>
  <si>
    <t>CURVA 22º30' COM FLANGES PN10 FERRO FUNDIDO DN=250 MM (56,00 KG) PINTURA EPÓXI VERMELHA, ACESSÓRIOS NÃO INCLUSOS NBR 15420 ESGOTO</t>
  </si>
  <si>
    <t>CURVA 22º30' COM FLANGES PN10 FERRO FUNDIDO DN=300 MM (73,00 KG) PINTURA EPÓXI VERMELHA, ACESSÓRIOS NÃO INCLUSOS NBR 15420 ESGOTO</t>
  </si>
  <si>
    <t>CURVA 22º30' COM FLANGES PN10 FERRO FUNDIDO DN=350 MM (99,00 KG) PINTURA EPÓXI VERMELHA, ACESSÓRIOS NÃO INCLUSOS NBR 15420 ESGOTO</t>
  </si>
  <si>
    <t>CURVA 22º30' COM FLANGES PN10 FERRO FUNDIDO DN=400 MM (124,00 KG) PINTURA EPÓXI VERMELHA, ACESSÓRIOS NÃO INCLUSOS NBR 15420 ESGOTO</t>
  </si>
  <si>
    <t>CURVA 22º30' COM FLANGES PN10 FERRO FUNDIDO DN=450 MM (156,00 KG) PINTURA EPÓXI VERMELHA, ACESSÓRIOS NÃO INCLUSOS NBR 15420 ESGOTO</t>
  </si>
  <si>
    <t>CURVA 22º30' COM FLANGES PN10 FERRO FUNDIDO DN=500 MM (180,00 KG) PINTURA EPÓXI VERMELHA, ACESSÓRIOS NÃO INCLUSOS NBR 15420 ESGOTO</t>
  </si>
  <si>
    <t>CURVA 22º30' COM FLANGES PN10/16 FERRO FUNDIDO DN=100 MM (17,00 KG) PINTURA EPÓXI VERMELHA, ACESSÓRIOS NÃO INCLUSOS NBR 15420 ESGOTO</t>
  </si>
  <si>
    <t>CURVA 22º30' COM FLANGES PN10/16 FERRO FUNDIDO DN=150 MM (28,00 KG) PINTURA EPÓXI VERMELHA, ACESSÓRIOS NÃO INCLUSOS NBR 15420 ESGOTO</t>
  </si>
  <si>
    <t>CURVA 22º30' COM FLANGES PN10/16/25 FERRO FUNDIDO DN=80 MM (13,00 KG) PINTURA EPÓXI VERMELHA, ACESSÓRIOS NÃO INCLUSOS NBR 15420 ESGOTO</t>
  </si>
  <si>
    <t>CURVA 45º COM FLANGES PN10 FERRO FUNDIDO DN=200 MM (26,00 KG) PINTURA EPÓXI VERMELHA, ACESSÓRIOS NÃO INCLUSOS NBR 15420 ESGOTO</t>
  </si>
  <si>
    <t>CURVA 45º COM FLANGES PN10 FERRO FUNDIDO DN=250 MM (52,00 KG) PINTURA EPÓXI VERMELHA, ACESSÓRIOS NÃO INCLUSOS NBR 15420 ESGOTO</t>
  </si>
  <si>
    <t>CURVA 45º COM FLANGES PN10 FERRO FUNDIDO DN=300 MM (74,00 KG) PINTURA EPÓXI VERMELHA, ACESSÓRIOS NÃO INCLUSOS NBR 15420 ESGOTO</t>
  </si>
  <si>
    <t>CURVA 45º COM FLANGES PN10 FERRO FUNDIDO DN=350 MM (74,00 KG) PINTURA EPÓXI VERMELHA, ACESSÓRIOS NÃO INCLUSOS NBR 15420 ESGOTO</t>
  </si>
  <si>
    <t>CURVA 45º COM FLANGES PN10 FERRO FUNDIDO DN=400 MM (91,00 KG) PINTURA EPÓXI VERMELHA, ACESSÓRIOS NÃO INCLUSOS NBR 15420 ESGOTO</t>
  </si>
  <si>
    <t>CURVA 45º COM FLANGES PN10 FERRO FUNDIDO DN=450 MM (158,00 KG) PINTURA EPÓXI VERMELHA, ACESSÓRIOS NÃO INCLUSOS NBR 15420 ESGOTO</t>
  </si>
  <si>
    <t>CURVA 45º COM FLANGES PN10 FERRO FUNDIDO DN=500 MM (138,00 KG) PINTURA EPÓXI VERMELHA, ACESSÓRIOS NÃO INCLUSOS NBR 15420 ESGOTO</t>
  </si>
  <si>
    <t>CURVA 45º COM FLANGES PN10/16 FERRO FUNDIDO DN=100 MM (10,50 KG) PINTURA EPÓXI VERMELHA, ACESSÓRIOS NÃO INCLUSOS NBR 15420 ESGOTO</t>
  </si>
  <si>
    <t>CURVA 45º COM FLANGES PN10/16 FERRO FUNDIDO DN=150 MM (17,00 KG) PINTURA EPÓXI VERMELHA, ACESSÓRIOS NÃO INCLUSOS NBR 15420 ESGOTO</t>
  </si>
  <si>
    <t>CURVA 45º COM FLANGES PN10/16/25 FERRO FUNDIDO DN=80 MM (9,50 KG) PINTURA EPÓXI VERMELHA, ACESSÓRIOS NÃO INCLUSOS NBR 15420 ESGOTO</t>
  </si>
  <si>
    <t>CURVA 90º COM FLANGES E PÉ PN10 FERRO FUNDIDO DN=200 MM (43,50 KG) PINTURA EPÓXI VERMELHA, ACESSÓRIOS NÃO INCLUSOS NBR 15420 ESGOTO</t>
  </si>
  <si>
    <t>CURVA 90º COM FLANGES E PÉ PN10 FERRO FUNDIDO DN=250 MM (71,00 KG) PINTURA EPÓXI VERMELHA, ACESSÓRIOS NÃO INCLUSOS NBR 15420 ESGOTO</t>
  </si>
  <si>
    <t>CURVA 90º COM FLANGES E PÉ PN10 FERRO FUNDIDO DN=300 MM (102,00 KG) PINTURA EPÓXI VERMELHA, ACESSÓRIOS NÃO INCLUSOS NBR 15420 ESGOTO</t>
  </si>
  <si>
    <t>CURVA 90º COM FLANGES E PÉ PN10 FERRO FUNDIDO DN=350 MM (136,00 KG) PINTURA EPÓXI VERMELHA, ACESSÓRIOS NÃO INCLUSOS NBR 15420 ESGOTO</t>
  </si>
  <si>
    <t>CURVA 90º COM FLANGES E PÉ PN10 FERRO FUNDIDO DN=400 MM (172,00 KG) PINTURA EPÓXI VERMELHA, ACESSÓRIOS NÃO INCLUSOS NBR 15420 ESGOTO</t>
  </si>
  <si>
    <t>CURVA 90º COM FLANGES E PÉ PN10 FERRO FUNDIDO DN=450 MM (231,00 KG) PINTURA EPÓXI VERMELHA, ACESSÓRIOS NÃO INCLUSOS NBR 15420 ESGOTO</t>
  </si>
  <si>
    <t>CURVA 90º COM FLANGES E PÉ PN10 FERRO FUNDIDO DN=500 MM (276,00 KG) PINTURA EPÓXI VERMELHA, ACESSÓRIOS NÃO INCLUSOS NBR 15420 ESGOTO</t>
  </si>
  <si>
    <t>CURVA 90º COM FLANGES E PÉ PN10/16 FERRO FUNDIDO DN=100 MM (17,00 KG) PINTURA EPÓXI VERMELHA, ACESSÓRIOS NÃO INCLUSOS NBR 15420 ESGOTO</t>
  </si>
  <si>
    <t>CURVA 90º COM FLANGES E PÉ PN10/16 FERRO FUNDIDO DN=150 MM (28,00 KG) PINTURA EPÓXI VERMELHA, ACESSÓRIOS NÃO INCLUSOS NBR 15420 ESGOTO</t>
  </si>
  <si>
    <t>CURVA 90º COM FLANGES PN10 FERRO FUNDIDO DN=200 MM (28,00 KG) PINTURA EPÓXI VERMELHA, ACESSÓRIOS NÃO INCLUSOS NBR 15420 ESGOTO</t>
  </si>
  <si>
    <t>CURVA 90º COM FLANGES PN10 FERRO FUNDIDO DN=250 MM (46,00 KG) PINTURA EPÓXI VERMELHA, ACESSÓRIOS NÃO INCLUSOS NBR 15420 ESGOTO</t>
  </si>
  <si>
    <t>CURVA 90º COM FLANGES PN10 FERRO FUNDIDO DN=300 MM (66,00 KG) PINTURA EPÓXI VERMELHA, ACESSÓRIOS NÃO INCLUSOS NBR 15420 ESGOTO</t>
  </si>
  <si>
    <t>CURVA 90º COM FLANGES PN10 FERRO FUNDIDO DN=350 MM (87,00 KG) PINTURA EPÓXI VERMELHA, ACESSÓRIOS NÃO INCLUSOS NBR 15420 ESGOTO</t>
  </si>
  <si>
    <t>CURVA 90º COM FLANGES PN10 FERRO FUNDIDO DN=400 MM (110,00 KG) PINTURA EPÓXI VERMELHA, ACESSÓRIOS NÃO INCLUSOS NBR 15420 ESGOTO</t>
  </si>
  <si>
    <t>CURVA 90º COM FLANGES PN10 FERRO FUNDIDO DN=450 MM (195,00 KG) PINTURA EPÓXI VERMELHA, ACESSÓRIOS NÃO INCLUSOS NBR 15420 ESGOTO</t>
  </si>
  <si>
    <t>CURVA 90º COM FLANGES PN10 FERRO FUNDIDO DN=500 MM (174,00 KG) PINTURA EPÓXI VERMELHA, ACESSÓRIOS NÃO INCLUSOS NBR 15420 ESGOTO</t>
  </si>
  <si>
    <t>CURVA 90º COM FLANGES PN10/16 FERRO FUNDIDO DN=100 MM (11,00 KG) PINTURA EPÓXI VERMELHA, ACESSÓRIOS NÃO INCLUSOS NBR 15420 ESGOTO</t>
  </si>
  <si>
    <t>CURVA 90º COM FLANGES PN10/16 FERRO FUNDIDO DN=150 MM (18,00 KG) PINTURA EPÓXI VERMELHA, ACESSÓRIOS NÃO INCLUSOS NBR 15420 ESGOTO</t>
  </si>
  <si>
    <t>CURVA 90º COM FLANGES PN10/16/25 FERRO FUNDIDO DN=80 MM (9,50 KG) PINTURA EPÓXI VERMELHA, ACESSÓRIOS NÃO INCLUSOS NBR 15420 ESGOTO</t>
  </si>
  <si>
    <t>HM07286</t>
  </si>
  <si>
    <t>ABRAÇADEIRA ESTRIBO AÇO CARBONO L=30 CM BARRA CHATA DOBRADA PARA TELHADO DE MADEIRA</t>
  </si>
  <si>
    <t>HM07287</t>
  </si>
  <si>
    <t>GRELHA FERRO FUNDIDO LARG=10 A 20 CM E L=80 A 100 CM PARA CANALETA - M2</t>
  </si>
  <si>
    <t>HM07288</t>
  </si>
  <si>
    <t>GRELHA COM PORTA GRELHA ALUMÍNIO LARG=10 A 20 CM E L=80 A 100 CM PARA CANALETA</t>
  </si>
  <si>
    <t>HM07292</t>
  </si>
  <si>
    <t>COLAR DE TOMADA MULTIDIAMETRAL FERRO FUNDIDO DN=50 A 150 X DN=25 CINTA AÇO INOX NTS 182 LIGAÇÃO ÁGUA</t>
  </si>
  <si>
    <t>ESTACA TIPO HÉLICE CONTÍNUA, DIÂMETRO 25 CM - CAA I E II</t>
  </si>
  <si>
    <t>ESTACA TIPO HÉLICE CONTÍNUA, DIÂMETRO 30 CM - CAA I E II</t>
  </si>
  <si>
    <t>ESTACA TIPO HÉLICE CONTÍNUA, DIÂMETRO 35 CM - CAA I E II</t>
  </si>
  <si>
    <t>ESTACA TIPO HÉLICE CONTÍNUA, DIÂMETRO 40 CM - CAA I E II</t>
  </si>
  <si>
    <t>ESTACA TIPO HÉLICE CONTÍNUA, DIÂMETRO 50 CM - CAA I E II</t>
  </si>
  <si>
    <t>ESTACA TIPO HÉLICE CONTÍNUA, DIÂMETRO 60 CM - CAA I E II</t>
  </si>
  <si>
    <t>ESTACA TIPO HÉLICE CONTÍNUA, DIÂMETRO 70 CM - CAA I E II</t>
  </si>
  <si>
    <t>ESTACA TIPO HÉLICE CONTÍNUA, DIÂMETRO 80 CM - CAA I E II</t>
  </si>
  <si>
    <t>ESTACA TIPO HÉLICE CONTÍNUA, DIÂMETRO 90 CM - CAA I E II</t>
  </si>
  <si>
    <t>ESTACA TIPO HÉLICE CONTÍNUA, DIÂMETRO 100 CM - CAA I E II</t>
  </si>
  <si>
    <t>ESTACA TIPO HÉLICE CONTÍNUA, DIÂMETRO 25 CM - CAA III E IV</t>
  </si>
  <si>
    <t>ESTACA TIPO HÉLICE CONTÍNUA, DIÂMETRO 30 CM - CAA III E IV</t>
  </si>
  <si>
    <t>ESTACA TIPO HÉLICE CONTÍNUA, DIÂMETRO 35 CM - CAA III E IV</t>
  </si>
  <si>
    <t>ESTACA TIPO HÉLICE CONTÍNUA, DIÂMETRO 40 CM - CAA III E IV</t>
  </si>
  <si>
    <t>ESTACA TIPO HÉLICE CONTÍNUA, DIÂMETRO 50 CM - CAA III E IV</t>
  </si>
  <si>
    <t>ESTACA TIPO HÉLICE CONTÍNUA, DIÂMETRO 60 CM - CAA III E IV</t>
  </si>
  <si>
    <t>ESTACA TIPO HÉLICE CONTÍNUA, DIÂMETRO 70 CM - CAA III E IV</t>
  </si>
  <si>
    <t>ESTACA TIPO HÉLICE CONTÍNUA, DIÂMETRO 80 CM - CAA III E IV</t>
  </si>
  <si>
    <t>ESTACA TIPO HÉLICE CONTÍNUA, DIÂMETRO 90 CM - CAA III E IV</t>
  </si>
  <si>
    <t>ESTACA TIPO HÉLICE CONTÍNUA, DIÂMETRO 100 CM - CAA III E IV</t>
  </si>
  <si>
    <t>CONCRETO ESTRUTURAL C30 PARA FUNDAÇÕES</t>
  </si>
  <si>
    <t>CONCRETO ESTRUTURAL C40 PARA FUNDAÇÕES</t>
  </si>
  <si>
    <t>DISPOSITIVO DE PROTEÇÃO PARA REGISTRO COM ASSENTAMENTO DE TAMPA T-5</t>
  </si>
  <si>
    <t>REVESTIMENTO COM ARGAMASSA DE CIMENTO E AREIA 1:3</t>
  </si>
  <si>
    <t>IMPERMEABILIZACAO RIGIDA COM ARGAMASSA 1:3 COM ADICAO DE CIMENTO CRISTALIZANTE</t>
  </si>
  <si>
    <t>Condição do equipamento</t>
  </si>
  <si>
    <t>novo</t>
  </si>
  <si>
    <t>Valor residual</t>
  </si>
  <si>
    <t>Vida útil ou Tempo de contrato - anos</t>
  </si>
  <si>
    <t xml:space="preserve">Seguro </t>
  </si>
  <si>
    <t>Unid</t>
  </si>
  <si>
    <t>Quant</t>
  </si>
  <si>
    <t>OBS</t>
  </si>
  <si>
    <t>NÚMERO DE HORAS NO MÊS</t>
  </si>
  <si>
    <t>Índices</t>
  </si>
  <si>
    <t>Data</t>
  </si>
  <si>
    <t>Número</t>
  </si>
  <si>
    <t>Preço Unit.</t>
  </si>
  <si>
    <t>EQ07295</t>
  </si>
  <si>
    <t>GERADOR PORTÁTIL A DIESEL POTÊNCIA=10KVA MONOFÁSICO BI-VOLT - À DISPOSIÇÃO</t>
  </si>
  <si>
    <t>EQ07296</t>
  </si>
  <si>
    <t>TUBO C/PONTA E BOLSA JGS K9 FERRO FUNDIDO DN=80 MM * (14,50 KG/M) PINTURA EPÓXI VERMELHA, ANEL DE BORRACHA INCLUSO NBR 15420 ESGOTO</t>
  </si>
  <si>
    <t>COLAR DE TOMADA PVC D=60 MM X 3/4" COM TRAVAS E BUCHA DE LATÃO</t>
  </si>
  <si>
    <t>TUBO C/FLANGES PN10 FERRO FUNDIDO DN=400 MM L=3.500 MM (369,25 KG) PINTURA EPÓXI VERMELHA, ACESSÓRIOS NÃO INCLUSOS NBR 15420 ESGOTO</t>
  </si>
  <si>
    <t>HM07297</t>
  </si>
  <si>
    <t>TUBO AÇO INOX AISI 316L DE=19,05 MM E=2,00 MM TIPO OD ESCOVADO #180 0,84 KG/M</t>
  </si>
  <si>
    <t>HM07298</t>
  </si>
  <si>
    <t>TUBO AÇO INOX AISI 316L DE=38,10 MM E=3,00 MM TIPO OD ESCOVADO #180 2,60 KG/M</t>
  </si>
  <si>
    <t>HM07300</t>
  </si>
  <si>
    <t>ARRUELA DE VEDAÇÃO BORRACHA NATURAL NR1087 C/1 LONA E=3MM DE=165MM DI=65MM P/FLANGE PN10 DN50 FACE PLENA</t>
  </si>
  <si>
    <t>HM07301</t>
  </si>
  <si>
    <t>ARRUELA DE VEDAÇÃO BORRACHA NATURAL NR1087 C/1 LONA E=3MM DE=220MM DI=119MM P/FLANGE PN10 DN80/100 FACE PLENA</t>
  </si>
  <si>
    <t>HM07302</t>
  </si>
  <si>
    <t>ARRUELA DE VEDAÇÃO BORRACHA NATURAL NR1087 C/1 LONA E=3MM DE=285MM DI=173MM P/FLANGE PN10 DN150 FACE PLENA</t>
  </si>
  <si>
    <t>HM07303</t>
  </si>
  <si>
    <t>ARRUELA DE VEDAÇÃO BORRACHA NATURAL NR1087 C/1 LONA E=3MM DE=340MM DI=224MM P/FLANGE PN10 DN200 FACE PLENA</t>
  </si>
  <si>
    <t>HM07304</t>
  </si>
  <si>
    <t>ARRUELA DE VEDAÇÃO BORRACHA NATURAL NR1087 C/1 LONA E=3MM DE=400MM DI=278MM P/FLANGE PN10 DN250 FACE PLENA</t>
  </si>
  <si>
    <t>HM07305</t>
  </si>
  <si>
    <t>ARRUELA DE VEDAÇÃO BORRACHA NATURAL NR1087 C/1 LONA E=3MM DE=455MM DI=329MM P/FLANGE PN10 DN300 FACE PLENA</t>
  </si>
  <si>
    <t>HM07306</t>
  </si>
  <si>
    <t>ARRUELA DE VEDAÇÃO BORRACHA NATURAL NR1087 C/1 LONA E=3MM DE=565MM DI=411MM P/FLANGE PN10 DN350/400 FACE PLENA</t>
  </si>
  <si>
    <t>HM07307</t>
  </si>
  <si>
    <t>ARRUELA DE VEDAÇÃO BORRACHA NATURAL NR1087 C/1 LONA E=3MM DE=670MM DI=513MM P/FLANGE PN10 DN450/500 FACE PLENA</t>
  </si>
  <si>
    <t>HM07308</t>
  </si>
  <si>
    <t>ARRUELA DE VEDAÇÃO PAPELÃO HIDRÁULICO NA1002 E=3MM DE=165MM DI=65MM P/FLANGE PN16/25 DN50 FACE PLENA</t>
  </si>
  <si>
    <t>HM07309</t>
  </si>
  <si>
    <t>ARRUELA DE VEDAÇÃO PAPELÃO HIDRÁULICO NA1002 E=3MM DE=235MM DI=119MM P/FLANGE PN16/25 DN80/100 FACE PLENA</t>
  </si>
  <si>
    <t>HM07310</t>
  </si>
  <si>
    <t>ARRUELA DE VEDAÇÃO PAPELÃO HIDRÁULICO NA1002 E=3MM DE=300MM DI=173MM P/FLANGE PN16/25 DN150 FACE PLENA</t>
  </si>
  <si>
    <t>HM07311</t>
  </si>
  <si>
    <t>ARRUELA DE VEDAÇÃO PAPELÃO HIDRÁULICO NA1002 E=3MM DE=360MM DI=224MM P/FLANGE PN16/25 DN200 FACE PLENA</t>
  </si>
  <si>
    <t>HM07312</t>
  </si>
  <si>
    <t>ARRUELA DE VEDAÇÃO PAPELÃO HIDRÁULICO NA1002 E=3MM DE=425MM DI=278MM P/FLANGE PN16/25 DN250 FACE PLENA</t>
  </si>
  <si>
    <t>HM07313</t>
  </si>
  <si>
    <t>ARRUELA DE VEDAÇÃO PAPELÃO HIDRÁULICO NA1002 E=3MM DE=485MM DI=329MM P/FLANGE PN16/25 DN300 FACE PLENA</t>
  </si>
  <si>
    <t>HM07314</t>
  </si>
  <si>
    <t>ARRUELA DE VEDAÇÃO PAPELÃO HIDRÁULICO NA1002 E=3MM DE=620MM DI=411MM P/FLANGE PN16/25 DN350/400 FACE PLENA</t>
  </si>
  <si>
    <t>HM07315</t>
  </si>
  <si>
    <t>ARRUELA DE VEDAÇÃO PAPELÃO HIDRÁULICO NA1002 E=3MM DE=730MM DI=513MM P/FLANGE PN16/25 DN450/500 FACE PLENA</t>
  </si>
  <si>
    <t>HM07316</t>
  </si>
  <si>
    <t>ARRUELA DE VEDAÇÃO PAPELÃO HIDRÁULICO NA1002 E=3MM DE=845MM DI=614MM P/FLANGE PN10/16/25 DN600 FACE PLENA</t>
  </si>
  <si>
    <t>HM07317</t>
  </si>
  <si>
    <t>ARRUELA DE VEDAÇÃO PAPELÃO HIDRÁULICO NA1002 E=3MM DE=960MM DI=716MM P/FLANGE PN10/16/25 DN700 FACE PLENA</t>
  </si>
  <si>
    <t>HM07318</t>
  </si>
  <si>
    <t>ARRUELA DE VEDAÇÃO PAPELÃO HIDRÁULICO NA1002 E=3MM DE=1085MM DI=818MM P/FLANGE PN10/16/25 DN800 FACE PLENA</t>
  </si>
  <si>
    <t>HM07319</t>
  </si>
  <si>
    <t>ARRUELA DE VEDAÇÃO PAPELÃO HIDRÁULICO NA1002 E=3MM DE=1185MM DI=919MM P/FLANGE PN10/16/25 DN900 FACE PLENA</t>
  </si>
  <si>
    <t>HM07320</t>
  </si>
  <si>
    <t>ARRUELA DE VEDAÇÃO PAPELÃO HIDRÁULICO NA1002 E=3MM DE=1320MM DI=1021MM P/FLANGE PN10/16/25 DN1000 FACE PLENA</t>
  </si>
  <si>
    <t>HM07321</t>
  </si>
  <si>
    <t>ARRUELA DE VEDAÇÃO PAPELÃO HIDRÁULICO NA1002 E=3MM DE=1530MM DI=1224MM P/FLANGE PN10/16/25 DN1200 FACE PLENA</t>
  </si>
  <si>
    <t>HM07322</t>
  </si>
  <si>
    <t>CORRENTE AÇO INOX AISI 316 D=1/4" (APROX. 0,8 KG/M) SEM CALIBRAÇÃO</t>
  </si>
  <si>
    <t>HM07323</t>
  </si>
  <si>
    <t>CHUMBADOR QUÍMICO (AMPOLA) D=5/16" L=110 A 150 MM C/PARAFUSO PRISIONEIRO AÇO INOX 316</t>
  </si>
  <si>
    <t>HM07324</t>
  </si>
  <si>
    <t>GUARDA-CORPO ESCADA FIBRA DE VIDRO TIPO 1 L=3,20 M C/CORRIMÃO, SAPATAS INOX E SEM CHUMBADORES NTS 282 DESENHOS 0600-E-13/0600-EC-13</t>
  </si>
  <si>
    <t>HM07325</t>
  </si>
  <si>
    <t>GUARDA-CORPO RETO FIBRA DE VIDRO TIPO 1 L=2,00 M C/SAPATAS INOX SEM CHUMBADORES NTS 282 DESENHO 0600-P-13</t>
  </si>
  <si>
    <t>HM07326</t>
  </si>
  <si>
    <t>GUARDA-CORPO RETO FIBRA DE VIDRO TIPO 2 L=2,00 M C/SAPATAS INOX SEM CHUMBADORES NTS 282 DESENHO 0600-P-23</t>
  </si>
  <si>
    <t>HM07329</t>
  </si>
  <si>
    <t>TUBO PEAD PE 80 PN12,5 SDR11 DE=500 MM AZUL NTS 194 APLICAÇÃO ÁGUA</t>
  </si>
  <si>
    <t>HM07330</t>
  </si>
  <si>
    <t>TUBO PEAD PE100 PN16 SDR11 DE=500 MM AZUL NTS 194 APLICAÇÃO ÁGUA</t>
  </si>
  <si>
    <t>HM07331</t>
  </si>
  <si>
    <t>TUBO PEAD PE100 PN10 SDR17 DE=500 MM AZUL NTS 194 APLICAÇÃO ÁGUA</t>
  </si>
  <si>
    <t>HM07332</t>
  </si>
  <si>
    <t>TUBO PEAD PE100 PN16 SDR11 DE= 63 MM PRETO NTS 194 APLICAÇÃO ESGOTO</t>
  </si>
  <si>
    <t>HM07333</t>
  </si>
  <si>
    <t>TUBO PEAD PE100 PN16 SDR11 DE=110 MM PRETO NTS 194 APLICAÇÃO ESGOTO</t>
  </si>
  <si>
    <t>HM07334</t>
  </si>
  <si>
    <t>TUBO PEAD PE100 PN16 SDR11 DE=160 MM PRETO NTS 194 APLICAÇÃO ESGOTO</t>
  </si>
  <si>
    <t>HM07335</t>
  </si>
  <si>
    <t>TUBO PEAD PE100 PN16 SDR11 DE=200 MM PRETO NTS 194 APLICAÇÃO ESGOTO</t>
  </si>
  <si>
    <t>HM07336</t>
  </si>
  <si>
    <t>TUBO PEAD PE100 PN16 SDR11 DE=250 MM PRETO NTS 194 APLICAÇÃO ESGOTO</t>
  </si>
  <si>
    <t>HM07337</t>
  </si>
  <si>
    <t>TUBO PEAD PE100 PN16 SDR11 DE=315 MM PRETO NTS 194 APLICAÇÃO ESGOTO</t>
  </si>
  <si>
    <t>HM07338</t>
  </si>
  <si>
    <t>TUBO PEAD PE100 PN16 SDR11 DE=355 MM PRETO NTS 194 APLICAÇÃO ESGOTO</t>
  </si>
  <si>
    <t>HM07339</t>
  </si>
  <si>
    <t>TUBO PEAD PE100 PN16 SDR11 DE=400 MM PRETO NTS 194 APLICAÇÃO ESGOTO</t>
  </si>
  <si>
    <t>HM07340</t>
  </si>
  <si>
    <t>TUBO PEAD PE100 PN16 SDR11 DE=500 MM PRETO NTS 194 APLICAÇÃO ESGOTO</t>
  </si>
  <si>
    <t>HM07341</t>
  </si>
  <si>
    <t>TUBO PEAD PE100 PN10 SDR17 DE=500 MM PRETO NTS 194 APLICAÇÃO ESGOTO</t>
  </si>
  <si>
    <t>HM07342</t>
  </si>
  <si>
    <t>ESCADA MARINHEIRO FIBRA DE VIDRO SAÍDA TIPO PISCINA (LANCE ÚNICO 10M) NR-12</t>
  </si>
  <si>
    <t>AJUDANTE DE ELETRICISTA</t>
  </si>
  <si>
    <t>AUXILIAR DE TOPÓGRAFO</t>
  </si>
  <si>
    <t>APONTADOR DE MÃO-DE-OBRA</t>
  </si>
  <si>
    <t>AUXILIAR DE CORTE BISEL</t>
  </si>
  <si>
    <t>AUXILIAR DE SONDAGEM</t>
  </si>
  <si>
    <t>DESENHISTA TÉCNICO</t>
  </si>
  <si>
    <t>CALDEIREIRO</t>
  </si>
  <si>
    <t>ENCARREGADO DE OBRAS</t>
  </si>
  <si>
    <t>FERREIRO ARMADOR</t>
  </si>
  <si>
    <t>OPERADOR DE MARTELETE</t>
  </si>
  <si>
    <t>OPERADOR DE TRATOR DE LÂMINA</t>
  </si>
  <si>
    <t>OPERADOR DE TRATOR DE PNEUS</t>
  </si>
  <si>
    <t>POCEIRO</t>
  </si>
  <si>
    <t>TÉCNICO SOLDADOR</t>
  </si>
  <si>
    <t>TÉCNICO EM INSTRUMENTAÇÃO</t>
  </si>
  <si>
    <t>MO07327</t>
  </si>
  <si>
    <t>TÉCNICO ELETRICISTA</t>
  </si>
  <si>
    <t>MO07328</t>
  </si>
  <si>
    <t>TÉCNICO MECÂNICO</t>
  </si>
  <si>
    <t>ESCADA TIPO MARINHEIRO FIBRA DE VIDRO DESNÍVEL MÁX 10M</t>
  </si>
  <si>
    <t>GUARDA-CORPO ESCADA AÇO INOX TIPO 1 NTS 282-2020</t>
  </si>
  <si>
    <t>GUARDA-CORPO ESCADA FIBRA DE VIDRO (PRFV) TIPO 1 NTS 282-2020</t>
  </si>
  <si>
    <t>GUARDA-CORPO RETO AÇO INOX TIPO 1 NTS 282-2020</t>
  </si>
  <si>
    <t>GUARDA-CORPO RETO AÇO INOX TIPO 2 NTS 282-2020</t>
  </si>
  <si>
    <t>GUARDA-CORPO RETO FIBRA DE VIDRO (PRFV) TIPO 1 NTS 282-2020</t>
  </si>
  <si>
    <t>GUARDA-CORPO RETO FIBRA DE VIDRO (PRFV) TIPO 2 NTS 282-2020</t>
  </si>
  <si>
    <t>REVESTIM. EM TUBO PVC RÍGIDO, NERVURADO, DIN 4925, NBR 13.604  - DIÂM. 206 MM (8") - STANDARD</t>
  </si>
  <si>
    <t>REVESTIM. EM TUBO PVC RÍGIDO, NERVURADO, DIN 4925, NBR 13.604  - DIÂM. 150 MM (6") - STANDARD</t>
  </si>
  <si>
    <t>REVESTIM. EM TUBO PVC RÍGIDO, NERVURADO, DIN 4925, NBR 13.604  - DIÂM. 250 MM (10") - REFORÇADO</t>
  </si>
  <si>
    <t>REVESTIM. EM TUBO PVC RÍGIDO, NERVURADO, DIN 4925, NBR 13.604  - DIÂM. 206 MM (8") - REFORÇADO</t>
  </si>
  <si>
    <t>REVESTIM. EM TUBO PVC RÍGIDO, NERVURADO, DIN 4925, NBR 13.604  - DIÂM. 150 MM (6") - REFORÇADO</t>
  </si>
  <si>
    <t>REVESTIM. EM TUBO PVC RÍGIDO, NERVURADO, DIN 4925, NBR 13.604  - DIÂM. 115 MM (4.1/2") - STANDARD</t>
  </si>
  <si>
    <t>REVESTIM. EM TUBO PVC RÍGIDO, NERVURADO, DIN 4925, NBR 13.604  - DIÂM. 115 MM (4.1/2") - REFORÇADO</t>
  </si>
  <si>
    <t>REVESTIM. EM TUBO PVC RÍGIDO, NERVURADO, DIN 4925, NBR 13.604  - DIÂM. 101 MM (4") - REFORÇADO</t>
  </si>
  <si>
    <t>REVESTIM. EM TUBO PVC RÍGIDO, NERVURADO, DIN 4925, NBR 13.604  - DIÂM. 101 MM (4") - STANDARD</t>
  </si>
  <si>
    <t>DESENHISTA TÉCNICO (CADISTA)</t>
  </si>
  <si>
    <t>PINTURA IMPERMEABILIZANTE, CINCO DEMÃOS DE POLIURETANO VEGETAL</t>
  </si>
  <si>
    <t>Mão de Obra - Consultiva (já inclui  LSB e LDI)</t>
  </si>
  <si>
    <t>Mão de Obra - TOTAL</t>
  </si>
  <si>
    <t>Mão de obra - Consultiva</t>
  </si>
  <si>
    <t>REPARADOR INSTANTÂNEO BETUMINOSO - SELAGEM DA BASE - CBUQ-MODIFICADO FORNECIDO EM SACOS - BINDER</t>
  </si>
  <si>
    <t>CINTA CIRCULAR DE AÇO GALV A FOGO 160MM COM 2 PARAFUSOS FRANCÊS M16 X 70MM E PORCAS PARA POSTE</t>
  </si>
  <si>
    <t>HASTE DE ATERRAMENTO ALTA CAMADA DE AÇO COM REVESTIMENTO EM COBRE ELETROLÍTICO (0,254MM) D=3/4'' X 2,4M NBR 13571</t>
  </si>
  <si>
    <t>HASTE DE ATERRAMENTO ALTA CAMADA DE AÇO COM REVESTIMENTO EM COBRE ELETROLÍTICO (0,254MM) D=3/4'' X 3,0M NBR 13571</t>
  </si>
  <si>
    <t>HASTE DE ATERRAMENTO ALTA CAMADA DE AÇO COM REVESTIMENTO EM COBRE ELETROLÍTICO (0,254MM) D=5/8'' X 2,4M NBR 13571</t>
  </si>
  <si>
    <t>HASTE DE ATERRAMENTO ALTA CAMADA DE AÇO COM REVESTIMENTO EM COBRE ELETROLÍTICO (0,254MM) D=5/8'' X 3,0M NBR 13571</t>
  </si>
  <si>
    <t>POSTE TELECÔNICO RETO DE AÇO GALV A FOGO, ALT=10M FLANGEADO, DIÂM. NO TOPO = 60MM NBR-14744 PARA ILUMINAÇÃO</t>
  </si>
  <si>
    <t>POSTE TELECÔNICO RETO DE AÇO GALV A FOGO, ALT=9M (ALTURA ÚTIL) ENGASTAR, DIÂM. NO TOPO = 60MM NBR-14744 PARA ILUMINAÇÃO</t>
  </si>
  <si>
    <t>EQ07343</t>
  </si>
  <si>
    <t>BLOQUEADOR INFLÁVEL MULTIDIMENSIONAL PARA TUBULAÇÕES DN 200 - 400 COM BY PASS (COMPLETO)</t>
  </si>
  <si>
    <t>EQ07344</t>
  </si>
  <si>
    <t>BLOQUEADOR INFLÁVEL MULTIDIMENSIONAL PARA TUBULAÇÕES DN 300 - 600 COM BY PASS (COMPLETO)</t>
  </si>
  <si>
    <t>ESCAVACAO MANUAL ATE 1,25 METROS COM CARGA, TRANSP. E DESC. (IDEM 890198)</t>
  </si>
  <si>
    <t>NIVELAMENTO E COMPACTACAO MANUAL P/ FUNDO DE CAVAS</t>
  </si>
  <si>
    <t>POÇO DE INSPEÇÃO D=0,60 M EM ALVENARIA - PROF. ATÉ 2,00 M</t>
  </si>
  <si>
    <t>POÇO DE INSPEÇÃO  D=0,60 M EM TUBO DE CONCRETO C/PBJE - PROF. ATÉ 2,00 M</t>
  </si>
  <si>
    <t>CAPA DE CONCRETO ASFALTICO - TAPA VALA</t>
  </si>
  <si>
    <t>ALVENARIA ENTERRADA, 1 TIJOLO COMUM (CIRCULAR)</t>
  </si>
  <si>
    <t>INSTALAÇÃO EMBUTIDA TUBO METÁLICO COM ROSCA ATÉ D=1"</t>
  </si>
  <si>
    <t>INSTALAÇÃO EMBUTIDA TUBO METÁLICO COM ROSCA D=1 1/4" ATÉ D=2"</t>
  </si>
  <si>
    <t>INSTALAÇÃO EMBUTIDA TUBO METÁLICO COM ROSCA D=2 1/2" ATÉ D=4"</t>
  </si>
  <si>
    <t>INSTALAÇÃO EMBUTIDA REGISTRO/CONEXÃO METÁLICA COM ROSCA ATÉ D=1"</t>
  </si>
  <si>
    <t>INSTALAÇÃO EMBUTIDA REGISTRO/CONEXÃO METÁLICA COM ROSCA D=1 1/4" ATÉ D=2"</t>
  </si>
  <si>
    <t>INSTALAÇÃO EMBUTIDA REGISTRO/CONEXÃO METÁLICA COM ROSCA D=2 1/2" ATÉ D=4"</t>
  </si>
  <si>
    <t>INSTALAÇÃO EMBUTIDA TUBO PVC ÁGUA ATÉ D=25MM</t>
  </si>
  <si>
    <t>INSTALAÇÃO EMBUTIDA TUBO PVC ÁGUA D=32 ATÉ D=50MM</t>
  </si>
  <si>
    <t>INSTALAÇÃO EMBUTIDA TUBO PVC ÁGUA D=60 ATÉ D=100MM</t>
  </si>
  <si>
    <t>INSTALAÇÃO EMBUTIDA CONEXÃO/REGISTRO PVC ÁGUA ATÉ D=25MM</t>
  </si>
  <si>
    <t>INSTALAÇÃO EMBUTIDA CONEXÃO/REGISTRO PVC ÁGUA D=32 ATÉ D=50MM</t>
  </si>
  <si>
    <t>INSTALAÇÃO EMBUTIDA CONEXÃO/REGISTRO PVC ÁGUA D=60 ATÉ D=100MM</t>
  </si>
  <si>
    <t>INSTALAÇÃO EMBUTIDA TUBO PVC ESGOTO ATÉ D=50MM</t>
  </si>
  <si>
    <t>INSTALAÇÃO EMBUTIDA TUBO PVC ESGOTO D=60 ATÉ D=100MM</t>
  </si>
  <si>
    <t>INSTALAÇÃO EMBUTIDA CONEXÃO/REGISTRO PVC ESGOTO D=32 ATÉ D=50MM</t>
  </si>
  <si>
    <t>INSTALAÇÃO EMBUTIDA CONEXÃO/REGISTRO PVC ESGOTO D=60 ATÉ D=100MM</t>
  </si>
  <si>
    <t>Contábil</t>
  </si>
  <si>
    <t xml:space="preserve">Quant </t>
  </si>
  <si>
    <t>TOTAL</t>
  </si>
  <si>
    <t>COMPOSIÇÃO DE PREÇOS</t>
  </si>
  <si>
    <t>PRODUTIVO</t>
  </si>
  <si>
    <t>CUSTO HORÁRIO IMPRODUTIVO = D+J+S+L+M.O.- SEM LDI</t>
  </si>
  <si>
    <t>CUSTO HORÁRIO PRODUTIVO = D+J+S+L+M+MAT+M.O.-SEM LDI</t>
  </si>
  <si>
    <t>IMPRODUTIVO</t>
  </si>
  <si>
    <t>K de Manutenção (anual)</t>
  </si>
  <si>
    <t>Potência do Motor - kW</t>
  </si>
  <si>
    <t>Fator de Consumo - l/kWh</t>
  </si>
  <si>
    <t>Horas trabalhadas por ano</t>
  </si>
  <si>
    <t>Itens</t>
  </si>
  <si>
    <t>MEDIÇÃO DE ITENS</t>
  </si>
  <si>
    <t>PREÇO</t>
  </si>
  <si>
    <t>CUSTO HORÁRIO FIXO</t>
  </si>
  <si>
    <t>FIXO</t>
  </si>
  <si>
    <t>CUSTO VARIÁVEL</t>
  </si>
  <si>
    <t>CUSTO VARIÁVEL (CIDADE)</t>
  </si>
  <si>
    <t>Velocidade Média - km/h - Cidade</t>
  </si>
  <si>
    <t>Velocidade Média - km/h - Estrada</t>
  </si>
  <si>
    <t>EXIBIÇÃO: 1- Prod/improd   2-Fixo/Variável</t>
  </si>
  <si>
    <t>Meses trabalhadas por ano</t>
  </si>
  <si>
    <t>mês</t>
  </si>
  <si>
    <t>MÃO DE OBRA</t>
  </si>
  <si>
    <t>SALÁRIOS</t>
  </si>
  <si>
    <t>MO07609</t>
  </si>
  <si>
    <t>OPERADOR DE ESTAÇÃO DE TRATAMENTO DE ÁGUA (ETA)</t>
  </si>
  <si>
    <t>MO07610</t>
  </si>
  <si>
    <t>OPERADOR DE ESTAÇÃO DE TRATAMENTO DE ESGOTO (ETE)</t>
  </si>
  <si>
    <t>TAXAS ADICIONAIS</t>
  </si>
  <si>
    <t>CIVIL</t>
  </si>
  <si>
    <t>AGREGADOS E AGLOMERANTES</t>
  </si>
  <si>
    <t>AGLOMERANTES</t>
  </si>
  <si>
    <t>AGREGADO LEVE</t>
  </si>
  <si>
    <t>AREIAS</t>
  </si>
  <si>
    <t>PEDRAS</t>
  </si>
  <si>
    <t>COBERTURA</t>
  </si>
  <si>
    <t>CALHAS, RUFOS E CONDUTORES</t>
  </si>
  <si>
    <t>LAJES</t>
  </si>
  <si>
    <t>PLACAS DE VENTILAÇÃO</t>
  </si>
  <si>
    <t>TELHAS E CUMEEIRAS CERÂMICAS</t>
  </si>
  <si>
    <t>TELHAS E CUMEEIRAS DE FIBROCIMENTO</t>
  </si>
  <si>
    <t>CONCRETO</t>
  </si>
  <si>
    <t>ADITIVOS PARA CONCRETO</t>
  </si>
  <si>
    <t>JUNTAS DE DILATAÇÃO</t>
  </si>
  <si>
    <t>CV07520</t>
  </si>
  <si>
    <t>PERFIL WT40VV60 FUNGENBAND BORRACHA (EPDM) PARA JUNTAS</t>
  </si>
  <si>
    <t>CONCRETO PROTENDIDO</t>
  </si>
  <si>
    <t>ANCORAGENS</t>
  </si>
  <si>
    <t>BAINHAS</t>
  </si>
  <si>
    <t>SERVIÇOS</t>
  </si>
  <si>
    <t>DIVERSOS</t>
  </si>
  <si>
    <t>ABRASIVOS</t>
  </si>
  <si>
    <t>ADESIVOS</t>
  </si>
  <si>
    <t xml:space="preserve">ADITIVOS </t>
  </si>
  <si>
    <t>ARGAMASSAS ESPECIAIS</t>
  </si>
  <si>
    <t>BROCAS</t>
  </si>
  <si>
    <t>CAIXAS D'ÁGUA</t>
  </si>
  <si>
    <t>ESCRITÓRIO</t>
  </si>
  <si>
    <t>INATIVOS</t>
  </si>
  <si>
    <t>MATERIAIS ASFÁLTICOS</t>
  </si>
  <si>
    <t>MATERIAIS PARA FILTROS DE ETA</t>
  </si>
  <si>
    <t>OUTROS - CIVIL</t>
  </si>
  <si>
    <t>CV07611</t>
  </si>
  <si>
    <t>POÇO DE VISITA MATERIAL PLÁSTICO D=0,80 M, ALT=2,00 M NTS 234</t>
  </si>
  <si>
    <t>CV07612</t>
  </si>
  <si>
    <t>POÇO DE VISITA MATERIAL PLÁSTICO D=0,80 M, ALT=2,50 M NTS 234</t>
  </si>
  <si>
    <t>SERVIÇOS ESPECIAIS</t>
  </si>
  <si>
    <t>QUALIFICAÇÃO ABENDI, END ESTANQUEIDADE (DETEC VAZ EM TUBULAÇÕES ENTERRADAS)</t>
  </si>
  <si>
    <t>TELAS</t>
  </si>
  <si>
    <t>ELEMENTOS DE FIXAÇÃO</t>
  </si>
  <si>
    <t>COLAS E ADESIVOS</t>
  </si>
  <si>
    <t>PREGOS E REBITES</t>
  </si>
  <si>
    <t>ESQUADRIAS</t>
  </si>
  <si>
    <t>ESQUADRIAS DE MADEIRA</t>
  </si>
  <si>
    <t>ESQUADRIAS METÁLICAS</t>
  </si>
  <si>
    <t>FERRAGENS</t>
  </si>
  <si>
    <t>FECHAMENTOS EXTERNOS</t>
  </si>
  <si>
    <t>ESCORAS E MOURÕES</t>
  </si>
  <si>
    <t>PLACAS DE CONCRETO</t>
  </si>
  <si>
    <t>FUNDAÇÕES</t>
  </si>
  <si>
    <t>ESTACAS DE MADEIRA</t>
  </si>
  <si>
    <t>IMPERMEABILIZANTES</t>
  </si>
  <si>
    <t>FLEXÍVEIS</t>
  </si>
  <si>
    <t>JUNTAS</t>
  </si>
  <si>
    <t>RÍGIDOS</t>
  </si>
  <si>
    <t>LOUÇAS,METAIS E ACESSÓRIOS</t>
  </si>
  <si>
    <t>ACESSÓRIOS</t>
  </si>
  <si>
    <t>LOUÇAS</t>
  </si>
  <si>
    <t>METAIS</t>
  </si>
  <si>
    <t>PIAS</t>
  </si>
  <si>
    <t>MADEIRAS</t>
  </si>
  <si>
    <t>BRUTA</t>
  </si>
  <si>
    <t>CHAPAS</t>
  </si>
  <si>
    <t>OUTROS</t>
  </si>
  <si>
    <t>PONTALETES</t>
  </si>
  <si>
    <t>SARRAFOS</t>
  </si>
  <si>
    <t>TABUAS</t>
  </si>
  <si>
    <t>VIGAS</t>
  </si>
  <si>
    <t>MATERIAIS DE AÇO</t>
  </si>
  <si>
    <t>AÇO E TELA PARA CONCRETO ARMADO</t>
  </si>
  <si>
    <t>CABOS DE AÇO</t>
  </si>
  <si>
    <t>CORDOALHAS PARA PROTENSÃO</t>
  </si>
  <si>
    <t>TELAS E ARAMES</t>
  </si>
  <si>
    <t>CV07348</t>
  </si>
  <si>
    <t>GAIOLA PARA GABIÃO TIPO COLCHÃO, MALHA 6X8, FIO 2,0 MM (GALV. REVESTIDO DE PVC) 3,00 X 2,00 X ALT=0,17 M</t>
  </si>
  <si>
    <t>CV07349</t>
  </si>
  <si>
    <t>GAIOLA PARA GABIÃO TIPO COLCHÃO, MALHA 6X8, FIO 2,0 MM (GALV. REVESTIDO DE PVC) 3,00 X 2,00 X ALT=0,23 M</t>
  </si>
  <si>
    <t>CV07350</t>
  </si>
  <si>
    <t>GAIOLA PARA GABIÃO TIPO COLCHÃO, MALHA 6X8, FIO 2,0 MM (GALV. REVESTIDO DE PVC) 3,00 X 2,00 X ALT=0,30 M</t>
  </si>
  <si>
    <t>PAVIMENTAÇÃO</t>
  </si>
  <si>
    <t>BLOCOS DE CONCRETO</t>
  </si>
  <si>
    <t>GUIA DE CONCRETO</t>
  </si>
  <si>
    <t>PINTURAS</t>
  </si>
  <si>
    <t>MASSAS</t>
  </si>
  <si>
    <t>MATERIAIS DE CONSUMO E PREPARAÇÃO</t>
  </si>
  <si>
    <t>SOLVENTES</t>
  </si>
  <si>
    <t>TINTAS</t>
  </si>
  <si>
    <t>POÇOS PROFUNDOS</t>
  </si>
  <si>
    <t>FILTROS DE AÇO</t>
  </si>
  <si>
    <t>FILTROS DE PVC</t>
  </si>
  <si>
    <t>MATERIAIS</t>
  </si>
  <si>
    <t>TUBOS DE AÇO GALVANIZADO</t>
  </si>
  <si>
    <t>TUBO AÇO CARBONO D=6" (19,74 KG/M) CLASSE MÉDIA, PRETO, COM COSTURA, PONTA LISA, NBR 5580</t>
  </si>
  <si>
    <t>TUBOS DE PVC</t>
  </si>
  <si>
    <t>RECUPERAÇÃO ESTRUTURAL</t>
  </si>
  <si>
    <t>ESPUMA DE POLIURETANO</t>
  </si>
  <si>
    <t>GRAUTE</t>
  </si>
  <si>
    <t>MINÉRIOS PARA JATEAMENTO</t>
  </si>
  <si>
    <t>PRODUTOS ESPECIAIS</t>
  </si>
  <si>
    <t>REVESTIMENTOS</t>
  </si>
  <si>
    <t>CERÂMICOS</t>
  </si>
  <si>
    <t>MADEIRA</t>
  </si>
  <si>
    <t>CV07410</t>
  </si>
  <si>
    <t>PEDRA MADEIRA AMARELA EM PLACAS * ESP=1 CM</t>
  </si>
  <si>
    <t>CV07411</t>
  </si>
  <si>
    <t>PLACA NATURAL CINZA MAUÁ, GRANITO ESP=2 CM</t>
  </si>
  <si>
    <t>PISOS DE BORRACHA</t>
  </si>
  <si>
    <t>PISOS VINÍLICOS</t>
  </si>
  <si>
    <t>SEGURANÇA E SINALIZAÇÃO</t>
  </si>
  <si>
    <t>SEGURANÇA</t>
  </si>
  <si>
    <t>LONA PLÁSTICA EM POLIETILENO DE BAIXA DENSIDADE - PRETA ESP=200 MICRA - L = 2,00 M</t>
  </si>
  <si>
    <t>SINALIZAÇÃO</t>
  </si>
  <si>
    <t>TUBOS E CONEXÕES - CONCRETO E CERÂMICA</t>
  </si>
  <si>
    <t>TUBOS</t>
  </si>
  <si>
    <t>URBANIZAÇÃO</t>
  </si>
  <si>
    <t>PAISAGISMO</t>
  </si>
  <si>
    <t>VEDAÇÃO E FECHAMENTOS</t>
  </si>
  <si>
    <t>BLOCOS</t>
  </si>
  <si>
    <t>ELEMENTO VAZADO</t>
  </si>
  <si>
    <t>TIJOLOS</t>
  </si>
  <si>
    <t>VIDROS</t>
  </si>
  <si>
    <t>ELÉTRICA</t>
  </si>
  <si>
    <t>BARRAMENTOS, VERGALHÕES DE COBRE, BORNES P/ VERGALHÃO</t>
  </si>
  <si>
    <t>CABINE M.T., TRANSFORMADORES E ACESSÓRIOS</t>
  </si>
  <si>
    <t>EQUIPAMENTOS E ACESSÓRIOS</t>
  </si>
  <si>
    <t>TRANSFORMADOR DE POTENCIAL (TP) MÉDIA TENSÃO ENCAPSULADO EM RESINA EPÓXI 15KV, NBI 95KV, 13.800/220V - 500VA (POTÊNCIA TÉRMICA) MONOFÁSICO, FASE-FASE, COM FUSÍVEL (0,5A NO PRIMÁRIO), EXATIDÃO 0,6P200, USO INTERNO</t>
  </si>
  <si>
    <t>MUFLAS E TERMINAIS</t>
  </si>
  <si>
    <t>CABOS ELÉTRICOS</t>
  </si>
  <si>
    <t>ACESSÓRIOS P/ CABOS</t>
  </si>
  <si>
    <t>CABOS DE CONTROLE</t>
  </si>
  <si>
    <t>CABOS DE MÉDIA TENSÃO</t>
  </si>
  <si>
    <t>CABOS MÚLTIPLOS</t>
  </si>
  <si>
    <t>FIOS E CABOS UNIPOLARES</t>
  </si>
  <si>
    <t>CAIXAS (CONDULETES, QUADROS DE DISTRIBUIÇÃO, PADRÃO CONCESSIONÁRIA)</t>
  </si>
  <si>
    <t>CAIXA PADRÃO CONCESSIONÁRIA</t>
  </si>
  <si>
    <t>EL07432</t>
  </si>
  <si>
    <t>CAIXA DE MEDIÇÃO TIPO E EM AÇO * 560 X 350 X 210MM (ALT X LARG X PROF) PINTURA ELETROSTÁTICA EM PÓ (POLIESTER) CINZA</t>
  </si>
  <si>
    <t>CONDULETES E CAIXAS DE ALUMÍNIO</t>
  </si>
  <si>
    <t>QUADROS DE DISTRIBUIÇÃO E CAIXAS DE PASSAGEM</t>
  </si>
  <si>
    <t>EL07433</t>
  </si>
  <si>
    <t>CAIXA (PARA PAINEL) DE SOBREPOR EM AÇO * 600 X 600 X 250MM (ALT X LARG X PROF) PINTURA ELETROSTÁTICA EM PÓ (POLIESTER), COM PORTA E PLACA DE MONTAGEM IP-54</t>
  </si>
  <si>
    <t>EL07434</t>
  </si>
  <si>
    <t>CAIXA (PARA PAINEL) DE SOBREPOR EM AÇO * 800 X 600 X 250MM (ALT X LARG X PROF) PINTURA ELETROSTÁTICA EM PÓ (POLIESTER), COM PORTA E PLACA DE MONTAGEM IP-54</t>
  </si>
  <si>
    <t>DIVERSOS - ELÉTRICOS</t>
  </si>
  <si>
    <t>ELETROCALHA</t>
  </si>
  <si>
    <t>ELETROCALHA E ACESSÓRIOS</t>
  </si>
  <si>
    <t>ELETRODUTOS, CONECTORES E SUPORTES</t>
  </si>
  <si>
    <t>CONECTORES P/ ELETRODUTOS</t>
  </si>
  <si>
    <t>EL07420</t>
  </si>
  <si>
    <t>LUVA DE ALUMÍNIO D=3/4" ROSCA BSP PARA ELETRODUTO</t>
  </si>
  <si>
    <t>EL07421</t>
  </si>
  <si>
    <t>LUVA DE ALUMÍNIO D=1" ROSCA BSP PARA ELETRODUTO</t>
  </si>
  <si>
    <t>EL07422</t>
  </si>
  <si>
    <t>LUVA DE ALUMÍNIO D=1.1/2" ROSCA BSP PARA ELETRODUTO</t>
  </si>
  <si>
    <t>EL07423</t>
  </si>
  <si>
    <t>LUVA DE ALUMÍNIO D=2" ROSCA BSP PARA ELETRODUTO</t>
  </si>
  <si>
    <t>EL07424</t>
  </si>
  <si>
    <t>LUVA DE ALUMÍNIO D=3" ROSCA BSP PARA ELETRODUTO</t>
  </si>
  <si>
    <t>EL07425</t>
  </si>
  <si>
    <t>LUVA DE ALUMÍNIO D=4" ROSCA BSP PARA ELETRODUTO</t>
  </si>
  <si>
    <t>EL07412</t>
  </si>
  <si>
    <t>LUVA DE REDUÇÃO COM ROSCA DE ALUMÍNIO D=3" X 1.1/2" PARA ELETRODUTO</t>
  </si>
  <si>
    <t>ELETRODUTOS E CURVAS - METÁLICOS</t>
  </si>
  <si>
    <t>EL07529</t>
  </si>
  <si>
    <t>CURVA 90° PARA ELETRODUTO PESADO DE AÇO GALV A FOGO D=3/4" NBR 5598</t>
  </si>
  <si>
    <t>EL07530</t>
  </si>
  <si>
    <t>CURVA 90° PARA ELETRODUTO PESADO DE AÇO GALV A FOGO D=1" NBR 5598</t>
  </si>
  <si>
    <t>EL07531</t>
  </si>
  <si>
    <t>CURVA 90° PARA ELETRODUTO PESADO DE AÇO GALV A FOGO D=1.1/2" NBR 5598</t>
  </si>
  <si>
    <t>EL07532</t>
  </si>
  <si>
    <t>CURVA 90° PARA ELETRODUTO PESADO DE AÇO GALV A FOGO D=2" NBR 5598</t>
  </si>
  <si>
    <t>EL07533</t>
  </si>
  <si>
    <t>CURVA 90° PARA ELETRODUTO PESADO DE AÇO GALV A FOGO D=2. 1/2" NBR 5598</t>
  </si>
  <si>
    <t>EL07534</t>
  </si>
  <si>
    <t>CURVA 90° PARA ELETRODUTO PESADO DE AÇO GALV A FOGO D=3" NBR 5598</t>
  </si>
  <si>
    <t>EL07535</t>
  </si>
  <si>
    <t>CURVA 90° PARA ELETRODUTO PESADO DE AÇO GALV A FOGO D=4" NBR 5598</t>
  </si>
  <si>
    <t>EL07426</t>
  </si>
  <si>
    <t>CURVA 90° SCHEDULE 40 DE ALUMÍNIO D=3/4" ROSCA BSP, PARA ELETRODUTO</t>
  </si>
  <si>
    <t>EL07427</t>
  </si>
  <si>
    <t>CURVA 90° SCHEDULE 40 DE ALUMÍNIO D=1" ROSCA BSP, PARA ELETRODUTO</t>
  </si>
  <si>
    <t>EL07428</t>
  </si>
  <si>
    <t>CURVA 90° SCHEDULE 40 DE ALUMÍNIO D=1.1/2" ROSCA BSP, PARA ELETRODUTO</t>
  </si>
  <si>
    <t>EL07429</t>
  </si>
  <si>
    <t>CURVA 90° SCHEDULE 40 DE ALUMÍNIO D=2" ROSCA BSP, PARA ELETRODUTO</t>
  </si>
  <si>
    <t>EL07430</t>
  </si>
  <si>
    <t>CURVA 90° SCHEDULE 40 DE ALUMÍNIO D=3" ROSCA BSP, PARA ELETRODUTO</t>
  </si>
  <si>
    <t>EL07431</t>
  </si>
  <si>
    <t>CURVA 90° SCHEDULE 40 DE ALUMÍNIO D=4" ROSCA BSP, PARA ELETRODUTO</t>
  </si>
  <si>
    <t>EL07536</t>
  </si>
  <si>
    <t>ELETRODUTO RÍGIDO PESADO DE AÇO GALV A FOGO D=3/4" COM LUVA NBR 5598 (BARRA DE 3M)</t>
  </si>
  <si>
    <t>EL07537</t>
  </si>
  <si>
    <t>ELETRODUTO RÍGIDO PESADO DE AÇO GALV A FOGO D=1" COM LUVA NBR 5598 (BARRA DE 3M)</t>
  </si>
  <si>
    <t>EL07538</t>
  </si>
  <si>
    <t>ELETRODUTO RÍGIDO PESADO DE AÇO GALV A FOGO D=1.1/2" COM LUVA NBR 5598 (BARRA DE 3M)</t>
  </si>
  <si>
    <t>EL07539</t>
  </si>
  <si>
    <t>ELETRODUTO RÍGIDO PESADO DE AÇO GALV A FOGO D=2" COM LUVA NBR 5598 (BARRA DE 3M)</t>
  </si>
  <si>
    <t>EL07540</t>
  </si>
  <si>
    <t>ELETRODUTO RÍGIDO PESADO DE AÇO GALV A FOGO D=2. 1/2" COM LUVA NBR 5598 (BARRA DE 3M)</t>
  </si>
  <si>
    <t>EL07541</t>
  </si>
  <si>
    <t>ELETRODUTO RÍGIDO PESADO DE AÇO GALV A FOGO D=3" COM LUVA NBR 5598 (BARRA DE 3M)</t>
  </si>
  <si>
    <t>EL07542</t>
  </si>
  <si>
    <t>ELETRODUTO RÍGIDO PESADO DE AÇO GALV A FOGO D=4" COM LUVA NBR 5598 (BARRA DE 3M)</t>
  </si>
  <si>
    <t>EL07414</t>
  </si>
  <si>
    <t>ELETRODUTO RÍGIDO SCHEDULE 40 DE ALUMÍNIO D=3/4" ROSCA BSP, COM LUVA (BARRA DE 3M)</t>
  </si>
  <si>
    <t>EL07415</t>
  </si>
  <si>
    <t>ELETRODUTO RÍGIDO SCHEDULE 40 DE ALUMÍNIO D=1" ROSCA BSP, COM LUVA (BARRA DE 3M)</t>
  </si>
  <si>
    <t>EL07416</t>
  </si>
  <si>
    <t>ELETRODUTO RÍGIDO SCHEDULE 40 DE ALUMÍNIO D=1.1/2" ROSCA BSP, COM LUVA (BARRA DE 3M)</t>
  </si>
  <si>
    <t>EL07417</t>
  </si>
  <si>
    <t>ELETRODUTO RÍGIDO SCHEDULE 40 DE ALUMÍNIO D=2" ROSCA BSP, COM LUVA (BARRA DE 3M)</t>
  </si>
  <si>
    <t>EL07418</t>
  </si>
  <si>
    <t>ELETRODUTO RÍGIDO SCHEDULE 40 DE ALUMÍNIO D=3" ROSCA BSP, COM LUVA (BARRA DE 3M)</t>
  </si>
  <si>
    <t>EL07419</t>
  </si>
  <si>
    <t>ELETRODUTO RÍGIDO SCHEDULE 40 DE ALUMÍNIO D=4" ROSCA BSP, COM LUVA (BARRA DE 3M)</t>
  </si>
  <si>
    <t>ELETRODUTOS E CURVAS - NÃO METÁLICOS</t>
  </si>
  <si>
    <t>SUPORTES P/ ELETRODUTOS</t>
  </si>
  <si>
    <t>ILUMINAÇÃO (LUMINÁRIAS, LÂMPADAS, ACESSÓRIOS, INTERRUPTORES E TOMADAS)</t>
  </si>
  <si>
    <t>INTERRUPTOR, TOMADAS, CAIXAS P/ INTERRUPTORES</t>
  </si>
  <si>
    <t>LUMINÁRIAS, LÂMPADAS E ACESSÓRIOS</t>
  </si>
  <si>
    <t>EL07481</t>
  </si>
  <si>
    <t>BLOCO AUTÔNOMO 220V, COM 2 LÂMPADAS HALÓGENAS 55W (OU LED, COM FLUXO LUMINOSO TOTAL MÍNIMO DE 3000 LÚMENS), AUTONOMIA MÍNIMA DE 3 HORAS (COM BATERIA) PARA ILUMINAÇÃO DE EMERGÊNCIA</t>
  </si>
  <si>
    <t>EL07543</t>
  </si>
  <si>
    <t>LUMINÁRIA COMERCIAL, CORPO EM CHAPA DE AÇO, REFLETOR E ALETAS EM CHAPA DE ALUMÍNIO ANODIZADO, PARA 2 LÂMPADAS TUBULARES DE 60CM, DE EMBUTIR (OBS: SEM LÂMPADA E REATOR)</t>
  </si>
  <si>
    <t>EL07544</t>
  </si>
  <si>
    <t>LUMINÁRIA COMERCIAL, CORPO EM CHAPA DE AÇO, REFLETOR E ALETAS EM CHAPA DE ALUMÍNIO ANODIZADO, PARA 2 LÂMPADAS TUBULARES DE 120CM, DE EMBUTIR (OBS: SEM LÂMPADA E REATOR)</t>
  </si>
  <si>
    <t>EL07545</t>
  </si>
  <si>
    <t>LUMINÁRIA COMERCIAL, CORPO EM CHAPA DE AÇO, REFLETOR E ALETAS EM CHAPA DE ALUMÍNIO ANODIZADO, PARA 4 LÂMPADAS TUBULARES DE 60CM, DE EMBUTIR (OBS: SEM LÂMPADA E REATOR)</t>
  </si>
  <si>
    <t>EL07546</t>
  </si>
  <si>
    <t>LUMINÁRIA COMERCIAL, CORPO EM CHAPA DE AÇO, REFLETOR E ALETAS EM CHAPA DE ALUMÍNIO ANODIZADO, PARA 4 LÂMPADAS TUBULARES DE 120CM, DE EMBUTIR (OBS: SEM LÂMPADA E REATOR)</t>
  </si>
  <si>
    <t>EL07547</t>
  </si>
  <si>
    <t>LUMINÁRIA TIPO CALHA SIMPLES EM CHAPA DE AÇO COM PINTURA, PARA 1 LÂMPADA TUBULAR DE 120CM, DE SOBREPOR, COM SOQUETE (OBS: SEM LÂMPADAS E REATOR)</t>
  </si>
  <si>
    <t>EL07548</t>
  </si>
  <si>
    <t>LUMINÁRIA TIPO CALHA SIMPLES EM CHAPA DE AÇO COM PINTURA, PARA 2 LÂMPADAS TUBULARES DE 60CM, DE SOBREPOR, COM SOQUETE (OBS: SEM LÂMPADAS E REATOR)</t>
  </si>
  <si>
    <t>EL07549</t>
  </si>
  <si>
    <t>LUMINÁRIA TIPO CALHA SIMPLES EM CHAPA DE AÇO COM PINTURA, PARA 2 LÂMPADAS TUBULARES DE 120CM, DE SOBREPOR, COM SOQUETE (OBS: SEM LÂMPADAS E REATOR)</t>
  </si>
  <si>
    <t>RELÉ FOTOELÉTRICO POTÊNCIA MÁXIMA RESISTIVA 1000W - 127V/220V USO EXTERNO</t>
  </si>
  <si>
    <t>INSTRUMENTAÇÃO</t>
  </si>
  <si>
    <t>DATA LOGGER E CLP PARA VRP</t>
  </si>
  <si>
    <t>EL07550</t>
  </si>
  <si>
    <t>ARMAZENADOR DE DADOS (DATA LOGGER) COM 01 CANAL DE PRESSÃO COM GPRS</t>
  </si>
  <si>
    <t>EL07551</t>
  </si>
  <si>
    <t>ARMAZENADOR DE DADOS (DATA LOGGER) COM 01 CANAL DE PRESSÃO E 01 DE VAZÃO COM GPRS</t>
  </si>
  <si>
    <t>EL07552</t>
  </si>
  <si>
    <t>ARMAZENADOR DE DADOS (DATA LOGGER) COM 01 CANAL DE PRESSÃO E 02 DE VAZÃO COM GPRS</t>
  </si>
  <si>
    <t>EL07553</t>
  </si>
  <si>
    <t>ARMAZENADOR DE DADOS (DATA LOGGER) COM 02 CANAIS DE PRESSÃO E 02 DE VAZÃO COM GPRS</t>
  </si>
  <si>
    <t>EL07554</t>
  </si>
  <si>
    <t>CONTROLADOR DE VRP COM GPRS</t>
  </si>
  <si>
    <t>INSTRUMENTOS DE NÍVEL</t>
  </si>
  <si>
    <t>VAZÃO</t>
  </si>
  <si>
    <t>EL07555</t>
  </si>
  <si>
    <t>MEDIDOR DE VAZÃO ULTRASSÔNICO CLAMP ON, TIPO TEMPO DE TRÂNSITO, PARA TUBULAÇÃO ENTRE *300 E 2000MM, ALIMENTAÇÃO *110/220VCA, INSTALAÇÃO FIXA (ESTACIONÁRIO), COM DATA LOGGER INCORPORADO, DISPLAY LCD, PROTOCOLO DE COMUNICAÇÃO MODBUS, CONFORME NTS 068, PARA ÁGUA E EFLUENTES</t>
  </si>
  <si>
    <t>EL07556</t>
  </si>
  <si>
    <t>MEDIDOR DE VAZÃO ELETROMAGNÉTICO *80 A 100MM, ALIMENTAÇÃO 24Vcc, FLANGEADO, CONFORME NTS 066, PARA USO EM ÁGUA</t>
  </si>
  <si>
    <t>EL07557</t>
  </si>
  <si>
    <t>MEDIDOR DE VAZÃO ELETROMAGNÉTICO 150MM, ALIMENTAÇÃO 24Vcc, FLANGEADO, CONFORME NTS 066, PARA USO EM ÁGUA</t>
  </si>
  <si>
    <t>EL07558</t>
  </si>
  <si>
    <t>MEDIDOR DE VAZÃO ELETROMAGNÉTICO 200MM, ALIMENTAÇÃO 24Vcc, FLANGEADO, CONFORME NTS 066, PARA USO EM ÁGUA</t>
  </si>
  <si>
    <t>EL07559</t>
  </si>
  <si>
    <t>MEDIDOR DE VAZÃO ELETROMAGNÉTICO 250MM, ALIMENTAÇÃO 24Vcc, FLANGEADO, CONFORME NTS 066, PARA USO EM ÁGUA</t>
  </si>
  <si>
    <t>EL07560</t>
  </si>
  <si>
    <t>MEDIDOR DE VAZÃO ELETROMAGNÉTICO 300MM, ALIMENTAÇÃO 24Vcc, FLANGEADO, CONFORME NTS 066, PARA USO EM ÁGUA</t>
  </si>
  <si>
    <t>EL07561</t>
  </si>
  <si>
    <t>MEDIDOR DE VAZÃO ELETROMAGNÉTICO 400MM, ALIMENTAÇÃO 24Vcc, FLANGEADO, CONFORME NTS 066, PARA USO EM ÁGUA</t>
  </si>
  <si>
    <t>EL07562</t>
  </si>
  <si>
    <t>MEDIDOR DE VAZÃO ELETROMAGNÉTICO *80 A 100MM, ALIMENTAÇÃO 24Vcc, FLANGEADO, CONFORME NTS 067, PARA USO EM EFLUENTES</t>
  </si>
  <si>
    <t>EL07563</t>
  </si>
  <si>
    <t>MEDIDOR DE VAZÃO ELETROMAGNÉTICO 150MM, ALIMENTAÇÃO 24Vcc, FLANGEADO, CONFORME NTS 067, PARA USO EM EFLUENTES</t>
  </si>
  <si>
    <t>EL07564</t>
  </si>
  <si>
    <t>MEDIDOR DE VAZÃO ELETROMAGNÉTICO 200MM, ALIMENTAÇÃO 24Vcc, FLANGEADO, CONFORME NTS 067, PARA USO EM EFLUENTES</t>
  </si>
  <si>
    <t>EL07565</t>
  </si>
  <si>
    <t>MEDIDOR DE VAZÃO ELETROMAGNÉTICO 250MM, ALIMENTAÇÃO 24Vcc, FLANGEADO, CONFORME NTS 067, PARA USO EM EFLUENTES</t>
  </si>
  <si>
    <t>EL07566</t>
  </si>
  <si>
    <t>MEDIDOR DE VAZÃO ELETROMAGNÉTICO 300MM, ALIMENTAÇÃO 24Vcc, FLANGEADO, CONFORME NTS 067, PARA USO EM EFLUENTES</t>
  </si>
  <si>
    <t>EL07567</t>
  </si>
  <si>
    <t>MEDIDOR DE VAZÃO ELETROMAGNÉTICO 400MM, ALIMENTAÇÃO 24Vcc, FLANGEADO, CONFORME NTS 067, PARA USO EM EFLUENTES</t>
  </si>
  <si>
    <t>EL07568</t>
  </si>
  <si>
    <t>MEDIDOR DE VAZÃO ELETROMAGNÉTICO *80 A 100MM, ALIMENTAÇÃO À BATERIA (BATERIA INCLUSA), FLANGEADO, CONFORME NTS 066, PARA USO EM ÁGUA</t>
  </si>
  <si>
    <t>EL07569</t>
  </si>
  <si>
    <t>MEDIDOR DE VAZÃO ELETROMAGNÉTICO 150MM, ALIMENTAÇÃO À BATERIA (BATERIA INCLUSA), FLANGEADO, CONFORME NTS 066, PARA USO EM ÁGUA</t>
  </si>
  <si>
    <t>EL07570</t>
  </si>
  <si>
    <t>MEDIDOR DE VAZÃO ELETROMAGNÉTICO 200MM, ALIMENTAÇÃO À BATERIA (BATERIA INCLUSA), FLANGEADO, CONFORME NTS 066, PARA USO EM ÁGUA</t>
  </si>
  <si>
    <t>EL07571</t>
  </si>
  <si>
    <t>MEDIDOR DE VAZÃO ELETROMAGNÉTICO 250MM, ALIMENTAÇÃO À BATERIA (BATERIA INCLUSA), FLANGEADO, CONFORME NTS 066, PARA USO EM ÁGUA</t>
  </si>
  <si>
    <t>EL07572</t>
  </si>
  <si>
    <t>MEDIDOR DE VAZÃO ELETROMAGNÉTICO 300MM, ALIMENTAÇÃO À BATERIA (BATERIA INCLUSA), FLANGEADO, CONFORME NTS 066, PARA USO EM ÁGUA</t>
  </si>
  <si>
    <t>EL07573</t>
  </si>
  <si>
    <t>MEDIDOR DE VAZÃO ELETROMAGNÉTICO 400MM, ALIMENTAÇÃO À BATERIA (BATERIA INCLUSA), FLANGEADO, CONFORME NTS 066, PARA USO EM ÁGUA</t>
  </si>
  <si>
    <t>EL07574</t>
  </si>
  <si>
    <t>MEDIDOR DE VAZÃO ELETROMAGNÉTICO 500MM, ALIMENTAÇÃO À BATERIA (BATERIA INCLUSA), FLANGEADO, CONFORME NTS 066, PARA USO EM ÁGUA</t>
  </si>
  <si>
    <t>EL07575</t>
  </si>
  <si>
    <t>MEDIDOR DE VAZÃO ELETROMAGNÉTICO 600MM, ALIMENTAÇÃO À BATERIA (BATERIA INCLUSA), FLANGEADO, CONFORME NTS 066, PARA USO EM ÁGUA</t>
  </si>
  <si>
    <t>LEITO P/ CABOS</t>
  </si>
  <si>
    <t>LEITO P/ CABOS E ACESSÓRIOS</t>
  </si>
  <si>
    <t>PERFILADOS</t>
  </si>
  <si>
    <t>PERFILADOS E ACESSÓRIOS</t>
  </si>
  <si>
    <t>EL07576</t>
  </si>
  <si>
    <t>CAIXA PARA PERFILADO (38X38MM) EM AÇO GALV A FOGO C/ TOMADA 2P+T 10A</t>
  </si>
  <si>
    <t>POSTES</t>
  </si>
  <si>
    <t>POSTES DE ACO</t>
  </si>
  <si>
    <t>POSTES DE CONCRETO</t>
  </si>
  <si>
    <t>QUADROS (COMPONENTES E ACESSÓRIOS)</t>
  </si>
  <si>
    <t>BANCO DE CAPACITOR</t>
  </si>
  <si>
    <t>EL07577</t>
  </si>
  <si>
    <t>CAPACITOR PARA CORREÇÃO DE FATO DE POTÊNCIA, TRIFÁSICO DELTA, *2,5kVAr/*220V, VIDA ÚTIL MÍNIMA DE 100.000 HORAS, AUTO-REGENERATIVO, COM DISPOSITIVO DE DESCARGA INCORPORADO</t>
  </si>
  <si>
    <t>EL07578</t>
  </si>
  <si>
    <t>CAPACITOR PARA CORREÇÃO DE FATO DE POTÊNCIA, TRIFÁSICO DELTA, *5,0kVAr/*220V, VIDA ÚTIL MÍNIMA DE 100.000 HORAS, AUTO-REGENERATIVO, COM DISPOSITIVO DE DESCARGA INCORPORADO</t>
  </si>
  <si>
    <t>EL07579</t>
  </si>
  <si>
    <t>CAPACITOR PARA CORREÇÃO DE FATO DE POTÊNCIA, TRIFÁSICO DELTA, *7,5kVAr/*220V, VIDA ÚTIL MÍNIMA DE 100.000 HORAS, AUTO-REGENERATIVO, COM DISPOSITIVO DE DESCARGA INCORPORADO</t>
  </si>
  <si>
    <t>EL07580</t>
  </si>
  <si>
    <t>CAPACITOR PARA CORREÇÃO DE FATO DE POTÊNCIA, TRIFÁSICO DELTA, *10,0kVAr/*220V, VIDA ÚTIL MÍNIMA DE 100.000 HORAS, AUTO-REGENERATIVO, COM DISPOSITIVO DE DESCARGA INCORPORADO</t>
  </si>
  <si>
    <t>EL07581</t>
  </si>
  <si>
    <t>CAPACITOR PARA CORREÇÃO DE FATO DE POTÊNCIA, TRIFÁSICO DELTA, *2,5kVAr/*440V, VIDA ÚTIL MÍNIMA DE 100.000 HORAS, AUTO-REGENERATIVO, COM DISPOSITIVO DE DESCARGA INCORPORADO</t>
  </si>
  <si>
    <t>EL07582</t>
  </si>
  <si>
    <t>CAPACITOR PARA CORREÇÃO DE FATO DE POTÊNCIA, TRIFÁSICO DELTA, *5,0kVAr/*440V, VIDA ÚTIL MÍNIMA DE 100.000 HORAS, AUTO-REGENERATIVO, COM DISPOSITIVO DE DESCARGA INCORPORADO</t>
  </si>
  <si>
    <t>EL07583</t>
  </si>
  <si>
    <t>CAPACITOR PARA CORREÇÃO DE FATO DE POTÊNCIA, TRIFÁSICO DELTA, *7,5kVAr/*440V, VIDA ÚTIL MÍNIMA DE 100.000 HORAS, AUTO-REGENERATIVO, COM DISPOSITIVO DE DESCARGA INCORPORADO</t>
  </si>
  <si>
    <t>EL07584</t>
  </si>
  <si>
    <t>CAPACITOR PARA CORREÇÃO DE FATO DE POTÊNCIA, TRIFÁSICO DELTA, *10,0kVAr/*440V, VIDA ÚTIL MÍNIMA DE 100.000 HORAS, AUTO-REGENERATIVO, COM DISPOSITIVO DE DESCARGA INCORPORADO</t>
  </si>
  <si>
    <t>EL07585</t>
  </si>
  <si>
    <t>CAPACITOR PARA CORREÇÃO DE FATO DE POTÊNCIA, TRIFÁSICO DELTA, *12,5kVAr/*440V, VIDA ÚTIL MÍNIMA DE 100.000 HORAS, AUTO-REGENERATIVO, COM DISPOSITIVO DE DESCARGA INCORPORADO</t>
  </si>
  <si>
    <t>EL07586</t>
  </si>
  <si>
    <t>CAPACITOR PARA CORREÇÃO DE FATO DE POTÊNCIA, TRIFÁSICO DELTA, *15,0kVAr/*440V, VIDA ÚTIL MÍNIMA DE 100.000 HORAS, AUTO-REGENERATIVO, COM DISPOSITIVO DE DESCARGA INCORPORADO</t>
  </si>
  <si>
    <t>EL07587</t>
  </si>
  <si>
    <t>CAPACITOR PARA CORREÇÃO DE FATO DE POTÊNCIA, TRIFÁSICO DELTA, *20,0kVAr/*440V, VIDA ÚTIL MÍNIMA DE 100.000 HORAS, AUTO-REGENERATIVO, COM DISPOSITIVO DE DESCARGA INCORPORADO</t>
  </si>
  <si>
    <t>EL07588</t>
  </si>
  <si>
    <t>CAPACITOR PARA CORREÇÃO DE FATO DE POTÊNCIA, TRIFÁSICO DELTA, *25,0kVAr/*440V, VIDA ÚTIL MÍNIMA DE 100.000 HORAS, AUTO-REGENERATIVO, COM DISPOSITIVO DE DESCARGA INCORPORADO</t>
  </si>
  <si>
    <t>EL07589</t>
  </si>
  <si>
    <t>CAPACITOR PARA CORREÇÃO DE FATO DE POTÊNCIA, TRIFÁSICO DELTA, *30,0kVAr/*440V, VIDA ÚTIL MÍNIMA DE 100.000 HORAS, AUTO-REGENERATIVO, COM DISPOSITIVO DE DESCARGA INCORPORADO</t>
  </si>
  <si>
    <t>EL07590</t>
  </si>
  <si>
    <t>CAPACITOR PARA CORREÇÃO DE FATO DE POTÊNCIA, TRIFÁSICO DELTA, *35,0kVAr/*440V, VIDA ÚTIL MÍNIMA DE 100.000 HORAS, AUTO-REGENERATIVO, COM DISPOSITIVO DE DESCARGA INCORPORADO</t>
  </si>
  <si>
    <t>BOTOEIRAS, SINALEIROS, COMUTADORES, BORNES E ACESSÓRIOS P/ PAINEL</t>
  </si>
  <si>
    <t>EL07459</t>
  </si>
  <si>
    <t>BORNE (CONECTOR) DIODO RETIFICADOR (*1N4007) UNIPOLAR EM POLIAMIDA PARA CABO ATÉ *4MM2 CONEXÃO A *PARAFUSO, PARA PROTEÇÃO DE POLARIDADE</t>
  </si>
  <si>
    <t>EL07462</t>
  </si>
  <si>
    <t>BORNE (CONECTOR) FUSÍVEL (TIPO G, *5 x 20mm) UNIPOLAR EM POLIAMIDA PARA CABO ATÉ *4MM2, In=*6,3A, *220Vca, CONEXÃO A PARAFUSO, COM LED</t>
  </si>
  <si>
    <t>EL07460</t>
  </si>
  <si>
    <t>BORNE (CONECTOR) RELÉ UNIPOLAR EM POLIAMIDA PARA CABO DE *2,5MM2, Imax=*6A, 24Vcc, 1 CONTATO (NA/NF) CONEXÃO A *PARAFUSO, COM LED DE SINALIZAÇÃO</t>
  </si>
  <si>
    <t>EL07461</t>
  </si>
  <si>
    <t>BORNE (CONECTOR) RELÉ UNIPOLAR EM POLIAMIDA PARA CABO DE *2,5MM2, Imax=*6A, *220Vca, 1 CONTATO (NA/NF) CONEXÃO A *PARAFUSO, COM LED DE SINALIZAÇÃO</t>
  </si>
  <si>
    <t>EL07445</t>
  </si>
  <si>
    <t>CHAVE FIM DE CURSO TIPO PINO, 1 CONTATO REVERSIVEL, PARA PORTA DE PAINEL ELÉTRICO</t>
  </si>
  <si>
    <t>EL07449</t>
  </si>
  <si>
    <t>LUMINÁRIA LED 220V, COM FLUXO LUMINOSO MÍNIMO DE *800 LUMENS PARA PAINEL ELÉTRICO</t>
  </si>
  <si>
    <t>EL07447</t>
  </si>
  <si>
    <t>RESISTÊNCIA DE AQUECIMENTO TIPO PTC EM ALUMÍNIO 100W, IP-20, PARA CONTROLE DE TEMPERATURA DE PAINEL ELÉTRICO</t>
  </si>
  <si>
    <t>EL07448</t>
  </si>
  <si>
    <t>RESISTÊNCIA DE AQUECIMENTO TIPO PTC EM ALUMÍNIO 150W, IP-20, PARA CONTROLE DE TEMPERATURA DE PAINEL ELÉTRICO</t>
  </si>
  <si>
    <t>EL07446</t>
  </si>
  <si>
    <t>TERMOSTATO REGULÁVEL 0-60°C, 230V, PARA CONTROLE DE TEMPERATURA DE PAINEL ELÉTRICO</t>
  </si>
  <si>
    <t>EL07458</t>
  </si>
  <si>
    <t>TOMADA PARA TRILHO DIN, 2P+T, *20A, 250V, PADRÃO NBR 14136, PARA PAINEL ELÉTRICO</t>
  </si>
  <si>
    <t>EL07450</t>
  </si>
  <si>
    <t>VENTILADOR COM FILTRO *220V/60HZ, *145 X 145mm, VAZÃO DE AR MÍNIMA 52m³/h (FLUXO LIVRE), PARA PAINEL ELÉTRICO</t>
  </si>
  <si>
    <t>EL07451</t>
  </si>
  <si>
    <t>VENTILADOR COM FILTRO *220V/60HZ, *200 X 200mm, VAZÃO DE AR MÍNIMA 100m³/h (FLUXO LIVRE), PARA PAINEL ELÉTRICO</t>
  </si>
  <si>
    <t>EL07452</t>
  </si>
  <si>
    <t>VENTILADOR COM FILTRO *220V/60HZ, *250 X 250mm, VAZÃO DE AR MÍNIMA 230m³/h (FLUXO LIVRE) PARA PAINEL ELÉTRICO</t>
  </si>
  <si>
    <t>EL07453</t>
  </si>
  <si>
    <t>VENTILADOR COM FILTRO *220V/60HZ, *320 X 320mm, VAZÃO E AR MÍNIMA 400m³/h (FLUXO LIVRE), PARA PAINEL ELÉTRICO</t>
  </si>
  <si>
    <t>EL07454</t>
  </si>
  <si>
    <t>GRELHA COM FILTRO *145 X 145mm, PARA PAINEL ELÉTRICO</t>
  </si>
  <si>
    <t>EL07455</t>
  </si>
  <si>
    <t>GRELHA COM FILTRO *200 X 200mm, PARA PAINEL ELÉTRICO</t>
  </si>
  <si>
    <t>EL07456</t>
  </si>
  <si>
    <t>GRELHA COM FILTRO *250 X 250mm, PARA PAINEL ELÉTRICO</t>
  </si>
  <si>
    <t>EL07457</t>
  </si>
  <si>
    <t>GRELHA COM FILTRO *320 X 320mm, PARA PAINEL ELÉTRICO</t>
  </si>
  <si>
    <t>CHAVES SECCIONADORA DE BAIXA TENSÃO</t>
  </si>
  <si>
    <t>CONTATORES E RELÉS</t>
  </si>
  <si>
    <t>EL07480</t>
  </si>
  <si>
    <t>RELÉ DE SOBRECARGA TÉRMICO (BIMETÁLICO) FAIXA DE AJUSTE 0,4 - 0,63A PARA CONTATOR TRIPOLAR</t>
  </si>
  <si>
    <t>EL07464</t>
  </si>
  <si>
    <t>RELÉ SUPERVISOR TRIFÁSICO DE TENSÃO, 220V, FUNÇÕES ANSI 27/47/59, COM DISPLAY/VOLTÍMETRO, PARA CABINES PRIMÁRIAS</t>
  </si>
  <si>
    <t>EL07463</t>
  </si>
  <si>
    <t>RELÉ DE SUPERVISÃO DE CORRENTE, 250V, FUNÇÕES ANSI 50/50N/51/51N/51GS, COM DISPLAY, COMUNICAÇÃO SERIAL PROTOCOLO MODBUS, COM FONTE CAPACITIVA, PARA CABINES PRIMÁRIAS</t>
  </si>
  <si>
    <t>FONTES, BATERIAS E NOBREAKS</t>
  </si>
  <si>
    <t>EL07591</t>
  </si>
  <si>
    <t>FONTE DE ALIMENTAÇÃO MONOFÁSICA, 240Vca/24Vcc, In = *2,5A, *60W, EFICIÊNCIA MÍNIMA DE 86%, TENSÃO DE ISOLAÇÃO ENTRADA/SAÍDA MÍN. 4KV, PARA FIXAÇÃO EM TRILHO DIN</t>
  </si>
  <si>
    <t>EL07592</t>
  </si>
  <si>
    <t>FONTE DE ALIMENTAÇÃO MONOFÁSICA, 240Vca/24Vcc, In = *5,0A, *120W, EFICIÊNCIA MÍNIMA DE 87%, TENSÃO DE ISOLAÇÃO ENTRADA/SAÍDA MÍN. 4KV, PARA FIXAÇÃO EM TRILHO DIN</t>
  </si>
  <si>
    <t>EL07593</t>
  </si>
  <si>
    <t>FONTE DE ALIMENTAÇÃO MONOFÁSICA, 240Vca/24Vcc, In = *10,0A, *240W, EFICIÊNCIA MÍNIMA DE 89%, TENSÃO DE ISOLAÇÃO ENTRADA/SAÍDA MÍN. 4KV, PARA FIXAÇÃO EM TRILHO DIN</t>
  </si>
  <si>
    <t>EL07594</t>
  </si>
  <si>
    <t>FONTE DE ALIMENTAÇÃO MONOFÁSICA, 240Vca/24Vcc, In = *20,0A, *480W, EFICIÊNCIA MÍNIMA DE 91%, TENSÃO DE ISOLAÇÃO ENTRADA/SAÍDA MÍN. 4KV, PARA FIXAÇÃO EM TRILHO DIN</t>
  </si>
  <si>
    <t>EL07595</t>
  </si>
  <si>
    <t>FONTE DE ALIMENTAÇÃO COM CONTROLADOR INTEGRADO PARA ALIMENTAÇÃO DE ENERGIA INTERROMPÍVEL (UPS), MONOFÁSICA, 240Vca/24Vcc, In = *2,5A, *60W, EFICIÊNCIA MÍNIMA DE 83%, TENSÃO DE ISOLAÇÃO ENTRADA/SAÍDA MÍN. 4KV, PARA FIXAÇÃO EM TRILHO DIN</t>
  </si>
  <si>
    <t>EL07596</t>
  </si>
  <si>
    <t>FONTE DE ALIMENTAÇÃO COM CONTROLADOR INTEGRADO PARA ALIMENTAÇÃO DE ENERGIA INTERROMPÍVEL (UPS), MONOFÁSICA, 240Vca/24Vcc, In = *5,0A, *120W, EFICIÊNCIA MÍNIMA DE 85%, TENSÃO DE ISOLAÇÃO ENTRADA/SAÍDA MÍN. 4KV, PARA FIXAÇÃO EM TRILHO DIN</t>
  </si>
  <si>
    <t>EL07597</t>
  </si>
  <si>
    <t>FONTE DE ALIMENTAÇÃO COM CONTROLADOR INTEGRADO PARA ALIMENTAÇÃO DE ENERGIA INTERROMPÍVEL (UPS), MONOFÁSICA, 240Vca/24Vcc, In = *10,0A, *240W, EFICIÊNCIA MÍNIMA DE 89%, TENSÃO DE ISOLAÇÃO ENTRADA/SAÍDA MÍN. 4KV, PARA FIXAÇÃO EM TRILHO DIN</t>
  </si>
  <si>
    <t>EL07598</t>
  </si>
  <si>
    <t>FONTE DE ALIMENTAÇÃO COM CONTROLADOR INTEGRADO PARA ALIMENTAÇÃO DE ENERGIA INTERROMPÍVEL (UPS), MONOFÁSICA, 240Vca/24Vcc, In = *20,0A, *480W, EFICIÊNCIA MÍNIMA DE 91%, TENSÃO DE ISOLAÇÃO ENTRADA/SAÍDA MÍN. 4KV, PARA FIXAÇÃO EM TRILHO DIN</t>
  </si>
  <si>
    <t>EL07599</t>
  </si>
  <si>
    <t>BATERIA (ACUMULADOR DE ENERGIA), 24Vcc, *3,4Ah, ALIMENTAÇÃO ATRAVÉS DE MÓDULO UPS, PARA PAINEL ELÉTRICO</t>
  </si>
  <si>
    <t>EL07600</t>
  </si>
  <si>
    <t>BATERIA (ACUMULADOR DE ENERGIA), 24Vcc, *7,2Ah, ALIMENTAÇÃO ATRAVÉS DE MÓDULO UPS, PARA PAINEL ELÉTRICO</t>
  </si>
  <si>
    <t>EL07601</t>
  </si>
  <si>
    <t>BATERIA (ACUMULADOR DE ENERGIA), 24Vcc, *12Ah, ALIMENTAÇÃO ATRAVÉS DE MÓDULO UPS, PARA PAINEL ELÉTRICO</t>
  </si>
  <si>
    <t>EL07602</t>
  </si>
  <si>
    <t>NOBREAK TORRE 1kVA, 220V, ONLINE DE DUPLA CONVERSÃO, ONDA DE SAÍDA SENOIDAL PURA, COM COMUNICAÇÃO SERIAL</t>
  </si>
  <si>
    <t>EL07603</t>
  </si>
  <si>
    <t>NOBREAK TORRE 2kVA, 220V, ONLINE DE DUPLA CONVERSÃO, ONDA DE SAÍDA SENOIDAL PURA, COM COMUNICAÇÃO SERIAL</t>
  </si>
  <si>
    <t>INSTRUMENTOS P/ PAINEL</t>
  </si>
  <si>
    <t>INVERSORES DE FREQUÊNCIA E SOFT STARTERS</t>
  </si>
  <si>
    <t>EL07356</t>
  </si>
  <si>
    <t>INVERSOR DE FREQUÊNCIA TRIFÁSICO *7A, *2CV, 220V (REGIME DE SOBRECARGA NORMAL) COM KIT DE MONTAGEM DE IHM EM PORTA DE PAINEL, CABO DE *3 METROS PARA IHM E MÓDULO DE COMUNICAÇÃO SERIAL MODBUS</t>
  </si>
  <si>
    <t>EL07357</t>
  </si>
  <si>
    <t>INVERSOR DE FREQUÊNCIA TRIFÁSICO *10A, *3CV, 220V (REGIME DE SOBRECARGA NORMAL) COM KIT DE MONTAGEM DE IHM EM PORTA DE PAINEL, CABO DE *3 METROS PARA IHM E MÓDULO DE COMUNICAÇÃO SERIAL MODBUS</t>
  </si>
  <si>
    <t>EL07358</t>
  </si>
  <si>
    <t>INVERSOR DE FREQUÊNCIA TRIFÁSICO *13A, *4CV, 220V (REGIME DE SOBRECARGA NORMAL) COM KIT DE MONTAGEM DE IHM EM PORTA DE PAINEL, CABO DE *3 METROS PARA IHM E MÓDULO DE COMUNICAÇÃO SERIAL MODBUS</t>
  </si>
  <si>
    <t>EL07359</t>
  </si>
  <si>
    <t>INVERSOR DE FREQUÊNCIA TRIFÁSICO *16A, *5CV, 220V (REGIME DE SOBRECARGA NORMAL) COM KIT DE MONTAGEM DE IHM EM PORTA DE PAINEL, CABO DE *3 METROS PARA IHM E MÓDULO DE COMUNICAÇÃO SERIAL MODBUS</t>
  </si>
  <si>
    <t>EL07360</t>
  </si>
  <si>
    <t>INVERSOR DE FREQUÊNCIA TRIFÁSICO *22A, *7,5CV, 220V (REGIME DE SOBRECARGA NORMAL) COM KIT DE MONTAGEM DE IHM EM PORTA DE PAINEL, CABO DE *3 METROS PARA IHM E MÓDULO DE COMUNICAÇÃO SERIAL MODBUS</t>
  </si>
  <si>
    <t>EL07361</t>
  </si>
  <si>
    <t>INVERSOR DE FREQUÊNCIA TRIFÁSICO *28A, *10CV, 220V (REGIME DE SOBRECARGA NORMAL) COM KIT DE MONTAGEM DE IHM EM PORTA DE PAINEL, CABO DE *3 METROS PARA IHM E MÓDULO DE COMUNICAÇÃO SERIAL MODBUS</t>
  </si>
  <si>
    <t>EL07362</t>
  </si>
  <si>
    <t>INVERSOR DE FREQUÊNCIA TRIFÁSICO *42A, *15CV, 220V (REGIME DE SOBRECARGA NORMAL) COM KIT DE MONTAGEM DE IHM EM PORTA DE PAINEL, CABO DE *3 METROS PARA IHM E MÓDULO DE COMUNICAÇÃO SERIAL MODBUS</t>
  </si>
  <si>
    <t>EL07363</t>
  </si>
  <si>
    <t>INVERSOR DE FREQUÊNCIA TRIFÁSICO *54A, *20CV, 220V (REGIME DE SOBRECARGA NORMAL) COM KIT DE MONTAGEM DE IHM EM PORTA DE PAINEL, CABO DE *3 METROS PARA IHM E MÓDULO DE COMUNICAÇÃO SERIAL MODBUS</t>
  </si>
  <si>
    <t>EL07364</t>
  </si>
  <si>
    <t>INVERSOR DE FREQUÊNCIA TRIFÁSICO *68A, *25CV, 220V (REGIME DE SOBRECARGA NORMAL) COM KIT DE MONTAGEM DE IHM EM PORTA DE PAINEL, CABO DE *3 METROS PARA IHM E MÓDULO DE COMUNICAÇÃO SERIAL MODBUS</t>
  </si>
  <si>
    <t>EL07365</t>
  </si>
  <si>
    <t>INVERSOR DE FREQUÊNCIA TRIFÁSICO *80A, *30CV, 220V (REGIME DE SOBRECARGA NORMAL) COM KIT DE MONTAGEM DE IHM EM PORTA DE PAINEL, CABO DE *3 METROS PARA IHM E MÓDULO DE COMUNICAÇÃO SERIAL MODBUS</t>
  </si>
  <si>
    <t>EL07366</t>
  </si>
  <si>
    <t>INVERSOR DE FREQUÊNCIA TRIFÁSICO *104A, *40CV, 220V (REGIME DE SOBRECARGA NORMAL) COM KIT DE MONTAGEM DE IHM EM PORTA DE PAINEL, CABO DE *3 METROS PARA IHM E MÓDULO DE COMUNICAÇÃO SERIAL MODBUS</t>
  </si>
  <si>
    <t>EL07367</t>
  </si>
  <si>
    <t>INVERSOR DE FREQUÊNCIA TRIFÁSICO *130A, *50CV, 220V (REGIME DE SOBRECARGA NORMAL) COM KIT DE MONTAGEM DE IHM EM PORTA DE PAINEL, CABO DE *3 METROS PARA IHM E MÓDULO DE COMUNICAÇÃO SERIAL MODBUS</t>
  </si>
  <si>
    <t>EL07368</t>
  </si>
  <si>
    <t>INVERSOR DE FREQUÊNCIA TRIFÁSICO *176A, *60CV, 220V (REGIME DE SOBRECARGA NORMAL) COM KIT DE MONTAGEM DE IHM EM PORTA DE PAINEL, CABO DE *3 METROS PARA IHM E MÓDULO DE COMUNICAÇÃO SERIAL MODBUS</t>
  </si>
  <si>
    <t>EL07369</t>
  </si>
  <si>
    <t>INVERSOR DE FREQUÊNCIA TRIFÁSICO *211A, *75CV, 220V (REGIME DE SOBRECARGA NORMAL) COM KIT DE MONTAGEM DE IHM EM PORTA DE PAINEL, CABO DE *3 METROS PARA IHM E MÓDULO DE COMUNICAÇÃO SERIAL MODBUS</t>
  </si>
  <si>
    <t>EL07370</t>
  </si>
  <si>
    <t>INVERSOR DE FREQUÊNCIA TRIFÁSICO *3,6A, *2CV, 380-440V (REGIME DE SOBRECARGA NORMAL) COM KIT DE MONTAGEM DE IHM EM PORTA DE PAINEL, CABO DE *3 METROS PARA IHM E MÓDULO DE COMUNICAÇÃO SERIAL MODBUS</t>
  </si>
  <si>
    <t>EL07371</t>
  </si>
  <si>
    <t>INVERSOR DE FREQUÊNCIA TRIFÁSICO *5,0A, *3CV, 380-440V (REGIME DE SOBRECARGA NORMAL) COM KIT DE MONTAGEM DE IHM EM PORTA DE PAINEL, CABO DE *3 METROS PARA IHM E MÓDULO DE COMUNICAÇÃO SERIAL MODBUS</t>
  </si>
  <si>
    <t>EL07372</t>
  </si>
  <si>
    <t>INVERSOR DE FREQUÊNCIA TRIFÁSICO *7,0A, *4CV, 380-440V (REGIME DE SOBRECARGA NORMAL) COM KIT DE MONTAGEM DE IHM EM PORTA DE PAINEL, CABO DE *3 METROS PARA IHM E MÓDULO DE COMUNICAÇÃO SERIAL MODBUS</t>
  </si>
  <si>
    <t>EL07373</t>
  </si>
  <si>
    <t>INVERSOR DE FREQUÊNCIA TRIFÁSICO *9,3A, *5CV, 380-440V (REGIME DE SOBRECARGA NORMAL) COM KIT DE MONTAGEM DE IHM EM PORTA DE PAINEL, CABO DE *3 METROS PARA IHM E MÓDULO DE COMUNICAÇÃO SERIAL MODBUS</t>
  </si>
  <si>
    <t>EL07374</t>
  </si>
  <si>
    <t>INVERSOR DE FREQUÊNCIA TRIFÁSICO *12,7A, *7,5CV, 380-440V (REGIME DE SOBRECARGA NORMAL) COM KIT DE MONTAGEM DE IHM EM PORTA DE PAINEL, CABO DE *3 METROS PARA IHM E MÓDULO DE COMUNICAÇÃO SERIAL MODBUS</t>
  </si>
  <si>
    <t>EL07375</t>
  </si>
  <si>
    <t>INVERSOR DE FREQUÊNCIA TRIFÁSICO *16,5A, *10CV, 380-440V (REGIME DE SOBRECARGA NORMAL) COM KIT DE MONTAGEM DE IHM EM PORTA DE PAINEL, CABO DE *3 METROS PARA IHM E MÓDULO DE COMUNICAÇÃO SERIAL MODBUS</t>
  </si>
  <si>
    <t>EL07376</t>
  </si>
  <si>
    <t>INVERSOR DE FREQUÊNCIA TRIFÁSICO *23,5A, *15CV, 380-440V (REGIME DE SOBRECARGA NORMAL) COM KIT DE MONTAGEM DE IHM EM PORTA DE PAINEL, CABO DE *3 METROS PARA IHM E MÓDULO DE COMUNICAÇÃO SERIAL MODBUS</t>
  </si>
  <si>
    <t>EL07377</t>
  </si>
  <si>
    <t>INVERSOR DE FREQUÊNCIA TRIFÁSICO *31,0A, *20CV, 380-440V (REGIME DE SOBRECARGA NORMAL) COM KIT DE MONTAGEM DE IHM EM PORTA DE PAINEL, CABO DE *3 METROS PARA IHM E MÓDULO DE COMUNICAÇÃO SERIAL MODBUS</t>
  </si>
  <si>
    <t>EL07378</t>
  </si>
  <si>
    <t>INVERSOR DE FREQUÊNCIA TRIFÁSICO *38,0A, *25CV, 380-440V (REGIME DE SOBRECARGA NORMAL) COM KIT DE MONTAGEM DE IHM EM PORTA DE PAINEL, CABO DE *3 METROS PARA IHM E MÓDULO DE COMUNICAÇÃO SERIAL MODBUS</t>
  </si>
  <si>
    <t>EL07379</t>
  </si>
  <si>
    <t>INVERSOR DE FREQUÊNCIA TRIFÁSICO *45,0A, *30CV, 380-440V (REGIME DE SOBRECARGA NORMAL) COM KIT DE MONTAGEM DE IHM EM PORTA DE PAINEL, CABO DE *3 METROS PARA IHM E MÓDULO DE COMUNICAÇÃO SERIAL MODBUS</t>
  </si>
  <si>
    <t>EL07380</t>
  </si>
  <si>
    <t>INVERSOR DE FREQUÊNCIA TRIFÁSICO *58,5A, *40CV, 380-440V (REGIME DE SOBRECARGA NORMAL) COM KIT DE MONTAGEM DE IHM EM PORTA DE PAINEL, CABO DE *3 METROS PARA IHM E MÓDULO DE COMUNICAÇÃO SERIAL MODBUS</t>
  </si>
  <si>
    <t>EL07381</t>
  </si>
  <si>
    <t>INVERSOR DE FREQUÊNCIA TRIFÁSICO *70,5A, *50CV, 380-440V (REGIME DE SOBRECARGA NORMAL) COM KIT DE MONTAGEM DE IHM EM PORTA DE PAINEL, CABO DE *3 METROS PARA IHM E MÓDULO DE COMUNICAÇÃO SERIAL MODBUS</t>
  </si>
  <si>
    <t>EL07382</t>
  </si>
  <si>
    <t>INVERSOR DE FREQUÊNCIA TRIFÁSICO *88,0A, *60CV, 380-440V (REGIME DE SOBRECARGA NORMAL) COM KIT DE MONTAGEM DE IHM EM PORTA DE PAINEL, CABO DE *3 METROS PARA IHM E MÓDULO DE COMUNICAÇÃO SERIAL MODBUS</t>
  </si>
  <si>
    <t>EL07383</t>
  </si>
  <si>
    <t>INVERSOR DE FREQUÊNCIA TRIFÁSICO *105A, *75CV, 380-440V (REGIME DE SOBRECARGA NORMAL) COM KIT DE MONTAGEM DE IHM EM PORTA DE PAINEL, CABO DE *3 METROS PARA IHM E MÓDULO DE COMUNICAÇÃO SERIAL MODBUS</t>
  </si>
  <si>
    <t>EL07384</t>
  </si>
  <si>
    <t>INVERSOR DE FREQUÊNCIA TRIFÁSICO *142A, *100CV, 380-440V (REGIME DE SOBRECARGA NORMAL) COM KIT DE MONTAGEM DE IHM EM PORTA DE PAINEL, CABO DE *3 METROS PARA IHM E MÓDULO DE COMUNICAÇÃO SERIAL MODBUS</t>
  </si>
  <si>
    <t>EL07385</t>
  </si>
  <si>
    <t>INVERSOR DE FREQUÊNCIA TRIFÁSICO *173A, *125CV, 380-440V (REGIME DE SOBRECARGA NORMAL) COM KIT DE MONTAGEM DE IHM EM PORTA DE PAINEL, CABO DE *3 METROS PARA IHM E MÓDULO DE COMUNICAÇÃO SERIAL MODBUS</t>
  </si>
  <si>
    <t>EL07386</t>
  </si>
  <si>
    <t>INVERSOR DE FREQUÊNCIA TRIFÁSICO *205A, *150/175CV, 380/440V (REGIME DE SOBRECARGA NORMAL) COM KIT DE MONTAGEM DE IHM EM PORTA DE PAINEL, CABO DE *3 METROS PARA IHM E MÓDULO DE COMUNICAÇÃO SERIAL MODBUS</t>
  </si>
  <si>
    <t>EL07387</t>
  </si>
  <si>
    <t>INVERSOR DE FREQUÊNCIA TRIFÁSICO *242A, *175/200CV, 380/440V (REGIME DE SOBRECARGA NORMAL) COM KIT DE MONTAGEM DE IHM EM PORTA DE PAINEL, CABO DE *3 METROS PARA IHM E MÓDULO DE COMUNICAÇÃO SERIAL MODBUS</t>
  </si>
  <si>
    <t>EL07388</t>
  </si>
  <si>
    <t>INVERSOR DE FREQUÊNCIA TRIFÁSICO *302A, *200/250CV, 380/440V (REGIME DE SOBRECARGA NORMAL) COM KIT DE MONTAGEM DE IHM EM PORTA DE PAINEL, CABO DE *3 METROS PARA IHM E MÓDULO DE COMUNICAÇÃO SERIAL MODBUS</t>
  </si>
  <si>
    <t>EL07389</t>
  </si>
  <si>
    <t>INVERSOR DE FREQUÊNCIA TRIFÁSICO *370A, *250/300CV, 380/440V (REGIME DE SOBRECARGA NORMAL) COM KIT DE MONTAGEM DE IHM EM PORTA DE PAINEL, CABO DE *3 METROS PARA IHM E MÓDULO DE COMUNICAÇÃO SERIAL MODBUS</t>
  </si>
  <si>
    <t>EL07390</t>
  </si>
  <si>
    <t>INVERSOR DE FREQUÊNCIA TRIFÁSICO *477A, *350/400CV, 380/440V (REGIME DE SOBRECARGA NORMAL) COM KIT DE MONTAGEM DE IHM EM PORTA DE PAINEL, CABO DE *3 METROS PARA IHM E MÓDULO DE COMUNICAÇÃO SERIAL MODBUS</t>
  </si>
  <si>
    <t>EL07391</t>
  </si>
  <si>
    <t>INVERSOR DE FREQUÊNCIA TRIFÁSICO *601A, *450/500CV, 380/440V (REGIME DE SOBRECARGA NORMAL) COM KIT DE MONTAGEM DE IHM EM PORTA DE PAINEL, CABO DE *3 METROS PARA IHM E MÓDULO DE COMUNICAÇÃO SERIAL MODBUS</t>
  </si>
  <si>
    <t>EL07392</t>
  </si>
  <si>
    <t>SOFT STARTER TRIFÁSICO *16A, *5/7,5/10CV, 220/380/440V, PARA APLICAÇÃO STANDARD, COM BYPASS INTEGRADO E FUNÇÃO DE PARTIDA E PARADA SUAVE, COM KIT DE MONTAGEM DE IHM EM PORTA DE PAINEL, CABO DE *3 METROS PARA IHM E MÓDULO DE COMUNICAÇÃO SERIAL MODBUS</t>
  </si>
  <si>
    <t>EL07393</t>
  </si>
  <si>
    <t>SOFT STARTER TRIFÁSICO *22A, *7,5/10/15CV, 220/380/440V, PARA APLICAÇÃO STANDARD, COM BYPASS INTEGRADO E FUNÇÃO DE PARTIDA E PARADA SUAVE, COM KIT DE MONTAGEM DE IHM EM PORTA DE PAINEL, CABO DE *3 METROS PARA IHM E MÓDULO DE COMUNICAÇÃO SERIAL MODBUS</t>
  </si>
  <si>
    <t>EL07394</t>
  </si>
  <si>
    <t>SOFT STARTER TRIFÁSICO *30A, *10/15/20CV, 220/380/440V, PARA APLICAÇÃO STANDARD, COM BYPASS INTEGRADO E FUNÇÃO DE PARTIDA E PARADA SUAVE, COM KIT DE MONTAGEM DE IHM EM PORTA DE PAINEL, CABO DE *3 METROS PARA IHM E MÓDULO DE COMUNICAÇÃO SERIAL MODBUS</t>
  </si>
  <si>
    <t>EL07395</t>
  </si>
  <si>
    <t>SOFT STARTER TRIFÁSICO *45A, *15/25/30CV, 220/380/440V, PARA APLICAÇÃO STANDARD, COM BYPASS INTEGRADO E FUNÇÃO DE PARTIDA E PARADA SUAVE, COM KIT DE MONTAGEM DE IHM EM PORTA DE PAINEL, CABO DE *3 METROS PARA IHM E MÓDULO DE COMUNICAÇÃO SERIAL MODBUS</t>
  </si>
  <si>
    <t>EL07396</t>
  </si>
  <si>
    <t>SOFT STARTER TRIFÁSICO *60A, *20/30/40CV, 220/380/440V, PARA APLICAÇÃO STANDARD, COM BYPASS INTEGRADO E FUNÇÃO DE PARTIDA E PARADA SUAVE, COM KIT DE MONTAGEM DE IHM EM PORTA DE PAINEL, CABO DE *3 METROS PARA IHM E MÓDULO DE COMUNICAÇÃO SERIAL MODBUS</t>
  </si>
  <si>
    <t>EL07397</t>
  </si>
  <si>
    <t>SOFT STARTER TRIFÁSICO *85A, *30/50/60CV, 220/380/440V, PARA APLICAÇÃO STANDARD, COM BYPASS INTEGRADO E FUNÇÃO DE PARTIDA E PARADA SUAVE, COM KIT DE MONTAGEM DE IHM EM PORTA DE PAINEL, CABO DE *3 METROS PARA IHM E MÓDULO DE COMUNICAÇÃO SERIAL MODBUS</t>
  </si>
  <si>
    <t>EL07398</t>
  </si>
  <si>
    <t>SOFT STARTER TRIFÁSICO *130A, *50/75/100CV, 220/380/440V, PARA APLICAÇÃO STANDARD, COM BYPASS INTEGRADO E FUNÇÃO DE PARTIDA E PARADA SUAVE, COM KIT DE MONTAGEM DE IHM EM PORTA DE PAINEL, CABO DE *3 METROS PARA IHM E MÓDULO DE COMUNICAÇÃO SERIAL MODBUS</t>
  </si>
  <si>
    <t>EL07399</t>
  </si>
  <si>
    <t>SOFT STARTER TRIFÁSICO *170A, *60/100/125CV, 220/380/440V, PARA APLICAÇÃO STANDARD, COM BYPASS INTEGRADO E FUNÇÃO DE PARTIDA E PARADA SUAVE, COM KIT DE MONTAGEM DE IHM EM PORTA DE PAINEL, CABO DE *3 METROS PARA IHM E MÓDULO DE COMUNICAÇÃO SERIAL MODBUS</t>
  </si>
  <si>
    <t>EL07400</t>
  </si>
  <si>
    <t>SOFT STARTER TRIFÁSICO *205A, *75/125/150CV, 220/380/440V, PARA APLICAÇÃO STANDARD, COM BYPASS INTEGRADO E FUNÇÃO DE PARTIDA E PARADA SUAVE, COM KIT DE MONTAGEM DE IHM EM PORTA DE PAINEL, CABO DE *3 METROS PARA IHM E MÓDULO DE COMUNICAÇÃO SERIAL MODBUS</t>
  </si>
  <si>
    <t>EL07401</t>
  </si>
  <si>
    <t>SOFT STARTER TRIFÁSICO *250A, *100/175/200CV, 220/380/440V, PARA APLICAÇÃO STANDARD, COM BYPASS INTEGRADO E FUNÇÃO DE PARTIDA E PARADA SUAVE, COM KIT DE MONTAGEM DE IHM EM PORTA DE PAINEL, CABO DE *3 METROS PARA IHM E MÓDULO DE COMUNICAÇÃO SERIAL MODBUS</t>
  </si>
  <si>
    <t>EL07402</t>
  </si>
  <si>
    <t>SOFT STARTER TRIFÁSICO *312A, *125/200/250CV, 220/380/440V, PARA APLICAÇÃO STANDARD, COM BYPASS INTEGRADO E FUNÇÃO DE PARTIDA E PARADA SUAVE, COM KIT DE MONTAGEM DE IHM EM PORTA DE PAINEL, CABO DE *3 METROS PARA IHM E MÓDULO DE COMUNICAÇÃO SERIAL MODBUS</t>
  </si>
  <si>
    <t>EL07403</t>
  </si>
  <si>
    <t>SOFT STARTER TRIFÁSICO *365A, *150/250/300CV, 220/380/440V, PARA APLICAÇÃO STANDARD, COM BYPASS INTEGRADO E FUNÇÃO DE PARTIDA E PARADA SUAVE, COM KIT DE MONTAGEM DE IHM EM PORTA DE PAINEL, CABO DE *3 METROS PARA IHM E MÓDULO DE COMUNICAÇÃO SERIAL MODBUS</t>
  </si>
  <si>
    <t>EL07404</t>
  </si>
  <si>
    <t>SOFT STARTER TRIFÁSICO *480A, *175/300/350CV, 220/380/440V, PARA APLICAÇÃO STANDARD, COM BYPASS INTEGRADO E FUNÇÃO DE PARTIDA E PARADA SUAVE, COM KIT DE MONTAGEM DE IHM EM PORTA DE PAINEL, CABO DE *3 METROS PARA IHM E MÓDULO DE COMUNICAÇÃO SERIAL MODBUS</t>
  </si>
  <si>
    <t>EL07405</t>
  </si>
  <si>
    <t>SOFT STARTER TRIFÁSICO *590A, *250/450/500CV, 220/380/440V, PARA APLICAÇÃO STANDARD, COM BYPASS INTEGRADO E FUNÇÃO DE PARTIDA E PARADA SUAVE, COM KIT DE MONTAGEM DE IHM EM PORTA DE PAINEL, CABO DE *3 METROS PARA IHM E MÓDULO DE COMUNICAÇÃO SERIAL MODBUS</t>
  </si>
  <si>
    <t>EL07406</t>
  </si>
  <si>
    <t>SOFT STARTER TRIFÁSICO *660A, *250/500/550CV, 220/380/440V, PARA APLICAÇÃO STANDARD, COM BYPASS INTEGRADO E FUNÇÃO DE PARTIDA E PARADA SUAVE, COM KIT DE MONTAGEM DE IHM EM PORTA DE PAINEL, CABO DE *3 METROS PARA IHM E MÓDULO DE COMUNICAÇÃO SERIAL MODBUS</t>
  </si>
  <si>
    <t>EL07407</t>
  </si>
  <si>
    <t>SOFT STARTER TRIFÁSICO *790A, *300/550/600CV, 220/380/440V, PARA APLICAÇÃO STANDARD, COM BYPASS INTEGRADO E FUNÇÃO DE PARTIDA E PARADA SUAVE, COM KIT DE MONTAGEM DE IHM EM PORTA DE PAINEL, CABO DE *3 METROS PARA IHM E MÓDULO DE COMUNICAÇÃO SERIAL MODBUS</t>
  </si>
  <si>
    <t>EL07408</t>
  </si>
  <si>
    <t>SOFT STARTER TRIFÁSICO *950A, *350/650/750CV, 220/380/440V, PARA APLICAÇÃO STANDARD, COM BYPASS INTEGRADO E FUNÇÃO DE PARTIDA E PARADA SUAVE, COM KIT DE MONTAGEM DE IHM EM PORTA DE PAINEL, CABO DE *3 METROS PARA IHM E MÓDULO DE COMUNICAÇÃO SERIAL MODBUS</t>
  </si>
  <si>
    <t>EL07409</t>
  </si>
  <si>
    <t>SOFT STARTER TRIFÁSICO *1100A, *450/800/900CV, 220/380/440V, PARA APLICAÇÃO STANDARD, COM BYPASS INTEGRADO E FUNÇÃO DE PARTIDA E PARADA SUAVE, COM KIT DE MONTAGEM DE IHM EM PORTA DE PAINEL, CABO DE *3 METROS PARA IHM E MÓDULO DE COMUNICAÇÃO SERIAL MODBUS</t>
  </si>
  <si>
    <t>PROTEÇÃO ELÉTRICA DE BAIXA TENSÃO</t>
  </si>
  <si>
    <t>EL07413</t>
  </si>
  <si>
    <t>FUSÍVEL NH 800 - 1250A, TAMANHO T04 RETARDADO</t>
  </si>
  <si>
    <t>EL07351</t>
  </si>
  <si>
    <t>FUSÍVEL NH *20 - 160A, TAMANHO T00 ULTRARRÁPIDO (CLASSE aR)</t>
  </si>
  <si>
    <t>EL07352</t>
  </si>
  <si>
    <t>FUSÍVEL NH *63 - 250A, TAMANHO T01 ULTRARRÁPIDO (CLASSE aR)</t>
  </si>
  <si>
    <t>EL07353</t>
  </si>
  <si>
    <t>FUSÍVEL NH *250 - 400A, TAMANHO T02 ULTRARRÁPIDO (CLASSE aR)</t>
  </si>
  <si>
    <t>EL07354</t>
  </si>
  <si>
    <t>FUSÍVEL NH *400 - 630A, TAMANHO T03 ULTRARRÁPIDO (CLASSE aR)</t>
  </si>
  <si>
    <t>EL07355</t>
  </si>
  <si>
    <t>FUSÍVEL NH *710 - 800A, TAMANHO T03 ULTRARRÁPIDO (CLASSE aR)</t>
  </si>
  <si>
    <t>EL07479</t>
  </si>
  <si>
    <t>MANOPLA ROTATIVA PARA PORTA DE PAINEL COM EIXO PROLONGADOR DE *130MM, IP-65, PARA DISJUNTOR MOTOR</t>
  </si>
  <si>
    <t>EL07465</t>
  </si>
  <si>
    <t>DISJUNTOR MOTOR TERMOMAGNÉTICO TRIPOLAR *0,16 a 0,25A Icu (CAPACIDADE DE INTERRUPÇÃO DE CURTO-CIRCUITO) = 100KA EM 400VCA, COM ACIONAMENTO ROTATIVO</t>
  </si>
  <si>
    <t>EL07466</t>
  </si>
  <si>
    <t>DISJUNTOR MOTOR TERMOMAGNÉTICO TRIPOLAR *0,25 a 0,40A Icu (CAPACIDADE DE INTERRUPÇÃO DE CURTO-CIRCUITO) = 100KA EM 400VCA, COM ACIONAMENTO ROTATIVO</t>
  </si>
  <si>
    <t>EL07467</t>
  </si>
  <si>
    <t>DISJUNTOR MOTOR TERMOMAGNÉTICO TRIPOLAR *0,4 a 0,63A Icu (CAPACIDADE DE INTERRUPÇÃO DE CURTO-CIRCUITO) = 100KA EM 400VCA, COM ACIONAMENTO ROTATIVO</t>
  </si>
  <si>
    <t>EL07468</t>
  </si>
  <si>
    <t>DISJUNTOR MOTOR TERMOMAGNÉTICO TRIPOLAR *0,63 a 1A Icu (CAPACIDADE DE INTERRUPÇÃO DE CURTO-CIRCUITO) = 100KA EM 400VCA, COM ACIONAMENTO ROTATIVO</t>
  </si>
  <si>
    <t>EL07469</t>
  </si>
  <si>
    <t>DISJUNTOR MOTOR TERMOMAGNÉTICO TRIPOLAR *1,0 a 1,6A Icu (CAPACIDADE DE INTERRUPÇÃO DE CURTO-CIRCUITO) = 100KA EM 400VCA, COM ACIONAMENTO ROTATIVO</t>
  </si>
  <si>
    <t>EL07470</t>
  </si>
  <si>
    <t>DISJUNTOR MOTOR TERMOMAGNÉTICO TRIPOLAR *1,6 a 2,5A Icu (CAPACIDADE DE INTERRUPÇÃO DE CURTO-CIRCUITO) = 100KA EM 400VCA, COM ACIONAMENTO ROTATIVO</t>
  </si>
  <si>
    <t>EL07471</t>
  </si>
  <si>
    <t>DISJUNTOR MOTOR TERMOMAGNÉTICO TRIPOLAR *2,5 a 4A Icu (CAPACIDADE DE INTERRUPÇÃO DE CURTO-CIRCUITO) = 100KA EM 400VCA, COM ACIONAMENTO ROTATIVO</t>
  </si>
  <si>
    <t>EL07472</t>
  </si>
  <si>
    <t>DISJUNTOR MOTOR TERMOMAGNÉTICO TRIPOLAR *4 a 6,3A Icu (CAPACIDADE DE INTERRUPÇÃO DE CURTO-CIRCUITO) = 100KA EM 400VCA, COM ACIONAMENTO ROTATIVO</t>
  </si>
  <si>
    <t>EL07473</t>
  </si>
  <si>
    <t>DISJUNTOR MOTOR TERMOMAGNÉTICO TRIPOLAR *6,3 a 10A Icu (CAPACIDADE DE INTERRUPÇÃO DE CURTO-CIRCUITO) = 50KA EM 400VCA, COM ACIONAMENTO ROTATIVO</t>
  </si>
  <si>
    <t>EL07474</t>
  </si>
  <si>
    <t>DISJUNTOR MOTOR TERMOMAGNÉTICO TRIPOLAR *10 a 16A Icu (CAPACIDADE DE INTERRUPÇÃO DE CURTO-CIRCUITO) = 50KA EM 400VCA, COM ACIONAMENTO ROTATIVO</t>
  </si>
  <si>
    <t>EL07475</t>
  </si>
  <si>
    <t>DISJUNTOR MOTOR TERMOMAGNÉTICO TRIPOLAR *16 a 20A Icu (CAPACIDADE DE INTERRUPÇÃO DE CURTO-CIRCUITO) = 50KA EM 400VCA, COM ACIONAMENTO ROTATIVO</t>
  </si>
  <si>
    <t>EL07476</t>
  </si>
  <si>
    <t>DISJUNTOR MOTOR TERMOMAGNÉTICO TRIPOLAR *20 a 25A Icu (CAPACIDADE DE INTERRUPÇÃO DE CURTO-CIRCUITO) = 50KA EM 400VCA, COM ACIONAMENTO ROTATIVO</t>
  </si>
  <si>
    <t>EL07477</t>
  </si>
  <si>
    <t>DISJUNTOR MOTOR TERMOMAGNÉTICO TRIPOLAR *25 a 32A Icu (CAPACIDADE DE INTERRUPÇÃO DE CURTO-CIRCUITO) = 25KA EM 400VCA, COM ACIONAMENTO ROTATIVO</t>
  </si>
  <si>
    <t>EL07478</t>
  </si>
  <si>
    <t>DISJUNTOR MOTOR TERMOMAGNÉTICO TRIPOLAR *32 a 40A Icu (CAPACIDADE DE INTERRUPÇÃO DE CURTO-CIRCUITO) = 20KA EM 400VCA, COM ACIONAMENTO ROTATIVO</t>
  </si>
  <si>
    <t>EL07435</t>
  </si>
  <si>
    <t>DPS CLASSE 1 CENTELHADOR UNIPOLAR *440V, IMPULSO DE CORRENTE DE DESCARGA (10/350us) 50kA, Tr ≤ 100ns</t>
  </si>
  <si>
    <t>EL07436</t>
  </si>
  <si>
    <t>DPS CLASSE 2 VARISTOR UNIPOLAR *280V, CORRENTE DE DESCARGA NOMINAL/MÁXIMA (8/20us) 20/40kA, Tr ≤ 25ns</t>
  </si>
  <si>
    <t>EL07437</t>
  </si>
  <si>
    <t>DPS CLASSE 2 VARISTOR UNIPOLAR *440V, CORRENTE DE DESCARGA NOMINAL/MÁXIMA (8/20us) 20/40kA, Tr ≤ 25ns</t>
  </si>
  <si>
    <t>EL07438</t>
  </si>
  <si>
    <t>DPS CLASSE 3 BIPOLAR 24Vcc, *20A, CORRENTE DE DESCARGA NOMINAL (8/20µs) *0,7kA, Tr ≤ 25ns</t>
  </si>
  <si>
    <t>EL07439</t>
  </si>
  <si>
    <t>DPS CLASSE 3 BIPOLAR *230V, *16A, CORRENTE DE DESCARGA NOMINAL (8/20µs) *2,5kA, Tr ≤ 25ns</t>
  </si>
  <si>
    <t>EL07440</t>
  </si>
  <si>
    <t>DPS CLASSE 1, 2 E 3 BIPOLAR 24Vcc, *0,75A, IMPULSO DE CORRENTE DE DESCARGA (10/350us) *2,5kA, CORRENTE DE DESCARGA NOMINAL/TOTAL (8/20us) 5/10kA, PARA SINAL ANALÓGICO</t>
  </si>
  <si>
    <t>EL07441</t>
  </si>
  <si>
    <t>DPS PARA COMUNICAÇÃO SERIAL RS-485</t>
  </si>
  <si>
    <t>EL07442</t>
  </si>
  <si>
    <t>DPS PARA PORTA ETHERNET RJ45 CAT6</t>
  </si>
  <si>
    <t>EL07443</t>
  </si>
  <si>
    <t>ISOLADOR GALVÂNICO DE 3 VIAS, 24Vcc, ENTRADA E SAÍDA 0(4)...20 mA, PARA SINAL ANALOGICO</t>
  </si>
  <si>
    <t>EL07444</t>
  </si>
  <si>
    <t>ISOLADOR GALVÂNICO DE 3 VIAS, 24Vcc, ENTRADA E SAÍDA 0(4)...20 mA, PARA SINAL ANALOGICO, CONFIGURÁVEL ATRAVÉS DE CHAVE DIP (DIP SWITCH)</t>
  </si>
  <si>
    <t>EL07604</t>
  </si>
  <si>
    <t>MINIDISJUNTOR TERMOMAGNÉTICO TRIPOLAR 100A PADRÃO DIN, CURVA C, Icc (CAPACIDADE DE INTERRUPÇÃO DE CURTO-CIRCUITO) = 3KA EM 220VCA</t>
  </si>
  <si>
    <t>EL07605</t>
  </si>
  <si>
    <t>SWITCH INDUSTRIAL GERENCIÁVEL *5 PORTAS RJ45 10/100BASE-TX</t>
  </si>
  <si>
    <t>EL07606</t>
  </si>
  <si>
    <t>SWITCH INDUSTRIAL GERENCIÁVEL *6 PORTAS RJ45 10/100/1000BASE-TX E *2 PORTAS ÓTICAS 100/1000BASE-FX</t>
  </si>
  <si>
    <t>TRANSFORMADORES DE COMANDO, TC E TP DE BAIXA TENSÃO</t>
  </si>
  <si>
    <t>TRANSFORMADOR DE POTENCIAL (TP) ENCAPSULADO EM RESINA EPÓXI 480/110V, 100VA (POTÊNCIA TÉRMICA) MONOFÁSICO FASE-FASE, EXATIDÃO 0,6P12,5</t>
  </si>
  <si>
    <t>TRANSFORMADOR DE POTENCIAL (TP) ENCAPSULADO EM RESINA EPÓXI 480/110V, 400VA (POTÊNCIA TÉRMICA) MONOFÁSICO FASE-FASE, EXATIDÃO 0,6P12,5</t>
  </si>
  <si>
    <t>REDE AÉREA</t>
  </si>
  <si>
    <t>FERRAGENS, REDE E ACESSÓRIOS</t>
  </si>
  <si>
    <t>MÃO-FRANCESA PLANA DE AÇO CARBONO * 710 X 32 X 6,5MM (COMP X LARG X ESP) NBR 8159</t>
  </si>
  <si>
    <t>SPDA (SISTEMAS DE PROTEÇÃO CONTRA DESCARGAS ATMOSFÉRICAS)</t>
  </si>
  <si>
    <t>ATERRAMENTO E PÁRA-RAIOS</t>
  </si>
  <si>
    <t>CORDOALHA FLEXÍVEL DE COBRE ESTANHADO *25 x 300MM (ALT X COMP) PARA ATERRAMENTO</t>
  </si>
  <si>
    <t>TERMINAL AÉREO (MINICAPTOR) DE AÇO GALV A FOGO D=3/8" (OU 10MM), ALT=*250MM FIXAÇÃO HORIZONTAL PARA SPDA</t>
  </si>
  <si>
    <t>CONECTORES E GRAMPOS P/ SPDA</t>
  </si>
  <si>
    <t>GRAMPO MULTIDIRECIONAL DE BRONZE PARA CABOS DE COBRE ATÉ *95MM2 PARA SPDA</t>
  </si>
  <si>
    <t>CONEXÕES EXOTÉRMICAS</t>
  </si>
  <si>
    <t>HIDROMECÂNICA</t>
  </si>
  <si>
    <t>ACOPLAMENTOS E JUNTAS</t>
  </si>
  <si>
    <t>BORRACHA</t>
  </si>
  <si>
    <t>JUNTA FLEXÍVEL BORRACHA DN=350 X 350 MM TIPO ADAPTADOR ASTM C1173 UNIÃO TUBOS CERÂMICO E PVC COL ESG</t>
  </si>
  <si>
    <t>JUNTA FLEXÍVEL BORRACHA DN=400 X 400 MM TIPO ADAPTADOR ASTM C1173 UNIÃO TUBOS CERÂMICO E PVC COL ESG</t>
  </si>
  <si>
    <t>METÁLICOS</t>
  </si>
  <si>
    <t>CHAPAS, PERFIS E CHAPAS EM AÇO</t>
  </si>
  <si>
    <t>BARRAS E PERFIS EM AÇO CARBONO</t>
  </si>
  <si>
    <t>BARRAS, CHAPAS E PERFIS EM AÇO INOX</t>
  </si>
  <si>
    <t>HM07614</t>
  </si>
  <si>
    <t>BARRA CHATA AÇO INOX 4" X 1/4" *(5,097 KG/M) AISI 304</t>
  </si>
  <si>
    <t>HM07615</t>
  </si>
  <si>
    <t>BARRA CHATA AÇO INOX AISI 304</t>
  </si>
  <si>
    <t>HM07616</t>
  </si>
  <si>
    <t>CHAPA AÇO INOX ESP=1/2" *(101,16 KG/M) AISI 304</t>
  </si>
  <si>
    <t>HM07617</t>
  </si>
  <si>
    <t>CHAPA AÇO INOX AISI 304</t>
  </si>
  <si>
    <t>HM07618</t>
  </si>
  <si>
    <t>PERFIL L AÇO INOX 4" X 4" X 1/4" *(10,15 KG/M) AISI 304</t>
  </si>
  <si>
    <t>HM07619</t>
  </si>
  <si>
    <t>PERFIL L AÇO INOX AISI 304</t>
  </si>
  <si>
    <t>CHAPAS EM AÇO CARBONO</t>
  </si>
  <si>
    <t>CONEXÕES E REGISTROS - LIGA DE COBRE</t>
  </si>
  <si>
    <t>FIXAÇÃO E REPAROS</t>
  </si>
  <si>
    <t>ABRAÇADEIRAS DE VEDAÇÃO</t>
  </si>
  <si>
    <t>ACESSÓRIOS PARA FLANGES</t>
  </si>
  <si>
    <t>HM07483</t>
  </si>
  <si>
    <t>ACESSÓRIOS PARA FLANGE DN=50 PN10 (PARAFUSOS, PORCAS E ARRUELAS INOX E VEDAÇÃO BORRACHA)</t>
  </si>
  <si>
    <t>HM07484</t>
  </si>
  <si>
    <t>ACESSÓRIOS PARA FLANGE DN=80 PN10 (PARAFUSOS, PORCAS E ARRUELAS INOX E VEDAÇÃO BORRACHA)</t>
  </si>
  <si>
    <t>HM07485</t>
  </si>
  <si>
    <t>ACESSÓRIOS PARA FLANGE DN=100 PN10 (PARAFUSOS, PORCAS E ARRUELAS INOX E VEDAÇÃO BORRACHA)</t>
  </si>
  <si>
    <t>HM07486</t>
  </si>
  <si>
    <t>ACESSÓRIOS PARA FLANGE DN=150 PN10 (PARAFUSOS, PORCAS E ARRUELAS INOX E VEDAÇÃO BORRACHA)</t>
  </si>
  <si>
    <t>HM07487</t>
  </si>
  <si>
    <t>ACESSÓRIOS PARA FLANGE DN=200 PN10 (PARAFUSOS, PORCAS E ARRUELAS INOX E VEDAÇÃO BORRACHA)</t>
  </si>
  <si>
    <t>HM07488</t>
  </si>
  <si>
    <t>ACESSÓRIOS PARA FLANGE DN=250 PN10 (PARAFUSOS, PORCAS E ARRUELAS INOX E VEDAÇÃO BORRACHA)</t>
  </si>
  <si>
    <t>HM07489</t>
  </si>
  <si>
    <t>ACESSÓRIOS PARA FLANGE DN=300 PN10 (PARAFUSOS, PORCAS E ARRUELAS INOX E VEDAÇÃO BORRACHA)</t>
  </si>
  <si>
    <t>HM07490</t>
  </si>
  <si>
    <t>ACESSÓRIOS PARA FLANGE DN=350 PN10 (PARAFUSOS, PORCAS E ARRUELAS INOX E VEDAÇÃO BORRACHA)</t>
  </si>
  <si>
    <t>HM07491</t>
  </si>
  <si>
    <t>ACESSÓRIOS PARA FLANGE DN=400 PN10 (PARAFUSOS, PORCAS E ARRUELAS INOX E VEDAÇÃO BORRACHA)</t>
  </si>
  <si>
    <t>HM07492</t>
  </si>
  <si>
    <t>ACESSÓRIOS PARA FLANGE DN=450 PN10 (PARAFUSOS, PORCAS E ARRUELAS INOX E VEDAÇÃO BORRACHA)</t>
  </si>
  <si>
    <t>HM07493</t>
  </si>
  <si>
    <t>ACESSÓRIOS PARA FLANGE DN=500 PN10 (PARAFUSOS, PORCAS E ARRUELAS INOX E VEDAÇÃO BORRACHA)</t>
  </si>
  <si>
    <t>HM07494</t>
  </si>
  <si>
    <t>ACESSÓRIOS PARA FLANGE DN=600 PN10 (PARAFUSOS, PORCAS E ARRUELAS INOX E VEDAÇÃO PAPELÃO HIDRÁULICO)</t>
  </si>
  <si>
    <t>HM07495</t>
  </si>
  <si>
    <t>ACESSÓRIOS PARA FLANGE DN=700 PN10 (PARAFUSOS, PORCAS E ARRUELAS INOX E VEDAÇÃO PAPELÃO HIDRÁULICO)</t>
  </si>
  <si>
    <t>HM07496</t>
  </si>
  <si>
    <t>ACESSÓRIOS PARA FLANGE DN=800 PN10 (PARAFUSOS, PORCAS E ARRUELAS INOX E VEDAÇÃO PAPELÃO HIDRÁULICO)</t>
  </si>
  <si>
    <t>HM07497</t>
  </si>
  <si>
    <t>ACESSÓRIOS PARA FLANGE DN=900 PN10 (PARAFUSOS, PORCAS E ARRUELAS INOX E VEDAÇÃO PAPELÃO HIDRÁULICO)</t>
  </si>
  <si>
    <t>HM07498</t>
  </si>
  <si>
    <t>ACESSÓRIOS PARA FLANGE DN=1.000 PN10 (PARAFUSOS, PORCAS E ARRUELAS INOX E VEDAÇÃO PAPELÃO HIDRÁULICO)</t>
  </si>
  <si>
    <t>HM07499</t>
  </si>
  <si>
    <t>ACESSÓRIOS PARA FLANGE DN=1.200 PN10 (PARAFUSOS, PORCAS E ARRUELAS INOX E VEDAÇÃO PAPELÃO HIDRÁULICO)</t>
  </si>
  <si>
    <t>HM07500</t>
  </si>
  <si>
    <t>ACESSÓRIOS PARA FLANGE DN=50 PN10 (PARAFUSOS, PORCAS E ARRUELAS GALVANIZADOS E VEDAÇÃO BORRACHA)</t>
  </si>
  <si>
    <t>HM07501</t>
  </si>
  <si>
    <t>ACESSÓRIOS PARA FLANGE DN=80 PN10 (PARAFUSOS, PORCAS E ARRUELAS GALVANIZADOS E VEDAÇÃO BORRACHA)</t>
  </si>
  <si>
    <t>HM07502</t>
  </si>
  <si>
    <t>ACESSÓRIOS PARA FLANGE DN=100 PN10 (PARAFUSOS, PORCAS E ARRUELAS GALVANIZADOS E VEDAÇÃO BORRACHA)</t>
  </si>
  <si>
    <t>HM07503</t>
  </si>
  <si>
    <t>ACESSÓRIOS PARA FLANGE DN=150 PN10 (PARAFUSOS, PORCAS E ARRUELAS GALVANIZADOS E VEDAÇÃO BORRACHA)</t>
  </si>
  <si>
    <t>HM07504</t>
  </si>
  <si>
    <t>ACESSÓRIOS PARA FLANGE DN=200 PN10 (PARAFUSOS, PORCAS E ARRUELAS GALVANIZADOS E VEDAÇÃO BORRACHA)</t>
  </si>
  <si>
    <t>HM07505</t>
  </si>
  <si>
    <t>ACESSÓRIOS PARA FLANGE DN=250 PN10 (PARAFUSOS, PORCAS E ARRUELAS GALVANIZADOS E VEDAÇÃO BORRACHA)</t>
  </si>
  <si>
    <t>HM07506</t>
  </si>
  <si>
    <t>ACESSÓRIOS PARA FLANGE DN=300 PN10 (PARAFUSOS, PORCAS E ARRUELAS GALVANIZADOS E VEDAÇÃO BORRACHA)</t>
  </si>
  <si>
    <t>HM07507</t>
  </si>
  <si>
    <t>ACESSÓRIOS PARA FLANGE DN=350 PN10 (PARAFUSOS, PORCAS E ARRUELAS GALVANIZADOS E VEDAÇÃO BORRACHA)</t>
  </si>
  <si>
    <t>HM07508</t>
  </si>
  <si>
    <t>ACESSÓRIOS PARA FLANGE DN=400 PN10(PARAFUSOS, PORCAS E ARRUELAS GALVANIZADOS E VEDAÇÃO BORRACHA)</t>
  </si>
  <si>
    <t>HM07509</t>
  </si>
  <si>
    <t>ACESSÓRIOS PARA FLANGE DN=450 PN10 (PARAFUSOS, PORCAS E ARRUELAS GALVANIZADOS E VEDAÇÃO BORRACHA)</t>
  </si>
  <si>
    <t>HM07510</t>
  </si>
  <si>
    <t>ACESSÓRIOS PARA FLANGE DN=500 PN10 (PARAFUSOS, PORCAS E ARRUELAS GALVANIZADOS E VEDAÇÃO BORRACHA)</t>
  </si>
  <si>
    <t>HM07511</t>
  </si>
  <si>
    <t>ACESSÓRIOS PARA FLANGE DN=600 PN10 (PARAFUSOS, PORCAS E ARRUELAS GALVANIZADOS E VEDAÇÃO PAPELÃO HIDRÁULICO)</t>
  </si>
  <si>
    <t>HM07512</t>
  </si>
  <si>
    <t>ACESSÓRIOS PARA FLANGE DN=700 PN10 (PARAFUSOS, PORCAS E ARRUELAS GALVANIZADOS E VEDAÇÃO PAPELÃO HIDRÁULICO)</t>
  </si>
  <si>
    <t>HM07513</t>
  </si>
  <si>
    <t>ACESSÓRIOS PARA FLANGE DN=800 PN10 (PARAFUSOS, PORCAS E ARRUELAS GALVANIZADOS E VEDAÇÃO PAPELÃO HIDRÁULICO)</t>
  </si>
  <si>
    <t>HM07514</t>
  </si>
  <si>
    <t>ACESSÓRIOS PARA FLANGE DN=900 PN10 (PARAFUSOS, PORCAS E ARRUELAS GALVANIZADOS E VEDAÇÃO PAPELÃO HIDRÁULICO)</t>
  </si>
  <si>
    <t>HM07515</t>
  </si>
  <si>
    <t>ACESSÓRIOS PARA FLANGE DN=1.000 PN10 (PARAFUSOS, PORCAS E ARRUELAS GALVANIZADOS E VEDAÇÃO PAPELÃO HIDRÁULICO)</t>
  </si>
  <si>
    <t>HM07516</t>
  </si>
  <si>
    <t>ACESSÓRIOS PARA FLANGE DN=1.200 PN10 (PARAFUSOS, PORCAS E ARRUELAS GALVANIZADOS E VEDAÇÃO PAPELÃO HIDRÁULICO)</t>
  </si>
  <si>
    <t>MATERIAIS DE SOLDA</t>
  </si>
  <si>
    <t>PARAFUSOS E CHUMBADORES</t>
  </si>
  <si>
    <t>HM07620</t>
  </si>
  <si>
    <t>ARRUELA LISA AÇO INOX D=3/8" AISI 304</t>
  </si>
  <si>
    <t>HM07621</t>
  </si>
  <si>
    <t>ARRUELA LISA AÇO INOX D=1/2" AISI 304</t>
  </si>
  <si>
    <t>HM07622</t>
  </si>
  <si>
    <t>BARRA ROSCADA AÇO INOX D=3/8" X L=1M *(0,444 KG/M) AISI 304</t>
  </si>
  <si>
    <t>HM07623</t>
  </si>
  <si>
    <t>BARRA ROSCADA AÇO INOX D=1/2" X L=1M *(0,796 KG/M) AISI 304</t>
  </si>
  <si>
    <t>HM07624</t>
  </si>
  <si>
    <t>CHUMBADOR CBA AÇO INOX D=1/2" X L=4"* COM PARAFUSO AISI 304</t>
  </si>
  <si>
    <t>HM07482</t>
  </si>
  <si>
    <t>PARAFUSO AUTOPERFURANTE 5/16" x 150* MM (DIÂMETRO X COMPRIMENTO) PARA FIXAÇÃO DE TELHAS</t>
  </si>
  <si>
    <t>HM07625</t>
  </si>
  <si>
    <t>PARAFUSO SEXTAVADO AÇO INOX D=3/8" X L=3"* ROSCA TOTAL AISI 304</t>
  </si>
  <si>
    <t>HM07626</t>
  </si>
  <si>
    <t>PARAFUSO SEXTAVADO AÇO INOX D=1/2" X L=4"* ROSCA TOTAL AISI 304</t>
  </si>
  <si>
    <t>HM07627</t>
  </si>
  <si>
    <t>PORCA SEXTAVADA AÇO INOX D=3/8" AISI 304</t>
  </si>
  <si>
    <t>HM07628</t>
  </si>
  <si>
    <t>PORCA SEXTAVADA AÇO INOX D=1/2" AISI 304</t>
  </si>
  <si>
    <t>REPARO DE VÁLVULAS E OUTROS</t>
  </si>
  <si>
    <t>FITA ANTICORROSIVA PVC/BORRACHA LARG=10 CM ADESIVA P/REVESTIMENTO DE TUBULAÇÃO</t>
  </si>
  <si>
    <t>LIGAÇÕES PREDIAIS</t>
  </si>
  <si>
    <t>COLAR DE TOMADA E TÊ DE SERVIÇO</t>
  </si>
  <si>
    <t>HIDRÔMETROS E ACESSÓRIOS</t>
  </si>
  <si>
    <t>HM07522</t>
  </si>
  <si>
    <t>MATERIAIS DIVERSOS</t>
  </si>
  <si>
    <t>AÇO</t>
  </si>
  <si>
    <t>HM07657</t>
  </si>
  <si>
    <t>GRADE DE PISO AÇO GALVANIZADO C/PINTURA PERFIL 25X3 VÃO 100X25 C/QUADRO DE APOIO NTS330 DESENHOS 0700-GP-AC-1.1.1 E 0700-QS-AC-4.1.1</t>
  </si>
  <si>
    <t>HM07658</t>
  </si>
  <si>
    <t>GRADE DE PISO AÇO GALVANIZADO C/PINTURA PERFIL 40X3 VÃO 100X25 C/QUADRO DE APOIO NTS330 DESENHOS 0700-GP-AC-3.1.1 E 0700-QS-AC-4.1.1</t>
  </si>
  <si>
    <t>HM07659</t>
  </si>
  <si>
    <t>GRADE DE PISO AÇO INOX PERFIL 25X3 VÃO 100X25 C/QUADRO DE APOIO NTS330 DESENHOS 0700-GP-AI-1.1.1 E 0700-QS-AI-4.1.1</t>
  </si>
  <si>
    <t>HM07660</t>
  </si>
  <si>
    <t>GRADE DE PISO AÇO INOX PERFIL 40X3 VÃO 100X25 C/QUADRO DE APOIO NTS330 DESENHOS 0700-GP-AI-3.1.1 E 0700-QS-AI-4.1.1</t>
  </si>
  <si>
    <t>FIBRA DE VIDRO</t>
  </si>
  <si>
    <t>HM07653</t>
  </si>
  <si>
    <t>GRADE DE PISO MONTADA PRFV PULTRUDADO H=38 VÃO 38X150 C/QUADRO DE APOIO NTS330 DESENHOS 0700-GP-PM-2.1.1 E 0700-QS-PU-4.1.1</t>
  </si>
  <si>
    <t>HM07654</t>
  </si>
  <si>
    <t>GRADE DE PISO MONTADA PRFV PULTRUDADO H=50 VÃO 38X150 C/QUADRO DE APOIO NTS330 DESENHOS 0700-GP-PM-3.1.1 E 0700-QS-PU-4.1.1</t>
  </si>
  <si>
    <t>HM07655</t>
  </si>
  <si>
    <t>GRADE DE PISO PRFV INJETADA VÃO 38 X 38 E=4MM H=38, C/QUADRO DE APOIO NTS 330 DESENHOS 0700-GP-PI-2.1.1 E 0700-QS-PU-4.1.1</t>
  </si>
  <si>
    <t>HM07656</t>
  </si>
  <si>
    <t>TAMPA GRADE PRFV PULTRUDADO H=35 C/QUADRO DE APOIO NTS330 DESENHOS 0700-GT-PD-1.1.1 E 0700-QS-PU-4.1.1</t>
  </si>
  <si>
    <t>LIGA DE COBRE</t>
  </si>
  <si>
    <t>REGISTRO DE PRESSÃO LIGA DE COBRE D=3/4" C/ROSCAS E BORBOLETA</t>
  </si>
  <si>
    <t>REGISTRO MACHO LIGA DE COBRE D=3/4" NTS 227 PARA RAMAL PREDIAL</t>
  </si>
  <si>
    <t>MANGUEIRAS</t>
  </si>
  <si>
    <t>PVC</t>
  </si>
  <si>
    <t>TUBOS E CONEXÕES - AÇO</t>
  </si>
  <si>
    <t>TUBOS DE AÇO CARBONO</t>
  </si>
  <si>
    <t>TUBOS DE AÇO INOX</t>
  </si>
  <si>
    <t>TUBOS E CONEXÕES DE AÇO CARBONO REVESTIDO</t>
  </si>
  <si>
    <t>TUBO COSTURA HELICOIDAL AÇO CARBONO DE=24" E=1/4" L=6M NTS-285 REVESTIMENTO 0100-400-E045 ALT3 (EPÓXI)</t>
  </si>
  <si>
    <t>TUBO COSTURA HELICOIDAL AÇO CARBONO DE=28" E=1/4" L=6M NTS-285 REVESTIMENTO 0100-400-E045 ALT3 (EPÓXI)</t>
  </si>
  <si>
    <t>TUBO COSTURA HELICOIDAL AÇO CARBONO DE=32" E=1/4" L=6M NTS-285 REVESTIMENTO 0100-400-E045 ALT3 (EPÓXI)</t>
  </si>
  <si>
    <t>TUBO COSTURA HELICOIDAL AÇO CARBONO DE=36" E=1/4" L=6M NTS-285 REVESTIMENTO 0100-400-E045 ALT3 (EPÓXI)</t>
  </si>
  <si>
    <t>TUBO COSTURA HELICOIDAL AÇO CARBONO DE=40" E=1/4" L=6M NTS-285 REVESTIMENTO 0100-400-E045 ALT3 (EPÓXI)</t>
  </si>
  <si>
    <t>TUBO COSTURA HELICOIDAL AÇO CARBONO DE=48" E=1/4" L=6M NTS-285 REVESTIMENTO 0100-400-E045 ALT3 (EPÓXI)</t>
  </si>
  <si>
    <t>TUBOS E CONEXÕES DE AÇO GALVANIZADO</t>
  </si>
  <si>
    <t>TUBOS E CONEXÕES EM PEAD</t>
  </si>
  <si>
    <t>CONEXÕES DE PEAD / POLIPROPILENO</t>
  </si>
  <si>
    <t>TUBOS DE PEAD</t>
  </si>
  <si>
    <t>TUBOS, CONEXÕES E REGISTROS EM PVC</t>
  </si>
  <si>
    <t>ADAPTADORES EM PVC</t>
  </si>
  <si>
    <t>CAVALETE EM PVC</t>
  </si>
  <si>
    <t>DRENAGEM EM PVC</t>
  </si>
  <si>
    <t>INFRAESTRUTURA - TUBOS E CONEXÕES PVC DEFOFO E PVC-O</t>
  </si>
  <si>
    <t>INFRAESTRUTURA - TUBOS E CONEXÕES PVC/COLETOR DE ESGOTO</t>
  </si>
  <si>
    <t>INFRAESTRUTURA - TUBOS E CONEXÕES PVC/PBA</t>
  </si>
  <si>
    <t>PREDIAL - TUBOS E CONEXÕES PVC PONTA E BOLSA PARA ESGOTO</t>
  </si>
  <si>
    <t>PREDIAL - TUBOS E CONEXÕES PVC ROSCÁVEL PARA ÁGUA</t>
  </si>
  <si>
    <t>PREDIAL - TUBOS E CONEXÕES PVC SOLDÁVEL PARA ÁGUA</t>
  </si>
  <si>
    <t>TÊ 90° PVC D=75X50 MM SOLDÁVEL ÁGUA PREDIAL</t>
  </si>
  <si>
    <t>REGISTROS EM PVC</t>
  </si>
  <si>
    <t>TUBOS, CONEXÕES, VÁLVULAS E AFINS - FERRO FUNDIDO</t>
  </si>
  <si>
    <t>ACESSÓRIOS DE MANOBRA</t>
  </si>
  <si>
    <t>CONEXÕES ÁGUA</t>
  </si>
  <si>
    <t>CONEXÕES ESGOTO</t>
  </si>
  <si>
    <t>CONEXÕES FERRO FUNDIDO PARA PVC/PBA</t>
  </si>
  <si>
    <t>HIDRANTES</t>
  </si>
  <si>
    <t>TAMPÕES E GRELHAS</t>
  </si>
  <si>
    <t>CAIXA TIPO T-5 FERRO FUNDIDO DN 100 MM COM TAMPA ARTICULADA PARA VÁLVULA NTS 033</t>
  </si>
  <si>
    <t>TUBOS ÁGUA</t>
  </si>
  <si>
    <t>TUBOS ESGOTO</t>
  </si>
  <si>
    <t>VÁLVULAS E VENTOSAS</t>
  </si>
  <si>
    <t>HM07629</t>
  </si>
  <si>
    <t>VÁLVULA BORBOLETA C/FLANGES PN10/16/25 FERRO FUNDIDO DN=75MM (40,00 KG) TIPO BIEXCÊNTRICA, ACION. MANUAL POR VOLANTE, PINTURA EPÓXI POLIAMIDA AWWA C504 ÁGUA/ESGOTO</t>
  </si>
  <si>
    <t>HM07630</t>
  </si>
  <si>
    <t>VÁLVULA BORBOLETA C/FLANGES PN10/16 FERRO FUNDIDO DN=100MM * (47,00 KG) TIPO BIEXCÊNTRICA, ACION. MANUAL POR VOLANTE, PINTURA EPÓXI POLIAMIDA AWWA C504 ÁGUA/ESGOTO</t>
  </si>
  <si>
    <t>HM07631</t>
  </si>
  <si>
    <t>VÁLVULA BORBOLETA C/FLANGES PN10/16 FERRO FUNDIDO DN=150MM (60,00 KG) TIPO BIEXCÊNTRICA, ACION. MANUAL POR VOLANTE, PINTURA EPÓXI POLIAMIDA AWWA C504 ÁGUA/ESGOTO</t>
  </si>
  <si>
    <t>HM07632</t>
  </si>
  <si>
    <t>VÁLVULA BORBOLETA C/FLANGES PN10 FERRO FUNDIDO DN=200MM * (77,00 KG) TIPO BIEXCÊNTRICA, ACION. MANUAL POR VOLANTE, PINTURA EPÓXI POLIAMIDA AWWA C504 ÁGUA/ESGOTO</t>
  </si>
  <si>
    <t>HM07633</t>
  </si>
  <si>
    <t>VÁLVULA BORBOLETA C/FLANGES PN10 FERRO FUNDIDO DN=250MM (97,00 KG) TIPO BIEXCÊNTRICA, ACION. MANUAL POR VOLANTE, PINTURA EPÓXI POLIAMIDA AWWA C504 ÁGUA/ESGOTO</t>
  </si>
  <si>
    <t>HM07634</t>
  </si>
  <si>
    <t>VÁLVULA BORBOLETA C/FLANGES PN10 FERRO FUNDIDO DN=300MM * (111,00 KG) TIPO BIEXCÊNTRICA, ACION. MANUAL POR VOLANTE, PINTURA EPÓXI POLIAMIDA AWWA C504 ÁGUA/ESGOTO</t>
  </si>
  <si>
    <t>HM07635</t>
  </si>
  <si>
    <t>VÁLVULA BORBOLETA C/FLANGES PN10 FERRO FUNDIDO DN=350MM (131,00 KG) TIPO BIEXCÊNTRICA, ACION. MANUAL POR VOLANTE, PINTURA EPÓXI POLIAMIDA AWWA C504 ÁGUA/ESGOTO</t>
  </si>
  <si>
    <t>HM07636</t>
  </si>
  <si>
    <t>VÁLVULA BORBOLETA C/FLANGES PN10 FERRO FUNDIDO DN=400MM * (168,00 KG) TIPO BIEXCÊNTRICA, ACION. MANUAL POR VOLANTE, PINTURA EPÓXI POLIAMIDA AWWA C504 ÁGUA/ESGOTO</t>
  </si>
  <si>
    <t>HM07637</t>
  </si>
  <si>
    <t>VÁLVULA BORBOLETA C/FLANGES PN10 FERRO FUNDIDO DN=450MM (198,00 KG) TIPO BIEXCÊNTRICA, ACION. MANUAL POR VOLANTE, PINTURA EPÓXI POLIAMIDA AWWA C504 ÁGUA/ESGOTO</t>
  </si>
  <si>
    <t>HM07638</t>
  </si>
  <si>
    <t>VÁLVULA BORBOLETA C/FLANGES PN10 FERRO FUNDIDO DN=500MM * (308,00 KG) TIPO BIEXCÊNTRICA, ACION. MANUAL POR VOLANTE, PINTURA EPÓXI POLIAMIDA AWWA C504 ÁGUA/ESGOTO</t>
  </si>
  <si>
    <t>HM07639</t>
  </si>
  <si>
    <t>VÁLVULA BORBOLETA C/FLANGES PN10 FERRO FUNDIDO DN=600MM * (458,00 KG) TIPO BIEXCÊNTRICA, ACION. MANUAL POR VOLANTE, PINTURA EPÓXI POLIAMIDA AWWA C504 ÁGUA/ESGOTO</t>
  </si>
  <si>
    <t>HM07640</t>
  </si>
  <si>
    <t>VÁLVULA BORBOLETA C/FLANGES PN10 FERRO FUNDIDO DN=700MM * (548,00 KG) TIPO BIEXCÊNTRICA, ACION. MANUAL POR VOLANTE, PINTURA EPÓXI POLIAMIDA AWWA C504 ÁGUA/ESGOTO</t>
  </si>
  <si>
    <t>HM07641</t>
  </si>
  <si>
    <t>VÁLVULA BORBOLETA C/FLANGES PN10 FERRO FUNDIDO DN=800MM * (743,00 KG) TIPO BIEXCÊNTRICA, ACION. MANUAL POR VOLANTE, PINTURA EPÓXI POLIAMIDA AWWA C504 ÁGUA/ESGOTO</t>
  </si>
  <si>
    <t>HM07642</t>
  </si>
  <si>
    <t>VÁLVULA BORBOLETA C/FLANGES PN10 FERRO FUNDIDO DN=900MM * (962,00 KG) TIPO BIEXCÊNTRICA, ACION. MANUAL POR VOLANTE, PINTURA EPÓXI POLIAMIDA AWWA C504 ÁGUA/ESGOTO</t>
  </si>
  <si>
    <t>VÁLVULA REDUTORA DE PRESSÃO (VRP) COM FLANGES PN16 FERRO FUNDIDO DN=50 MM TIPO GLOBO ÁGUA</t>
  </si>
  <si>
    <t>VÁLVULA REDUTORA DE PRESSÃO (VRP) COM FLANGES PN16 FERRO FUNDIDO DN=80 MM TIPO GLOBO ÁGUA</t>
  </si>
  <si>
    <t>VÁLVULA REDUTORA DE PRESSÃO (VRP) COM FLANGES PN16 FERRO FUNDIDO DN=100 MM TIPO GLOBO ÁGUA</t>
  </si>
  <si>
    <t>VÁLVULA REDUTORA DE PRESSÃO (VRP) COM FLANGES PN16 FERRO FUNDIDO DN=150 MM TIPO GLOBO ÁGUA</t>
  </si>
  <si>
    <t>VÁLVULA REDUTORA DE PRESSÃO (VRP) COM FLANGES PN16 FERRO FUNDIDO DN=200 MM TIPO GLOBO ÁGUA</t>
  </si>
  <si>
    <t>VÁLVULA REDUTORA DE PRESSÃO (VRP) COM FLANGES PN16 FERRO FUNDIDO DN=250 MM TIPO GLOBO ÁGUA</t>
  </si>
  <si>
    <t>VÁLVULA REDUTORA DE PRESSÃO (VRP) COM FLANGES PN16 FERRO FUNDIDO DN=300 MM TIPO GLOBO ÁGUA</t>
  </si>
  <si>
    <t>VÁLVULA REDUTORA DE PRESSÃO (VRP) COM FLANGES PN16 FERRO FUNDIDO DN=400 MM TIPO GLOBO ÁGUA</t>
  </si>
  <si>
    <t>HM07643</t>
  </si>
  <si>
    <t>VENTOSA TRÍPLICE FUNÇÃO AÇO CARBONO DN50 C/FLANGE PN10 PINTURA EPOXI ESGOTO</t>
  </si>
  <si>
    <t>HM07644</t>
  </si>
  <si>
    <t>VENTOSA TRÍPLICE FUNÇÃO AÇO CARBONO DN80 C/FLANGE PN10 PINTURA EPOXI ESGOTO</t>
  </si>
  <si>
    <t>HM07645</t>
  </si>
  <si>
    <t>VENTOSA TRÍPLICE FUNÇÃO AÇO CARBONO DN100 C/FLANGE PN10 PINTURA EPOXI ESGOTO</t>
  </si>
  <si>
    <t>HM07646</t>
  </si>
  <si>
    <t>VENTOSA TRÍPLICE FUNÇÃO AÇO CARBONO DN150 C/FLANGE PN10 PINTURA EPOXI ESGOTO</t>
  </si>
  <si>
    <t>HM07647</t>
  </si>
  <si>
    <t>VENTOSA TRÍPLICE FUNÇÃO AÇO CARBONO DN200 C/FLANGE PN10 PINTURA EPOXI ESGOTO</t>
  </si>
  <si>
    <t>EQUIPAMENTOS</t>
  </si>
  <si>
    <t>BOMBAS</t>
  </si>
  <si>
    <t>CJ MOTO BOMBA</t>
  </si>
  <si>
    <t>COMPRESSORES</t>
  </si>
  <si>
    <t>COMBUSTÃO</t>
  </si>
  <si>
    <t>ELÉTRICOS</t>
  </si>
  <si>
    <t>BATE ESTACAS</t>
  </si>
  <si>
    <t>DESOBSTRUÇÃO E LIMPEZA</t>
  </si>
  <si>
    <t>EQ07345</t>
  </si>
  <si>
    <t>IMPLEMENTO - EQUIPAMENTO COMBINADO VÁCUO E HIDROJATO COM RECICLAGEM DE ÁGUA</t>
  </si>
  <si>
    <t>EQ07346</t>
  </si>
  <si>
    <t>IMPLEMENTO - EQUIPAMENTO COMBINADO VÁCUO E HIDROJATO COM RECICLAGEM DE ÁGUA - À DISPOSIÇÃO</t>
  </si>
  <si>
    <t>EQUIPAMENTO MANUAL PARA TREPANAÇÃO C/FRESA E CARRETEL PARA FURAÇÃO ATÉ DN300</t>
  </si>
  <si>
    <t>ESCAVAÇÃO E TERRAPLENAGEM</t>
  </si>
  <si>
    <t>GUINDASTES</t>
  </si>
  <si>
    <t>PLATAFORMAS DE ELEVAÇÃO</t>
  </si>
  <si>
    <t>SOLDA EM AÇO</t>
  </si>
  <si>
    <t>SOLDA PLÁSTICA</t>
  </si>
  <si>
    <t>SONDAS PARA PERFURAÇÃO DE POÇOS</t>
  </si>
  <si>
    <t>TALHAS</t>
  </si>
  <si>
    <t>ENERGIA E LUBRIFICANTES</t>
  </si>
  <si>
    <t>COMBUSTÍVEIS</t>
  </si>
  <si>
    <t>GERADORES</t>
  </si>
  <si>
    <t>MND</t>
  </si>
  <si>
    <t>PIPE BURSTING</t>
  </si>
  <si>
    <t>PIPE JACKING</t>
  </si>
  <si>
    <t>TÉCNICOS</t>
  </si>
  <si>
    <t>ADMINISTRATIVOS</t>
  </si>
  <si>
    <t>COMUNICAÇÃO</t>
  </si>
  <si>
    <t>DETECTORES E LOCALIZADORES</t>
  </si>
  <si>
    <t>EQ07521</t>
  </si>
  <si>
    <t>ESCADA EXTENSÍVEL DE FIBRA DE VIDRO - *14 / 24 DEGRAUS - *4,20 / 7,20 M</t>
  </si>
  <si>
    <t>TOPOGRAFICOS</t>
  </si>
  <si>
    <t>VEÍCULOS</t>
  </si>
  <si>
    <t>BARCOS</t>
  </si>
  <si>
    <t>CAMINHÕES</t>
  </si>
  <si>
    <t>CAMINHÃO - CAÇAMBA BASCULANTE COM CAPACIDADE DE 4M3 *190CV</t>
  </si>
  <si>
    <t>CAMINHÃO - CAÇAMBA BASCULANTE COM CAPACIDADE DE 4M3 *190CV  - À DISPOSIÇÃO</t>
  </si>
  <si>
    <t xml:space="preserve">CAMINHÃO - CAÇAMBA BASCULANTE COM CAPACIDADE DE 8M3 *230CV </t>
  </si>
  <si>
    <t>CAMINHÃO - CAÇAMBA BASCULANTE COM CAPACIDADE DE 8M3 *230CV - À DISPOSIÇÃO</t>
  </si>
  <si>
    <t xml:space="preserve">CAMINHÃO - CAÇAMBA BASCULANTE METÁLICA COM CAPACIDADE DE 12M3 *280CV </t>
  </si>
  <si>
    <t>CAMINHÃO - CAÇAMBA BASCULANTE METÁLICA COM CAPACIDADE DE 12M3 *280CV - À DISPOSIÇÃO</t>
  </si>
  <si>
    <t xml:space="preserve">CAMINHÃO - CARROCERIA FIXA ABERTA DE MADEIRA COM CAPACIDADE 5 T *160CV </t>
  </si>
  <si>
    <t>CAMINHÃO - CARROCERIA FIXA ABERTA DE MADEIRA COM CAPACIDADE 5 T *160CV - À DISPOSIÇÃO</t>
  </si>
  <si>
    <t xml:space="preserve">CAMINHÃO - CARROCERIA FIXA ABERTA DE MADEIRA COM CAPACIDADE 9 T *190CV </t>
  </si>
  <si>
    <t>CAMINHÃO - CARROCERIA FIXA ABERTA DE MADEIRA COM CAPACIDADE 9 T *190CV -  À DISPOSIÇÃO</t>
  </si>
  <si>
    <t xml:space="preserve">CAMINHÃO - CARROCERIA FIXA ABERTA DE MADEIRA COM CAPACIDADE 9 T *190CV - COM GUINDASTE MUNCK 5 T </t>
  </si>
  <si>
    <t>CAMINHÃO - CARROCERIA FIXA ABERTA DE MADEIRA COM CAPACIDADE 9 T *190CV - COM GUINDASTE MUNCK 5 T - À DISPOSIÇÃO</t>
  </si>
  <si>
    <t>CAMINHÃO - CARROCERIA FIXA ABERTA DE MADEIRA COM CAPACIDADE 9 T *190CV -  COM GUINDAUTO MUNCK 3.5 T</t>
  </si>
  <si>
    <t>CAMINHÃO - ESPARGIDOR DE ASFALTO TANQUE DE 6.000 L *190CV</t>
  </si>
  <si>
    <t xml:space="preserve">CAMINHÃO - IRRIGADOR TANQUE DE 6.000 L *190CV </t>
  </si>
  <si>
    <t>EQ07607</t>
  </si>
  <si>
    <t>EQ07608</t>
  </si>
  <si>
    <t>PASSAGEIROS</t>
  </si>
  <si>
    <t>UTILITÁRIOS</t>
  </si>
  <si>
    <t>FUNDAÇÕES - ESTACAS DE CONCRETO</t>
  </si>
  <si>
    <t>POÇOS PROFUNDOS - PERFILAGEM</t>
  </si>
  <si>
    <t>AUXILIARES</t>
  </si>
  <si>
    <t>AUXILIARES HIDROMECÂNICA</t>
  </si>
  <si>
    <t>AX07524</t>
  </si>
  <si>
    <t>AX07525</t>
  </si>
  <si>
    <t>AX07523</t>
  </si>
  <si>
    <t>AX07526</t>
  </si>
  <si>
    <t>AX07527</t>
  </si>
  <si>
    <t>AX07528</t>
  </si>
  <si>
    <t>ASSENTAMENTO</t>
  </si>
  <si>
    <t>ASSENTAMENTO DE TUBOS E PEÇAS EM FERRO FUNDIDO PARA TUBULAÇÕES DE ÁGUA</t>
  </si>
  <si>
    <t>ASSENTAMENTO SIMPLES DE TUBOS DE CONCRETO PARA ÁGUAS PLUVIAIS, JUNTA ARGAMASSADA</t>
  </si>
  <si>
    <t>ASSENTAMENTO SIMPLES DE TUBOS DE CONCRETO PARA ESGOTOS SANITÁRIOS - JUNTA ELÁSTICA</t>
  </si>
  <si>
    <t>ASSENTAMENTO SIMPLES DE TUBOS E PEÇAS EM AÇO CARBONO, JUNTA SOLDADA</t>
  </si>
  <si>
    <t>ASSENTAMENTO SIMPLES DE TUBOS E PEÇAS EM FERRO FUNDIDO, JUNTA ELÁSTICA</t>
  </si>
  <si>
    <t>CARGA, TRANSPORTE ATÉ 10 KM E DESCARGA DE TUBOS E PEÇAS EM PVC RÍGIDO, PE, RPVC E DEFOFO</t>
  </si>
  <si>
    <t>CARGA, TRANSPORTE E DESCARGA DE TUBOS DE CONCRETO</t>
  </si>
  <si>
    <t>CARGA, TRANSPORTE E DESCARGA DE TUBOS E PEÇAS EM AÇO</t>
  </si>
  <si>
    <t>CARGA, TRANSPORTE E DESCARGA DE TUBOS E PEÇAS EM FERRO FUNDIDO</t>
  </si>
  <si>
    <t>CORTE E BISELAMENTO EM TUBOS DE ACO E = 5/16 POLEGADA</t>
  </si>
  <si>
    <t>CORTE E BISELAMENTO EM TUBOS DE ACO E = 7/16 POLEGADA</t>
  </si>
  <si>
    <t>EXECUÇÃO DE CURVAS EM TUBOS DE AÇO DE 3º A 22º50'</t>
  </si>
  <si>
    <t>EXECUÇÃO DE CURVAS, A PARTIR DE TUBOS DE AÇO, 22º51' A 45º</t>
  </si>
  <si>
    <t>EXECUÇÃO DE CURVAS, A PARTIR DE TUBOS DE AÇO, 45º01' A 67º50'</t>
  </si>
  <si>
    <t>EXECUÇÃO DE CURVAS, A PARTIR DE TUBOS DE AÇO, 67º51' A 90º</t>
  </si>
  <si>
    <t>EXECUÇÃO E MONTAGEM DE CONEXÕES E PEÇAS</t>
  </si>
  <si>
    <t>PINTURA DE CONEXOES E PECAS EM GERAL COM COALTAR  EPOXI - ACO</t>
  </si>
  <si>
    <t>PINTURA DE TUBOS DE ACO COM COALTAR EPOXI - ACO</t>
  </si>
  <si>
    <t>REVESTIMENTO DE PROTECAO EXTERNA DE JUNTAS SOLDADAS - ACO</t>
  </si>
  <si>
    <t>SOLDA DE TOPO EM TUBOS DE AÇO</t>
  </si>
  <si>
    <t>SOLDA EM TUBOS DE ACO E = 5/16 POLEGADA</t>
  </si>
  <si>
    <t>SOLDA EM TUBOS DE ACO E = 7/16 POLEGADA</t>
  </si>
  <si>
    <t>TRANSPORTE EXCEDENTE 10 KM DE TUBOS E PEÇAS EM PVC RÍGIDO, PE, RPVC E DEFOFO</t>
  </si>
  <si>
    <t>BANCO DE PREÇOS DE ENGENHARIA CONSULTIVA</t>
  </si>
  <si>
    <t>BASE DE CONCRETO PARA PAVIMENTO</t>
  </si>
  <si>
    <t>CONTROLE TECNOLÓGICO DE OBRAS DE CONCRETO</t>
  </si>
  <si>
    <t>CONTROLE TECNOLÓGICO DE OBRAS DE SOLOS/PAVIMENTAÇÃO</t>
  </si>
  <si>
    <t>ENSAIOS EM AÇO PARA CONCRETO ARMADO E PROTENDIDO</t>
  </si>
  <si>
    <t>ENSAIOS EM ADITIVOS PARA CONCRETO</t>
  </si>
  <si>
    <t>ENSAIOS EM AGREGADOS PARA CONCRETO</t>
  </si>
  <si>
    <t>ENSAIOS EM CALDA DE CIMENTO</t>
  </si>
  <si>
    <t>ENSAIOS EM CIMENTO</t>
  </si>
  <si>
    <t>ENSAIOS EM CONCRETO</t>
  </si>
  <si>
    <t>ENSAIOS EM CONCRETO PROJETADO</t>
  </si>
  <si>
    <t>ENSAIOS EM MISTURAS BETUMINOSAS</t>
  </si>
  <si>
    <t>ENSAIOS EM PAVIMENTOS</t>
  </si>
  <si>
    <t>ENSAIOS GEOTÉCNICOS EM LABORATÓRIO</t>
  </si>
  <si>
    <t>ENSAIOS MINIATURIZADOS DE SOLOS</t>
  </si>
  <si>
    <t>INSPEÇÃO DE JUNTAS SOLDADAS E REVESTIMENTOS DE TUBOS DE AÇO POR MEIO DE ENSAIOS NÃO DESTRUTIVOS</t>
  </si>
  <si>
    <t>INSTRUMENTAÇÃO GEOTÉCNICA</t>
  </si>
  <si>
    <t>LAVAGEM, INFILTRAÇÃO E OBTURAÇÃO DE FUROS</t>
  </si>
  <si>
    <t>MOBILIZAÇÃO/DESMOBILIZAÇÃO PARA SERVIÇOS TOPOGRÁFICOS</t>
  </si>
  <si>
    <t>PLATAFORMAS PARA INSTALAÇÃO DE EQUIPAMENTOS DE PERFURAÇÃO OU SONDAGEM</t>
  </si>
  <si>
    <t>POÇOS DE INSPEÇÃO</t>
  </si>
  <si>
    <t>PROVA DE CARGA SOBRE TERRENO OU ESTACAS PRÉ-MOLDADAS, MOLDADAS “IN LOCO” OU SIMILAR</t>
  </si>
  <si>
    <t>RECURSOS HUMANOS - HONORÁRIOS DIRETOS</t>
  </si>
  <si>
    <t>ADMINISTRADOR DE BANCO DE DADOS - JUNIOR</t>
  </si>
  <si>
    <t>ADMINISTRADOR DE BANCO DE DADOS - PLENO</t>
  </si>
  <si>
    <t>ADMINISTRADOR DE BANCO DE DADOS - SÊNIOR</t>
  </si>
  <si>
    <t>ADMINISTRADOR DE EMPRESAS</t>
  </si>
  <si>
    <t>ANALISTA DE MARKETING</t>
  </si>
  <si>
    <t>ANALISTA DE SISTEMAS - JUNIOR</t>
  </si>
  <si>
    <t>ANALISTA DE SISTEMAS - PLENO</t>
  </si>
  <si>
    <t>ANALISTA DE SISTEMAS - SÊNIOR</t>
  </si>
  <si>
    <t>ANALISTA DE SUPORTE TÉCNICO - PLENO</t>
  </si>
  <si>
    <t>ASSISTENTE SOCIAL</t>
  </si>
  <si>
    <t>AUXILIAR DE TOPOGRAFIA</t>
  </si>
  <si>
    <t>PROGRAMADOR - JUNIOR</t>
  </si>
  <si>
    <t>PROGRAMADOR - PLENO</t>
  </si>
  <si>
    <t>PROGRAMADOR - SÊNIOR</t>
  </si>
  <si>
    <t>PSICÓLOGO DO TRABALHO</t>
  </si>
  <si>
    <t>SOCIÓLOGO</t>
  </si>
  <si>
    <t>RECURSOS HUMANOS - HONORÁRIOS INDIRETOS</t>
  </si>
  <si>
    <t>RECURSOS MATERIAIS</t>
  </si>
  <si>
    <t>ALUGUEL DE VEÍCULO DO GRUPO S-2 - CAMINHONETES COM TRAÇÃO 4X4 - CABINE DUPLA – CAPACIDADE DE 650 ATÉ 2.000 KG</t>
  </si>
  <si>
    <t>ALUGUEL DE VEÍCULO DO GRUPO S-2 - CAMINHONETES COM TRAÇÃO 4X4 - CABINE SIMPLES – CAPACIDADE DE 771 ATÉ 2.000 KG</t>
  </si>
  <si>
    <t>PERNOITE</t>
  </si>
  <si>
    <t>TRANSPORTE COM  VEÍCULO TIPO CAMINHONETES - TRAÇÃO 4X4 - CABINE DUPLA - CAPACIDADE DE 650  a 2.000 KG</t>
  </si>
  <si>
    <t>TRANSPORTE COM  VEÍCULO TIPO CAMINHONETES - TRAÇÃO 4X4 - CABINE SIMPLES - CAPACIDADE DE 771  a 2.000 KG</t>
  </si>
  <si>
    <t>SERVIÇOS TOPOGRÁFICOS E CADASTRAIS</t>
  </si>
  <si>
    <t>SONDAGEM A PERCUSSÃO COM EQUIPAMENTO MANUAL</t>
  </si>
  <si>
    <t>SONDAGEM A PERCUSSÃO COM EQUIPAMENTO MECANIZADO </t>
  </si>
  <si>
    <t>SONDAGEM A TRADO</t>
  </si>
  <si>
    <t>SONDAGEM ROTATIVA</t>
  </si>
  <si>
    <t>BANCO DE PREÇOS DE ENGENHARIA CONSULTIVA (TERCEIRIZADOS)</t>
  </si>
  <si>
    <t>BASE DE CONCRETO PARA PAVIMENTO - TERCEIRIZADOS</t>
  </si>
  <si>
    <t>CONTROLE TECNOLÓGICO DE OBRAS DE CONCRETO - TERCEIRIZADOS</t>
  </si>
  <si>
    <t>CONTROLE TECNOLÓGICO DE OBRAS DE SOLOS/PAVIMENTAÇÃO - TERCEIRIZADOS</t>
  </si>
  <si>
    <t>ENSAIOS EM AÇO PARA CONCRETO ARMADO E PROTENDIDO - TERCEIRIZADOS</t>
  </si>
  <si>
    <t>ENSAIOS EM ADITIVOS PARA CONCRETO - TERCEIRIZADOS</t>
  </si>
  <si>
    <t>ENSAIOS EM AGREGADOS PARA CONCRETO - TERCEIRIZADOS</t>
  </si>
  <si>
    <t>ENSAIOS EM CALDA DE CIMENTO - TERCEIRIZADOS</t>
  </si>
  <si>
    <t>ENSAIOS EM CIMENTO - TERCEIRIZADOS</t>
  </si>
  <si>
    <t>ENSAIOS EM CONCRETO - TERCEIRIZADOS</t>
  </si>
  <si>
    <t>ENSAIOS EM CONCRETO PROJETADO - TERCEIRIZADOS</t>
  </si>
  <si>
    <t>ENSAIOS EM MISTURAS BETUMINOSAS - TERCEIRIZADOS</t>
  </si>
  <si>
    <t>ENSAIOS EM PAVIMENTOS - TERCEIRIZADOS</t>
  </si>
  <si>
    <t>ENSAIOS GEOTÉCNICOS EM LABORATÓRIO - TERCEIRIZADOS</t>
  </si>
  <si>
    <t>ENSAIOS MINIATURIZADOS DE SOLOS - TERCEIRIZADOS</t>
  </si>
  <si>
    <t>INSPEÇÃO DE JUNTAS SOLDADAS E REVESTIMENTOS DE TUBOS DE AÇO POR MEIO DE ENSAIOS NÃO DESTRUTIVOS - TE</t>
  </si>
  <si>
    <t>INSTRUMENTAÇÃO GEOTÉCNICA - TERCEIRIZADOS</t>
  </si>
  <si>
    <t>LAVAGEM, INFILTRAÇÃO E OBTURAÇÃO DE FUROS - TERCEIRIZADOS</t>
  </si>
  <si>
    <t>MOBILIZAÇÃO/DESMOBILIZAÇÃO PARA SERVIÇOS TOPOGRÁFICOS - TERCEIRIZADOS</t>
  </si>
  <si>
    <t>PLATAFORMAS PARA INSTALAÇÃO DE EQUIPAMENTOS DE PERFURAÇÃO OU SONDAGEM - TERCEIRIZADOS</t>
  </si>
  <si>
    <t>POÇOS DE INSPEÇÃO - TERCEIRIZADOS</t>
  </si>
  <si>
    <t>PROVA DE CARGA SOBRE TERRENO OU ESTACAS PRÉ-MOLDADAS, MOLDADAS “IN LOCO” OU SIMILAR - TERCEIRIZADOS</t>
  </si>
  <si>
    <t>SERVIÇOS TOPOGRÁFICOS E CADASTRAIS - TERCEIRIZADOS</t>
  </si>
  <si>
    <t>SONDAGEM A PERCUSSÃO COM EQUIPAMENTO MANUAL - TERCEIRIZADOS</t>
  </si>
  <si>
    <t>SONDAGEM A PERCUSSÃO COM EQUIPAMENTO MECANIZADO - TERCEIRIZADOS</t>
  </si>
  <si>
    <t>SONDAGEM A TRADO - TERCEIRIZADOS</t>
  </si>
  <si>
    <t>SONDAGEM ROTATIVA - TERCEIRIZADOS</t>
  </si>
  <si>
    <t>BANCO DE PREÇOS DE SERVIÇOS OPERACIONAIS</t>
  </si>
  <si>
    <t>LIGAÇÃO DE ÁGUA</t>
  </si>
  <si>
    <t>LIGAÇÃO DE ESGOTO</t>
  </si>
  <si>
    <t>SERVIÇOS DIVERSOS</t>
  </si>
  <si>
    <t>CANTEIRO DE OBRAS</t>
  </si>
  <si>
    <t>ESCORAMENTOS</t>
  </si>
  <si>
    <t>ESTRUTURAS DE CIMBRAMENTO</t>
  </si>
  <si>
    <t>ESTRUTURAS DE ESCORAMENTO - MADEIRA</t>
  </si>
  <si>
    <t>ESTRUTURAS DE ESCORAMENTO METÁLICO - MADEIRA PARA POÇOS E CAVAS</t>
  </si>
  <si>
    <t>ESTRUTURAS DE ESCORAMENTO METÁLICO - MADEIRA PARA VALAS</t>
  </si>
  <si>
    <t>MATERIAL PERDIDO PERTENCENTE AOS ESCORAMENTOS DO TIPO MADEIRA, METÁLICO-MADEIRA E METÁLICO</t>
  </si>
  <si>
    <t>ESGOTAMENTO</t>
  </si>
  <si>
    <t>ÁGUAS SUPERFICIAIS</t>
  </si>
  <si>
    <t>DRENAGEM SUBTERRÂNEA</t>
  </si>
  <si>
    <t>MEIA-CANA DE CONCRETO</t>
  </si>
  <si>
    <t>REBAIXAMENTO DE LENÇOL FREÁTICO COM PONTEIRAS</t>
  </si>
  <si>
    <t>INSTALAÇÃO DE PONTEIRAS FILTRANTES PARA REBAIXAMENTO DE LENÇOL FREÁTICO</t>
  </si>
  <si>
    <t>FECHAMENTO</t>
  </si>
  <si>
    <t>ALVENARIA</t>
  </si>
  <si>
    <t>COBERTURAS, ESTRUTURAS, CONDUTORES, CALHAS E RUFOS</t>
  </si>
  <si>
    <t>COMPLEMENTOS ARQUITETÔNICOS E DIVISÓRIAS</t>
  </si>
  <si>
    <t>ESCADAS DIVERSAS</t>
  </si>
  <si>
    <t>GRADES METÁLICAS / FIBRA DE VIDRO</t>
  </si>
  <si>
    <t>GRADE DE PISO AÇO GALVANIZADO C/PINTURA PERFIL 25X3 VÃO 100X25 C/QUADRO DE APOIO (NTS 330)</t>
  </si>
  <si>
    <t>GRADE DE PISO AÇO GALVANIZADO C/PINTURA PERFIL 40X3 VÃO 100X25 C/QUADRO DE APOIO (NTS 330)</t>
  </si>
  <si>
    <t>GRADE DE PISO AÇO INOX PERFIL 25X3 VÃO 100X25 C/QUADRO DE APOIO (NTS 330)</t>
  </si>
  <si>
    <t>GRADE DE PISO AÇO INOX PERFIL 40X3 VÃO 100X25 C/QUADRO DE APOIO (NTS 330)</t>
  </si>
  <si>
    <t>GRADE DE PISO INJETADA PRFV (FIBRA DE VIDRO) H=38 MM E=4 MM VÃO 38X38 MM INCLUINDO QUADRO DE APOIO (NTS 330)</t>
  </si>
  <si>
    <t>GRADE DE PISO PULTRUDADA PRFV (FIBRA DE VIDRO) H=38 MM VÃO 38X150 MM INCLUINDO QUADRO DE APOIO (NTS 330)</t>
  </si>
  <si>
    <t>GRADE DE PISO PULTRUDADA PRFV (FIBRA DE VIDRO) H=50 MM VÃO 38X150 MM INCLUINDO QUADRO DE APOIO (NTS 330)</t>
  </si>
  <si>
    <t>TAMPA DE PISO PULTRUDADA PRFV (FIBRA DE VIDRO) H=35 MM INCLUINDO QUADRO DE APOIO (NTS 330)</t>
  </si>
  <si>
    <t>GRELHAS E CESTOS</t>
  </si>
  <si>
    <t>GUARDA-CORPO</t>
  </si>
  <si>
    <t>TAMPA DE INSPEÇÃO METÁLICA</t>
  </si>
  <si>
    <t>FUNDAÇÕES E ESTRUTURAS</t>
  </si>
  <si>
    <t>AÇOS PARA CONCRETO</t>
  </si>
  <si>
    <t>ADUELAS DE CONCRETO ARMADO, PRÉ-MOLDADAS, COM PONTA E BOLSA</t>
  </si>
  <si>
    <t>ADUELAS SUCESSIVAS DE CONCRETO ARMADO MOLDADAS "IN LOCO"</t>
  </si>
  <si>
    <t>ANCORAGEM EM CONCRETO PARA PEÇAS</t>
  </si>
  <si>
    <t>ANCORAGEM PARA REDES</t>
  </si>
  <si>
    <t>BROCAS DE CONCRETO</t>
  </si>
  <si>
    <t>CAIXA DE ALVENARIA DE 1 TIJOLO</t>
  </si>
  <si>
    <t>CAIXA DE ALVENARIA DE 1/2 TIJOLO</t>
  </si>
  <si>
    <t>CONCRETO / ARGAMASSA PROJETADA</t>
  </si>
  <si>
    <t>CONCRETO ESTRUTURAL AUTO-ADENSÁVEL</t>
  </si>
  <si>
    <t>CONCRETO ESTRUTURAL PARA ESTRUTURAS EM CONTATO COM ÁGUA BRUTA, ÁGUA TRATADA, SOLO E GASES AGRESSIVOS</t>
  </si>
  <si>
    <t>CONCRETO ESTRUTURAL PARA ESTRUTURAS EM CONTATO COM ESGOTO, GASES AGRESSIVOS, AMBIENTE MARÍTIMO E EST</t>
  </si>
  <si>
    <t>CONCRETO ESTRUTURAL PARA ESTRUTURAS NÃO SUJEITAS A CONTATO COM ÁGUA E ESGOTO</t>
  </si>
  <si>
    <t>CONCRETO NÃO ESTRUTURAL</t>
  </si>
  <si>
    <t>DISPOSITIVOS ESPECIAIS E ESTRUTURAS ACESSÓRIAS</t>
  </si>
  <si>
    <t>ADUELA DE CONCRETO ARMADO PBJR DIAM.0,60 M - H=0,50 M</t>
  </si>
  <si>
    <t>TUBO DE CONCRETO P/PV C/PBJE - DIAM. 0,60 X 0,50 M</t>
  </si>
  <si>
    <t>TUBO DE CONCRETO P/PV C/PBJE - DIAM. 1,00 X 0,50 M</t>
  </si>
  <si>
    <t>TUBO DE CONCRETO P/PV C/PBJE - DIAM. 1,20 X 0,50 M</t>
  </si>
  <si>
    <t>DISPOSITIVOS PARA LAGOA</t>
  </si>
  <si>
    <t>ESTACAS E PROVAS DE CARGA - EM SOLO</t>
  </si>
  <si>
    <t>FORMAS PARA CONCRETO</t>
  </si>
  <si>
    <t>LAJE PRÉ-FABRICADA</t>
  </si>
  <si>
    <t xml:space="preserve">LASTRO, LAJE E BERÇO PARA ASSENTAMENTO DE TUBOS E PEÇAS </t>
  </si>
  <si>
    <t>LASTROS</t>
  </si>
  <si>
    <t>POÇO DE INSPEÇÃO - DIÂMETRO 0,60 M</t>
  </si>
  <si>
    <t>POÇO DE VISITA  - DIÂMETRO 0,80 M PARA REDES DE ESGOTO</t>
  </si>
  <si>
    <t>POÇO DE VISITA  D=0,80 M EM MATERIAL PLÁSTICO - PROF. ATÉ 2,00 M</t>
  </si>
  <si>
    <t>POÇO DE VISITA  D=0,80 M EM MATERIAL PLÁSTICO - PROF. ATÉ 2,00 M ( SEM TROCA DE SOLO )</t>
  </si>
  <si>
    <t>POÇO DE VISITA  D=0,80 M EM MATERIAL PLÁSTICO - PROF. ATÉ 2,50 M</t>
  </si>
  <si>
    <t>POÇO DE VISITA  D=0,80 M EM MATERIAL PLÁSTICO - PROF. ATÉ 2,50 M ( SEM TROCA DE SOLO )</t>
  </si>
  <si>
    <t>POÇO DE VISITA  - DIÂMETRO 1,00 M PARA REDES DE ESGOTO</t>
  </si>
  <si>
    <t>POÇO DE VISITA - DIÂMETRO 1,00 M PARA COLETORES TRONCO, EMISSÁRIOS E INTERCEPTORES</t>
  </si>
  <si>
    <t>POÇO DE VISITA - DIÂMETRO 1,20 M PARA COLETORES TRONCO, EMISSÁRIOS E INTERCEPTORES</t>
  </si>
  <si>
    <t>POÇO DE VISITA - DIÂMETRO 1,20 M PARA REDES DE ESGOTO</t>
  </si>
  <si>
    <t>SERVIÇOS COMPLEMENTARES PARA OBRAS DE CONCRETO</t>
  </si>
  <si>
    <t>TUBULÕES</t>
  </si>
  <si>
    <t>INSTALAÇÕES PREDIAIS</t>
  </si>
  <si>
    <t>CABOS DE COBRE NU</t>
  </si>
  <si>
    <t>ELETRODUTOS FLEXÍVEIS CORRUGADOS, PREDIAL</t>
  </si>
  <si>
    <t>FOSSAS E POÇOS ABSORVENTES</t>
  </si>
  <si>
    <t>PEÇAS E APARELHOS ELÉTRICOS</t>
  </si>
  <si>
    <t>LUMINÁRIA CALHA SIMPLES DE SOBREPOR PARA 1 LÂMPADA LED TUBULAR DE 18W (OBS: INCLUSO LÂMPADA)</t>
  </si>
  <si>
    <t>LUMINÁRIA CALHA SIMPLES DE SOBREPOR PARA 2 LÂMPADAS LED TUBULAR DE 18W (OBS: INCLUSO LÂMPADA)</t>
  </si>
  <si>
    <t>LUMINÁRIA CALHA SIMPLES DE SOBREPOR PARA 2 LÂMPADAS LED TUBULAR DE 9W (OBS: INCLUSO LÂMPADA)</t>
  </si>
  <si>
    <t>LUMINÁRIA COMERCIAL DE EMBUTIR PARA 2 LÂMPADAS LED TUBULAR DE 18W (OBS: INCLUSO LÂMPADA)</t>
  </si>
  <si>
    <t>LUMINÁRIA COMERCIAL DE EMBUTIR PARA 2 LÂMPADAS LED TUBULAR DE 9W (OBS: INCLUSO LÂMPADA)</t>
  </si>
  <si>
    <t>LUMINÁRIA COMERCIAL DE EMBUTIR PARA 4 LÂMPADAS LED TUBULAR DE 18W (OBS: INCLUSO LÂMPADA)</t>
  </si>
  <si>
    <t>LUMINÁRIA COMERCIAL DE EMBUTIR PARA 4 LÂMPADAS LED TUBULAR DE 9W (OBS: INCLUSO LÂMPADA)</t>
  </si>
  <si>
    <t>PEÇAS E APARELHOS HIDRÁULICO-SANITÁRIOS</t>
  </si>
  <si>
    <t>TUBULAÇÕES E CONEXÕES DE ÁGUA EM FERRO GALVANIZADO</t>
  </si>
  <si>
    <t>TUBULAÇÕES E CONEXÕES DE ÁGUA EM PVC RÍGIDO</t>
  </si>
  <si>
    <t>TUBULAÇÕES E CONEXÕES DE ESGOTO EM PVC RÍGIDO</t>
  </si>
  <si>
    <t>CARGA, TRANSPORTE ATÉ 10 KM E DESCARGA DE TUBOS E PEÇAS DE PE</t>
  </si>
  <si>
    <t>LIGAÇÕES DOMICILIARES DE ÁGUA</t>
  </si>
  <si>
    <t>LIGAÇÕES DOMICILIARES DE ESGOTO - DIÂMETRO 100 MM</t>
  </si>
  <si>
    <t>LIGAÇÕES DOMICILIARES DE ESGOTO - DIÂMETRO 150 MM</t>
  </si>
  <si>
    <t>TRANSPORTE EXCEDENTE A 10 KM DE TUBOS E PEÇAS DE PE</t>
  </si>
  <si>
    <t>MONTAGEM ELETROMECÂNICA - INSTALAÇÕES MECÂNICAS</t>
  </si>
  <si>
    <t>BRAÇO GIRATÓRIO, TALHAS, MONOVIA E PONTE ROLANTE</t>
  </si>
  <si>
    <t>CALHA PARSHALL, STOP-LOG E VERTEDORES</t>
  </si>
  <si>
    <t>LEITO FILTRANTE</t>
  </si>
  <si>
    <t>MONTAGEM DE ACOPLAMENTOS  / JUNTAS</t>
  </si>
  <si>
    <t>MONTAGEM DE COMPORTAS E ACESSÓRIOS</t>
  </si>
  <si>
    <t>MONTAGEM DE CONJUNTOS MOTO-BOMBA</t>
  </si>
  <si>
    <t>MONTAGEM DE TUBOS E CONEXÕES</t>
  </si>
  <si>
    <t>SOLDA POR TERMOFUSÃO DE TUBO/CONEXÃO PEAD DE 063 A 110</t>
  </si>
  <si>
    <t>SOLDA POR TERMOFUSÃO DE TUBO/CONEXÃO PEAD DE 125 A 180</t>
  </si>
  <si>
    <t>SOLDA POR TERMOFUSÃO DE TUBO/CONEXÃO PEAD DE 200 A 225</t>
  </si>
  <si>
    <t>SOLDA POR TERMOFUSÃO DE TUBO/CONEXÃO PEAD DE 250 A 355</t>
  </si>
  <si>
    <t>SOLDA POR TERMOFUSÃO DE TUBO/CONEXÃO PEAD DE 400 A 560</t>
  </si>
  <si>
    <t>SOLDA POR TERMOFUSÃO DE TUBO/CONEXÃO PEAD DE 630 A 710</t>
  </si>
  <si>
    <t>MONTAGEM DE VÁLVULAS</t>
  </si>
  <si>
    <t>MONTAGEM EM GERAL</t>
  </si>
  <si>
    <t>SOPRADORES E SISTEMA DE AERAÇÃO</t>
  </si>
  <si>
    <t>MOVIMENTO DE TERRA</t>
  </si>
  <si>
    <t>ATERRO DE VALAS, POÇOS E CAVAS</t>
  </si>
  <si>
    <t>CARGA, TRANSPORTE E DESCARGA</t>
  </si>
  <si>
    <t>ESCAVAÇÃO DE VALAS - REDES DE DISTRIBUIÇÃO</t>
  </si>
  <si>
    <t>ESCAVAÇÃO EM GERAL</t>
  </si>
  <si>
    <t>ESCAVAÇÃO MANUAL DE VALAS, POÇOS E CAVAS</t>
  </si>
  <si>
    <t>ESCAVAÇÃO MANUAL, QQ TERRENO EXCETO ROCHA, PARA EXECUÇÃO DE ESTAÇÃO ELEVATÓRIA EM ADUELAS SUCESSIVAS</t>
  </si>
  <si>
    <t>ESCAVAÇÃO MECANIZADA DE POÇOS E CAVAS EM SOLO NÃO ROCHOSO</t>
  </si>
  <si>
    <t>ESCAVAÇÃO MECANIZADA DE VALAS EM SOLO NÃO ROCHOSO</t>
  </si>
  <si>
    <t>MACICOS COMPACTADOS E COMPACTACAO DE AREAS</t>
  </si>
  <si>
    <t>OBRAS DE CONTENÇÃO</t>
  </si>
  <si>
    <t>OBRAS DE CONTENÇÃO E DE PROTEÇÃO</t>
  </si>
  <si>
    <t xml:space="preserve">EXECUÇÃO DE PAVIMENTAÇÃO   </t>
  </si>
  <si>
    <t>EXECUÇÃO DE FRESAGEM EM PAVIMENTO ASFÁLTICO EM ÁREAS ACIMA DE 2.000 M2</t>
  </si>
  <si>
    <t>EXECUÇÃO DE FRESAGEM EM PAVIMENTO ASFÁLTICO EM ÁREAS ATÉ 500 M2</t>
  </si>
  <si>
    <t>EXECUÇÃO DE FRESAGEM EM PAVIMENTO ASFÁLTICO EM ÁREAS ENTRE 501 A 2.000 M2</t>
  </si>
  <si>
    <t>LEVANTAMENTO DE PAVIMENTAÇÃO</t>
  </si>
  <si>
    <t>PAVIMENTAÇÃO ASFÁLTICA</t>
  </si>
  <si>
    <t>REGULARIZAÇÃO E REVESTIMENTO</t>
  </si>
  <si>
    <t>CIMENTAÇÃO</t>
  </si>
  <si>
    <t>DESENVOLVIMENTO</t>
  </si>
  <si>
    <t>ENDOSCOPIA (PERFILAGEM ÓPTICA)</t>
  </si>
  <si>
    <t>ENSAIO DE VAZÃO COM BOMBA</t>
  </si>
  <si>
    <t>FILTROS EM PVC RÍGIDO, NERVURADO, DIN 4925, NBR 13.604</t>
  </si>
  <si>
    <t>FILTROS ESPIRALADOS, PERFIL V, GALVANIZADOS, HIPER REFORÇADOS</t>
  </si>
  <si>
    <t>FILTROS ESPIRALADOS, PERFIL V, GALVANIZADOS, JAQUETADOS</t>
  </si>
  <si>
    <t>FILTROS ESPIRALADOS, PERFIL V, GALVANIZADOS, REFORÇADOS</t>
  </si>
  <si>
    <t>FILTROS ESPIRALADOS, PERFIL V, GALVANIZADOS, STANDARD</t>
  </si>
  <si>
    <t>FILTROS ESPIRALADOS, PERFIL V, GALVANIZADOS, SUPER REFORÇADOS</t>
  </si>
  <si>
    <t>FILTROS ESTAMPADOS, TIPO NOLD, PRETOS</t>
  </si>
  <si>
    <t>FLUIDOS PARA PERFURAÇÃO</t>
  </si>
  <si>
    <t>PERFILAGEM ELÉTRICA</t>
  </si>
  <si>
    <t>PERFURAÇÃO EM ROCHA CRISTALINA</t>
  </si>
  <si>
    <t>PERFURAÇÃO EM ROCHA FRIÁVEL</t>
  </si>
  <si>
    <t>PERFURAÇÃO PARA TUBO BOCA</t>
  </si>
  <si>
    <t>PRÉ-FILTROS</t>
  </si>
  <si>
    <t>PRODUTOS QUÍMICOS</t>
  </si>
  <si>
    <t>REVESTIMENTO EM TUBO DE AÇO LISO</t>
  </si>
  <si>
    <t>REVESTIMENTO EM TUBO DE PVC RÍGIDO, NERVURADO, DIN 4925, NBR 13.604</t>
  </si>
  <si>
    <t>RECUPERAÇÃO DE ESTRUTURAS DE CONCRETO</t>
  </si>
  <si>
    <t>ANCORAGEM DE BARRAS DE AÇO</t>
  </si>
  <si>
    <t>CHUMBADORES</t>
  </si>
  <si>
    <t>FUROS EM CONCRETO</t>
  </si>
  <si>
    <t>PONTES DE ADERÊNCIA</t>
  </si>
  <si>
    <t>PREPARO E LIMPEZA DO SUBSTRATO</t>
  </si>
  <si>
    <t>PROTEÇÃO E CONSERVAÇÃO DA SUPERFÍCIE DE CONCRETO</t>
  </si>
  <si>
    <t>REMOÇÃO E EXECUÇÃO DE IMPERMEABILIZAÇÃO</t>
  </si>
  <si>
    <t>REPARO EM JUNTAS</t>
  </si>
  <si>
    <t>REPARO LOCALIZADO</t>
  </si>
  <si>
    <t>REPAROS E TRATAMENTO DE TRINCAS E FISSURAS</t>
  </si>
  <si>
    <t>SERVIÇOS COMPLEMENTARES</t>
  </si>
  <si>
    <t>SERVIÇOS PRELIMINARES</t>
  </si>
  <si>
    <t>TRATAMENTO DAS ARMADURAS</t>
  </si>
  <si>
    <t>APLIC.DE REVESTIM. DE RESINA ACRÍLICA E CIMENTO C/ALTA ALCALIN. E ADITIVO INIBIDOR DE CORROSÃO - DUAS DEMÃOS</t>
  </si>
  <si>
    <t>REVESTIMENTOS E TRATAMENTOS DE SUPERFÍCIE</t>
  </si>
  <si>
    <t>ANDAIMES E BALANCINS PARA FACHADA</t>
  </si>
  <si>
    <t>IMPERMEABILIZAÇÃO</t>
  </si>
  <si>
    <t>PISOS,TETOS E PAREDES</t>
  </si>
  <si>
    <t>ENCHIMENTO DE LAGOA</t>
  </si>
  <si>
    <t>INTERLIGAÇÕES COM REDES DE ÁGUA EXISTENTES</t>
  </si>
  <si>
    <t>DEMOLIÇÕES E REMOÇÕES</t>
  </si>
  <si>
    <t>PESQUISA E DETECÇÃO</t>
  </si>
  <si>
    <t>RECOLOCAÇÃO, REFORMAS E LIMPEZA</t>
  </si>
  <si>
    <t>SERVIÇOS DE CONSERVAÇÃO DE ÁREAS</t>
  </si>
  <si>
    <t>DESMATAMENTO E LIMPEZA</t>
  </si>
  <si>
    <t>PASSADIÇOS E TRAVESSIAS</t>
  </si>
  <si>
    <t>SERVICOS ESPECIALIZADOS EM ENGENHARIA DE SEGURANCA E EM MEDICINA DO TRABALHO</t>
  </si>
  <si>
    <t>SUSTENTAÇÃO DE ESTRUTURAS</t>
  </si>
  <si>
    <t>TRANSITO E SEGURANÇA</t>
  </si>
  <si>
    <t>SERVIÇOS TÉCNICOS</t>
  </si>
  <si>
    <t>LOCAÇÃO E CADASTRO</t>
  </si>
  <si>
    <t>PORTÕES,CERCAS,MUROS E ALAMBRADOS</t>
  </si>
  <si>
    <t>CV07662</t>
  </si>
  <si>
    <t>CAIXILHO DE ALUMÍNIO ANODIZADO LINHA 25 - BASCULANTE</t>
  </si>
  <si>
    <t>CV07663</t>
  </si>
  <si>
    <t>CAIXILHO DE ALUMÍNIO ANODIZADO LINHA 25 - CORRER OU MAXIM-AIR</t>
  </si>
  <si>
    <t>ESTACA DE MADEIRA D=20 CM EUCALIPTO OU SIMILAR</t>
  </si>
  <si>
    <t>ESTACA DE MADEIRA D=25 CM EUCALIPTO OU SIMILAR</t>
  </si>
  <si>
    <t>ESTACA DE MADEIRA D=30 CM EUCALIPTO OU SIMILAR</t>
  </si>
  <si>
    <t>PONTALETE MADEIRA BRUTA *70 x 70 MM CEDRINHO OU SIMILAR</t>
  </si>
  <si>
    <t>CV07700</t>
  </si>
  <si>
    <t>FILTRO ESPIRALADO, PERFIL V, AÇO INOX - DIÂM. 100 MM ( 4" ) - REFORÇADO</t>
  </si>
  <si>
    <t>CV07701</t>
  </si>
  <si>
    <t>FILTRO ESPIRALADO, PERFIL V, AÇO INOX - DIÂM. 152 MM ( 6" ) - REFORÇADO</t>
  </si>
  <si>
    <t>CV07702</t>
  </si>
  <si>
    <t>FILTRO ESPIRALADO, PERFIL V, AÇO INOX - DIÂM. 203 MM ( 8" ) - REFORÇADO</t>
  </si>
  <si>
    <t>CV07703</t>
  </si>
  <si>
    <t>FILTRO ESPIRALADO, PERFIL V, AÇO INOX - DIÂM. 254 MM ( 10" ) - REFORÇADO</t>
  </si>
  <si>
    <t>CV07704</t>
  </si>
  <si>
    <t>FILTRO ESPIRALADO, PERFIL V, AÇO INOX - DIÂM. 323 MM ( 12 3/4" ) - REFORÇADO</t>
  </si>
  <si>
    <t>CV07661</t>
  </si>
  <si>
    <t>ADUBO QUÍMICO NPK (NITROGÊNIO / FÓSFORO / POTÁSSIO)10/10/10</t>
  </si>
  <si>
    <t>ARMÁRIO AUTOPORTANTE</t>
  </si>
  <si>
    <t>EL07681</t>
  </si>
  <si>
    <t>EL07682</t>
  </si>
  <si>
    <t>CLP</t>
  </si>
  <si>
    <t>EL07683</t>
  </si>
  <si>
    <t>BASTIDORES *8 SLOTS PARA CLP DE GRANDE PORTE</t>
  </si>
  <si>
    <t>EL07684</t>
  </si>
  <si>
    <t>CABO PARA LIGAÇÃO DA IHM LCD TOUCH AO CLP *2,5 METROS</t>
  </si>
  <si>
    <t>EL07685</t>
  </si>
  <si>
    <t>CLP PARA INSTALAÇÃO DE GRANDE PORTE, COM CPU + *1 PORTA ETHERNET</t>
  </si>
  <si>
    <t>EL07686</t>
  </si>
  <si>
    <t>CLP PARA INSTALAÇÕES DE PEQUENO PORTE, COM CPU + *1 PORTA EHERNET + BASTIDOR *8 SLOTS (CASO NECESSÁRIO), COM FONTE DE ALIMENTAÇÃO</t>
  </si>
  <si>
    <t>EL07687</t>
  </si>
  <si>
    <t>FONTE 100/240VCA, *20W, PARA CLP DE GRANDE PORTE</t>
  </si>
  <si>
    <t>EL07689</t>
  </si>
  <si>
    <t>IHM LCD TOUCH *7” PARA CLP</t>
  </si>
  <si>
    <t>EL07690</t>
  </si>
  <si>
    <t>IHM LCD TOUCH *12” PARA CLP</t>
  </si>
  <si>
    <t>EL07691</t>
  </si>
  <si>
    <t>MÓDULO 32 ENTRADAS DIGITAIS PARA CLP DE GRANDE PORTE</t>
  </si>
  <si>
    <t>EL07692</t>
  </si>
  <si>
    <t>MÓDULO 16 SAÍDAS DIGITAIS PARA CLP DE GRANDE PORTE</t>
  </si>
  <si>
    <t>EL07693</t>
  </si>
  <si>
    <t>MÓDULO 8 ENTRADAS ANALÓGICAS PARA CLP DE GRANDE PORTE</t>
  </si>
  <si>
    <t>EL07694</t>
  </si>
  <si>
    <t>MÓDULO 4 SAÍDAS ANALÓGICAS PARA CLP DE GRANDE PORTE</t>
  </si>
  <si>
    <t>EL07695</t>
  </si>
  <si>
    <t>MÓDULO ETHERNET 10/100 MBITS/S PARA CLP DE GRANDE PORTE</t>
  </si>
  <si>
    <t>EL07696</t>
  </si>
  <si>
    <t>MÓDULO 16 ENTRADAS DIGITAIS PARA CLP DE PEQUENO PORTE</t>
  </si>
  <si>
    <t>EL07697</t>
  </si>
  <si>
    <t>MÓDULO 16 SAÍDAS DIGITAIS PARA CLP DE PEQUENO PORTE</t>
  </si>
  <si>
    <t>EL07698</t>
  </si>
  <si>
    <t>MÓDULO 8 ENTRADAS ANALÓGICAS PARA CLP DE PEQUENO PORTE</t>
  </si>
  <si>
    <t>EL07699</t>
  </si>
  <si>
    <t>MÓDULO 4 SAÍDAS ANALÓGICAS PARA CLP DE PEQUENO PORTE</t>
  </si>
  <si>
    <t>HM07668</t>
  </si>
  <si>
    <t>VÁLVULA GUILHOTINA WAFER PN10 FERRO FUNDIDO FACA INOX DN=80 MM ACIONAMENTO VOLANTE</t>
  </si>
  <si>
    <t>HM07669</t>
  </si>
  <si>
    <t>VÁLVULA GUILHOTINA WAFER PN10 FERRO FUNDIDO FACA INOX DN=100 MM ACIONAMENTO VOLANTE</t>
  </si>
  <si>
    <t>HM07670</t>
  </si>
  <si>
    <t>VÁLVULA GUILHOTINA WAFER PN10 FERRO FUNDIDO FACA INOX DN=150 MM ACIONAMENTO VOLANTE</t>
  </si>
  <si>
    <t>HM07671</t>
  </si>
  <si>
    <t>VÁLVULA GUILHOTINA WAFER PN10 FERRO FUNDIDO FACA INOX DN=200 MM ACIONAMENTO VOLANTE</t>
  </si>
  <si>
    <t>HM07672</t>
  </si>
  <si>
    <t>VÁLVULA GUILHOTINA WAFER PN10 FERRO FUNDIDO FACA INOX DN=250 MM ACIONAMENTO VOLANTE</t>
  </si>
  <si>
    <t>HM07673</t>
  </si>
  <si>
    <t>VÁLVULA GUILHOTINA WAFER PN10 FERRO FUNDIDO FACA INOX DN=300 MM ACIONAMENTO VOLANTE</t>
  </si>
  <si>
    <t>HM07674</t>
  </si>
  <si>
    <t>VÁLVULA GUILHOTINA WAFER PN10 FERRO FUNDIDO FACA INOX DN=350 MM ACIONAMENTO VOLANTE</t>
  </si>
  <si>
    <t>HM07675</t>
  </si>
  <si>
    <t>VÁLVULA GUILHOTINA WAFER PN10 FERRO FUNDIDO FACA INOX DN=400 MM ACIONAMENTO VOLANTE</t>
  </si>
  <si>
    <t>HM07676</t>
  </si>
  <si>
    <t>VÁLVULA GUILHOTINA WAFER PN10 FERRO FUNDIDO FACA INOX DN=500 MM ACIONAMENTO VOLANTE</t>
  </si>
  <si>
    <t>HM07677</t>
  </si>
  <si>
    <t>VÁLVULA GUILHOTINA WAFER PN10 FERRO FUNDIDO FACA INOX DN=600 MM ACIONAMENTO VOLANTE</t>
  </si>
  <si>
    <t>EQ07665</t>
  </si>
  <si>
    <t>PERFURATRIZ ELÉTRICA * POTÊNCIA 2400W, 220V PARA PERFURAÇÃO DE CONCRETO</t>
  </si>
  <si>
    <t>EQ07678</t>
  </si>
  <si>
    <t>MÁQUINA DE SOLDA DE TUBOS DE PEAD TERMOFUSÃO ATÉ 1200MM COM ACESSÓRIOS</t>
  </si>
  <si>
    <t>EQ07679</t>
  </si>
  <si>
    <t>MÁQUINA DE SOLDA DE TUBOS DE PEAD TERMOFUSÃO ATÉ 1200MM COM ACESSÓRIOS - À DISPOSIÇÃO</t>
  </si>
  <si>
    <t>TRIPÉ DE ALUMÍNIO COMPLETO (GUINCHO COM CABO DE AÇO COM COMPRIMENTO DE 10 À 15 M, TRAVA QUEDAS, MOSQUETÃO, CINTO DE SEGURANÇA TIPO PARAQUEDISTA E TALABARTE) PARA A INSPEÇÃO DE POÇOS DE VISITA</t>
  </si>
  <si>
    <t>CONJUNTO MOTO-BOMBA CENTRÍFUGA 6 CV ATÉ 15 CV - MONTAGEM</t>
  </si>
  <si>
    <t>CONJUNTO MOTO-BOMBA CENTRÍFUGA ATÉ 5 CV - MONTAGEM</t>
  </si>
  <si>
    <t>VÁLVULA GUILHOTINA METÁLICA ATÉ DN200 MM - MONTAGEM</t>
  </si>
  <si>
    <t>VÁLVULA GUILHOTINA METÁLICA DN250 ATÉ DN400 MM - MONTAGEM</t>
  </si>
  <si>
    <t>VÁLVULA GUILHOTINA METÁLICA DN450 ATÉ DN600 MM - MONTAGEM</t>
  </si>
  <si>
    <t>FILTROS ESPIRALADOS, PERFIL V, AÇO INOX, REFORÇADOS</t>
  </si>
  <si>
    <t>MOURÃO CURVO “T” DE CONCRETO *ALT=2,78 ATÉ A PARTE RETA + 0,45M - *BASE=14X14 CM</t>
  </si>
  <si>
    <t>CV07728</t>
  </si>
  <si>
    <t>MOURÃO RETO DE CONCRETO *ALT=2,20 M - *BASE 10X10 CM SEÇÃO QUADRADA</t>
  </si>
  <si>
    <t>CV07729</t>
  </si>
  <si>
    <t>MOURÃO RETO DE CONCRETO *ALT=3,00 M - *BASE 10X10 CM SEÇÃO QUADRADA</t>
  </si>
  <si>
    <t>DISJUNTOR TERMOMAGNÉTICO EM CAIXA MOLDADA TRIPOLAR 80A, Icc (CAPACIDADE DE INTERRUPÇÃO DE CURTO-CIRCUITO) MÍNIMO DE 80KA EM 220V / 40KA EM 440VCA</t>
  </si>
  <si>
    <t>DISJUNTOR TERMOMAGNÉTICO EM CAIXA MOLDADA TRIPOLAR 100 - 125A, Icc (CAPACIDADE DE INTERRUPÇÃO DE CURTO-CIRCUITO) MÍNIMO DE 80KA EM 220V / 40KA EM 440VCA</t>
  </si>
  <si>
    <t>DISJUNTOR TERMOMAGNÉTICO EM CAIXA MOLDADA TRIPOLAR 125 - 160A, Icc (CAPACIDADE DE INTERRUPÇÃO DE CURTO-CIRCUITO) MÍNIMO DE 80KA EM 220V / 40KA EM 440VCA</t>
  </si>
  <si>
    <t>DISJUNTOR TERMOMAGNÉTICO EM CAIXA MOLDADA TRIPOLAR 160-200A, Icc (CAPACIDADE DE INTERRUPÇÃO DE CURTO-CIRCUITO) MÍNIMO DE 80KA EM 220V / 40KA EM 440VCA</t>
  </si>
  <si>
    <t>DISJUNTOR TERMOMAGNÉTICO EM CAIXA MOLDADA TRIPOLAR 315 - 400A, Icc (CAPACIDADE DE INTERRUPÇÃO DE CURTO-CIRCUITO) MÍNIMO DE 80KA EM 220V / 40KA EM 440VCA</t>
  </si>
  <si>
    <t>DISJUNTOR TERMOMAGNÉTICO EM CAIXA MOLDADA TRIPOLAR 630A, Icc (CAPACIDADE DE INTERRUPÇÃO DE CURTO-CIRCUITO) MÍNIMO DE 65KA EM 220V / 40KA EM 440VCA</t>
  </si>
  <si>
    <t>DISJUNTOR TERMOMAGNÉTICO EM CAIXA MOLDADA TRIPOLAR 800A, Icc (CAPACIDADE DE INTERRUPÇÃO DE CURTO-CIRCUITO) MÍNIMO DE 75KA EM 220V / 65KA EM 440VCA</t>
  </si>
  <si>
    <t>DISJUNTOR TERMOMAGNÉTICO EM CAIXA MOLDADA TRIPOLAR 1250A, Icc (CAPACIDADE DE INTERRUPÇÃO DE CURTO-CIRCUITO) MÍNIMO DE 75KA EM 220V / 65KA EM 440VCA</t>
  </si>
  <si>
    <t>CAIXA PLÁSTICA UMA PADRÃO SABESP - 1 OU 2 MEDIDORES NTS 303</t>
  </si>
  <si>
    <t>CORRENTE ELO CURTO AÇO GALVANIZADO D=5 MM (APROX. 0,468 KG/M) SEM CALIBRAÇÃO</t>
  </si>
  <si>
    <t>HM07713</t>
  </si>
  <si>
    <t>MANGUEIRA FLEXÍVEL CHATA EM PVC Ø2", PRESSÃO 4BAR</t>
  </si>
  <si>
    <t>POLIPROPILENO</t>
  </si>
  <si>
    <t>HM07730</t>
  </si>
  <si>
    <t>GRELHA QUADRADA PP 400X400 MM C/PORTA-GRELHA</t>
  </si>
  <si>
    <t>COLARINHO TERMOFUSÃO PEAD DE=63 MM SDR11 PE100 LONGO NTS 193 PARA FLANGE DE AÇO (NÃO INCLUSO)</t>
  </si>
  <si>
    <t>COLARINHO TERMOFUSÃO PEAD DE=90 MM SDR11 PE100 LONGO NTS 193 PARA FLANGE DE AÇO (NÃO INCLUSO)</t>
  </si>
  <si>
    <t>COLARINHO TERMOFUSÃO PEAD DE=110 MM SDR11 PE100 LONGO NTS 193 PARA FLANGE DE AÇO (NÃO INCLUSO)</t>
  </si>
  <si>
    <t>COLARINHO TERMOFUSÃO PEAD DE=160 MM SDR11 PE100 LONGO NTS 193 PARA FLANGE DE AÇO (NÃO INCLUSO)</t>
  </si>
  <si>
    <t>COLARINHO TERMOFUSÃO PEAD DE=200 MM SDR11 PE100 LONGO NTS 193 PARA FLANGE DE AÇO (NÃO INCLUSO)</t>
  </si>
  <si>
    <t>COLARINHO TERMOFUSÃO PEAD DE=225 MM SDR11 PE100 LONGO NTS 193 PARA FLANGE DE AÇO (NÃO INCLUSO)</t>
  </si>
  <si>
    <t>COLARINHO TERMOFUSÃO PEAD DE=250 MM SDR11 PE100 LONGO NTS 193 PARA FLANGE DE AÇO (NÃO INCLUSO)</t>
  </si>
  <si>
    <t>COLARINHO TERMOFUSÃO PEAD DE=280 MM SDR11 PE100 LONGO NTS 193 PARA FLANGE DE AÇO (NÃO INCLUSO)</t>
  </si>
  <si>
    <t>COLARINHO TERMOFUSÃO PEAD DE=315 MM SDR11 PE100 LONGO NTS 193 PARA FLANGE DE AÇO (NÃO INCLUSO)</t>
  </si>
  <si>
    <t>COLARINHO TERMOFUSÃO PEAD DE=400 MM SDR11 PE100 LONGO NTS 193 PARA FLANGE DE AÇO (NÃO INCLUSO)</t>
  </si>
  <si>
    <t>HM07705</t>
  </si>
  <si>
    <t>VÁLVULA RETENÇÃO WAFER PN10/16 FERRO FUNDIDO DN=80 MM FECH. RÁPIDO AXIAL, OBT. POLIURETANO, PINTURA EPÓXI NBR 7675 ÁGUA</t>
  </si>
  <si>
    <t>HM07706</t>
  </si>
  <si>
    <t>VÁLVULA RETENÇÃO WAFER PN10/16 FERRO FUNDIDO DN=100 MM FECH. RÁPIDO AXIAL, OBT. POLIURETANO, PINTURA EPÓXI NBR 7675 ÁGUA</t>
  </si>
  <si>
    <t>HM07707</t>
  </si>
  <si>
    <t>VÁLVULA RETENÇÃO WAFER PN10/16 FERRO FUNDIDO DN=150 MM FECH. RÁPIDO AXIAL, OBT. POLIURETANO, PINTURA EPÓXI NBR 7675 ÁGUA</t>
  </si>
  <si>
    <t>HM07708</t>
  </si>
  <si>
    <t>VÁLVULA RETENÇÃO WAFER PN10 FERRO FUNDIDO DN=200 MM FECH. RÁPIDO AXIAL, OBT. POLIURETANO, PINTURA EPÓXI NBR 7675 ÁGUA</t>
  </si>
  <si>
    <t>HM07709</t>
  </si>
  <si>
    <t>VÁLVULA RETENÇÃO WAFER PN10 FERRO FUNDIDO DN=250 MM FECH. RÁPIDO AXIAL, OBT. POLIURETANO, PINTURA EPÓXI NBR 7675 ÁGUA</t>
  </si>
  <si>
    <t>HM07710</t>
  </si>
  <si>
    <t>VÁLVULA RETENÇÃO WAFER PN10 FERRO FUNDIDO DN=300 MM FECH. RÁPIDO AXIAL, OBT. POLIURETANO, PINTURA EPÓXI NBR 7675 ÁGUA</t>
  </si>
  <si>
    <t>HM07711</t>
  </si>
  <si>
    <t>VÁLVULA RETENÇÃO WAFER PN10 FERRO FUNDIDO DN=400 MM FECH. RÁPIDO AXIAL, OBT. POLIURETANO, PINTURA EPÓXI NBR 7675 ÁGUA</t>
  </si>
  <si>
    <t>HM07712</t>
  </si>
  <si>
    <t>VÁLVULA RETENÇÃO WAFER PN10 FERRO FUNDIDO DN=500 MM FECH. RÁPIDO AXIAL, OBT. POLIURETANO, PINTURA EPÓXI NBR 7675 ÁGUA</t>
  </si>
  <si>
    <t>EQ07714</t>
  </si>
  <si>
    <t>BOMBA SUBMERSÍVEL 3CV TRIFÁSICA, COM MANGUEIRA FLEXÍVEL EM PVC Ø2", COMP. 100 M E CORRENTE PARA IÇAMENTO, COMP. 10 M</t>
  </si>
  <si>
    <t>EQ07715</t>
  </si>
  <si>
    <t>BOMBA SUBMERSÍVEL 3CV TRIFÁSICA, COM MANGUEIRA FLEXÍVEL EM PVC Ø2", COMP. 100 M E CORRENTE PARA IÇAMENTO, COMP. 10 M - À DISPOSIÇÃO</t>
  </si>
  <si>
    <t>AUXILIARES CIVIL</t>
  </si>
  <si>
    <t>AX07716</t>
  </si>
  <si>
    <t>BOMBA SUBMERSÍVEL 3CV TRIFÁSICA</t>
  </si>
  <si>
    <t>ASSENTAMENTO SIMPLES DE TUBOS E PEÇAS EM PVC, PEAD, RPVC E DEFOFO</t>
  </si>
  <si>
    <t>CV07738</t>
  </si>
  <si>
    <t>PARAFUSO COM BUCHA EM NYLON D=6 MM DE FIXAÇÃO</t>
  </si>
  <si>
    <t>CV07731</t>
  </si>
  <si>
    <t>PORTA DE ABRIR EM AÇO TIPO VENEZIANA</t>
  </si>
  <si>
    <t>CV07732</t>
  </si>
  <si>
    <t>PORTA DE ABRIR EM AÇO TIPO VENEZIANA C/ BASCULANTE SEM VIDRO</t>
  </si>
  <si>
    <t>CV07733</t>
  </si>
  <si>
    <t>PORTA DE CORRER EM ALUMÍNIO ANODIZADO LINHA 25 COM VIDRO</t>
  </si>
  <si>
    <t>CV07739</t>
  </si>
  <si>
    <t>CHAPA COLAMINADA PARA MANTA DE PVC 2x1 M, ESPESSURA 1,40 MM</t>
  </si>
  <si>
    <t>CV07740</t>
  </si>
  <si>
    <t>MANTA DE PVC REFORÇADA COM ARMADURA MULTIDIRECIONAL DE POLIÉSTER E RESISTENTE À RAIOS UV´S, ESPESSURA 1,20 MM, ATENDENDO A NORMA EUROPEIA EN 13956</t>
  </si>
  <si>
    <t>CV07741</t>
  </si>
  <si>
    <t>MANTA DE PVC, ESPESSURA 1,20 MM, HOMOGÊNEA PARA IMPERMEABILIZAÇÃO DE RESERVATÓRIOS E TANQUES DE ÁGUA POTÁVEL, ATENDENDO A NORMA EUROPEIA EN 13967</t>
  </si>
  <si>
    <t>CV07737</t>
  </si>
  <si>
    <t>TELA ONDULADA AÇO INOX 304 MALHA 3/8" - FIO 12 P/GRADES E AFINS</t>
  </si>
  <si>
    <t>ELETROCALHA PERFURADA DE AÇO GALV A FOGO, CHAPA *18, 150 X 100 X 3.000MM (LARG X ALT X COMP) COM ABA (VIROLA) E TAMPA (CHAPA *24) DE ENCAIXE</t>
  </si>
  <si>
    <t>ELETROCALHA PERFURADA DE AÇO GALV A FOGO, CHAPA *18, 200 X 100 X 3.000MM (LARG X ALT X COMP) COM ABA (VIROLA) E TAMPA (CHAPA *24) DE ENCAIXE</t>
  </si>
  <si>
    <t>ELETROCALHA PERFURADA DE AÇO GALV A FOGO, CHAPA *18, 300 X 100 X 3.000MM  (LARG X ALT X COMP) COM ABA (VIROLA) E TAMPA (CHAPA *24) DE ENCAIXE</t>
  </si>
  <si>
    <t>ELETROCALHA PERFURADA DE AÇO GALV A FOGO, CHAPA *16, 400 X 100 X 3.000MM  (LARG X ALT X COMP) COM ABA (VIROLA) E TAMPA (CHAPA *22) DE ENCAIXE</t>
  </si>
  <si>
    <t>ELETROCALHA PERFURADA DE AÇO GALV A FOGO, CHAPA *16, 600 X 100 X 3.000MM  (LARG X ALT X COMP) COM ABA (VIROLA) E TAMPA (CHAPA *22) DE ENCAIXE</t>
  </si>
  <si>
    <t>ELETROCALHA PERFURADA DE AÇO GALV A FOGO, CHAPA *14, 800 X 100 X 3.000MM (LARG X ALT X COMP) COM ABA (VIROLA) E TAMPA (CHAPA *20) DE ENCAIXE</t>
  </si>
  <si>
    <t>ELETROCALHA PERFURADA DE AÇO GALV A FOGO, CHAPA *14, 1.000 X 100 X 3.000MM (LARG X ALT X COMP) COM ABA (VIROLA) E TAMPA (CHAPA *20) DE ENCAIXE</t>
  </si>
  <si>
    <t>CURVA HORIZONTAL 90° PARA ELETROCALHA DE AÇO GALV A FOGO, CHAPA *18, 150 X 100MM (LARG X ALT) COM ABA (VIROLA) E TAMPA (CHAPA *24) DE ENCAIXE</t>
  </si>
  <si>
    <t>CURVA HORIZONTAL 90° PARA ELETROCALHA DE AÇO GALV A FOGO, CHAPA *18, 200 X 100MM (LARG X ALT) COM ABA (VIROLA) E TAMPA (CHAPA *24) DE ENCAIXE</t>
  </si>
  <si>
    <t>CURVA HORIZONTAL 90° PARA ELETROCALHA DE AÇO GALV A FOGO, CHAPA *18, 300 X 100MM (LARG X ALT) COM ABA (VIROLA) E TAMPA (CHAPA *24) DE ENCAIXE</t>
  </si>
  <si>
    <t>CURVA HORIZONTAL 90° PARA ELETROCALHA DE AÇO GALV A FOGO, CHAPA *16, 400 X 100MM (LARG X ALT) COM ABA (VIROLA) E TAMPA (CHAPA *22) DE ENCAIXE</t>
  </si>
  <si>
    <t>CURVA HORIZONTAL 90° PARA ELETROCALHA DE AÇO GALV A FOGO, CHAPA *16, 600 X 100MM (LARG X ALT) COM ABA (VIROLA) E TAMPA (CHAPA *22) DE ENCAIXE</t>
  </si>
  <si>
    <t>CURVA HORIZONTAL 90° PARA ELETROCALHA DE AÇO GALV A FOGO, CHAPA *14, 800 X 100MM (LARG X ALT) COM ABA (VIROLA) E TAMPA (CHAPA *20) DE ENCAIXE</t>
  </si>
  <si>
    <t>CURVA HORIZONTAL 90° PARA ELETROCALHA DE AÇO GALV A FOGO, CHAPA *14, 1.000 X 100MM (LARG X ALT) COM ABA (VIROLA) E TAMPA (CHAPA *20) DE ENCAIXE</t>
  </si>
  <si>
    <t>CURVA VERTICAL 90° INTERNA PARA ELETROCALHA DE AÇO GALV A FOGO, CHAPA *18, 150 X 100MM (LARG X ALT) COM ABA (VIROLA) E TAMPA (CHAPA *24) DE ENCAIXE</t>
  </si>
  <si>
    <t>CURVA VERTICAL 90° INTERNA PARA ELETROCALHA DE AÇO GALV A FOGO, CHAPA *18, 200 X 100MM (LARG X ALT) COM ABA (VIROLA) E TAMPA (CHAPA *24) DE ENCAIXE</t>
  </si>
  <si>
    <t>CURVA VERTICAL 90° INTERNA PARA ELETROCALHA DE AÇO GALV A FOGO, CHAPA *18, 300 X 100MM (LARG X ALT) COM ABA (VIROLA) E TAMPA (CHAPA *24) DE ENCAIXE</t>
  </si>
  <si>
    <t>CURVA VERTICAL 90° INTERNA PARA ELETROCALHA DE AÇO GALV A FOGO, CHAPA *16, 400 X 100MM (LARG X ALT) COM ABA (VIROLA) E TAMPA (CHAPA *22) DE ENCAIXE</t>
  </si>
  <si>
    <t>CURVA VERTICAL 90° INTERNA PARA ELETROCALHA DE AÇO GALV A FOGO, CHAPA *16, 600 X 100MM (LARG X ALT) COM ABA (VIROLA) E TAMPA (CHAPA *22) DE ENCAIXE</t>
  </si>
  <si>
    <t>CURVA VERTICAL 90° INTERNA PARA ELETROCALHA DE AÇO GALV A FOGO, CHAPA *14, 800 X 100MM (LARG X ALT) COM ABA (VIROLA) E TAMPA (CHAPA *20) DE ENCAIXE</t>
  </si>
  <si>
    <t>CURVA VERTICAL 90° INTERNA PARA ELETROCALHA DE AÇO GALV A FOGO, CHAPA *14, 1.000 X 100MM (LARG X ALT) COM ABA (VIROLA) E TAMPA (CHAPA *20) DE ENCAIXE</t>
  </si>
  <si>
    <t>LEITO PARA CABO SEMI-PESADO DE AÇO GALV A FOGO 200 X 3.000MM (LARG x COMP) LONGARINA 100x19MM (CHAPA *12) E TRAVESSAS DE PERFILADO 38x19MM (CHAPA *14)</t>
  </si>
  <si>
    <t>LEITO PARA CABO SEMI-PESADO DE AÇO GALV A FOGO 300 X 3.000MM (LARG x COMP) LONGARINA 100x19MM (CHAPA *12) E TRAVESSAS DE PERFILADO 38x19MM (CHAPA *14)</t>
  </si>
  <si>
    <t>LEITO PARA CABO SEMI-PESADO DE AÇO GALV A FOGO 400 X 3.000MM (LARG x COMP) LONGARINA 100x19MM (CHAPA *12) E TRAVESSAS DE PERFILADO 38x19MM (CHAPA *14)</t>
  </si>
  <si>
    <t>LEITO PARA CABO SEMI-PESADO DE AÇO GALV A FOGO 500 X 3.000MM (LARG x COMP) LONGARINA 100x19MM (CHAPA *12) E TRAVESSAS DE PERFILADO 38x19MM (CHAPA *14)</t>
  </si>
  <si>
    <t>LEITO PARA CABO SEMI-PESADO DE AÇO GALV A FOGO 700 X 3.000MM (LARG x COMP) LONGARINA 100x19MM (CHAPA *12) E TRAVESSAS DE PERFILADO 38x19MM (CHAPA *14)</t>
  </si>
  <si>
    <t>LEITO PARA CABO SEMI-PESADO DE AÇO GALV A FOGO 800 X 3.000MM (LARG x COMP) LONGARINA 100x19MM (CHAPA *12) E TRAVESSAS DE PERFILADO 38x19MM (CHAPA *14)</t>
  </si>
  <si>
    <t>LEITO PARA CABO SEMI-PESADO DE AÇO GALV A FOGO 1.000 X 3.000MM (LARG x COMP) LONGARINA 100x19MM (CHAPA *12) E TRAVESSAS DE PERFILADO 38x19MM (CHAPA *14)</t>
  </si>
  <si>
    <t>COTOVELO RETO 90° PARA LEITO (SEMI-PESADO) DE AÇO GALV A FOGO LARG=200MM LONGARINA 100x19MM (CHAPA *12) E TRAVESSAS DE PERFILADO 38x19MM (CHAPA *14)</t>
  </si>
  <si>
    <t>COTOVELO RETO 90° PARA LEITO (SEMI-PESADO) DE AÇO GALV A FOGO LARG=300MM LONGARINA 100x19MM (CHAPA *12) E TRAVESSAS DE PERFILADO 38x19MM (CHAPA *14)</t>
  </si>
  <si>
    <t>COTOVELO RETO 90° PARA LEITO (SEMI-PESADO) DE AÇO GALV A FOGO LARG=400MM LONGARINA 100x19MM (CHAPA *12) E TRAVESSAS DE PERFILADO 38x19MM (CHAPA *14)</t>
  </si>
  <si>
    <t>COTOVELO RETO 90° PARA LEITO (SEMI-PESADO) DE AÇO GALV A FOGO LARG=500MM LONGARINA 100x19MM (CHAPA *12) E TRAVESSAS DE PERFILADO 38x19MM (CHAPA *14)</t>
  </si>
  <si>
    <t>COTOVELO RETO 90° PARA LEITO (SEMI-PESADO) DE AÇO GALV A FOGO LARG=700MM LONGARINA 100x19MM (CHAPA *12) E TRAVESSAS DE PERFILADO 38x19MM (CHAPA *14)</t>
  </si>
  <si>
    <t>COTOVELO RETO 90° PARA LEITO (SEMI-PESADO) DE AÇO GALV A FOGO LARG=800MM LONGARINA 100x19MM (CHAPA *12) E TRAVESSAS DE PERFILADO 38x19MM (CHAPA *14)</t>
  </si>
  <si>
    <t>COTOVELO RETO 90° PARA LEITO (SEMI-PESADO) DE AÇO GALV A FOGO LARG=1.000MM LONGARINA 100x19MM (CHAPA *12) E TRAVESSAS DE PERFILADO 38x19MM (CHAPA *14)</t>
  </si>
  <si>
    <t>CURVA HORIZONTAL 90° PARA LEITO (SEMI-PESADO) DE AÇO GALV A FOGO LARG=200MM LONGARINA 100x19MM (CHAPA *12) E TRAVESSAS DE PERFILADO 38x19MM (CHAPA *14)</t>
  </si>
  <si>
    <t>CURVA HORIZONTAL 90° PARA LEITO (SEMI-PESADO) DE AÇO GALV A FOGO LARG=300MM LONGARINA 100x19MM (CHAPA *12) E TRAVESSAS DE PERFILADO 38x19MM (CHAPA *14)</t>
  </si>
  <si>
    <t>CURVA HORIZONTAL 90° PARA LEITO (SEMI-PESADO) DE AÇO GALV A FOGO LARG=400MM LONGARINA 100x19MM (CHAPA *12) E TRAVESSAS DE PERFILADO 38x19MM (CHAPA *14)</t>
  </si>
  <si>
    <t>CURVA HORIZONTAL 90° PARA LEITO (SEMI-PESADO) DE AÇO GALV A FOGO LARG=500MM LONGARINA 100x19MM (CHAPA *12) E TRAVESSAS DE PERFILADO 38x19MM (CHAPA *14)</t>
  </si>
  <si>
    <t>CURVA HORIZONTAL 90° PARA LEITO (SEMI-PESADO) DE AÇO GALV A FOGO LARG=700MM LONGARINA 100x19MM (CHAPA *12) E TRAVESSAS DE PERFILADO 38x19MM (CHAPA *14)</t>
  </si>
  <si>
    <t>CURVA HORIZONTAL 90° PARA LEITO (SEMI-PESADO) DE AÇO GALV A FOGO LARG=800MM LONGARINA 100x19MM (CHAPA *12) E TRAVESSAS DE PERFILADO 38x19MM (CHAPA *14)</t>
  </si>
  <si>
    <t>CURVA HORIZONTAL 90° PARA LEITO (SEMI-PESADO) DE AÇO GALV A FOGO LARG=1.000MM LONGARINA 100x19MM (CHAPA *12) E TRAVESSAS DE PERFILADO 38x19MM (CHAPA *14)</t>
  </si>
  <si>
    <t>CURVA VERTICAL 90° INTERNA PARA LEITO (SEMI-PESADO) DE AÇO GALV A FOGO LARG=200MM LONGARINA 100x19MM (CHAPA *12) E TRAVESSAS DE PERFILADO 38x19MM (CHAPA *14)</t>
  </si>
  <si>
    <t>CURVA VERTICAL 90° INTERNA PARA LEITO (SEMI-PESADO) DE AÇO GALV A FOGO LARG=300MM LONGARINA 100x19MM (CHAPA *12) E TRAVESSAS DE PERFILADO 38x19MM (CHAPA *14)</t>
  </si>
  <si>
    <t>CURVA VERTICAL 90° INTERNA PARA LEITO (SEMI-PESADO) DE AÇO GALV A FOGO LARG=400MM LONGARINA 100x19MM (CHAPA *12) E TRAVESSAS DE PERFILADO 38x19MM (CHAPA *14)</t>
  </si>
  <si>
    <t>CURVA VERTICAL 90° INTERNA PARA LEITO (SEMI-PESADO) DE AÇO GALV A FOGO LARG=500MM LONGARINA 100x19MM (CHAPA *12) E TRAVESSAS DE PERFILADO 38x19MM (CHAPA *14)</t>
  </si>
  <si>
    <t>CURVA VERTICAL 90° INTERNA PARA LEITO (SEMI-PESADO) DE AÇO GALV A FOGO LARG=700MM LONGARINA 100x19MM (CHAPA *12) E TRAVESSAS DE PERFILADO 38x19MM (CHAPA *14)</t>
  </si>
  <si>
    <t>CURVA VERTICAL 90° INTERNA PARA LEITO (SEMI-PESADO) DE AÇO GALV A FOGO LARG=800MM LONGARINA 100x19MM (CHAPA *12) E TRAVESSAS DE PERFILADO 38x19MM (CHAPA *14)</t>
  </si>
  <si>
    <t>CURVA VERTICAL 90° INTERNA PARA LEITO (SEMI-PESADO) DE AÇO GALV A FOGO LARG=1.000MM LONGARINA 100x19MM (CHAPA *12) E TRAVESSAS DE PERFILADO 38x19MM (CHAPA *14)</t>
  </si>
  <si>
    <t>TÊ HORIZONTAL 90° PARA LEITO (SEMI-PESADO) DE AÇO GALV A FOGO LARG=200MM LONGARINA 100x19MM (CHAPA *12) E TRAVESSAS DE PERFILADO 38x19MM (CHAPA *14)</t>
  </si>
  <si>
    <t>TÊ HORIZONTAL 90° PARA LEITO (SEMI-PESADO) DE AÇO GALV A FOGO LARG=300MM LONGARINA 100x19MM (CHAPA *12) E TRAVESSAS DE PERFILADO 38x19MM (CHAPA *14)</t>
  </si>
  <si>
    <t>TÊ HORIZONTAL 90° PARA LEITO (SEMI-PESADO) DE AÇO GALV A FOGO LARG=400MM LONGARINA 100x19MM (CHAPA *12) E TRAVESSAS DE PERFILADO 38x19MM (CHAPA *14)</t>
  </si>
  <si>
    <t>TÊ HORIZONTAL 90° PARA LEITO (SEMI-PESADO) DE AÇO GALV A FOGO LARG=500MM LONGARINA 100x19MM (CHAPA *12) E TRAVESSAS DE PERFILADO 38x19MM (CHAPA *14)</t>
  </si>
  <si>
    <t>TÊ HORIZONTAL 90° PARA LEITO (SEMI-PESADO) DE AÇO GALV A FOGO LARG=700MM LONGARINA 100x19MM (CHAPA *12) E TRAVESSAS DE PERFILADO 38x19MM (CHAPA *14)</t>
  </si>
  <si>
    <t>TÊ HORIZONTAL 90° PARA LEITO (SEMI-PESADO) DE AÇO GALV A FOGO LARG=800MM LONGARINA 100x19MM (CHAPA *12) E TRAVESSAS DE PERFILADO 38x19MM (CHAPA *14)</t>
  </si>
  <si>
    <t>TÊ HORIZONTAL 90° PARA LEITO (SEMI-PESADO) DE AÇO GALV A FOGO LARG=1.000MM LONGARINA 100x19MM (CHAPA *12) E TRAVESSAS DE PERFILADO 38x19MM (CHAPA *14)</t>
  </si>
  <si>
    <t>TAMPA DE ENCAIXE PLANA PARA LEITO (SEMI-PESADO) DE AÇO GALV A FOGO 200 X 3.000MM (LARG x COMP) CHAPA *24</t>
  </si>
  <si>
    <t>TAMPA DE ENCAIXE PLANA PARA LEITO (SEMI-PESADO) DE AÇO GALV A FOGO 300 X 3.000MM (LARG x COMP) CHAPA *24</t>
  </si>
  <si>
    <t>TAMPA DE ENCAIXE PLANA PARA LEITO (SEMI-PESADO) DE AÇO GALV A FOGO 400 X 3.000MM (LARG x COMP) CHAPA *22</t>
  </si>
  <si>
    <t>TAMPA DE ENCAIXE PLANA PARA LEITO (SEMI-PESADO) DE AÇO GALV A FOGO 500 X 3.000MM (LARG x COMP) CHAPA *22</t>
  </si>
  <si>
    <t>TAMPA DE ENCAIXE PLANA PARA LEITO (SEMI-PESADO) DE AÇO GALV A FOGO 700 X 3.000MM (LARG x COMP) CHAPA *22</t>
  </si>
  <si>
    <t>TAMPA DE ENCAIXE PLANA PARA LEITO (SEMI-PESADO) DE AÇO GALV A FOGO 800 X 3.000MM (LARG x COMP) CHAPA *20</t>
  </si>
  <si>
    <t>TAMPA DE ENCAIXE PLANA PARA LEITO (SEMI-PESADO) DE AÇO GALV A FOGO 1.000 X 3.000MM (LARG x COMP) CHAPA *20</t>
  </si>
  <si>
    <t>TAMPA DE ENCAIXE PLANA PARA CURVA HORIZONTAL 90° DE AÇO GALV A FOGO LARG=200MM CHAPA *24 PARA LEITO (SEMI-PESADO)</t>
  </si>
  <si>
    <t>TAMPA DE ENCAIXE PLANA PARA CURVA HORIZONTAL 90° DE AÇO GALV A FOGO LARG=300MM CHAPA *24 PARA LEITO (SEMI-PESADO)</t>
  </si>
  <si>
    <t>TAMPA DE ENCAIXE PLANA PARA CURVA HORIZONTAL 90° DE AÇO GALV A FOGO LARG=400MM CHAPA *22 PARA LEITO (SEMI-PESADO)</t>
  </si>
  <si>
    <t>TAMPA DE ENCAIXE PLANA PARA CURVA HORIZONTAL 90° DE AÇO GALV A FOGO LARG=500MM CHAPA *22 PARA LEITO (SEMI-PESADO)</t>
  </si>
  <si>
    <t>TAMPA DE ENCAIXE PLANA PARA CURVA HORIZONTAL 90° DE AÇO GALV A FOGO LARG=700MM CHAPA *22 PARA LEITO (SEMI-PESADO)</t>
  </si>
  <si>
    <t>TAMPA DE ENCAIXE PLANA PARA CURVA HORIZONTAL 90° DE AÇO GALV A FOGO LARG=800MM CHAPA *20 PARA LEITO (SEMI-PESADO)</t>
  </si>
  <si>
    <t>TAMPA DE ENCAIXE PLANA PARA CURVA HORIZONTAL 90° DE AÇO GALV A FOGO LARG=1.000MM CHAPA *20 PARA LEITO (SEMI-PESADO)</t>
  </si>
  <si>
    <t>TAMPA DE ENCAIXE PLANA PARA CURVA VERTICAL 90° INTERNA DE AÇO GALV A FOGO LARG=200MM CHAPA *24 PARA LEITO (SEMI-PESADO)</t>
  </si>
  <si>
    <t>TAMPA DE ENCAIXE PLANA PARA CURVA VERTICAL 90° INTERNA DE AÇO GALV A FOGO LARG=300MM CHAPA *24 PARA LEITO (SEMI-PESADO)</t>
  </si>
  <si>
    <t>TAMPA DE ENCAIXE PLANA PARA CURVA VERTICAL 90° INTERNA DE AÇO GALV A FOGO LARG=400MM CHAPA *22 PARA LEITO (SEMI-PESADO)</t>
  </si>
  <si>
    <t>TAMPA DE ENCAIXE PLANA PARA CURVA VERTICAL 90° INTERNA DE AÇO GALV A FOGO LARG=500MM CHAPA *22 PARA LEITO (SEMI-PESADO)</t>
  </si>
  <si>
    <t>TAMPA DE ENCAIXE PLANA PARA CURVA VERTICAL 90° INTERNA DE AÇO GALV A FOGO LARG=700MM CHAPA *22 PARA LEITO (SEMI-PESADO)</t>
  </si>
  <si>
    <t>TAMPA DE ENCAIXE PLANA PARA CURVA VERTICAL 90° INTERNA DE AÇO GALV A FOGO LARG=800MM CHAPA *20 PARA LEITO (SEMI-PESADO)</t>
  </si>
  <si>
    <t>TAMPA DE ENCAIXE PLANA PARA CURVA VERTICAL 90° INTERNA DE AÇO GALV A FOGO LARG=1.000MM CHAPA *20 PARA LEITO (SEMI-PESADO)</t>
  </si>
  <si>
    <t>TAMPA DE ENCAIXE PLANA PARA TÊ HORIZONTAL 90° DE AÇO GALV A FOGO LARG=200MM CHAPA *24 PARA LEITO (SEMI-PESADO)</t>
  </si>
  <si>
    <t>TAMPA DE ENCAIXE PLANA PARA TÊ HORIZONTAL 90° DE AÇO GALV A FOGO LARG=300MM CHAPA *24 PARA LEITO (SEMI-PESADO)</t>
  </si>
  <si>
    <t>TAMPA DE ENCAIXE PLANA PARA TÊ HORIZONTAL 90° DE AÇO GALV A FOGO LARG=400MM CHAPA *22 PARA LEITO (SEMI-PESADO)</t>
  </si>
  <si>
    <t>TAMPA DE ENCAIXE PLANA PARA TÊ HORIZONTAL 90° DE AÇO GALV A FOGO LARG=500MM CHAPA *22 PARA LEITO (SEMI-PESADO)</t>
  </si>
  <si>
    <t>TAMPA DE ENCAIXE PLANA PARA TÊ HORIZONTAL 90° DE AÇO GALV A FOGO LARG=700MM CHAPA *22 PARA LEITO (SEMI-PESADO)</t>
  </si>
  <si>
    <t>TAMPA DE ENCAIXE PLANA PARA TÊ HORIZONTAL 90° DE AÇO GALV A FOGO LARG=800MM CHAPA *20 PARA LEITO (SEMI-PESADO)</t>
  </si>
  <si>
    <t>TAMPA DE ENCAIXE PLANA PARA TÊ HORIZONTAL 90° DE AÇO GALV A FOGO LARG=1.000MM CHAPA *20 PARA LEITO (SEMI-PESADO)</t>
  </si>
  <si>
    <t>PERFILADO LISO DE AÇO GALV A FOGO 38 X 38 X 3.000MM (LARG X ALT X COMP) CHAPA *12</t>
  </si>
  <si>
    <t>PERFILADO PERFURADO DE AÇO GALV A FOGO 38 X 38 X 3.000MM (LARG X ALT X COMP) CHAPA *12</t>
  </si>
  <si>
    <t>EL07717</t>
  </si>
  <si>
    <t>POSTE CIRCULAR DE CONCRETO COMP=9M (COMP. TOTAL), 200 DAN (CARGA NOMINAL) ENGASTAR NBR-8451</t>
  </si>
  <si>
    <t>EL07718</t>
  </si>
  <si>
    <t>POSTE CIRCULAR DE CONCRETO COMP=9M (COMP. TOTAL), 300 DAN (CARGA NOMINAL) ENGASTAR NBR-8451</t>
  </si>
  <si>
    <t>EL07719</t>
  </si>
  <si>
    <t>POSTE CIRCULAR DE CONCRETO COMP=9M (COMP. TOTAL), 1000 DAN (CARGA NOMINAL) ENGASTAR NBR-8451</t>
  </si>
  <si>
    <t>EL07720</t>
  </si>
  <si>
    <t>POSTE CIRCULAR DE CONCRETO COMP=11M (COMP. TOTAL), 1000 DAN (CARGA NOMINAL) ENGASTAR NBR-8451</t>
  </si>
  <si>
    <t>EL07744</t>
  </si>
  <si>
    <t>POSTE DUPLO T DE CONCRETO COMP=7,5M (COMP. TOTAL), 200 DAN (CARGA NOMINAL) ENGASTAR, NBR-8451, PARA ENTRADA DE ENERGIA</t>
  </si>
  <si>
    <t>EL07721</t>
  </si>
  <si>
    <t>DISJUNTOR TERMOMAGNÉTICO EM CAIXA MOLDADA TRIPOLAR 80A, Icc (CAPACIDADE DE INTERRUPÇÃO DE CURTO-CIRCUITO) MÍNIMO DE 50KA EM 220V E 20KA EM 440VCA</t>
  </si>
  <si>
    <t>EL07722</t>
  </si>
  <si>
    <t>DISJUNTOR TERMOMAGNÉTICO EM CAIXA MOLDADA TRIPOLAR 100A, Icc (CAPACIDADE DE INTERRUPÇÃO DE CURTO-CIRCUITO) MÍNIMO DE 50KA EM 220V E 20KA EM 440VCA</t>
  </si>
  <si>
    <t>EL07723</t>
  </si>
  <si>
    <t>DISJUNTOR TERMOMAGNÉTICO EM CAIXA MOLDADA TRIPOLAR 125 - 160A, Icc (CAPACIDADE DE INTERRUPÇÃO DE CURTO-CIRCUITO) MÍNIMO DE 50KA EM 220V E 20KA EM 440VCA</t>
  </si>
  <si>
    <t>EL07724</t>
  </si>
  <si>
    <t>DISJUNTOR TERMOMAGNÉTICO EM CAIXA MOLDADA TRIPOLAR 200 - 250A, Icc (CAPACIDADE DE INTERRUPÇÃO DE CURTO-CIRCUITO) MÍNIMO DE 50KA EM 220V E 25KA EM 440VCA</t>
  </si>
  <si>
    <t>EL07725</t>
  </si>
  <si>
    <t>DISJUNTOR TERMOMAGNÉTICO EM CAIXA MOLDADA TRIPOLAR 300 - 400A, Icc (CAPACIDADE DE INTERRUPÇÃO DE CURTO-CIRCUITO) MÍNIMO DE 50KA EM 220V E 35KA EM 440VCA</t>
  </si>
  <si>
    <t>EL07726</t>
  </si>
  <si>
    <t>DISJUNTOR TERMOMAGNÉTICO EM CAIXA MOLDADA TRIPOLAR 500 - 630A, Icc (CAPACIDADE DE INTERRUPÇÃO DE CURTO-CIRCUITO) MÍNIMO DE 50KA EM 220V / 35KA EM 440VCA</t>
  </si>
  <si>
    <t>EL07727</t>
  </si>
  <si>
    <t>DISJUNTOR TERMOMAGNÉTICO EM CAIXA MOLDADA TRIPOLAR 700 - 800A, Icc (CAPACIDADE DE INTERRUPÇÃO DE CURTO-CIRCUITO) MÍNIMO DE 50KA EM 220V E 35KA EM 440VCA</t>
  </si>
  <si>
    <t>FLANGE SEM RESSALTO AÇO CARBONO DE=63 MM * (1,70 KG) NBR 7675 PN 10 P/COLARINHO PEAD</t>
  </si>
  <si>
    <t>FLANGE SEM RESSALTO AÇO CARBONO DE=90 MM * (2,70 KG) NBR 7675 PN 10 P/COLARINHO PEAD</t>
  </si>
  <si>
    <t>FLANGE SEM RESSALTO AÇO CARBONO DE=110 MM * (2,70 KG) NBR 7675 PN 10 P/COLARINHO PEAD</t>
  </si>
  <si>
    <t>FLANGE SEM RESSALTO AÇO CARBONO DE=160 MM * (4,10 KG) NBR 7675 PN 10 P/COLARINHO PEAD</t>
  </si>
  <si>
    <t>FLANGE SEM RESSALTO AÇO CARBONO DE=200 MM * (6,00 KG) NBR 7675 PN 10 P/COLARINHO PEAD</t>
  </si>
  <si>
    <t>FLANGE SEM RESSALTO AÇO CARBONO DE=225 MM * (6,85 KG) NBR 7675 PN 10 P/COLARINHO PEAD</t>
  </si>
  <si>
    <t>FLANGE SEM RESSALTO AÇO CARBONO DE=250 MM * (7,70 KG) NBR 7675 PN 10 P/COLARINHO PEAD</t>
  </si>
  <si>
    <t>FLANGE SEM RESSALTO AÇO CARBONO DE=280 MM * (7,91 KG) NBR 7675 PN 10 P/COLARINHO PEAD</t>
  </si>
  <si>
    <t>FLANGE SEM RESSALTO AÇO CARBONO DE=315 MM * (8,90 KG) NBR 7675 PN 10 P/COLARINHO PEAD</t>
  </si>
  <si>
    <t>FLANGE SEM RESSALTO AÇO CARBONO DE=400 MM * (18,90 KG) NBR 7675 PN 10 P/COLARINHO PEAD</t>
  </si>
  <si>
    <t>EQ07742</t>
  </si>
  <si>
    <t>SOPRADOR DE AR QUENTE MANUAL 1600W C/ ACESSÓRIOS</t>
  </si>
  <si>
    <t>GERADOR A DIESEL POTÊNCIA=*20KVA MONOFÁSICO BI-VOLT</t>
  </si>
  <si>
    <t>GERADOR A DIESEL POTÊNCIA=*20KVA MONOFÁSICO BI-VOLT - À DISPOSIÇÃO</t>
  </si>
  <si>
    <t>EQ07734</t>
  </si>
  <si>
    <t>CAMINHÃO - COM PRANCHA CARREGA TUDO COM 3 EIXOS REBAIXADA - 6 MTS DE COMPRIMENTO ÚTIL C/CAPACIDADE DE *45T *330CV</t>
  </si>
  <si>
    <t>EQ07735</t>
  </si>
  <si>
    <t>CAMINHÃO - COM PRANCHA CARREGA TUDO COM 3 EIXOS REBAIXADA - 6 MTS DE COMPRIMENTO ÚTIL C/CAPACIDADE DE *45T *330CV - À DISPOSIÇÃO</t>
  </si>
  <si>
    <t>IMPERMEABILIZAÇÃO DE LAJES DE COBERTURAS E SUPERFÍCIES EXPOSTAS AOS RAIOS SOLARES, COM MANTA DE PVC RESISTENTE À U.V. E REALIZAÇÃO DE TESTE HOLIDAY</t>
  </si>
  <si>
    <t xml:space="preserve">IMPERMEABILIZAÇÃO DE RESERVATÓRIO DE ÁGUA POTÁVEL COM MANTA DE PVC E REALIZAÇÃO DE TESTE HOLIDAY </t>
  </si>
  <si>
    <t>Quadro Resumo</t>
  </si>
  <si>
    <t>Serviços (já inclui  LSB e LDI)</t>
  </si>
  <si>
    <t>LSB</t>
  </si>
  <si>
    <t>Taxa Adm</t>
  </si>
  <si>
    <t>M.O. Consultiva</t>
  </si>
  <si>
    <t>Encargos</t>
  </si>
  <si>
    <t>MASSA ESPECÍFICA APARENTE</t>
  </si>
  <si>
    <t>Horistas</t>
  </si>
  <si>
    <t>Mensalista</t>
  </si>
  <si>
    <t>Consultiva</t>
  </si>
  <si>
    <t>Classe II-A não inerte</t>
  </si>
  <si>
    <t>Classe II-B inerte</t>
  </si>
  <si>
    <t>Densidade</t>
  </si>
  <si>
    <t>Empolamento</t>
  </si>
  <si>
    <t>Encargos Sociais</t>
  </si>
  <si>
    <t>Solo contaminado</t>
  </si>
  <si>
    <t>Solo</t>
  </si>
  <si>
    <t>Benefícios trabalhistas (refeição + transp.+ etc.)</t>
  </si>
  <si>
    <t>Capa</t>
  </si>
  <si>
    <t>Entulho - RCC</t>
  </si>
  <si>
    <t>EPI’s e Uniformes</t>
  </si>
  <si>
    <t>Lodo</t>
  </si>
  <si>
    <t>Entulho - pavimentos</t>
  </si>
  <si>
    <t xml:space="preserve">Ferramental  Individual </t>
  </si>
  <si>
    <t>Areia saturada esgoto</t>
  </si>
  <si>
    <t>Areia seca/umida</t>
  </si>
  <si>
    <t>Encargos Totais</t>
  </si>
  <si>
    <t>Massa asfáltica CBUQ</t>
  </si>
  <si>
    <t>Massa asfáltica PMF</t>
  </si>
  <si>
    <t>Fator K</t>
  </si>
  <si>
    <t>Base Horista</t>
  </si>
  <si>
    <t>44 horas semanais</t>
  </si>
  <si>
    <t>Base Consultiva</t>
  </si>
  <si>
    <t>40 horas semanais</t>
  </si>
  <si>
    <t>Exemplo : Converter Horista para Consultiva</t>
  </si>
  <si>
    <t>Multiplicar o valor hora pela Base Horista para obter salário mensal</t>
  </si>
  <si>
    <t>Dividir o salário mensal pela Base Consultiva</t>
  </si>
  <si>
    <t>Multiplicar pelo Fator K</t>
  </si>
  <si>
    <t>Exemplo : Converter Consultiva para Horista</t>
  </si>
  <si>
    <t>Dividir pelo Fator K</t>
  </si>
  <si>
    <t>Multiplicar o valor hora pela Base Consultiva para obter salário mensal</t>
  </si>
  <si>
    <t>Dividir o salário mensal pela Base Horista</t>
  </si>
  <si>
    <t>DECRETO-LEI N.º 5.452, DE 1º DE MAIO DE 1943</t>
  </si>
  <si>
    <r>
      <t xml:space="preserve">Art. 73. </t>
    </r>
    <r>
      <rPr>
        <b/>
        <sz val="11"/>
        <color rgb="FFFF0000"/>
        <rFont val="Arial"/>
        <family val="2"/>
      </rPr>
      <t>Salvo nos casos de revezamento semanal ou quinzenal</t>
    </r>
    <r>
      <rPr>
        <sz val="11"/>
        <rFont val="Arial"/>
        <family val="2"/>
      </rPr>
      <t xml:space="preserve">, o trabalho noturno terá remuneração superior a do diurno e, para esse efeito, sua remuneração terá um acréscimo de 20 % (vinte por cento), pelo menos, sobre a hora diurna.    (Redação dada pelo Decreto-lei nº 9.666, de 1946)
§ 1º A hora do trabalho noturno será computada como de 52 minutos e 30 segundos.     (Redação dada pelo Decreto-lei nº 9.666, de 1946)
§ 2º Considera-se noturno, para os efeitos deste artigo, o trabalho executado </t>
    </r>
    <r>
      <rPr>
        <b/>
        <sz val="14"/>
        <color rgb="FFFF0000"/>
        <rFont val="Arial"/>
        <family val="2"/>
      </rPr>
      <t>entre as 22 horas de um dia e as 5 horas do dia seguinte</t>
    </r>
    <r>
      <rPr>
        <sz val="11"/>
        <rFont val="Arial"/>
        <family val="2"/>
      </rPr>
      <t>.      (Redação dada pelo Decreto-lei nº 9.666, de 1946)
§ 3º O acréscimo, a que se refere o presente artigo, em se tratando de empresas que não mantêm, pela natureza de suas atividades, trabalho noturno habitual, será feito, tendo em vista os quantitativos pagos por trabalhos diurnos de natureza semelhante. Em relação às empresas cujo trabalho noturno decorra da natureza de suas atividades, o aumento será calculado sobre o salário mínimo geral vigente na região, não sendo devido quando exceder desse limite, já acrescido da percentagem.      (Redação dada pelo Decreto-lei nº 9.666, de 1946)
§ 4º Nos horários mistos, assim entendidos os que abrangem períodos diurnos e noturnos, aplica-se às horas de trabalho noturno o disposto neste artigo e seus parágrafos. (Redação dada pelo Decreto-lei nº 9.666, de 1946)
§ 5º Às prorrogações do trabalho noturno aplica-se o disposto neste capítulo.       (Incluído pelo Decreto-lei nº 9.666, de 1946)</t>
    </r>
  </si>
  <si>
    <t>MATERIAL</t>
  </si>
  <si>
    <r>
      <t>kg/m</t>
    </r>
    <r>
      <rPr>
        <b/>
        <sz val="8"/>
        <color theme="1"/>
        <rFont val="Calibri"/>
        <family val="2"/>
        <scheme val="minor"/>
      </rPr>
      <t>3</t>
    </r>
  </si>
  <si>
    <t>AREIA SECA</t>
  </si>
  <si>
    <t>1300 a 1600</t>
  </si>
  <si>
    <t>AREIA ÚMIDA</t>
  </si>
  <si>
    <t>1700 a 2300</t>
  </si>
  <si>
    <t>AREIA FINA SECA</t>
  </si>
  <si>
    <t>AREIA GROSSA SECA</t>
  </si>
  <si>
    <t>ARGILA SECA</t>
  </si>
  <si>
    <t>1600 a 1800</t>
  </si>
  <si>
    <t>ARGILA ÚMIDA</t>
  </si>
  <si>
    <t>1800 a 2100</t>
  </si>
  <si>
    <t>CAL HIDRATADA</t>
  </si>
  <si>
    <t>1600 A 1800</t>
  </si>
  <si>
    <t>CAL HIDRÁULICA</t>
  </si>
  <si>
    <t>CAL EM PÓ</t>
  </si>
  <si>
    <t>CAL VIRGEM</t>
  </si>
  <si>
    <t>1400 a 1600</t>
  </si>
  <si>
    <t>CIMENTO A GRANEL</t>
  </si>
  <si>
    <t>CIMENTO EM SACOS</t>
  </si>
  <si>
    <t>GESSO EM PÓ</t>
  </si>
  <si>
    <t>Hora noturna</t>
  </si>
  <si>
    <t>Acréscimo sobre hora diurna</t>
  </si>
  <si>
    <t>GESSO HIDRATADO (EM BLOCO)</t>
  </si>
  <si>
    <t>1800 a 2600</t>
  </si>
  <si>
    <t>1 hora equivale a:</t>
  </si>
  <si>
    <t>1 / 52,50 * 60</t>
  </si>
  <si>
    <t>MINÉRIO DE FERRO</t>
  </si>
  <si>
    <t>TERRA APILOADA SECA</t>
  </si>
  <si>
    <t>1000 a 1600</t>
  </si>
  <si>
    <t>Exemplos:</t>
  </si>
  <si>
    <t>TERRA APILOADA ÚMIDA</t>
  </si>
  <si>
    <t>1600 a 2000</t>
  </si>
  <si>
    <t>TERRA ARENOSA</t>
  </si>
  <si>
    <r>
      <t xml:space="preserve">HORISTA - Base 220 horas     </t>
    </r>
    <r>
      <rPr>
        <sz val="8"/>
        <rFont val="Arial"/>
        <family val="2"/>
      </rPr>
      <t xml:space="preserve">  aplicação direta</t>
    </r>
  </si>
  <si>
    <t>TERRA VEGETAL SECA</t>
  </si>
  <si>
    <t>1200 a 1300</t>
  </si>
  <si>
    <t>Hora Normal</t>
  </si>
  <si>
    <t>Hora Noturna</t>
  </si>
  <si>
    <t>TERRA VEGETAL ÚMIDA</t>
  </si>
  <si>
    <t>ENTULHO DE OBRAS</t>
  </si>
  <si>
    <t>Blocos artificiais </t>
  </si>
  <si>
    <t>BLOCO DE ARGAMASSA</t>
  </si>
  <si>
    <t>CIMENTO PARA PISOS</t>
  </si>
  <si>
    <t>2200 a 2300</t>
  </si>
  <si>
    <t>CIMENTO-AMIANTO</t>
  </si>
  <si>
    <t>LAJOTAS CERÂMICAS</t>
  </si>
  <si>
    <t>1800 a 2000</t>
  </si>
  <si>
    <t>TIJOLO FURADO</t>
  </si>
  <si>
    <t>1100 a 1400</t>
  </si>
  <si>
    <t>TIJOLO MACIÇO</t>
  </si>
  <si>
    <t>1800 A 2000</t>
  </si>
  <si>
    <t>TIJOLO SÍLICO-CALCÁREO</t>
  </si>
  <si>
    <t>1900 a 2200</t>
  </si>
  <si>
    <r>
      <t>MENSALISTA - Base 174 horas</t>
    </r>
    <r>
      <rPr>
        <sz val="8"/>
        <rFont val="Arial"/>
        <family val="2"/>
      </rPr>
      <t xml:space="preserve">       deve-se retornar a base 200 para aplicação</t>
    </r>
  </si>
  <si>
    <t>TIJOLO POROSO</t>
  </si>
  <si>
    <t>1000 a 1100</t>
  </si>
  <si>
    <t>Salário Mes</t>
  </si>
  <si>
    <t>Base 200</t>
  </si>
  <si>
    <t>TIJOLO VITRIFICADO</t>
  </si>
  <si>
    <t>Revestimentos de concreto</t>
  </si>
  <si>
    <t>ARGAMASSA CAL HIDRÁULICA</t>
  </si>
  <si>
    <t>2000 A 2200</t>
  </si>
  <si>
    <t>ARGAMASSA CIMENTO/CAL/AREIA</t>
  </si>
  <si>
    <t>ARGAMASSA CIMENTO/AREIA</t>
  </si>
  <si>
    <t>ARGAMASSA DE GESSO/ESTUQUE</t>
  </si>
  <si>
    <t>ARGAMASSA DE CAL E AREIA</t>
  </si>
  <si>
    <t>CONCRETO SIMPLES</t>
  </si>
  <si>
    <t>CONCRETO ARMADO</t>
  </si>
  <si>
    <t>CONCRETO DE ARGILA EXPANDIDA</t>
  </si>
  <si>
    <t>ESTUQUE DE ARGAMASSA DE CIMENTO</t>
  </si>
  <si>
    <t>ESTUQUE DE ARGAMASSA DE CAL</t>
  </si>
  <si>
    <t>Metais</t>
  </si>
  <si>
    <t>BRONZE</t>
  </si>
  <si>
    <t>FERRO FORJADO</t>
  </si>
  <si>
    <t>FERRO FUNDIDO</t>
  </si>
  <si>
    <t>LATÃO</t>
  </si>
  <si>
    <t>Madeira</t>
  </si>
  <si>
    <t>MADEIRAS LEVES (CEDRO, JEQUITIBÁ, PINHO ARAUCÁRIA, PINHO DE RIPA E PINUS HELIOTIS)</t>
  </si>
  <si>
    <t>ATÉ 600</t>
  </si>
  <si>
    <t>MADEIRAS DE DUREZA MÉDIA   (CANELA, CEREJEIRA, EUCALIPTO, FREIJÓ, IMBUIA, LOURO, PEROBA DO CAMPO, PAU MARFIM E VINHÁTICO)</t>
  </si>
  <si>
    <t>600 a 750</t>
  </si>
  <si>
    <t>MADEIRAS DURAS PARA ESTRUTURAS OU EXPOSIÇÃO ÀS INTEMPÉRIES (ANGICO-VERMELHO, BRANCO E PRETO, BATINGA, BRAÚNA, CABRIUVA, CARVALHO, GUAJUVIRÁ, IPÊ AMARELO, JACARANDÁ, MAÇARANDUBA, MOGNO, PEROBA ROSA, ROXINHO E SUCUPIRA)</t>
  </si>
  <si>
    <t>ACIMA DE 750</t>
  </si>
  <si>
    <t>Materiais diversos</t>
  </si>
  <si>
    <t>ALCATRÃO</t>
  </si>
  <si>
    <t>ÁLCOOL</t>
  </si>
  <si>
    <t>ASFALTO</t>
  </si>
  <si>
    <t>BORRACHA PARA JUNTAS</t>
  </si>
  <si>
    <t>CARVÃO MINERAL EM PÓ</t>
  </si>
  <si>
    <t>CARVÃO EM PEDRA</t>
  </si>
  <si>
    <t>1600 a 1900</t>
  </si>
  <si>
    <t>CARVÃO VEGETAL</t>
  </si>
  <si>
    <t>CIMENTO EM PÓ</t>
  </si>
  <si>
    <t>1100 a 1700</t>
  </si>
  <si>
    <t>CLINKER DE CIMENTO</t>
  </si>
  <si>
    <t>CORTIÇA AGLOMERADA</t>
  </si>
  <si>
    <t>CORTIÇA NATURAL</t>
  </si>
  <si>
    <t>ESCÓRIA DE ALTO-FORNO</t>
  </si>
  <si>
    <t>LENHA</t>
  </si>
  <si>
    <t>PAPEL</t>
  </si>
  <si>
    <t>PLÁSTICO EM CHAPAS E CANOS</t>
  </si>
  <si>
    <t>PORCELANAS</t>
  </si>
  <si>
    <t>RESINAS</t>
  </si>
  <si>
    <t>TURFA</t>
  </si>
  <si>
    <t>300 a 600</t>
  </si>
  <si>
    <t>VIDRO</t>
  </si>
  <si>
    <t>2400 a 2600</t>
  </si>
  <si>
    <t> Rochas e materiais rochosos e fragmentados </t>
  </si>
  <si>
    <t>ARDÓSIA</t>
  </si>
  <si>
    <t>2600 a 2700</t>
  </si>
  <si>
    <t>AREIA QUARTZOSA SECA</t>
  </si>
  <si>
    <t>AREIA QUARTZOSA ÚMIDA</t>
  </si>
  <si>
    <t>ARENITO</t>
  </si>
  <si>
    <t>2100 a 2300</t>
  </si>
  <si>
    <t>BASALTO</t>
  </si>
  <si>
    <t>BRITA BASÁLTICA</t>
  </si>
  <si>
    <t>BRITA CALCÁREA OU ARENÁRIA</t>
  </si>
  <si>
    <t>BRITA GRANÍTICA</t>
  </si>
  <si>
    <t>CALCÁREO COMPACTO</t>
  </si>
  <si>
    <t>CALCÁREO LEVE</t>
  </si>
  <si>
    <t>CASCALHO DE ROCHA SECO</t>
  </si>
  <si>
    <t>CASCALHO DE ROCHA ÚMIDO</t>
  </si>
  <si>
    <t>GNAISSE</t>
  </si>
  <si>
    <t>GRANITO</t>
  </si>
  <si>
    <t>2600 a 3000</t>
  </si>
  <si>
    <t>MÁRMORE</t>
  </si>
  <si>
    <t>2500 a 2800</t>
  </si>
  <si>
    <t>PEDRA SABÃO</t>
  </si>
  <si>
    <t>ROCHA MARROADA</t>
  </si>
  <si>
    <t>1600 a 1700</t>
  </si>
  <si>
    <t>SEIXO ARENOSO</t>
  </si>
  <si>
    <t>SEIXO DE PEDRA-POME</t>
  </si>
  <si>
    <t>Adotado</t>
  </si>
  <si>
    <t>Fonte:https://operaction.com.br/densidade-dos-materiais/</t>
  </si>
  <si>
    <t>Densidade (kg/m3)</t>
  </si>
  <si>
    <t>Io</t>
  </si>
  <si>
    <t>Fonte?</t>
  </si>
  <si>
    <t>Nome</t>
  </si>
  <si>
    <t>Descricao</t>
  </si>
  <si>
    <t>Exibir</t>
  </si>
  <si>
    <t>%</t>
  </si>
  <si>
    <t>Porcentagem</t>
  </si>
  <si>
    <t>%O</t>
  </si>
  <si>
    <t>Permilagem</t>
  </si>
  <si>
    <t>°C</t>
  </si>
  <si>
    <t>Grau centígrado</t>
  </si>
  <si>
    <t>°F</t>
  </si>
  <si>
    <t>Fahrenheit</t>
  </si>
  <si>
    <t>µA</t>
  </si>
  <si>
    <t>Microampère</t>
  </si>
  <si>
    <t>µF</t>
  </si>
  <si>
    <t>Microfarad</t>
  </si>
  <si>
    <t>µGL</t>
  </si>
  <si>
    <t>Micrograma/litro</t>
  </si>
  <si>
    <t>µGQ</t>
  </si>
  <si>
    <t>Microgramas/metro cúbico</t>
  </si>
  <si>
    <t>µL</t>
  </si>
  <si>
    <t>Microlitro</t>
  </si>
  <si>
    <t>µM</t>
  </si>
  <si>
    <t>Micrometro</t>
  </si>
  <si>
    <t>A</t>
  </si>
  <si>
    <t>Ampère</t>
  </si>
  <si>
    <t>ACR</t>
  </si>
  <si>
    <t>Acre</t>
  </si>
  <si>
    <t>Ah</t>
  </si>
  <si>
    <t>Ampère-hora</t>
  </si>
  <si>
    <t>ANS</t>
  </si>
  <si>
    <t>Anos (annum)</t>
  </si>
  <si>
    <t>BAR</t>
  </si>
  <si>
    <t>Bar</t>
  </si>
  <si>
    <t>bbl</t>
  </si>
  <si>
    <t>British Thermal Un./barril EUA</t>
  </si>
  <si>
    <t>bft</t>
  </si>
  <si>
    <t>British Thermal Unit/pé cúbico</t>
  </si>
  <si>
    <t>bgl</t>
  </si>
  <si>
    <t>British Thermal Unit/galão EUA</t>
  </si>
  <si>
    <t>BL</t>
  </si>
  <si>
    <t>BLOCO</t>
  </si>
  <si>
    <t>Bq</t>
  </si>
  <si>
    <t>BQK</t>
  </si>
  <si>
    <t>Becquereis/quilograma</t>
  </si>
  <si>
    <t>BARRA</t>
  </si>
  <si>
    <t>btl</t>
  </si>
  <si>
    <t>British Thermal Unit/libra EUA</t>
  </si>
  <si>
    <t>C3S</t>
  </si>
  <si>
    <t>Centímetros cúbicos/segundo</t>
  </si>
  <si>
    <t>CD</t>
  </si>
  <si>
    <t>Candela</t>
  </si>
  <si>
    <t>CD3</t>
  </si>
  <si>
    <t>Decímetro cúbico</t>
  </si>
  <si>
    <t>CDA</t>
  </si>
  <si>
    <t>Cada</t>
  </si>
  <si>
    <t>CFM</t>
  </si>
  <si>
    <t>Millimol por litro</t>
  </si>
  <si>
    <t>CONJUNTO</t>
  </si>
  <si>
    <t>CONJUNTO X DIA</t>
  </si>
  <si>
    <t>CJK</t>
  </si>
  <si>
    <t>CONJUNTO X KILOM.</t>
  </si>
  <si>
    <t>CJM</t>
  </si>
  <si>
    <t>CONJUNTO X MÊS</t>
  </si>
  <si>
    <t>CL</t>
  </si>
  <si>
    <t>Centilitro</t>
  </si>
  <si>
    <t>CM</t>
  </si>
  <si>
    <t>Centímetro</t>
  </si>
  <si>
    <t>CM2</t>
  </si>
  <si>
    <t>Centímetro quadrado</t>
  </si>
  <si>
    <t>CM3</t>
  </si>
  <si>
    <t>Centímetro cúbico</t>
  </si>
  <si>
    <t>CMH</t>
  </si>
  <si>
    <t>Centímetros/hora</t>
  </si>
  <si>
    <t>CMS</t>
  </si>
  <si>
    <t>Centímetros/segundo</t>
  </si>
  <si>
    <t>CPS</t>
  </si>
  <si>
    <t>centipoise</t>
  </si>
  <si>
    <t>CT</t>
  </si>
  <si>
    <t>CENTO</t>
  </si>
  <si>
    <t>CTL</t>
  </si>
  <si>
    <t>Quota grp.empresas em %</t>
  </si>
  <si>
    <t>CV</t>
  </si>
  <si>
    <t>CAVALO</t>
  </si>
  <si>
    <t>CX</t>
  </si>
  <si>
    <t>Caixa</t>
  </si>
  <si>
    <t>CXC</t>
  </si>
  <si>
    <t>Caixa de papelão</t>
  </si>
  <si>
    <t>CXT</t>
  </si>
  <si>
    <t>Caixote</t>
  </si>
  <si>
    <t>Dias</t>
  </si>
  <si>
    <t>dBa</t>
  </si>
  <si>
    <t>dB(a)</t>
  </si>
  <si>
    <t>dBc</t>
  </si>
  <si>
    <t>dB(c)</t>
  </si>
  <si>
    <t>DEC</t>
  </si>
  <si>
    <t>DECIBEL</t>
  </si>
  <si>
    <t>DM</t>
  </si>
  <si>
    <t>Decímetro</t>
  </si>
  <si>
    <t>DOS</t>
  </si>
  <si>
    <t>DOSE</t>
  </si>
  <si>
    <t>DZ</t>
  </si>
  <si>
    <t>Dúzia</t>
  </si>
  <si>
    <t>EML</t>
  </si>
  <si>
    <t>Unidades enzima/mililitro</t>
  </si>
  <si>
    <t>EQUIPE X DIA</t>
  </si>
  <si>
    <t>EQM</t>
  </si>
  <si>
    <t>EQUIPE X MES</t>
  </si>
  <si>
    <t>F</t>
  </si>
  <si>
    <t>Farad</t>
  </si>
  <si>
    <t>FEM</t>
  </si>
  <si>
    <t>FEMTOLITRO</t>
  </si>
  <si>
    <t>FOZ</t>
  </si>
  <si>
    <t>Onça líquida EUA</t>
  </si>
  <si>
    <t>G</t>
  </si>
  <si>
    <t>Grama</t>
  </si>
  <si>
    <t>GAU</t>
  </si>
  <si>
    <t>Grama ouro</t>
  </si>
  <si>
    <t>GLOBAL</t>
  </si>
  <si>
    <t>GGC</t>
  </si>
  <si>
    <t>GRAMA POR GRAMA DE CREATININA</t>
  </si>
  <si>
    <t>GHG</t>
  </si>
  <si>
    <t>Gramas/hectograma</t>
  </si>
  <si>
    <t>GIA</t>
  </si>
  <si>
    <t>Grama - ingrediente ativo</t>
  </si>
  <si>
    <t>GIL</t>
  </si>
  <si>
    <t>Grama IngrAtivo / litro</t>
  </si>
  <si>
    <t>GJ</t>
  </si>
  <si>
    <t>Gigajoule</t>
  </si>
  <si>
    <t>gj3</t>
  </si>
  <si>
    <t>Gigajoule/1000 metros cúbicos</t>
  </si>
  <si>
    <t>gjm</t>
  </si>
  <si>
    <t>Gigajoule/metro cúbico</t>
  </si>
  <si>
    <t>gjt</t>
  </si>
  <si>
    <t>Gigajoule/tonelada EUA</t>
  </si>
  <si>
    <t>GKG</t>
  </si>
  <si>
    <t>Gramas/quilogramas</t>
  </si>
  <si>
    <t>GLI</t>
  </si>
  <si>
    <t>Gramas/litros</t>
  </si>
  <si>
    <t>GM</t>
  </si>
  <si>
    <t>Gramas/mol</t>
  </si>
  <si>
    <t>GM2</t>
  </si>
  <si>
    <t>Gramas/metro quadrado</t>
  </si>
  <si>
    <t>GM3</t>
  </si>
  <si>
    <t>Gramas/metro cúbico</t>
  </si>
  <si>
    <t>GML</t>
  </si>
  <si>
    <t>gramas/mililitro</t>
  </si>
  <si>
    <t>GOH</t>
  </si>
  <si>
    <t>Gigaohm</t>
  </si>
  <si>
    <t>GPH</t>
  </si>
  <si>
    <t>Galões por hora (US)</t>
  </si>
  <si>
    <t>GPM</t>
  </si>
  <si>
    <t>Galões por milha (US)</t>
  </si>
  <si>
    <t>GR</t>
  </si>
  <si>
    <t>Garrafa</t>
  </si>
  <si>
    <t>GRA</t>
  </si>
  <si>
    <t>Graus</t>
  </si>
  <si>
    <t>GRD</t>
  </si>
  <si>
    <t>GRAMA POR DECILITRO</t>
  </si>
  <si>
    <t>GUS</t>
  </si>
  <si>
    <t>Galão EUA</t>
  </si>
  <si>
    <t>Hora</t>
  </si>
  <si>
    <t>Hectares</t>
  </si>
  <si>
    <t>HL</t>
  </si>
  <si>
    <t>Hectolitro</t>
  </si>
  <si>
    <t>HP</t>
  </si>
  <si>
    <t>HORSE POWER</t>
  </si>
  <si>
    <t>HPA</t>
  </si>
  <si>
    <t>Hectopascal</t>
  </si>
  <si>
    <t>HP X HORA</t>
  </si>
  <si>
    <t>HRM</t>
  </si>
  <si>
    <t>Hora por mês</t>
  </si>
  <si>
    <t>HRS</t>
  </si>
  <si>
    <t>Horas</t>
  </si>
  <si>
    <t>HZ</t>
  </si>
  <si>
    <t>Hertz (1/segundo)</t>
  </si>
  <si>
    <t>IF</t>
  </si>
  <si>
    <t>Picofarad</t>
  </si>
  <si>
    <t>IV</t>
  </si>
  <si>
    <t>Miliwatts</t>
  </si>
  <si>
    <t>J</t>
  </si>
  <si>
    <t>Joule</t>
  </si>
  <si>
    <t>JKG</t>
  </si>
  <si>
    <t>Joules/quilograma</t>
  </si>
  <si>
    <t>JKK</t>
  </si>
  <si>
    <t>Capacidade térmica específica</t>
  </si>
  <si>
    <t>jm3</t>
  </si>
  <si>
    <t>Joule/metro cúbico</t>
  </si>
  <si>
    <t>JMO</t>
  </si>
  <si>
    <t>Joule/mole</t>
  </si>
  <si>
    <t>K</t>
  </si>
  <si>
    <t>Kelvin</t>
  </si>
  <si>
    <t>KA</t>
  </si>
  <si>
    <t>Kiloampere</t>
  </si>
  <si>
    <t>KBK</t>
  </si>
  <si>
    <t>Quilobecquereis/quilograma</t>
  </si>
  <si>
    <t>KD3</t>
  </si>
  <si>
    <t>Quilogramas/decímetro cúbico</t>
  </si>
  <si>
    <t>Quilograma</t>
  </si>
  <si>
    <t>kgb</t>
  </si>
  <si>
    <t>Quilograma/barril EUA</t>
  </si>
  <si>
    <t>KGF</t>
  </si>
  <si>
    <t>Quilogramas/metro quadrado</t>
  </si>
  <si>
    <t>kgj</t>
  </si>
  <si>
    <t>Quilograma/joule</t>
  </si>
  <si>
    <t>KGK</t>
  </si>
  <si>
    <t>Quilogramas/quilogramas</t>
  </si>
  <si>
    <t>KGM</t>
  </si>
  <si>
    <t>Quilogramas/mol</t>
  </si>
  <si>
    <t>kgm</t>
  </si>
  <si>
    <t>Quilograma/milhões BTU</t>
  </si>
  <si>
    <t>KGR</t>
  </si>
  <si>
    <t>Quilograma - ingrediente ativo</t>
  </si>
  <si>
    <t>KGS</t>
  </si>
  <si>
    <t>Quilogramas/segundo</t>
  </si>
  <si>
    <t>kgs</t>
  </si>
  <si>
    <t>Quilograma/pé cúbico padrão</t>
  </si>
  <si>
    <t>kgt</t>
  </si>
  <si>
    <t>Quilograma/tonelada EUA</t>
  </si>
  <si>
    <t>KGV</t>
  </si>
  <si>
    <t>Quilogramas/metro cúbico</t>
  </si>
  <si>
    <t>KHZ</t>
  </si>
  <si>
    <t>Quilohertz</t>
  </si>
  <si>
    <t>KJ</t>
  </si>
  <si>
    <t>Quilojoule</t>
  </si>
  <si>
    <t>KJK</t>
  </si>
  <si>
    <t>Quilojoules/quilograma</t>
  </si>
  <si>
    <t>KJM</t>
  </si>
  <si>
    <t>Quilojoule/mole</t>
  </si>
  <si>
    <t>Quilômetro</t>
  </si>
  <si>
    <t>km</t>
  </si>
  <si>
    <t>KM para centro de trabalho</t>
  </si>
  <si>
    <t>KM2</t>
  </si>
  <si>
    <t>Quilômetro quadrado</t>
  </si>
  <si>
    <t>KMH</t>
  </si>
  <si>
    <t>Quilômetros/hora</t>
  </si>
  <si>
    <t>KMK</t>
  </si>
  <si>
    <t>Metro cúbico/metro cúbico</t>
  </si>
  <si>
    <t>KML</t>
  </si>
  <si>
    <t>Kilomol</t>
  </si>
  <si>
    <t>kml</t>
  </si>
  <si>
    <t>Quilograma/quilograma mol</t>
  </si>
  <si>
    <t>KMN</t>
  </si>
  <si>
    <t>Kelvin/minuto</t>
  </si>
  <si>
    <t>KMS</t>
  </si>
  <si>
    <t>Kelvin/segundo</t>
  </si>
  <si>
    <t>KN</t>
  </si>
  <si>
    <t>Kilonewton</t>
  </si>
  <si>
    <t>KOH</t>
  </si>
  <si>
    <t>Quilo-ohm</t>
  </si>
  <si>
    <t>KPA</t>
  </si>
  <si>
    <t>Kilopascal</t>
  </si>
  <si>
    <t>KT</t>
  </si>
  <si>
    <t>Quilotoneladas</t>
  </si>
  <si>
    <t>KV</t>
  </si>
  <si>
    <t>Quilovolts</t>
  </si>
  <si>
    <t>KVA</t>
  </si>
  <si>
    <t>Kilovoltampere</t>
  </si>
  <si>
    <t>KW</t>
  </si>
  <si>
    <t>Quilowatt</t>
  </si>
  <si>
    <t>Quilowatts/hora</t>
  </si>
  <si>
    <t>KWK</t>
  </si>
  <si>
    <t>kg ingrediente ativo / kg</t>
  </si>
  <si>
    <t>Litro</t>
  </si>
  <si>
    <t>L/S</t>
  </si>
  <si>
    <t>Litros por segundo</t>
  </si>
  <si>
    <t>LB</t>
  </si>
  <si>
    <t>Libra EUA</t>
  </si>
  <si>
    <t>lbb</t>
  </si>
  <si>
    <t>Libra EUA/British Thermal Unit</t>
  </si>
  <si>
    <t>lbg</t>
  </si>
  <si>
    <t>Libra EUA/galão EUA</t>
  </si>
  <si>
    <t>lbl</t>
  </si>
  <si>
    <t>Libra EUA/libra EUA mol</t>
  </si>
  <si>
    <t>lbm</t>
  </si>
  <si>
    <t>Libra EUA/milhões BTU</t>
  </si>
  <si>
    <t>lbs</t>
  </si>
  <si>
    <t>Libra EUA/pé cúbico padrão</t>
  </si>
  <si>
    <t>lbt</t>
  </si>
  <si>
    <t>Libra EUA/tonelada EUA</t>
  </si>
  <si>
    <t>LCK</t>
  </si>
  <si>
    <t>Litros por 100 km</t>
  </si>
  <si>
    <t>LMI</t>
  </si>
  <si>
    <t>Litros/minuto</t>
  </si>
  <si>
    <t>LMS</t>
  </si>
  <si>
    <t>Litros/molsegundo</t>
  </si>
  <si>
    <t>LPH</t>
  </si>
  <si>
    <t>Litros por hora</t>
  </si>
  <si>
    <t>LUX</t>
  </si>
  <si>
    <t>Lux</t>
  </si>
  <si>
    <t>Metro</t>
  </si>
  <si>
    <t>M%</t>
  </si>
  <si>
    <t>Porcentagem (massa)</t>
  </si>
  <si>
    <t>M%O</t>
  </si>
  <si>
    <t>Proporção por mil (massa)</t>
  </si>
  <si>
    <t>M/L</t>
  </si>
  <si>
    <t>Mol por litro</t>
  </si>
  <si>
    <t>M/M</t>
  </si>
  <si>
    <t>Mol por metro cúbico</t>
  </si>
  <si>
    <t>M/S</t>
  </si>
  <si>
    <t>Metro/segundo</t>
  </si>
  <si>
    <t>Metro quadrado</t>
  </si>
  <si>
    <t>M-2</t>
  </si>
  <si>
    <t>1 / metro quadrado</t>
  </si>
  <si>
    <t>METRO QUADRADO X MÊS</t>
  </si>
  <si>
    <t>M2S</t>
  </si>
  <si>
    <t>Metros quadrados/segundo</t>
  </si>
  <si>
    <t>Metro cubico</t>
  </si>
  <si>
    <t>M3D</t>
  </si>
  <si>
    <t>Metro cúbico/dia</t>
  </si>
  <si>
    <t>M3H</t>
  </si>
  <si>
    <t>Metro cúbico/hora</t>
  </si>
  <si>
    <t>METRO CÚBICO X MÊS</t>
  </si>
  <si>
    <t>METRO CUBICO POR KILOMETRO</t>
  </si>
  <si>
    <t>M3S</t>
  </si>
  <si>
    <t>Metro cúbico/segundo</t>
  </si>
  <si>
    <t>MA</t>
  </si>
  <si>
    <t>Miliampère</t>
  </si>
  <si>
    <t>MAI</t>
  </si>
  <si>
    <t>Maiúsculas</t>
  </si>
  <si>
    <t>MBA</t>
  </si>
  <si>
    <t>Milibares</t>
  </si>
  <si>
    <t>mbb</t>
  </si>
  <si>
    <t>Milhões BTU/barril EUA</t>
  </si>
  <si>
    <t>mbt</t>
  </si>
  <si>
    <t>Milhões BTU/tonelada EUA</t>
  </si>
  <si>
    <t>MBZ</t>
  </si>
  <si>
    <t>Metro-bar/segundo</t>
  </si>
  <si>
    <t>MCA</t>
  </si>
  <si>
    <t>METROS DE COLUNA DE ÁGUA</t>
  </si>
  <si>
    <t>MCG</t>
  </si>
  <si>
    <t>MICROGRAMA/GRAMA DE CREATININA</t>
  </si>
  <si>
    <t>MDI</t>
  </si>
  <si>
    <t>METRO X DIA</t>
  </si>
  <si>
    <t>MED</t>
  </si>
  <si>
    <t>MILILITRO DE ERITRÓCITO/DECI</t>
  </si>
  <si>
    <t>MEJ</t>
  </si>
  <si>
    <t>Megajoule</t>
  </si>
  <si>
    <t>Meses</t>
  </si>
  <si>
    <t>MF</t>
  </si>
  <si>
    <t>Milifarad</t>
  </si>
  <si>
    <t>MG</t>
  </si>
  <si>
    <t>Miligrama</t>
  </si>
  <si>
    <t>MGD</t>
  </si>
  <si>
    <t>MILIGRAMA POR DECILITRO</t>
  </si>
  <si>
    <t>MGF</t>
  </si>
  <si>
    <t>Miligrama/centímetro quadrado</t>
  </si>
  <si>
    <t>MGG</t>
  </si>
  <si>
    <t>Miligrama/grama</t>
  </si>
  <si>
    <t>MGK</t>
  </si>
  <si>
    <t>Miligramas/quilograma</t>
  </si>
  <si>
    <t>MGL</t>
  </si>
  <si>
    <t>Miligrama/litro</t>
  </si>
  <si>
    <t>MGM</t>
  </si>
  <si>
    <t>mg/m³</t>
  </si>
  <si>
    <t>MGO</t>
  </si>
  <si>
    <t>Megaohm</t>
  </si>
  <si>
    <t>MGQ</t>
  </si>
  <si>
    <t>Miligramas/metro cúbico</t>
  </si>
  <si>
    <t>MGV</t>
  </si>
  <si>
    <t>Megavolt</t>
  </si>
  <si>
    <t>MGW</t>
  </si>
  <si>
    <t>Megawatts</t>
  </si>
  <si>
    <t>MHL</t>
  </si>
  <si>
    <t>MILHEIRO</t>
  </si>
  <si>
    <t>MHR</t>
  </si>
  <si>
    <t>Metros/hora</t>
  </si>
  <si>
    <t>MHZ</t>
  </si>
  <si>
    <t>Megahertz</t>
  </si>
  <si>
    <t>MI</t>
  </si>
  <si>
    <t>Milha</t>
  </si>
  <si>
    <t>MI2</t>
  </si>
  <si>
    <t>Milhas quadradas</t>
  </si>
  <si>
    <t>MIJ</t>
  </si>
  <si>
    <t>Milijoules</t>
  </si>
  <si>
    <t>MIL</t>
  </si>
  <si>
    <t>Milhares</t>
  </si>
  <si>
    <t>MIN</t>
  </si>
  <si>
    <t>Minuto</t>
  </si>
  <si>
    <t>MIS</t>
  </si>
  <si>
    <t>Microsegundos</t>
  </si>
  <si>
    <t>Mililitro</t>
  </si>
  <si>
    <t>MLF</t>
  </si>
  <si>
    <t>MILHEIRO FOLHA</t>
  </si>
  <si>
    <t>MLK</t>
  </si>
  <si>
    <t>Mililitro/metro cúbico</t>
  </si>
  <si>
    <t>MLM</t>
  </si>
  <si>
    <t>MILIGRAMA POR MILILITRO</t>
  </si>
  <si>
    <t>MLW</t>
  </si>
  <si>
    <t>Mililitro - ingrediente ativo</t>
  </si>
  <si>
    <t>MM</t>
  </si>
  <si>
    <t>Milímetro</t>
  </si>
  <si>
    <t>MM2</t>
  </si>
  <si>
    <t>Milímetros quadrados</t>
  </si>
  <si>
    <t>MM3</t>
  </si>
  <si>
    <t>Milímetro cúbico</t>
  </si>
  <si>
    <t>MMA</t>
  </si>
  <si>
    <t>Milímetro/ano</t>
  </si>
  <si>
    <t>MMC</t>
  </si>
  <si>
    <t>MILHÕES POR MILÍMETRO CÚBICO</t>
  </si>
  <si>
    <t>MMG</t>
  </si>
  <si>
    <t>Milimol/grama</t>
  </si>
  <si>
    <t>MMH</t>
  </si>
  <si>
    <t>Milímetro/hora</t>
  </si>
  <si>
    <t>MMK</t>
  </si>
  <si>
    <t>Milimoles/quilograma</t>
  </si>
  <si>
    <t>MML</t>
  </si>
  <si>
    <t>MICROGRAMA POR 100ML</t>
  </si>
  <si>
    <t>MMO</t>
  </si>
  <si>
    <t>Milimole</t>
  </si>
  <si>
    <t>MMS</t>
  </si>
  <si>
    <t>Milímetros/segundos</t>
  </si>
  <si>
    <t>MN</t>
  </si>
  <si>
    <t>Meganewton</t>
  </si>
  <si>
    <t>MNM</t>
  </si>
  <si>
    <t>Milinewton/metro</t>
  </si>
  <si>
    <t>MOK</t>
  </si>
  <si>
    <t>Moles/quilograma</t>
  </si>
  <si>
    <t>MOL</t>
  </si>
  <si>
    <t>Mole</t>
  </si>
  <si>
    <t>MP</t>
  </si>
  <si>
    <t>MILHEIRO POR PACOTE</t>
  </si>
  <si>
    <t>MPA</t>
  </si>
  <si>
    <t>Megapascal</t>
  </si>
  <si>
    <t>MPB</t>
  </si>
  <si>
    <t>Partes por bilhão (massa)</t>
  </si>
  <si>
    <t>MPG</t>
  </si>
  <si>
    <t>Milhas por galão (US)</t>
  </si>
  <si>
    <t>MPH</t>
  </si>
  <si>
    <t>MOL POR HEME</t>
  </si>
  <si>
    <t>MPM</t>
  </si>
  <si>
    <t>Partes por milhão (massa)</t>
  </si>
  <si>
    <t>MPS</t>
  </si>
  <si>
    <t>Milipascal/segundos</t>
  </si>
  <si>
    <t>MPT</t>
  </si>
  <si>
    <t>Parts per trillion (massa)</t>
  </si>
  <si>
    <t>MPZ</t>
  </si>
  <si>
    <t>Metropascal/segundo</t>
  </si>
  <si>
    <t>MS</t>
  </si>
  <si>
    <t>Milisegundos</t>
  </si>
  <si>
    <t>MS2</t>
  </si>
  <si>
    <t>Metro/segundo quadrado</t>
  </si>
  <si>
    <t>MSC</t>
  </si>
  <si>
    <t>Microsiemens por centímetro</t>
  </si>
  <si>
    <t>MSS</t>
  </si>
  <si>
    <t>m/s²</t>
  </si>
  <si>
    <t>MTE</t>
  </si>
  <si>
    <t>Mili-tesla</t>
  </si>
  <si>
    <t>MTM</t>
  </si>
  <si>
    <t>MILILITRO POR MINUTO</t>
  </si>
  <si>
    <t>MV</t>
  </si>
  <si>
    <t>Milivolts</t>
  </si>
  <si>
    <t>MWH</t>
  </si>
  <si>
    <t>Megawatt hora</t>
  </si>
  <si>
    <t>N</t>
  </si>
  <si>
    <t>Newton</t>
  </si>
  <si>
    <t>NA</t>
  </si>
  <si>
    <t>Nanoampere</t>
  </si>
  <si>
    <t>NAM</t>
  </si>
  <si>
    <t>Nanômetro</t>
  </si>
  <si>
    <t>NCM</t>
  </si>
  <si>
    <t>NÚMERO DE CÉLULAS POR ML</t>
  </si>
  <si>
    <t>NF</t>
  </si>
  <si>
    <t>Nanofarad</t>
  </si>
  <si>
    <t>NGM</t>
  </si>
  <si>
    <t>NONO GRAMA POR MILILITRO</t>
  </si>
  <si>
    <t>NM</t>
  </si>
  <si>
    <t>Newton/metro</t>
  </si>
  <si>
    <t>NMC</t>
  </si>
  <si>
    <t>NÚMERO POR MILÍMETRO CÚBICO</t>
  </si>
  <si>
    <t>NMM</t>
  </si>
  <si>
    <t>Newton/milímetro quadrado</t>
  </si>
  <si>
    <t>NS</t>
  </si>
  <si>
    <t>Nano-segundos</t>
  </si>
  <si>
    <t>NTU</t>
  </si>
  <si>
    <t>Unidade nefelometrica de turbi</t>
  </si>
  <si>
    <t>NWC</t>
  </si>
  <si>
    <t>nW/cm²</t>
  </si>
  <si>
    <t>OCM</t>
  </si>
  <si>
    <t>Resistência elétrica espec.</t>
  </si>
  <si>
    <t>OHM</t>
  </si>
  <si>
    <t>Ohm</t>
  </si>
  <si>
    <t>OM</t>
  </si>
  <si>
    <t>OZ</t>
  </si>
  <si>
    <t>Onça</t>
  </si>
  <si>
    <t>P</t>
  </si>
  <si>
    <t>Pontos</t>
  </si>
  <si>
    <t>PA</t>
  </si>
  <si>
    <t>Pascal</t>
  </si>
  <si>
    <t>PAC</t>
  </si>
  <si>
    <t>Pacote</t>
  </si>
  <si>
    <t>PAD</t>
  </si>
  <si>
    <t>Partes por trilhão (volume)</t>
  </si>
  <si>
    <t>PAL</t>
  </si>
  <si>
    <t>Palete</t>
  </si>
  <si>
    <t>PAM</t>
  </si>
  <si>
    <t>POSIÇÃO ATENDIMENTO POR MES</t>
  </si>
  <si>
    <t>PAR</t>
  </si>
  <si>
    <t>Par</t>
  </si>
  <si>
    <t>PAS</t>
  </si>
  <si>
    <t>Pascal-segundo</t>
  </si>
  <si>
    <t>PAT</t>
  </si>
  <si>
    <t>POSIÇÃO ATENDIMENTO</t>
  </si>
  <si>
    <t>PDI</t>
  </si>
  <si>
    <t>POSTO DIA</t>
  </si>
  <si>
    <t>PÉ2</t>
  </si>
  <si>
    <t>Pés quadrados</t>
  </si>
  <si>
    <t>PÉ3</t>
  </si>
  <si>
    <t>Pé cúbico</t>
  </si>
  <si>
    <t>PEÇ</t>
  </si>
  <si>
    <t>Peça</t>
  </si>
  <si>
    <t>PÉS</t>
  </si>
  <si>
    <t>Pés</t>
  </si>
  <si>
    <t>pH</t>
  </si>
  <si>
    <t>PHR</t>
  </si>
  <si>
    <t>POR HORA</t>
  </si>
  <si>
    <t>PIC</t>
  </si>
  <si>
    <t>PICOGRAMA</t>
  </si>
  <si>
    <t>PMI</t>
  </si>
  <si>
    <t>1/Minute</t>
  </si>
  <si>
    <t>PMR</t>
  </si>
  <si>
    <t>Taxa de permeação SI</t>
  </si>
  <si>
    <t>PMS</t>
  </si>
  <si>
    <t>POR MES</t>
  </si>
  <si>
    <t>POL</t>
  </si>
  <si>
    <t>Polegada (inch)</t>
  </si>
  <si>
    <t>PP</t>
  </si>
  <si>
    <t>mppdc</t>
  </si>
  <si>
    <t>PPB</t>
  </si>
  <si>
    <t>Partes por bilhões</t>
  </si>
  <si>
    <t>ppm</t>
  </si>
  <si>
    <t>PPM</t>
  </si>
  <si>
    <t>Partes por milhão</t>
  </si>
  <si>
    <t>PPT</t>
  </si>
  <si>
    <t>Parts per trilhão</t>
  </si>
  <si>
    <t>PRM</t>
  </si>
  <si>
    <t>Taxa de permeação</t>
  </si>
  <si>
    <t>PRS</t>
  </si>
  <si>
    <t>Nº de pessoas</t>
  </si>
  <si>
    <t>PS</t>
  </si>
  <si>
    <t>Picosegundo</t>
  </si>
  <si>
    <t>PSI</t>
  </si>
  <si>
    <t>LIBRA / POLEGADA²</t>
  </si>
  <si>
    <t>PSM</t>
  </si>
  <si>
    <t>POR SEMANA</t>
  </si>
  <si>
    <t>PST</t>
  </si>
  <si>
    <t>POSTO</t>
  </si>
  <si>
    <t>PT</t>
  </si>
  <si>
    <t>Pinta líquida EUA</t>
  </si>
  <si>
    <t>QMM</t>
  </si>
  <si>
    <t>KILOMETRO X MÊS</t>
  </si>
  <si>
    <t>QUILOMETRO X QUILOMETRO</t>
  </si>
  <si>
    <t>QT</t>
  </si>
  <si>
    <t>Quarto, líquido EUA</t>
  </si>
  <si>
    <t>REC</t>
  </si>
  <si>
    <t>Recipiente</t>
  </si>
  <si>
    <t>RES</t>
  </si>
  <si>
    <t>RESMA</t>
  </si>
  <si>
    <t>RHO</t>
  </si>
  <si>
    <t>Grama/centímetro cúbico</t>
  </si>
  <si>
    <t>ROL</t>
  </si>
  <si>
    <t>Função</t>
  </si>
  <si>
    <t>RPM</t>
  </si>
  <si>
    <t>ROTAÇÕES POR MINUTO</t>
  </si>
  <si>
    <t>S</t>
  </si>
  <si>
    <t>Segundo</t>
  </si>
  <si>
    <t>S/M</t>
  </si>
  <si>
    <t>Siemens por metro</t>
  </si>
  <si>
    <t>Saco</t>
  </si>
  <si>
    <t>SMS</t>
  </si>
  <si>
    <t>Semanas</t>
  </si>
  <si>
    <t>TAM</t>
  </si>
  <si>
    <t>Tambor</t>
  </si>
  <si>
    <t>tbl</t>
  </si>
  <si>
    <t>Tonelada/barril EUA</t>
  </si>
  <si>
    <t>tbt</t>
  </si>
  <si>
    <t>Tonelada/British Thermal Unit</t>
  </si>
  <si>
    <t>TC3</t>
  </si>
  <si>
    <t>1/centímetro cúbico</t>
  </si>
  <si>
    <t>TCP</t>
  </si>
  <si>
    <t>Megavoltampere</t>
  </si>
  <si>
    <t>TES</t>
  </si>
  <si>
    <t>Tesla</t>
  </si>
  <si>
    <t>tgl</t>
  </si>
  <si>
    <t>Tonelada EUA/galão EUA</t>
  </si>
  <si>
    <t>tjl</t>
  </si>
  <si>
    <t>Tonelada/joule</t>
  </si>
  <si>
    <t>TM3</t>
  </si>
  <si>
    <t>1/metro cúbico</t>
  </si>
  <si>
    <t>tm3</t>
  </si>
  <si>
    <t>Tonelada/1000 metros cúbicos</t>
  </si>
  <si>
    <t>TO</t>
  </si>
  <si>
    <t>Tonelada</t>
  </si>
  <si>
    <t>TONELADA X QUILOMÊTRO</t>
  </si>
  <si>
    <t>TOM</t>
  </si>
  <si>
    <t>Toneladas/metro cúbico</t>
  </si>
  <si>
    <t>Toneladas EUA</t>
  </si>
  <si>
    <t>tt</t>
  </si>
  <si>
    <t>Tonelada/tonelada</t>
  </si>
  <si>
    <t>ttj</t>
  </si>
  <si>
    <t>Tonelada/terajoule</t>
  </si>
  <si>
    <t>TUR</t>
  </si>
  <si>
    <t>TURMA</t>
  </si>
  <si>
    <t>UA</t>
  </si>
  <si>
    <t>Unidade de atividade</t>
  </si>
  <si>
    <t>UC</t>
  </si>
  <si>
    <t>Unidades de cor</t>
  </si>
  <si>
    <t>UE</t>
  </si>
  <si>
    <t>Unidades enzima</t>
  </si>
  <si>
    <t>UM</t>
  </si>
  <si>
    <t>Um</t>
  </si>
  <si>
    <t>unidade</t>
  </si>
  <si>
    <t>UND</t>
  </si>
  <si>
    <t>UNIDADE X DIA</t>
  </si>
  <si>
    <t>UNL</t>
  </si>
  <si>
    <t>UNIDADE POR LITRO</t>
  </si>
  <si>
    <t>UNIDADE X MÊS</t>
  </si>
  <si>
    <t>V</t>
  </si>
  <si>
    <t>Volt</t>
  </si>
  <si>
    <t>V%</t>
  </si>
  <si>
    <t>Porcentagem (volume)</t>
  </si>
  <si>
    <t>V%O</t>
  </si>
  <si>
    <t>Propç.por mil (volume)</t>
  </si>
  <si>
    <t>VA</t>
  </si>
  <si>
    <t>Voltampere</t>
  </si>
  <si>
    <t>VAC</t>
  </si>
  <si>
    <t>TENSÃO ALTERNADA</t>
  </si>
  <si>
    <t>VAL</t>
  </si>
  <si>
    <t>Artigo de valor</t>
  </si>
  <si>
    <t>VB</t>
  </si>
  <si>
    <t>VERBA</t>
  </si>
  <si>
    <t>VIA</t>
  </si>
  <si>
    <t>VIAGEM</t>
  </si>
  <si>
    <t>VOLUME</t>
  </si>
  <si>
    <t>VPB</t>
  </si>
  <si>
    <t>Parts per billion (volume)</t>
  </si>
  <si>
    <t>VPM</t>
  </si>
  <si>
    <t>Partes por milhão (volume)</t>
  </si>
  <si>
    <t>VS</t>
  </si>
  <si>
    <t>VAZÃO SECUNDÁRIA</t>
  </si>
  <si>
    <t>W</t>
  </si>
  <si>
    <t>Watt</t>
  </si>
  <si>
    <t>WMK</t>
  </si>
  <si>
    <t>Condutibilidade térmica</t>
  </si>
  <si>
    <t>WTL</t>
  </si>
  <si>
    <t>Velocidade de evaporação</t>
  </si>
  <si>
    <t>YD</t>
  </si>
  <si>
    <t>Jardas</t>
  </si>
  <si>
    <t>YD2</t>
  </si>
  <si>
    <t>Jardas quadradas</t>
  </si>
  <si>
    <t>YD3</t>
  </si>
  <si>
    <t>Jardas cúbicas</t>
  </si>
  <si>
    <t>ZKG</t>
  </si>
  <si>
    <t>Quilograma Concentrado</t>
  </si>
  <si>
    <t>Justificativa do preço adotado</t>
  </si>
  <si>
    <t>Mediana</t>
  </si>
  <si>
    <t>Memorial de cálculo</t>
  </si>
  <si>
    <t>Média adotada</t>
  </si>
  <si>
    <t>CV07745</t>
  </si>
  <si>
    <t>PIA DE AÇO INOX (3,00 X 0,60 M) COM CUBA *(0,56 X 0,33 X 0,16 M)</t>
  </si>
  <si>
    <t>CV07746</t>
  </si>
  <si>
    <t>PIA DE AÇO INOX (3,60 X 0,60 M) COM CUBA *(0,56 X 0,33 X 0,16 M)</t>
  </si>
  <si>
    <t>CV07747</t>
  </si>
  <si>
    <t>PIA DE AÇO INOX (4,00 X 0,60 M) COM CUBA *(0,56 X 0,33 X 0,16 M)</t>
  </si>
  <si>
    <t>CV07748</t>
  </si>
  <si>
    <t>PLACA DE TRÂNSITO EM ACM 3 MM COM REFLETIVO PRISMÁTICO - DIÂMETRO/LADO MÍNIMO *0,50 M - DE ACORDO COM AS NORMAS VIGENTES</t>
  </si>
  <si>
    <t>HM07760</t>
  </si>
  <si>
    <t>CAP ELETROFUSÃO PEAD DE=400 MM SDR11 PE100 INJETADO NTS 193</t>
  </si>
  <si>
    <t>HM07761</t>
  </si>
  <si>
    <t>COTOVELO 90 ELETROFUSÃO PEAD DE=90 SDR11 PE100 NTS 193</t>
  </si>
  <si>
    <t>HM07762</t>
  </si>
  <si>
    <t>COTOVELO 90 ELETROFUSÃO PEAD DE=110 SDR11 PE100 NTS 193</t>
  </si>
  <si>
    <t>HM07763</t>
  </si>
  <si>
    <t>COTOVELO 90 ELETROFUSÃO PEAD DE=160 SDR11 PE100 NTS 193</t>
  </si>
  <si>
    <t>HM07764</t>
  </si>
  <si>
    <t>COTOVELO 90 ELETROFUSÃO PEAD DE=200 SDR11 PE100 NTS 193</t>
  </si>
  <si>
    <t>HM07765</t>
  </si>
  <si>
    <t>COTOVELO 90 ELETROFUSÃO PEAD DE=225 SDR11 PE100 NTS 193</t>
  </si>
  <si>
    <t>HM07766</t>
  </si>
  <si>
    <t>COTOVELO 90 TERMOFUSÃO PEAD DE=250 SDR11 PE100 NTS 193</t>
  </si>
  <si>
    <t>HM07767</t>
  </si>
  <si>
    <t>COTOVELO 90 TERMOFUSÃO PEAD DE=315 SDR11 PE100 NTS 193</t>
  </si>
  <si>
    <t>HM07768</t>
  </si>
  <si>
    <t>COTOVELO 90 TERMOFUSÃO PEAD DE=400 SDR11 PE100 NTS 193</t>
  </si>
  <si>
    <t>HM07769</t>
  </si>
  <si>
    <t>COTOVELO 45 ELETROFUSÃO PEAD DE=63 SDR11 PE100 NTS 193</t>
  </si>
  <si>
    <t>HM07770</t>
  </si>
  <si>
    <t>COTOVELO 45 ELETROFUSÃO PEAD DE=90 SDR11 PE100 NTS 193</t>
  </si>
  <si>
    <t>HM07771</t>
  </si>
  <si>
    <t>COTOVELO 45 ELETROFUSÃO PEAD DE=110 SDR11 PE100 NTS 193</t>
  </si>
  <si>
    <t>HM07772</t>
  </si>
  <si>
    <t>COTOVELO 45 ELETROFUSÃO PEAD DE=160 SDR11 PE100 NTS 193</t>
  </si>
  <si>
    <t>HM07773</t>
  </si>
  <si>
    <t>COTOVELO 45 ELETROFUSÃO PEAD DE=200 SDR11 PE100 NTS 193</t>
  </si>
  <si>
    <t>HM07774</t>
  </si>
  <si>
    <t>COTOVELO 45 ELETROFUSÃO PEAD DE=225 SDR11 PE100 NTS 193</t>
  </si>
  <si>
    <t>HM07775</t>
  </si>
  <si>
    <t>COTOVELO 45 TERMOFUSÃO PEAD DE=250 SDR11 PE100 NTS 193</t>
  </si>
  <si>
    <t>HM07776</t>
  </si>
  <si>
    <t>COTOVELO 45 TERMOFUSÃO PEAD DE=315 SDR11 PE100 NTS 193</t>
  </si>
  <si>
    <t>HM07777</t>
  </si>
  <si>
    <t>COTOVELO 45 TERMOFUSÃO PEAD DE=400 SDR11 PE100 NTS 193</t>
  </si>
  <si>
    <t>TÊ 90 ELETROFUSÃO PEAD DE=32 SDR11 PE100 NTS 193</t>
  </si>
  <si>
    <t>TÊ 90 ELETROFUSÃO PEAD DE=63 SDR11 PE100 NTS 193</t>
  </si>
  <si>
    <t>HM07778</t>
  </si>
  <si>
    <t>TÊ 90 ELETROFUSÃO PEAD DE=90 SDR11 PE100 NTS 193</t>
  </si>
  <si>
    <t>HM07779</t>
  </si>
  <si>
    <t>TÊ 90 ELETROFUSÃO PEAD DE=110 SDR11 PE100 NTS 193</t>
  </si>
  <si>
    <t>HM07780</t>
  </si>
  <si>
    <t>TÊ 90 ELETROFUSÃO PEAD DE=160 SDR11 PE100 NTS 193</t>
  </si>
  <si>
    <t>HM07781</t>
  </si>
  <si>
    <t>TÊ 90 ELETROFUSÃO PEAD DE=200 SDR11 PE100 NTS 193</t>
  </si>
  <si>
    <t>HM07782</t>
  </si>
  <si>
    <t>TÊ 90 ELETROFUSÃO PEAD DE=225 SDR11 PE100 NTS 193</t>
  </si>
  <si>
    <t>HM07783</t>
  </si>
  <si>
    <t>TÊ 90 TERMOFUSÃO PEAD DE=250 SDR11 PE100 NTS 193</t>
  </si>
  <si>
    <t>HM07784</t>
  </si>
  <si>
    <t>TÊ 90 TERMOFUSÃO PEAD DE=315 SDR11 PE100 NTS 193</t>
  </si>
  <si>
    <t>HM07785</t>
  </si>
  <si>
    <t>TÊ 90 TERMOFUSÃO PEAD DE=400 SDR11 PE100 NTS 193</t>
  </si>
  <si>
    <t>HM07786</t>
  </si>
  <si>
    <t>REDUÇÃO CONCÊNTRICA ELETROFUSÃO PEAD DE=63X32 SDR11 PE100 NTS 193</t>
  </si>
  <si>
    <t>HM07787</t>
  </si>
  <si>
    <t>REDUÇÃO CONCÊNTRICA ELETROFUSÃO PEAD DE=90X63 SDR11 PE100 NTS 193</t>
  </si>
  <si>
    <t>HM07788</t>
  </si>
  <si>
    <t>REDUÇÃO CONCÊNTRICA ELETROFUSÃO PEAD DE=110X63 SDR11 PE100 NTS 193</t>
  </si>
  <si>
    <t>HM07789</t>
  </si>
  <si>
    <t>REDUÇÃO CONCÊNTRICA ELETROFUSÃO PEAD DE=160X110 SDR11 PE100 NTS 193</t>
  </si>
  <si>
    <t>HM07790</t>
  </si>
  <si>
    <t>REDUÇÃO CONCÊNTRICA ELETROFUSÃO PEAD DE=200X160 SDR11 PE100 NTS 193</t>
  </si>
  <si>
    <t>HM07791</t>
  </si>
  <si>
    <t>REDUÇÃO CONCÊNTRICA ELETROFUSÃO PEAD DE=225X200 SDR11 PE100 NTS 193</t>
  </si>
  <si>
    <t>HM07792</t>
  </si>
  <si>
    <t>REDUÇÃO CONCÊNTRICA TERMOFUSÃO PEAD DE=250X200 SDR11 PE100 NTS 193</t>
  </si>
  <si>
    <t>HM07793</t>
  </si>
  <si>
    <t>REDUÇÃO CONCÊNTRICA TERMOFUSÃO PEAD DE=315X250 SDR11 PE100 NTS 193</t>
  </si>
  <si>
    <t>HM07794</t>
  </si>
  <si>
    <t>REDUÇÃO CONCÊNTRICA TERMOFUSÃO PEAD DE=400X315 SDR11 PE100 NTS 193</t>
  </si>
  <si>
    <t>HM07749</t>
  </si>
  <si>
    <t>TUBO PVC-O DN=100 JERI PN12,5 NTS187 INFRAESTRUTURA ÁGUA</t>
  </si>
  <si>
    <t>HM07750</t>
  </si>
  <si>
    <t>TUBO PVC-O DN=150 JERI PN12,5 NTS187 INFRAESTRUTURA ÁGUA</t>
  </si>
  <si>
    <t>HM07751</t>
  </si>
  <si>
    <t>TUBO PVC-O DN=200 JERI PN12,5 NTS187 INFRAESTRUTURA ÁGUA</t>
  </si>
  <si>
    <t>HM07752</t>
  </si>
  <si>
    <t>TUBO PVC-O DN=250 JERI PN12,5 NTS187 INFRAESTRUTURA ÁGUA</t>
  </si>
  <si>
    <t>HM07753</t>
  </si>
  <si>
    <t>TUBO PVC-O DN=300 JERI PN12,5 NTS187 INFRAESTRUTURA ÁGUA</t>
  </si>
  <si>
    <t>HM07754</t>
  </si>
  <si>
    <t>TUBO PVC-O DN=100 JERI PN12,5 NTS187 INFRAESTRUTURA ESGOTO</t>
  </si>
  <si>
    <t>HM07755</t>
  </si>
  <si>
    <t>TUBO PVC-O DN=150 JERI PN12,5 NTS187 INFRAESTRUTURA ESGOTO</t>
  </si>
  <si>
    <t>HM07756</t>
  </si>
  <si>
    <t>TUBO PVC-O DN=200 JERI PN12,5 NTS187 INFRAESTRUTURA ESGOTO</t>
  </si>
  <si>
    <t>HM07757</t>
  </si>
  <si>
    <t>TUBO PVC-O DN=250 JERI PN12,5 NTS187 INFRAESTRUTURA ESGOTO</t>
  </si>
  <si>
    <t>HM07758</t>
  </si>
  <si>
    <t>TUBO PVC-O DN=300 JERI PN12,5 NTS187 INFRAESTRUTURA ESGOTO</t>
  </si>
  <si>
    <t>UNIDADE DE FORÇA HIDRÁULICA PORTÁTIL 18CV, PRESSÃO DE TRABALHO 150BAR, VAZÃO 40L/MIN ACIONAMENTO ELÉTRICO COM ROMPEDOR</t>
  </si>
  <si>
    <t>UNIDADE DE FORÇA HIDRÁULICA PORTÁTIL 18CV, PRESSÃO DE TRABALHO 150BAR, VAZÃO 40L/MIN ACIONAMENTO ELÉTRICO COM ROMPEDOR - À DISPOSIÇÃO</t>
  </si>
  <si>
    <t>EQ07759</t>
  </si>
  <si>
    <t>PLATAFORMA DE ELEVAÇÃO, ALTURA MÁXIMA DE PLATAFORMA 10M COM LANÇA ARTICULADA LOCAÇÃO (MÊS)</t>
  </si>
  <si>
    <t>REGISTRO DE GAVETA BRUTO - DIÂM. INTERNO 25 MM</t>
  </si>
  <si>
    <t>Menor Valor</t>
  </si>
  <si>
    <t>Média Saneada</t>
  </si>
  <si>
    <t>Média Aritmética</t>
  </si>
  <si>
    <t>Índice atual</t>
  </si>
  <si>
    <t>Adotada</t>
  </si>
  <si>
    <t>Antigo</t>
  </si>
  <si>
    <t>CHAVES COMUTADORAS DE BAIXA TENSÃO</t>
  </si>
  <si>
    <t>EL07800</t>
  </si>
  <si>
    <t>EL07801</t>
  </si>
  <si>
    <t>EL07802</t>
  </si>
  <si>
    <t>EL07803</t>
  </si>
  <si>
    <t>EL07804</t>
  </si>
  <si>
    <t>DISJUNTOR TERMOMAGNÉTICO EM CAIXA MOLDADA TRIPOLAR  40A, Icc (CAPACIDADE DE INTERRUPÇÃO DE CURTO-CIRCUITO) MÍNIMO DE 35KA EM 220V</t>
  </si>
  <si>
    <t>EL07805</t>
  </si>
  <si>
    <t>DISJUNTOR TERMOMAGNÉTICO EM CAIXA MOLDADA TRIPOLAR  63A, Icc (CAPACIDADE DE INTERRUPÇÃO DE CURTO-CIRCUITO) MÍNIMO DE 35KA EM 220V</t>
  </si>
  <si>
    <t>EL07806</t>
  </si>
  <si>
    <t>MODEM GPRS  ALIMENTAÇÃO ENTRE 10 A 24VCC ENVIA E RECEBE DADOS POR UMA REDE GSM, GPRS, EDGE OU 4G SEM A NECESSIDADE DE UM COMPUTADOR  (COM PORTAS RS-232 E RS485)</t>
  </si>
  <si>
    <t>HM07795</t>
  </si>
  <si>
    <t>CHUMBADOR QUÍMICO BI-COMPONENTE D=3/8" X 70 (APENAS AMPOLA)</t>
  </si>
  <si>
    <t>HM07796</t>
  </si>
  <si>
    <t>CHUMBADOR QUÍMICO BI-COMPONENTE D=1/2" X 105 (APENAS AMPOLA)</t>
  </si>
  <si>
    <t>HM07797</t>
  </si>
  <si>
    <t>CHUMBADOR QUÍMICO BI-COMPONENTE D=3/4" X 165 (APENAS AMPOLA)</t>
  </si>
  <si>
    <t>BOMBA DE INJEÇÃO DE MASSA *2,2 kW *25 L/MIN *15 BAR</t>
  </si>
  <si>
    <t>EQUIPAMENTO PARA TREPANAÇÃO E INSTALAÇÃO DE TAP OU FERRULE D=2"</t>
  </si>
  <si>
    <t>ESPARGIDOR DE ASFALTO REBOCÁVEL TANQUE=*2.400L</t>
  </si>
  <si>
    <t>AX07798</t>
  </si>
  <si>
    <t>AX07799</t>
  </si>
  <si>
    <t>093909</t>
  </si>
  <si>
    <t>093910</t>
  </si>
  <si>
    <t>093901</t>
  </si>
  <si>
    <t>093902</t>
  </si>
  <si>
    <t>093903</t>
  </si>
  <si>
    <t>093904</t>
  </si>
  <si>
    <t>093905</t>
  </si>
  <si>
    <t>093906</t>
  </si>
  <si>
    <t>093907</t>
  </si>
  <si>
    <t>093908</t>
  </si>
  <si>
    <t>091804</t>
  </si>
  <si>
    <t>091805</t>
  </si>
  <si>
    <t>091806</t>
  </si>
  <si>
    <t>091807</t>
  </si>
  <si>
    <t>091808</t>
  </si>
  <si>
    <t>091809</t>
  </si>
  <si>
    <t>091810</t>
  </si>
  <si>
    <t>091811</t>
  </si>
  <si>
    <t>091812</t>
  </si>
  <si>
    <t>091801</t>
  </si>
  <si>
    <t>091813</t>
  </si>
  <si>
    <t>091802</t>
  </si>
  <si>
    <t>091803</t>
  </si>
  <si>
    <t>091914</t>
  </si>
  <si>
    <t>091915</t>
  </si>
  <si>
    <t>092601</t>
  </si>
  <si>
    <t>092704</t>
  </si>
  <si>
    <t>092705</t>
  </si>
  <si>
    <t>092706</t>
  </si>
  <si>
    <t>092707</t>
  </si>
  <si>
    <t>092708</t>
  </si>
  <si>
    <t>092709</t>
  </si>
  <si>
    <t>092710</t>
  </si>
  <si>
    <t>092711</t>
  </si>
  <si>
    <t>092712</t>
  </si>
  <si>
    <t>092701</t>
  </si>
  <si>
    <t>092713</t>
  </si>
  <si>
    <t>092702</t>
  </si>
  <si>
    <t>092703</t>
  </si>
  <si>
    <t>092501</t>
  </si>
  <si>
    <t>092404</t>
  </si>
  <si>
    <t>092405</t>
  </si>
  <si>
    <t>092406</t>
  </si>
  <si>
    <t>092407</t>
  </si>
  <si>
    <t>092408</t>
  </si>
  <si>
    <t>092409</t>
  </si>
  <si>
    <t>092410</t>
  </si>
  <si>
    <t>092411</t>
  </si>
  <si>
    <t>092412</t>
  </si>
  <si>
    <t>092401</t>
  </si>
  <si>
    <t>092413</t>
  </si>
  <si>
    <t>092402</t>
  </si>
  <si>
    <t>092403</t>
  </si>
  <si>
    <t>092303</t>
  </si>
  <si>
    <t>092301</t>
  </si>
  <si>
    <t>092304</t>
  </si>
  <si>
    <t>092302</t>
  </si>
  <si>
    <t>092104</t>
  </si>
  <si>
    <t>092105</t>
  </si>
  <si>
    <t>092106</t>
  </si>
  <si>
    <t>092107</t>
  </si>
  <si>
    <t>092108</t>
  </si>
  <si>
    <t>092109</t>
  </si>
  <si>
    <t>092110</t>
  </si>
  <si>
    <t>092111</t>
  </si>
  <si>
    <t>092112</t>
  </si>
  <si>
    <t>092101</t>
  </si>
  <si>
    <t>092113</t>
  </si>
  <si>
    <t>092102</t>
  </si>
  <si>
    <t>092103</t>
  </si>
  <si>
    <t>092214</t>
  </si>
  <si>
    <t>092215</t>
  </si>
  <si>
    <t>RESISTÊNCIA AO CISALHAMENTO EM TELA DE AÇO - ENSAIOS EM AÇO PARA CONCRETO ARMADO E PROTENDIDO</t>
  </si>
  <si>
    <t>ENSAIOS/ANÁLISES LABORATORIAIS FÍSICO-QUÍMICOS EM ÁGUAS</t>
  </si>
  <si>
    <t>ENSAIOS/ANÁLISES LABORATORIAIS FÍSICO-QUÍMICOS EM SEDIMENTOS</t>
  </si>
  <si>
    <t>ENSAIOS/ANÁLISES LABORATORIAIS MICROBIOLÓGICAS/COMPOSTOS ORGÂNICOS</t>
  </si>
  <si>
    <t>RESISTÊNCIA AO CISALHAMENTO EM TELA DE AÇO - ENSAIOS EM AÇO PARA CONCRETO ARMADO E PROTENDIDO - TERCEIRIZADO</t>
  </si>
  <si>
    <t>ENSAIOS/ANÁLISES LABORATORIAIS FÍSICO-QUÍMICOS EM ÁGUAS - TERCEIRIZADOS</t>
  </si>
  <si>
    <t>ENSAIOS/ANÁLISES LABORATORIAIS FÍSICO-QUÍMICOS EM SEDIMENTOS - TERCEIRIZADOS</t>
  </si>
  <si>
    <t>ENSAIOS/ANÁLISES LABORATORIAIS MICROBIOLÓGICAS/COMPOSTOS ORGÂNICOS - TERCEIRIZADOS</t>
  </si>
  <si>
    <t>ESCADA TIPO MARINHEIRO AÇO INOX DESNÍVEL MÁX 10M</t>
  </si>
  <si>
    <t>PROTEÇÃO COM TELA ONDULADA EM AÇO INOX PARA JANELAS</t>
  </si>
  <si>
    <t>TAMPA DE ACESSO PARA RESERVATÓRIO EM AÇO INOX 304</t>
  </si>
  <si>
    <t>081301</t>
  </si>
  <si>
    <t>081302</t>
  </si>
  <si>
    <t>081205</t>
  </si>
  <si>
    <t>081206</t>
  </si>
  <si>
    <t>082613</t>
  </si>
  <si>
    <t>082610</t>
  </si>
  <si>
    <t>082611</t>
  </si>
  <si>
    <t>082612</t>
  </si>
  <si>
    <t>082522</t>
  </si>
  <si>
    <t>082523</t>
  </si>
  <si>
    <t>082131</t>
  </si>
  <si>
    <t>082132</t>
  </si>
  <si>
    <t>082133</t>
  </si>
  <si>
    <t>082134</t>
  </si>
  <si>
    <t>082135</t>
  </si>
  <si>
    <t>082136</t>
  </si>
  <si>
    <t>082121</t>
  </si>
  <si>
    <t>082122</t>
  </si>
  <si>
    <t>082123</t>
  </si>
  <si>
    <t>082124</t>
  </si>
  <si>
    <t>082125</t>
  </si>
  <si>
    <t>082126</t>
  </si>
  <si>
    <t>082331</t>
  </si>
  <si>
    <t>082332</t>
  </si>
  <si>
    <t>082333</t>
  </si>
  <si>
    <t>082334</t>
  </si>
  <si>
    <t>082335</t>
  </si>
  <si>
    <t>082336</t>
  </si>
  <si>
    <t>082321</t>
  </si>
  <si>
    <t>082322</t>
  </si>
  <si>
    <t>082323</t>
  </si>
  <si>
    <t>082324</t>
  </si>
  <si>
    <t>082325</t>
  </si>
  <si>
    <t>082326</t>
  </si>
  <si>
    <t>082431</t>
  </si>
  <si>
    <t>082433</t>
  </si>
  <si>
    <t>082434</t>
  </si>
  <si>
    <t>082435</t>
  </si>
  <si>
    <t>082436</t>
  </si>
  <si>
    <t>082432</t>
  </si>
  <si>
    <t>082421</t>
  </si>
  <si>
    <t>082422</t>
  </si>
  <si>
    <t>082423</t>
  </si>
  <si>
    <t>082424</t>
  </si>
  <si>
    <t>082425</t>
  </si>
  <si>
    <t>082426</t>
  </si>
  <si>
    <t>082231</t>
  </si>
  <si>
    <t>082232</t>
  </si>
  <si>
    <t>082233</t>
  </si>
  <si>
    <t>082234</t>
  </si>
  <si>
    <t>082235</t>
  </si>
  <si>
    <t>082236</t>
  </si>
  <si>
    <t>082221</t>
  </si>
  <si>
    <t>082222</t>
  </si>
  <si>
    <t>082223</t>
  </si>
  <si>
    <t>082224</t>
  </si>
  <si>
    <t>082225</t>
  </si>
  <si>
    <t>082226</t>
  </si>
  <si>
    <t>040110</t>
  </si>
  <si>
    <t>040111</t>
  </si>
  <si>
    <t>040210</t>
  </si>
  <si>
    <t>040862</t>
  </si>
  <si>
    <t>020214</t>
  </si>
  <si>
    <t>CV07879</t>
  </si>
  <si>
    <t>EURO</t>
  </si>
  <si>
    <t>SWITCH E MODEM</t>
  </si>
  <si>
    <t>AX07872</t>
  </si>
  <si>
    <t>AX07873</t>
  </si>
  <si>
    <t>AX07874</t>
  </si>
  <si>
    <t>AX07875</t>
  </si>
  <si>
    <t>AX07876</t>
  </si>
  <si>
    <t>AX07877</t>
  </si>
  <si>
    <t>AX07878</t>
  </si>
  <si>
    <t>CIMENTO DE PEGA RÁPIDA</t>
  </si>
  <si>
    <t>CV07881</t>
  </si>
  <si>
    <t>CABO DE AÇO - (CLASSE 6X25) D=3/4" ALMA DE AÇO - MASSA TEÓRICA *(1,44 KG/M)</t>
  </si>
  <si>
    <t>EQ07880</t>
  </si>
  <si>
    <t>DISCO DE CORTE D=14", FURO=1", ESP=3 MM, PARA METAL</t>
  </si>
  <si>
    <t>TRENA DE RODA CABO DE ALUMÍNIO MÍNIMO 10KM, MEDIÇÃO DIGITAL</t>
  </si>
  <si>
    <t>VÁLVULA TELESCÓPICA ATÉ DN200 - MONTAGEM</t>
  </si>
  <si>
    <t>VÁLVULA TELESCÓPICA DN250 A DN400 - MONTAGEM</t>
  </si>
  <si>
    <t>VÁLVULA TELESCÓPICA DN450 A DN600 - MONTAGEM</t>
  </si>
  <si>
    <t>Serviços terceirizados cotados</t>
  </si>
  <si>
    <t>Serviços Terceirizados</t>
  </si>
  <si>
    <t>Taxa de administração para serviços terceirizados</t>
  </si>
  <si>
    <t>HM07882</t>
  </si>
  <si>
    <t>KIT CAVALETE AÇO INOX DN=25 NTS 232 - RAMAL PREDIAL</t>
  </si>
  <si>
    <t>HM07883</t>
  </si>
  <si>
    <t>KIT CAVALETE AÇO INOX DN=40 NTS 232 - RAMAL PREDIAL</t>
  </si>
  <si>
    <t>HM07884</t>
  </si>
  <si>
    <t>KIT CAVALETE AÇO INOX DN=50 NTS 232 - RAMAL PREDIAL</t>
  </si>
  <si>
    <t>HM07885</t>
  </si>
  <si>
    <t>KIT CAVALETE AÇO INOX DN=80 NTS 232 - RAMAL PREDIAL</t>
  </si>
  <si>
    <t>HM07886</t>
  </si>
  <si>
    <t>KIT CAVALETE AÇO INOX DN=100 NTS 232 - RAMAL PREDIAL</t>
  </si>
  <si>
    <t>HM07887</t>
  </si>
  <si>
    <t>KIT CAVALETE AÇO INOX DN=150 NTS 232 - RAMAL PREDIAL</t>
  </si>
  <si>
    <t>REDUÇÃO PONTA BOLSA JE2GS FERRO FUNDIDO DN=150 X 100 MM (12,50 KG) PINTURA BETUMINOSA, ANEL DE BORRACHA INCLUSO NBR 7675 ÁGUA</t>
  </si>
  <si>
    <t>EQ07891</t>
  </si>
  <si>
    <t>BATE ESTACAS COMPLETO, MARTELO DE 2,2 TON, MOTOR DIESEL DE 60CV - À DISPOSIÇÃO</t>
  </si>
  <si>
    <t>EQ07892</t>
  </si>
  <si>
    <t>BATE ESTACAS COMPLETO, MARTELO DE 4 TON, MOTOR DIESEL DE 90CV - À DISPOSIÇÃO</t>
  </si>
  <si>
    <t>EQ07893</t>
  </si>
  <si>
    <t>ROLO COMPACTADOR DE UM CILINDRO, LISO DE AÇO VIBRATÓRIO, *PESO OPERACIONAL 10T, (AUTOPROPELIDO) - À DISPOSIÇÃO</t>
  </si>
  <si>
    <t>EQ07894</t>
  </si>
  <si>
    <t>MÁQUINA DE SOLDA DE TUBOS DE PEAD ELETROFUSÃO ATÉ 400MM COM ACESSÓRIOS</t>
  </si>
  <si>
    <t>EQ07895</t>
  </si>
  <si>
    <t>MÁQUINA DE SOLDA DE TUBOS DE PEAD ELETROFUSÃO ATÉ 400MM COM ACESSÓRIOS - À DISPOSIÇÃO</t>
  </si>
  <si>
    <t>EQ07896</t>
  </si>
  <si>
    <t>MÁQUINA DE SOLDA DE TUBOS DE PEAD ELETROFUSÃO ATÉ 400MM COM ACESSÓRIOS - SEM OPERADOR</t>
  </si>
  <si>
    <t>EQ07897</t>
  </si>
  <si>
    <t>MÁQUINA DE SOLDA DE TUBOS DE PEAD ELETROFUSÃO ATÉ 400MM COM ACESSÓRIOS - SEM OPERADOR - À DISPOSIÇÃO</t>
  </si>
  <si>
    <t>SERVIÇOS GERAIS</t>
  </si>
  <si>
    <t>ANTIGOS</t>
  </si>
  <si>
    <t>SERVIÇOS OPERACIONAIS</t>
  </si>
  <si>
    <t>ORIENTADOR CANTEIRO</t>
  </si>
  <si>
    <t>OP07849</t>
  </si>
  <si>
    <t>ARMÁRIO ALTO COM 2 PORTAS EM MADEIRA LAMINADA, (0,90 X 1,60M)</t>
  </si>
  <si>
    <t>OP07850</t>
  </si>
  <si>
    <t>ARMÁRIO BAIXO COM 2 PORTAS EM MADEIRA LAMINADA (0,90 X 1,00M)</t>
  </si>
  <si>
    <t>OP07851</t>
  </si>
  <si>
    <t>ARMÁRIO ROUPEIRO DE VESTIÁRIO, COM LOCKER, EM AÇO,  COM 8 PORTAS</t>
  </si>
  <si>
    <t>OP07852</t>
  </si>
  <si>
    <t>ARQUIVO PARA PASTA SUSPENSA, COM 4 GAVETAS, EM AÇO</t>
  </si>
  <si>
    <t>OP07855</t>
  </si>
  <si>
    <t>BEBEDOURO DE COLUNA, PARA GALÃO DE 20 LITROS</t>
  </si>
  <si>
    <t>OP07856</t>
  </si>
  <si>
    <t>CADEIRA GIRATÓRIA COM 5 RODÍZIOS E BRAÇOS</t>
  </si>
  <si>
    <t>OP07857</t>
  </si>
  <si>
    <t>COMPUTADOR COMPLETO COM PROCESSADOR I7, 8GB DE RAM, 1TB DE HD E TELA LED 21,5",   COM MOUSE E TECLADO COM FIO</t>
  </si>
  <si>
    <t>OP07858</t>
  </si>
  <si>
    <t>ESTANTE COM 6 PRATELEIRAS, EM AÇO</t>
  </si>
  <si>
    <t>OP07859</t>
  </si>
  <si>
    <t>FOGÃO À GÁS, DE 5 BOCAS, COM ACENDIMENTO AUTOMÁTICO</t>
  </si>
  <si>
    <t>OP07860</t>
  </si>
  <si>
    <t>GELADEIRA 1 PORTA COM FREEZER FROST FREE,  300L</t>
  </si>
  <si>
    <t>OP07861</t>
  </si>
  <si>
    <t>IMPRESSORA MULTIFUNCIONAL COM JATO DE TINTA E CONEXÃO WIRELESS</t>
  </si>
  <si>
    <t>OP07862</t>
  </si>
  <si>
    <t>IMPRESSORA MULTIFUNCIONAL COM LASER MONO E CONEXÃO WIRELESS</t>
  </si>
  <si>
    <t>OP07863</t>
  </si>
  <si>
    <t>MARMITEIRO ELÉTRICO PARA 25 MARMITAS EM AÇO INOX</t>
  </si>
  <si>
    <t>OP07864</t>
  </si>
  <si>
    <t>MESA DE REFEITÓRIO, COM BANCO ACOPLADO, PARA 8 LUGARES</t>
  </si>
  <si>
    <t>OP07865</t>
  </si>
  <si>
    <t>MESA EM L, EM MADEIRA LAMINADA,  PARA ESTAÇÃO DE TRABALHO</t>
  </si>
  <si>
    <t>OP07866</t>
  </si>
  <si>
    <t>MESA QUADRADA EM MADEIRA LAMINADA, (2,00 X 2,20M), PARA REUNIÃO</t>
  </si>
  <si>
    <t>OP07867</t>
  </si>
  <si>
    <t>MICROONDAS, 20 LITROS ,  110V</t>
  </si>
  <si>
    <t>OP07868</t>
  </si>
  <si>
    <t>PLANO DE VOZ COM TRANSMISSÃO DE DADOS, TIPO PLANO CONTROLE</t>
  </si>
  <si>
    <t>OP07869</t>
  </si>
  <si>
    <t>PROJETOR MULTIMÍDIA COM 3600 LUMENS</t>
  </si>
  <si>
    <t>OP07888</t>
  </si>
  <si>
    <t>QUALIFICAÇÃO SENAI AJUDANTE DE INSTALAÇÃO E MANUTENÇÃO 16H REDES DE ÁGUA/ RAMAL N1</t>
  </si>
  <si>
    <t>OP07889</t>
  </si>
  <si>
    <t>QUALIFICAÇÃO SENAI FISCAL DE INSTALAÇÃO E MANUTENÇÃO 24H REDES DE ÁGUA/ RAMAL N3</t>
  </si>
  <si>
    <t>OP07890</t>
  </si>
  <si>
    <t>QUALIFICAÇÃO SENAI INSTALAÇÃO E MANUTENÇÃO 24H REDES DE ÁGUA/ RAMAL N2</t>
  </si>
  <si>
    <t>OP07871</t>
  </si>
  <si>
    <t>VENTILADOR DE COLUNA, OSCILANTE, COM 6 PÁS,  50W, COM 3 VELOCIDADES</t>
  </si>
  <si>
    <t>PURA</t>
  </si>
  <si>
    <t>OP07807</t>
  </si>
  <si>
    <t>ACABAMENTO PARA VÁLVULA DE DESCARGA, COM ACABAMENTO DE PAREDE E TRAVA ANTIVANDALISMO, EM LIGA DE COBRE</t>
  </si>
  <si>
    <t>OP07808</t>
  </si>
  <si>
    <t>ACABAMENTO PARA VÁLVULA DE DESCARGA, COM ACABAMENTO DE PAREDE, EM LIGA DE COBRE</t>
  </si>
  <si>
    <t>OP07809</t>
  </si>
  <si>
    <t>ANEL DE CERA PARA VEDAÇÃO DE BACIA SANITÁRIA, EM PVC, (10 X 90MM)</t>
  </si>
  <si>
    <t>OP07810</t>
  </si>
  <si>
    <t>AREJADOR DE VAZÃO CONSTANTE,  EM LIGA DE COBRE</t>
  </si>
  <si>
    <t>OP07811</t>
  </si>
  <si>
    <t>ASSENTO SANITÁRIO BRANCO, EM POLIETILENO</t>
  </si>
  <si>
    <t>OP07812</t>
  </si>
  <si>
    <t>BACIA SANITÁRIA COM CAIXA ACOPLADA E COM SAÍDA VERTICAL, EM PORCELANATO,  COM VOLUME DE DESCARGA REDUZIDO</t>
  </si>
  <si>
    <t>OP07813</t>
  </si>
  <si>
    <t>BACIA SANITÁRIA  CONVENCIONAL COM SAÍDA HORIZONTAL, EM PORCELANATO,  COM VOLUME DE DESCARGA REDUZIDO</t>
  </si>
  <si>
    <t>OP07814</t>
  </si>
  <si>
    <t>CAIXA DE DESCARGA ELEVADA, EM POLIETILENO,  VOLUME ÚTIL DE 6,8 A 9,0 LITROS</t>
  </si>
  <si>
    <t>OP07815</t>
  </si>
  <si>
    <t>CAIXA DE DESCARGA PARA EMBUTIR COM TRAVA ANTIVANDALISMO, EM PVC, 6L, COM ACABAMENTO NA CANOPLA DE ACIONAMENTO</t>
  </si>
  <si>
    <t>OP07816</t>
  </si>
  <si>
    <t>CAIXA DE DESCARGA PARA EMBUTIR, EM PVC, 6L</t>
  </si>
  <si>
    <t>OP07817</t>
  </si>
  <si>
    <t>CONJUNTO DE LIGAÇÃO PARA VASO SANITÁRIO SANFONADO, EM PVC, DN= 1.1/2" COM COMPRIMENTO DE 15 CM</t>
  </si>
  <si>
    <t>OP07818</t>
  </si>
  <si>
    <t>CONTRA SEDE DE VÁLVULA DE DESCARGA,  EM PVC</t>
  </si>
  <si>
    <t>OP07819</t>
  </si>
  <si>
    <t>FIXADOR ANTIVANDALISMO PARA TORNEIRA DE MESA, EM LIGA DE COBRE</t>
  </si>
  <si>
    <t>OP07820</t>
  </si>
  <si>
    <t>MISTURADOR DE MESA COM BICA ALTA, PARA LAVATÓRIO, EM LIGA DE COBRE</t>
  </si>
  <si>
    <t>OP07821</t>
  </si>
  <si>
    <t>MISTURADOR DE MESA COM BICA MÓVEL, PARA PIA, EM LIGA DE COBRE, NBR 11535</t>
  </si>
  <si>
    <t>OP07822</t>
  </si>
  <si>
    <t>MISTURADOR DE PAREDE COM BICA MÓVEL, PARA PIA, EM LIGA DE COBRE</t>
  </si>
  <si>
    <t>OP07823</t>
  </si>
  <si>
    <t>PARAFUSO DE FIXAÇÃO PARA BACIA/LAVATÓRIO,  EM LIGA DE COBRE</t>
  </si>
  <si>
    <t>OP07824</t>
  </si>
  <si>
    <t>REGISTRO REGULADOR DE VAZÃO, TIPO CURVO, EM LIGA DE COBRE, DN= 1/2"</t>
  </si>
  <si>
    <t>OP07825</t>
  </si>
  <si>
    <t>REGISTRO REGULADOR DE VAZÃO, TIPO RETO, EM LIGA DE COBRE, DN= 1/2"</t>
  </si>
  <si>
    <t>OP07826</t>
  </si>
  <si>
    <t>REPARO DE REGISTRO GAVETA COM CUNHA E HASTE, EM LIGA DE COBRE, D= 3/4"</t>
  </si>
  <si>
    <t>OP07827</t>
  </si>
  <si>
    <t>REPARO DE REGISTRO GAVETA COM CUNHA E HASTE, EM LIGA DE COBRE, D= 1"</t>
  </si>
  <si>
    <t>OP07828</t>
  </si>
  <si>
    <t>REPARO DE REGISTRO GAVETA COM CUNHA E HASTE, EM LIGA DE COBRE, D= 1.1/2"</t>
  </si>
  <si>
    <t>OP07829</t>
  </si>
  <si>
    <t>REPARO DE VÁLVULA DE DESCARGA, EM PVC, DN= 1.1/2'' E 1.1/4"</t>
  </si>
  <si>
    <t>OP07830</t>
  </si>
  <si>
    <t>RESTRITOR DE VAZÃO INTERNO, PARA 8L/MIN, EM PVC,    PARA TORNEIRAS SEM AREJADOR</t>
  </si>
  <si>
    <t>OP07831</t>
  </si>
  <si>
    <t>SEDE DE VÁLVULA DE DESCARGA, TIPO BRANCA, EM PVC</t>
  </si>
  <si>
    <t>OP07832</t>
  </si>
  <si>
    <t>SPUD BRANCO COM PARAFUSO, EM PVC,    PARA LIGAÇÃO DE BACIA SANITÁRIA</t>
  </si>
  <si>
    <t>OP07833</t>
  </si>
  <si>
    <t>SPUD BRANCO, EM PVC,    PARA LIGAÇÃO DE BACIA SANITÁRIA</t>
  </si>
  <si>
    <t>OP07834</t>
  </si>
  <si>
    <t>TORNEIRA COM ACIONAMENTO RESTRITO, EM LIGA DE COBRE, DN= 1/2"</t>
  </si>
  <si>
    <t>OP07835</t>
  </si>
  <si>
    <t>TORNEIRA DE BOIA, EM LIGA DE LATÃO, D= 2"</t>
  </si>
  <si>
    <t>OP07836</t>
  </si>
  <si>
    <t>TORNEIRA DE MESA COM BICA MÓVEL, PARA PIA, EM LIGA DE COBRE, D= 1/2"</t>
  </si>
  <si>
    <t>OP07837</t>
  </si>
  <si>
    <t>TORNEIRA DE MESA COM FECHAMENTO AUTOMÁTICO, PARA LAVATÓRIO, EM LIGA DE COBRE, D= 1/2"</t>
  </si>
  <si>
    <t>OP07838</t>
  </si>
  <si>
    <t>TORNEIRA DE PAREDE COM BICA MÓVEL, PARA PIA, EM LIGA DE COBRE, D= 1/2"</t>
  </si>
  <si>
    <t>OP07839</t>
  </si>
  <si>
    <t>TORNEIRA DE PAREDE COM FECHAMENTO AUTOMÁTICO E FIXADOR ANTIVANDALISMO, PARA LAVATÓRIO, EM LIGA DE COBRE, D= 1/2"</t>
  </si>
  <si>
    <t>OP07840</t>
  </si>
  <si>
    <t>TORNEIRA DE PAREDE COM FECHAMENTO AUTOMÁTICO, PARA LAVATÓRIO, EM LIGA DE COBRE, D= 1/2"</t>
  </si>
  <si>
    <t>OP07841</t>
  </si>
  <si>
    <t>TRAVA QUÍMICA ANAERÓBICA,     PARA TRAVAMENTO E VEDAÇÃO PERMANENTE DE SUPERFÍCIES ROSCADAS</t>
  </si>
  <si>
    <t>OP07842</t>
  </si>
  <si>
    <t>TUBO PARA DESCARGA, COM CURVA 90°, EM PVC, DN= 1.1/2''  NBR15491</t>
  </si>
  <si>
    <t>OP07843</t>
  </si>
  <si>
    <t>VÁLVULA DE DESCARGA, SEM ACABAMENTO, EM LIGA DE COBRE, DN= 1.1/2''</t>
  </si>
  <si>
    <t>OP07844</t>
  </si>
  <si>
    <t>VÁLVULA DE FECHAMENTO AUTOMÁTICO DE ALTA PRESSÃO COM TRAVA ANTIVANDALISMO, PARA CHUVEIRO DE ACUMULAÇÃO, EM LIGA DE COBRE, DN= 3/4"</t>
  </si>
  <si>
    <t>OP07845</t>
  </si>
  <si>
    <t>VÁLVULA DE FECHAMENTO AUTOMÁTICO DE ALTA PRESSÃO, PARA CHUVEIRO DE ACUMULAÇÃO, EM LIGA DE COBRE, DN= 3/4"</t>
  </si>
  <si>
    <t>OP07846</t>
  </si>
  <si>
    <t>VÁLVULA DE FECHAMENTO AUTOMÁTICO DE BAIXA PRESSÃO, PARA CHUVEIRO ELÉTRICO, EM LIGA DE COBRE, DN= 3/4"</t>
  </si>
  <si>
    <t>OP07847</t>
  </si>
  <si>
    <t>VÁLVULA DE FECHAMENTO PARA MICTÓRIO, TIPO AUTOMÁTICA COM FIXADOR ANTIVANDALISMO, EM LIGA DE COBRE</t>
  </si>
  <si>
    <t>OP07848</t>
  </si>
  <si>
    <t>VÁLVULA DE FECHAMENTO PARA MICTÓRIO, TIPO AUTOMÁTICA, EM LIGA DE COBRE</t>
  </si>
  <si>
    <t>Soma itens</t>
  </si>
  <si>
    <t>Executado</t>
  </si>
  <si>
    <t>mo00035</t>
  </si>
  <si>
    <t>CV07899</t>
  </si>
  <si>
    <t>MASSA ASFÁLTICA (SMA) PARA PAVIMENTAÇÃO</t>
  </si>
  <si>
    <t>CV07900</t>
  </si>
  <si>
    <t>REMOVEDOR DE GORDURAS PARA REDES DE ESGOTOS</t>
  </si>
  <si>
    <t>EL07920</t>
  </si>
  <si>
    <t>MEDIDOR DE VAZÃO ELETROMAGNÉTICO 500MM, ALIMENTAÇÃO 24Vcc, FLANGEADO, CONFORME NTS 066, PARA USO EM ÁGUA</t>
  </si>
  <si>
    <t>EL07921</t>
  </si>
  <si>
    <t>MEDIDOR DE VAZÃO ELETROMAGNÉTICO 600MM, ALIMENTAÇÃO 24Vcc, FLANGEADO, CONFORME NTS 066, PARA USO EM ÁGUA</t>
  </si>
  <si>
    <t>CHAVE COMUTADORA/TRANSFERÊNCIA MANUAL, REDE/GERADOR,  63A, TETRAPOLAR, SOB CARGA, COM MANOPLA E EIXO ÚNICO DE ACIONAMENTO  PARA PORTA DE PAINEL ELÉTRICO</t>
  </si>
  <si>
    <t>CHAVE COMUTADORA/TRANSFERÊNCIA MANUAL, REDE/GERADOR,  100A, TETRAPOLAR, SOB CARGA, COM MANOPLA E EIXO ÚNICO DE ACIONAMENTO  PARA PORTA DE PAINEL ELÉTRICO</t>
  </si>
  <si>
    <t>CHAVE COMUTADORA/TRANSFERÊNCIA MANUAL, REDE/GERADOR,  160A, TETRAPOLAR, SOB CARGA, COM MANOPLA E EIXO ÚNICO DE ACIONAMENTO PARA PORTA DE PAINEL ELÉTRICO</t>
  </si>
  <si>
    <t>CHAVE COMUTADORA/TRANSFERÊNCIA MANUAL, REDE/GERADOR, 250A, TETRAPOLAR, SOB CARGA, COM MANOPLA E EIXO ÚNICO DE ACIONAMENTO PARA PORTA DE PAINEL ELÉTRICO</t>
  </si>
  <si>
    <t>HM07901</t>
  </si>
  <si>
    <t>CAIXA DE POLIPROPILENO 410X390X200 (UMAP) PADRÃO SABESP NTS 333 P/ HIDRÔMETRO DE PASSEIO</t>
  </si>
  <si>
    <t>HM07902</t>
  </si>
  <si>
    <t>REGISTRO ALTA PERFORMACE PVC 3/4" (MONTADO PARA CAVALETES)</t>
  </si>
  <si>
    <t>EQ07903</t>
  </si>
  <si>
    <t>CARRETINHA REBOQUE PARA MINI CARREGADEIRA</t>
  </si>
  <si>
    <t>EQ07904</t>
  </si>
  <si>
    <t>DOSADOR DE LIQUIDOS</t>
  </si>
  <si>
    <t>EQ07905</t>
  </si>
  <si>
    <t>EQUIPAMENTO DE INSPEÇÃO ACÚSTICA EM TUBULAÇÃO</t>
  </si>
  <si>
    <t>IMPLEMENTO - SILO TÉRMICO PARA MASSA ASFÁLTICA - 3 M3</t>
  </si>
  <si>
    <t>IMPLEMENTO - SILO TÉRMICO PARA MASSA ASFÁLTICA - 3 M3 - À DISPOSIÇÃO</t>
  </si>
  <si>
    <t>EQ07906</t>
  </si>
  <si>
    <t>BATE ESTACA PNEUMÁTICO, CONSUMO DE AR *152 PCM E PESO *490 KG</t>
  </si>
  <si>
    <t>EQ07907</t>
  </si>
  <si>
    <t>IMPLEMENTO - FRESADORA  14"</t>
  </si>
  <si>
    <t>EQ07908</t>
  </si>
  <si>
    <t>ROLO COMPACTADOR, DE PNEUS, *PESO OPERACIONAL 21,3T, (AUTOPROPELIDO)</t>
  </si>
  <si>
    <t>EQ07909</t>
  </si>
  <si>
    <t>ROLO COMPACTADOR, DE PNEUS, *PESO OPERACIONAL 21,3T, (AUTOPROPELIDO) - À DISPOSIÇÃO</t>
  </si>
  <si>
    <t>EQ07910</t>
  </si>
  <si>
    <t>IMPLEMENTO - SILO TÉRMICO PARA MASSA ASFÁLTICA - 5 M3</t>
  </si>
  <si>
    <t>EQ07911</t>
  </si>
  <si>
    <t>IMPLEMENTO - SILO TÉRMICO PARA MASSA ASFÁLTICA - 5 M3 - À DISPOSIÇÃO</t>
  </si>
  <si>
    <t>CONJUNTO MOTO-BOMBA EM LINHA (DIP) ATÉ 15 KW - MONTAGEM</t>
  </si>
  <si>
    <t>CONJUNTO MOTO-BOMBA EM LINHA (DIP) DE 15,1 KW ATÉ 30 KW - MONTAGEM</t>
  </si>
  <si>
    <t>Itens medidos</t>
  </si>
  <si>
    <t>Total de itens medidos</t>
  </si>
  <si>
    <t>ITENS MEDIDOS</t>
  </si>
  <si>
    <t>Depreciação - mês</t>
  </si>
  <si>
    <t>Depreciação - hora</t>
  </si>
  <si>
    <t>Termo de Referência</t>
  </si>
  <si>
    <t>Cotações</t>
  </si>
  <si>
    <t>Depreciações</t>
  </si>
  <si>
    <t>Composições de Preços</t>
  </si>
  <si>
    <t>Composições auxiliares</t>
  </si>
  <si>
    <t>COMPOSIÇÃO DE PREÇOS AUXILIAR</t>
  </si>
  <si>
    <t>CV08019</t>
  </si>
  <si>
    <t>MASSA TERMOPLÁSTICA APLICADA POR EXTRUSÃO</t>
  </si>
  <si>
    <t>CV08020</t>
  </si>
  <si>
    <t>MASSA TERMOPLÁSTICA PARA ASPERSÃO</t>
  </si>
  <si>
    <t>CV08021</t>
  </si>
  <si>
    <t>TINTA À BASE DE RESINA ACRÍLICA EMULSIONADA EM ÁGUA PARA DEMARCAÇÃO VIÁRIA</t>
  </si>
  <si>
    <t>CV08022</t>
  </si>
  <si>
    <t>TINTA A BASE DE RESINA ACRILICA EMULSIONADA EM ÁGUA PARA PRÉ-MARCAÇÃO VIÁRIA</t>
  </si>
  <si>
    <t>CV08023</t>
  </si>
  <si>
    <t>TINTA REFLETIVA ACRÍLICA - TINTA A BASE DE RESINA ACRILICA ESTIRENADA PARA DEMARCAÇÃO VIÁRIA</t>
  </si>
  <si>
    <t>CV08024</t>
  </si>
  <si>
    <t>MICROESFERAS DE VIDRO REFLETIVA TIPO I-B</t>
  </si>
  <si>
    <t>CV08025</t>
  </si>
  <si>
    <t>MICROESFERAS DE VIDRO REFLETIVA TIPO II-A</t>
  </si>
  <si>
    <t>CV08026</t>
  </si>
  <si>
    <t>TACHA REFLETIVA EM PLÁSTICO INJETADO BIDIRECIONAL COM UM PINO - TIPO I</t>
  </si>
  <si>
    <t>CV08027</t>
  </si>
  <si>
    <t>TACHA REFLETIVA EM PLÁSTICO INJETADO MONODIRECIONAL COM UM PINO - TIPO I</t>
  </si>
  <si>
    <t>CV08028</t>
  </si>
  <si>
    <t>TACHÃO REFLETIVO EM PLÁSTICO INJETADO BIDIRECIONAL</t>
  </si>
  <si>
    <t>CV08029</t>
  </si>
  <si>
    <t>TACHÃO REFLETIVO EM PLÁSTICO INJETADO MONODIRECIONAL</t>
  </si>
  <si>
    <t>CV08034</t>
  </si>
  <si>
    <t>LUBRIFICANTE REDUTOR DE TORQUE E ARRASTO PARA PERFURACAO HORIZONTAL DIRECIONAL (ÓLEO VEGETAL SOLÚVEL)</t>
  </si>
  <si>
    <t>CV08032</t>
  </si>
  <si>
    <t>BARREIRA DELIMITADORA DE TRÁFEGO PLÁSTICA REFLETIVA *100X50X60CM</t>
  </si>
  <si>
    <t>CV08033</t>
  </si>
  <si>
    <t>CONE DELIMITADOR DE TRÁFEGO REFLETIVO 75CM</t>
  </si>
  <si>
    <t xml:space="preserve">IMPLEMENTO - SUCÇÃO DE ALTO VÁCUO DE 12 M3 DE CAPACIDADE DE RESERVATÓRIO </t>
  </si>
  <si>
    <t xml:space="preserve">IMPLEMENTO - SUCÇÃO DE ALTO VÁCUO DE 12 M3 DE CAPACIDADE DE RESERVATÓRIO  - À DISPOSIÇÃO </t>
  </si>
  <si>
    <t>CAMINHÃO - PIPA TANQUE DE 6.000 L PARA TRANSPORTE DE ÁGUA POTÁVEL</t>
  </si>
  <si>
    <t>CAMINHÃO - PIPA TANQUE DE 6.000 L PARA TRANSPORTE DE ÁGUA POTÁVEL - À DISPOSIÇÃO</t>
  </si>
  <si>
    <t>CAMINHÃO - PIPA TANQUE DE 10.000 L PARA TRANSPORTE DE ÁGUA POTÁVEL</t>
  </si>
  <si>
    <t>CAMINHÃO - PIPA TANQUE DE 10.000 L PARA TRANSPORTE DE ÁGUA POTÁVEL - À DISPOSIÇÃO</t>
  </si>
  <si>
    <t>CAMINHÃO TRUCADO ( 3 EIXOS ) PBT 23.000 KG - *260 CV</t>
  </si>
  <si>
    <t>CAMINHÃO TRUCADO ( 3 EIXOS ) PBT 23.000 KG - *260 CV - À DISPOSIÇÃO</t>
  </si>
  <si>
    <t>EQ08030</t>
  </si>
  <si>
    <t>CAMINHÃO DEMARCADOR DE FAIXAS COM SISTEMA DE PINTURA A QUENTE - 5 KW/30 KW/136 KW</t>
  </si>
  <si>
    <t>EQ08031</t>
  </si>
  <si>
    <t>CAMINHÃO DEMARCADOR DE FAIXAS COM SISTEMA DE PINTURA A QUENTE - 5 KW/30 KW/136 KW - A DISPOSIÇÃO</t>
  </si>
  <si>
    <t>IMPLEMENTO - PIPA TANQUE DE 10.000 L PARA TRANSPORTE DE ÁGUA POTÁVEL</t>
  </si>
  <si>
    <t>ASSENTAMENTO DE TUBOS E PEÇAS EM PVC RÍGIDO, PEAD, RPVC E DEFOFO PARA REDES DE DISTRIBUIÇÃO DE ÁGUA</t>
  </si>
  <si>
    <t>SOLDA POR ELETROFUSÃO DE CONEXÃO PEAD ATÉ DE 32</t>
  </si>
  <si>
    <t>SOLDA POR ELETROFUSÃO DE CONEXÃO PEAD DE  40 A 63</t>
  </si>
  <si>
    <t>SOLDA POR ELETROFUSÃO DE CONEXÃO PEAD DE  75 A 110</t>
  </si>
  <si>
    <t>SOLDA POR ELETROFUSÃO DE CONEXÃO PEAD DE 125 A 200</t>
  </si>
  <si>
    <t>SOLDA POR ELETROFUSÃO DE CONEXÃO PEAD DE 225 E 250</t>
  </si>
  <si>
    <t>SOLDA POR ELETROFUSÃO DE CONEXÃO PEAD DE 280 E 315</t>
  </si>
  <si>
    <t>SOLDA POR ELETROFUSÃO DE CONEXÃO PEAD DE 355 E 400</t>
  </si>
  <si>
    <t>SINALIZAÇÃO DE TRÁFEGO COM BARREIRA E CERQUITE</t>
  </si>
  <si>
    <t>CV08091</t>
  </si>
  <si>
    <t>POLÍMERO CATIÔNICO EM PÓ</t>
  </si>
  <si>
    <t>DRAGAGEM</t>
  </si>
  <si>
    <t>LEITO DE SECAGEM</t>
  </si>
  <si>
    <t>CV08125</t>
  </si>
  <si>
    <t>BAG DE DESIDRATAÇÃO DE LODO GEOTÊXTIL 15M X 8M X 2,3M (COMP X LARG X ALT)</t>
  </si>
  <si>
    <t>CV08126</t>
  </si>
  <si>
    <t>BAG DE DESIDRATAÇÃO DE LODO GEOTÊXTIL 30M X 8M X 2,3M (COMP X LARG X ALT)</t>
  </si>
  <si>
    <t>CV08127</t>
  </si>
  <si>
    <t>MANTA IMPERMEÁVEL DE PEAD ESP=1 MM</t>
  </si>
  <si>
    <t>CV08128</t>
  </si>
  <si>
    <t>TECIDO TUBULAR DE RÁFIA LARGURA= 0,55M E GRAMATURA= 61 G/M2</t>
  </si>
  <si>
    <t>ESTACAS</t>
  </si>
  <si>
    <t>CV08092</t>
  </si>
  <si>
    <t>ESTACA / MOURÃO DE MADEIRA D=08 A 10CM, ALT= 2,20M DE EUCALIPTO OU PINUS TRATADO AUTOCLAVE</t>
  </si>
  <si>
    <t>CV08093</t>
  </si>
  <si>
    <t>ESTACA / MOURÃO DE MADEIRA D=08 A 10CM, ALT= 2,50M DE EUCALIPTO OU PINUS TRATADO AUTOCLAVE</t>
  </si>
  <si>
    <t>CV08094</t>
  </si>
  <si>
    <t>ESTACA / MOURÃO DE MADEIRA D=10 A 12CM, ALT= 2,20M DE EUCALIPTO OU PINUS TRATADO AUTOCLAVE</t>
  </si>
  <si>
    <t>CV08095</t>
  </si>
  <si>
    <t>ESTACA / MOURÃO DE MADEIRA D=10 A 12CM, ALT= 2,50M DE EUCALIPTO OU PINUS TRATADO AUTOCLAVE</t>
  </si>
  <si>
    <t>CV08096</t>
  </si>
  <si>
    <t>ESTACA / MOURÃO DE MADEIRA D=12 A 14CM, ALT= 2,20M DE EUCALIPTO OU PINUS TRATADO AUTOCLAVE</t>
  </si>
  <si>
    <t>CV08097</t>
  </si>
  <si>
    <t>ESTACA / MOURÃO DE MADEIRA D=12 A 14CM, ALT= 2,50M DE EUCALIPTO OU PINUS TRATADO AUTOCLAVE</t>
  </si>
  <si>
    <t>CV08098</t>
  </si>
  <si>
    <t>ESTACA / MOURÃO DE MADEIRA D=14 A 16CM, ALT= 2,20M DE EUCALIPTO OU PINUS TRATADO AUTOCLAVE</t>
  </si>
  <si>
    <t>CV08099</t>
  </si>
  <si>
    <t>ESTACA / MOURÃO DE MADEIRA D=14 A 16CM, ALT= 2,50M DE EUCALIPTO OU PINUS TRATADO AUTOCLAVE</t>
  </si>
  <si>
    <t>CV08100</t>
  </si>
  <si>
    <t>ESTACA / MOURÃO DE MADEIRA D=16 A 18CM, ALT= 2,50M DE EUCALIPTO OU PINUS TRATADO AUTOCLAVE</t>
  </si>
  <si>
    <t>CV08101</t>
  </si>
  <si>
    <t>ESTACA / MOURÃO DE MADEIRA D=18 A 20CM, ALT= 2,50M DE EUCALIPTO OU PINUS TRATADO AUTOCLAVE</t>
  </si>
  <si>
    <t>CV08102</t>
  </si>
  <si>
    <t>ESTACA / MOURÃO DE MADEIRA D=20 A 22CM, ALT= 2,50M DE EUCALIPTO OU PINUS TRATADO AUTOCLAVE</t>
  </si>
  <si>
    <t>CV08103</t>
  </si>
  <si>
    <t>ESTACA DE BAMBU *D=3,00 CM PARA TUTORAMENTO DE MUDAS</t>
  </si>
  <si>
    <t>CV08104</t>
  </si>
  <si>
    <t>ARAME LISO OVALADO DE AÇO GALVANIZADO 14x16 (2,2 x 2,7MM) PARA CERCAMENTO</t>
  </si>
  <si>
    <t>CV08105</t>
  </si>
  <si>
    <t>DISTANCIADOR DE CERCAS DE AÇO GALVANIZADO *D=3,00 MM - COMP=1,20 M</t>
  </si>
  <si>
    <t>CV08106</t>
  </si>
  <si>
    <t>GRAMPO DE AÇO GALVANIZADO BWG 9 X 1" PARA CERCAMENTO</t>
  </si>
  <si>
    <t>PLANTIO</t>
  </si>
  <si>
    <t>CV08107</t>
  </si>
  <si>
    <t>ÁCIDO BÓRICO / BÓRAX EM PÓ</t>
  </si>
  <si>
    <t>CV08108</t>
  </si>
  <si>
    <t>ADUBO QUÍMICO (NITROGÊNIO / FÓSFORO / POTÁSSIO) NPK 08/28/16</t>
  </si>
  <si>
    <t>CV08109</t>
  </si>
  <si>
    <t>ADUBO QUÍMICO (NITROGÊNIO / FÓSFORO / POTÁSSIO) NPK 20/05/20</t>
  </si>
  <si>
    <t>CV08110</t>
  </si>
  <si>
    <t>ADUBO QUÍMICO CLORETO DE POTÁSSIO NPK (NITROGÊNIO/FÓSFORO/POTÁSSIO) 00/00/*60</t>
  </si>
  <si>
    <t>CV08111</t>
  </si>
  <si>
    <t>ADUBO QUÍMICO SUPERFOSFATO SIMPLES NPK (NITROGÊNIO/FÓSFORO/POTÁSSIO) 00/*18/00</t>
  </si>
  <si>
    <t>CV08112</t>
  </si>
  <si>
    <t>ADUBO QUÍMICO URÉIA NPK (NITROGÊNIO/FÓSFORO/POTÁSSIO) *46/00/00</t>
  </si>
  <si>
    <t>CV08113</t>
  </si>
  <si>
    <t>CORDA DE SISAL D=6 MM</t>
  </si>
  <si>
    <t>CV08114</t>
  </si>
  <si>
    <t>GEL HIDROPÔNICO À BASE DE COPOLÍMERO ACRÍLICO DE POTÁSSIO E ACRILAMIDA PARA PLANTIO</t>
  </si>
  <si>
    <t>CV08115</t>
  </si>
  <si>
    <t>ISCA FORMICIDA GRANULADA PARA FORMIGAS CORTADEIRAS À BASE DE SULFLURAMIDA E FIPRONIL PARA JARDINAGEM</t>
  </si>
  <si>
    <t>CV08116</t>
  </si>
  <si>
    <t>MUDA NATIVA MATA ATLÂNTICA, ALT=30 CM</t>
  </si>
  <si>
    <t>CV08117</t>
  </si>
  <si>
    <t>MUDA NATIVA MATA ATLÂNTICA, ALT=50 CM</t>
  </si>
  <si>
    <t>CV08118</t>
  </si>
  <si>
    <t>MUDA NATIVA MATA ATLÂNTICA, ALT=70 CM</t>
  </si>
  <si>
    <t>CV08119</t>
  </si>
  <si>
    <t>SEMENTES DE FEIJÃO GUANDÚ ANÃO</t>
  </si>
  <si>
    <t>ARMÁRIO AUTOPORTANTE EM AÇO CARBONO, *2.000 X 800 X 600MM (A X L X P), 1 PORTA, SEM BARRAMENTO, COM LATERAIS, BASE SOLEIRA E PLACA DE MONTAGEM, PADRÃO NBR IEC 61439-2, FORMA CONSTRUTIVA 2b, P/ PAINEL DE COMANDO DE MOTOR (PCM-CF) EM BAIXA TENSÃO</t>
  </si>
  <si>
    <t>ARMÁRIO AUTOPORTANTE EM AÇO CARBONO, *2.000 X 800 X 600MM (A X L X P), 1 PORTA, COM BARRAMENTO DE *630A, COM LATERAIS, BASE SOLEIRA E PLACA DE MONTAGEM, PADRÃO NBR IEC 61439-2, FORMA CONSTRUTIVA 2b, P/ PAINEL DE COMANDO DE MOTOR (PCM-CF) EM BAIXA TENSÃO</t>
  </si>
  <si>
    <t>HM08120</t>
  </si>
  <si>
    <t>MANGUEIRA DE SUCÇÃO DE PVC RÍGIDO D= 6" PARA SERVIÇOS PESADOS</t>
  </si>
  <si>
    <t>HM08035</t>
  </si>
  <si>
    <t>VÁLVULA GUILHOTINA WAFER PN10 FERRO FUNDIDO FACA INOX DN=80 MM ACIONAMENTO ELÉTRICO</t>
  </si>
  <si>
    <t>HM08036</t>
  </si>
  <si>
    <t>VÁLVULA GUILHOTINA WAFER PN10 FERRO FUNDIDO FACA INOX DN=100 MM ACIONAMENTO ELÉTRICO</t>
  </si>
  <si>
    <t>HM08037</t>
  </si>
  <si>
    <t>VÁLVULA GUILHOTINA WAFER PN10 FERRO FUNDIDO FACA INOX DN=150 MM ACIONAMENTO ELÉTRICO</t>
  </si>
  <si>
    <t>HM08038</t>
  </si>
  <si>
    <t>VÁLVULA GUILHOTINA WAFER PN10 FERRO FUNDIDO FACA INOX DN=200 MM ACIONAMENTO ELÉTRICO</t>
  </si>
  <si>
    <t>HM08039</t>
  </si>
  <si>
    <t>VÁLVULA GUILHOTINA WAFER PN10 FERRO FUNDIDO FACA INOX DN=250 MM ACIONAMENTO ELÉTRICO</t>
  </si>
  <si>
    <t>HM08040</t>
  </si>
  <si>
    <t>VÁLVULA GUILHOTINA WAFER PN10 FERRO FUNDIDO FACA INOX DN=300 MM ACIONAMENTO ELÉTRICO</t>
  </si>
  <si>
    <t>HM08041</t>
  </si>
  <si>
    <t>VÁLVULA GUILHOTINA WAFER PN10 FERRO FUNDIDO FACA INOX DN=350 MM ACIONAMENTO ELÉTRICO</t>
  </si>
  <si>
    <t>HM08042</t>
  </si>
  <si>
    <t>VÁLVULA GUILHOTINA WAFER PN10 FERRO FUNDIDO FACA INOX DN=400 MM ACIONAMENTO ELÉTRICO</t>
  </si>
  <si>
    <t>HM08043</t>
  </si>
  <si>
    <t>VÁLVULA GUILHOTINA WAFER PN10 FERRO FUNDIDO FACA INOX DN=500 MM ACIONAMENTO ELÉTRICO</t>
  </si>
  <si>
    <t>HM08044</t>
  </si>
  <si>
    <t>VÁLVULA GUILHOTINA WAFER PN10 FERRO FUNDIDO FACA INOX DN=600 MM ACIONAMENTO ELÉTRICO</t>
  </si>
  <si>
    <t>EQ07969</t>
  </si>
  <si>
    <t>IMPLEMENTO - SUCÇÃO DE ALTO VÁCUO DE 7,5 M3 DE CAPACIDADE DE RESERVATÓRIO</t>
  </si>
  <si>
    <t>EQ07970</t>
  </si>
  <si>
    <t>IMPLEMENTO - SUCÇÃO DE ALTO VÁCUO DE 7,5 M3 DE CAPACIDADE DE RESERVATÓRIO  - À DISPOSIÇÃO</t>
  </si>
  <si>
    <t>EQ07971</t>
  </si>
  <si>
    <t>IMPLEMENTO - SUCÇÃO DE ALTO VÁCUO DE 15 M3 DE CAPACIDADE DE RESERVATÓRIO</t>
  </si>
  <si>
    <t>EQ07972</t>
  </si>
  <si>
    <t>IMPLEMENTO - SUCÇÃO DE ALTO VÁCUO DE 15 M3 DE CAPACIDADE DE RESERVATÓRIO  - À DISPOSIÇÃO</t>
  </si>
  <si>
    <t>EQ07973</t>
  </si>
  <si>
    <t>IMPLEMENTO - SUCÇÃO DE ALTO VÁCUO DE 18 M3 DE CAPACIDADE DE RESERVATÓRIO</t>
  </si>
  <si>
    <t>EQ07974</t>
  </si>
  <si>
    <t>IMPLEMENTO - SUCÇÃO DE ALTO VÁCUO DE 18 M3 DE CAPACIDADE DE RESERVATÓRIO  - À DISPOSIÇÃO</t>
  </si>
  <si>
    <t>EQ07975</t>
  </si>
  <si>
    <t>CAÇAMBA ESTACIONÁRIA DE 3 M3 (COM TRAVA ADICIONAL DA TAMPA TRASEIRA) P/ POLIGUINDASTE</t>
  </si>
  <si>
    <t>EQ07976</t>
  </si>
  <si>
    <t>CAÇAMBA ESTACIONÁRIA DE 4 M3 (COM TRAVA ADICIONAL DA TAMPA TRASEIRA) P/ POLIGUINDASTE</t>
  </si>
  <si>
    <t>EQ07977</t>
  </si>
  <si>
    <t>CAÇAMBA ESTACIONÁRIA DE 5 M3 (COM TRAVA ADICIONAL DA TAMPA TRASEIRA) P/ POLIGUINDASTE</t>
  </si>
  <si>
    <t>EQ07978</t>
  </si>
  <si>
    <t>CAÇAMBA ESTACIONÁRIA DE 6 M3 (COM TRAVA ADICIONAL DA TAMPA TRASEIRA) P/ POLIGUINDASTE</t>
  </si>
  <si>
    <t>EQ07979</t>
  </si>
  <si>
    <t>CAÇAMBA ESTACIONÁRIA DE 8 M3 (COM TRAVA ADICIONAL DA TAMPA TRASEIRA) P/ POLIGUINDASTE</t>
  </si>
  <si>
    <t>EQ07980</t>
  </si>
  <si>
    <t>CAÇAMBA ESTACIONÁRIA DE 10 M3 (COM TRAVA ADICIONAL DA TAMPA TRASEIRA) P/ POLIGUINDASTE</t>
  </si>
  <si>
    <t>EQ07981</t>
  </si>
  <si>
    <t>CAÇAMBA ESTACIONÁRIA DE 12 M3 (COM TRAVA ADICIONAL DA TAMPA TRASEIRA) P/ POLIGUINDASTE</t>
  </si>
  <si>
    <t>EQ07982</t>
  </si>
  <si>
    <t>CAÇAMBA ESTACIONÁRIA FECHADA DE 3 M3 (COM TRAVA ADICONAL DA TAMPA TRASEIRA FECHADA) P/ POLIGUINDASTE</t>
  </si>
  <si>
    <t>EQ07983</t>
  </si>
  <si>
    <t>CAÇAMBA ESTACIONÁRIA FECHADA DE 4 M3 (COM TRAVA ADICONAL DA TAMPA TRASEIRA FECHADA) P/ POLIGUINDASTE</t>
  </si>
  <si>
    <t>EQ07984</t>
  </si>
  <si>
    <t>CAÇAMBA ESTACIONÁRIA FECHADA DE 5 M3 (COM TRAVA ADICONAL DA TAMPA TRASEIRA FECHADA) P/ POLIGUINDASTE</t>
  </si>
  <si>
    <t>EQ07985</t>
  </si>
  <si>
    <t>CAÇAMBA ESTACIONÁRIA FECHADA DE 6 M3 (COM TRAVA ADICONAL DA TAMPA TRASEIRA FECHADA) P/ POLIGUINDASTE</t>
  </si>
  <si>
    <t>EQ07986</t>
  </si>
  <si>
    <t>CAÇAMBA ESTACIONÁRIA FECHADA DE 8 M3 (COM TRAVA ADICONAL DA TAMPA TRASEIRA FECHADA) P/ POLIGUINDASTE</t>
  </si>
  <si>
    <t>EQ07987</t>
  </si>
  <si>
    <t>CAÇAMBA ESTACIONÁRIA FECHADA DE 10 M3 (COM TRAVA ADICONAL DA TAMPA TRASEIRA FECHADA) P/ POLIGUINDASTE</t>
  </si>
  <si>
    <t>EQ07988</t>
  </si>
  <si>
    <t>CAÇAMBA ESTACIONÁRIA FECHADA DE 12 M3 (COM TRAVA ADICONAL DA TAMPA TRASEIRA FECHADA) P/ POLIGUINDASTE</t>
  </si>
  <si>
    <t>EQ07989</t>
  </si>
  <si>
    <t>CAÇAMBA ROLL-ON ROLL-OFF 14 M3 (COM TRAVA ADICONAL DA TAMPA TRASEIRA FECHADA) P/ ROLL-ON ROLL-OFF</t>
  </si>
  <si>
    <t>EQ07990</t>
  </si>
  <si>
    <t>CAÇAMBA ROLL-ON ROLL-OFF 16 M3 (COM TRAVA ADICONAL DA TAMPA TRASEIRA FECHADA) P/ ROLL-ON ROLL-OFF</t>
  </si>
  <si>
    <t>EQ07991</t>
  </si>
  <si>
    <t>CAÇAMBA ROLL-ON ROLL-OFF 26 M3 (COM TRAVA ADICONAL DA TAMPA TRASEIRA FECHADA) P/ ROLL-ON ROLL-OFF</t>
  </si>
  <si>
    <t>EQ07992</t>
  </si>
  <si>
    <t>CAÇAMBA ROLL-ON ROLL-OFF 30 M3 (COM TRAVA ADICONAL DA TAMPA TRASEIRA FECHADA) P/ ROLL-ON ROLL-OFF</t>
  </si>
  <si>
    <t>EQ08121</t>
  </si>
  <si>
    <t>EQUIPAMENTO DE DRAGAGEM PARA LODO E AREIA COM BOMBA CENTRÍFUGA - DRAGA D=6" COM BALSA</t>
  </si>
  <si>
    <t>IMPLEMENTO - ARADO SUBSOLADOR 7 HASTES</t>
  </si>
  <si>
    <t>IMPLEMENTO - GRADE AGRÍCOLA NIVELADORA 42 DISCOS</t>
  </si>
  <si>
    <t>EQ08124</t>
  </si>
  <si>
    <t>PERFURADOR DE SOLO À GASOLINA, POTÊNCIA *2,5 HP COM BROCA 80 x 20 CM</t>
  </si>
  <si>
    <t>EQ07939</t>
  </si>
  <si>
    <t>CAMINHÃO TOCO ( 2 EIXOS ) PBT 14.500 KG - *210 CV</t>
  </si>
  <si>
    <t>EQ07940</t>
  </si>
  <si>
    <t>CAMINHÃO TOCO ( 2 EIXOS ) PBT 14.500 KG - *210 CV - À DISPOSIÇÃO</t>
  </si>
  <si>
    <t>EQ07941</t>
  </si>
  <si>
    <t>CAMINHÃO - PIPA TANQUE DE 8.000 L PARA TRANSPORTE DE ÁGUA POTÁVEL</t>
  </si>
  <si>
    <t>EQ07942</t>
  </si>
  <si>
    <t>CAMINHÃO - PIPA TANQUE DE 8.000 L PARA TRANSPORTE DE ÁGUA POTÁVEL - À DISPOSIÇÃO</t>
  </si>
  <si>
    <t>EQ07943</t>
  </si>
  <si>
    <t>CAMINHÃO - PIPA TANQUE DE 12.000 L PARA TRANSPORTE DE ÁGUA POTÁVEL</t>
  </si>
  <si>
    <t>EQ07944</t>
  </si>
  <si>
    <t>CAMINHÃO - PIPA TANQUE DE 12.000 L PARA TRANSPORTE DE ÁGUA POTÁVEL - À DISPOSIÇÃO</t>
  </si>
  <si>
    <t>EQ07945</t>
  </si>
  <si>
    <t>CAMINHÃO - PIPA TANQUE DE 15.000 L PARA TRANSPORTE DE ÁGUA POTÁVEL</t>
  </si>
  <si>
    <t>EQ07946</t>
  </si>
  <si>
    <t>CAMINHÃO - PIPA TANQUE DE 15.000 L PARA TRANSPORTE DE ÁGUA POTÁVEL - À DISPOSIÇÃO</t>
  </si>
  <si>
    <t>EQ07947</t>
  </si>
  <si>
    <t>CAMINHÃO - PIPA TANQUE DE 20.000 L PARA TRANSPORTE DE ÁGUA POTÁVEL</t>
  </si>
  <si>
    <t>EQ07948</t>
  </si>
  <si>
    <t>CAMINHÃO - PIPA TANQUE DE 20.000 L PARA TRANSPORTE DE ÁGUA POTÁVEL - À DISPOSIÇÃO</t>
  </si>
  <si>
    <t>EQ07949</t>
  </si>
  <si>
    <t>CAMINHÃO - PIPA TANQUE DE 25.000 L PARA TRANSPORTE DE ÁGUA POTÁVEL</t>
  </si>
  <si>
    <t>EQ07950</t>
  </si>
  <si>
    <t>CAMINHÃO - PIPA TANQUE DE 25.000 L PARA TRANSPORTE DE ÁGUA POTÁVEL - À DISPOSIÇÃO</t>
  </si>
  <si>
    <t>EQ07951</t>
  </si>
  <si>
    <t>CAMINHÃO - PIPA TANQUE DE 30.000 L PARA TRANSPORTE DE ÁGUA POTÁVEL</t>
  </si>
  <si>
    <t>EQ07952</t>
  </si>
  <si>
    <t>CAMINHÃO - PIPA TANQUE DE 30.000 L PARA TRANSPORTE DE ÁGUA POTÁVEL - À DISPOSIÇÃO</t>
  </si>
  <si>
    <t>EQ07953</t>
  </si>
  <si>
    <t>CAMINHÃO - POLIGUINDASTE SIMPLES ATÉ 8 M3 P/CARGA DE CAÇAMBA METÁLICA ESTACIONÁRIA, INCLUSO ENLONAMENTO DA CAÇAMBA (OBS: NÃO INCLUI A CAÇAMBA)</t>
  </si>
  <si>
    <t>EQ07954</t>
  </si>
  <si>
    <t>CAMINHÃO - POLIGUINDASTE SIMPLES ATÉ 8 M3 P/CARGA DE CAÇAMBA METÁLICA ESTACIONÁRIA, INCLUSO ENLONAMENTO DA CAÇAMBA (OBS: NÃO INCLUI A CAÇAMBA) - À DISPOSIÇÃO</t>
  </si>
  <si>
    <t>EQ07955</t>
  </si>
  <si>
    <t>CAMINHÃO - POLIGUINDASTE DUPLO ATÉ 15 M3 P/CARGA DE CAÇAMBA ESTACIONÁRIA, INCLUSO ENLONAMENTO DA CAÇAMBA (OBS: NÃO INCLUI A CAÇAMBA)</t>
  </si>
  <si>
    <t>EQ07956</t>
  </si>
  <si>
    <t>CAMINHÃO - POLIGUINDASTE DUPLO ATÉ 15 M3 P/CARGA DE CAÇAMBA ESTACIONÁRIA, INCLUSO ENLONAMENTO DA CAÇAMBA (OBS: NÃO INCLUI A CAÇAMBA) - À DISPOSIÇÃO</t>
  </si>
  <si>
    <t>EQ07957</t>
  </si>
  <si>
    <t>CAMINHÃO - ROLL-ON ROLL-OFF ATÉ 16 M3 P/CARGA DE CAÇAMBA METÁLICA ESTACIONÁRIA, INCLUSO ENLONAMENTO DA CAÇAMBA (OBS: NÃO INCLUI A CAÇAMBA)</t>
  </si>
  <si>
    <t>EQ07958</t>
  </si>
  <si>
    <t>CAMINHÃO - ROLL-ON ROLL-OFF ATÉ 16 M3 P/CARGA DE CAÇAMBA METÁLICA ESTACIONÁRIA, INCLUSO ENLONAMENTO DA CAÇAMBA (OBS: NÃO INCLUI A CAÇAMBA) - À DISPOSIÇÃO</t>
  </si>
  <si>
    <t>EQ07959</t>
  </si>
  <si>
    <t>CAMINHÃO - ROLL-ON ROLL-OFF ATÉ 26 M3 P/CARGA DE CAÇAMBA METÁLICA ESTACIONÁRIA, INCLUSO ENLONAMENTO DA CAÇAMBA (OBS: NÃO INCLUI A CAÇAMBA)</t>
  </si>
  <si>
    <t>EQ07960</t>
  </si>
  <si>
    <t>CAMINHÃO - ROLL-ON ROLL-OFF ATÉ 26 M3 P/CARGA DE CAÇAMBA METÁLICA ESTACIONÁRIA, INCLUSO ENLONAMENTO DA CAÇAMBA (OBS: NÃO INCLUI A CAÇAMBA) - À DISPOSIÇÃO</t>
  </si>
  <si>
    <t>EQ07961</t>
  </si>
  <si>
    <t>CAMINHÃO - ROLL-ON ROLL-OFF ATÉ 30 M3 P/CARGA DE CAÇAMBA METÁLICA ESTACIONÁRIA, INCLUSO ENLONAMENTO DA CAÇAMBA (OBS: NÃO INCLUI A CAÇAMBA)</t>
  </si>
  <si>
    <t>EQ07962</t>
  </si>
  <si>
    <t>CAMINHÃO - ROLL-ON ROLL-OFF ATÉ 30 M3 P/CARGA DE CAÇAMBA METÁLICA ESTACIONÁRIA, INCLUSO ENLONAMENTO DA CAÇAMBA (OBS: NÃO INCLUI A CAÇAMBA) - À DISPOSIÇÃO</t>
  </si>
  <si>
    <t>EQ07963</t>
  </si>
  <si>
    <t>CAMINHÃO - CAÇAMBA BASCULANTE DE 12 M3 DE CAPACIDADE, INCLUSO ENLONAMENTO DA CAÇAMBA</t>
  </si>
  <si>
    <t>EQ07964</t>
  </si>
  <si>
    <t>CAMINHÃO - CAÇAMBA BASCULANTE DE 12 M3 DE CAPACIDADE, INCLUSO ENLONAMENTO DA CAÇAMBA  - À DISPOSIÇÃO</t>
  </si>
  <si>
    <t>EQ07965</t>
  </si>
  <si>
    <t>CAMINHÃO - CAÇAMBA BASCULANTE DE 25 M3 DE CAPACIDADE, INCLUSO ENLONAMENTO DA CAÇAMBA</t>
  </si>
  <si>
    <t>EQ07966</t>
  </si>
  <si>
    <t>CAMINHÃO - CAÇAMBA BASCULANTE DE 25 M3 DE CAPACIDADE, INCLUSO ENLONAMENTO DA CAÇAMBA  - À DISPOSIÇÃO</t>
  </si>
  <si>
    <t>EQ07967</t>
  </si>
  <si>
    <t>CAMINHÃO - CAÇAMBA BASCULANTE DE 30 M3 DE CAPACIDADE, INCLUSO ENLONAMENTO DA CAÇAMBA</t>
  </si>
  <si>
    <t>EQ07968</t>
  </si>
  <si>
    <t>CAMINHÃO - CAÇAMBA BASCULANTE DE 30 M3 DE CAPACIDADE, INCLUSO ENLONAMENTO DA CAÇAMBA - À DISPOSIÇÃO</t>
  </si>
  <si>
    <t>AX04918</t>
  </si>
  <si>
    <t>AX04919</t>
  </si>
  <si>
    <t>AX04920</t>
  </si>
  <si>
    <t>AX04921</t>
  </si>
  <si>
    <t>AX04969</t>
  </si>
  <si>
    <t>AX04970</t>
  </si>
  <si>
    <t>AX04915</t>
  </si>
  <si>
    <t>AX04916</t>
  </si>
  <si>
    <t>AX07091</t>
  </si>
  <si>
    <t>AX07922</t>
  </si>
  <si>
    <t>IMPLEMENTO - PIPA TANQUE DE 8.000 L PARA TRANSPORTE DE ÁGUA POTÁVEL</t>
  </si>
  <si>
    <t>AX07923</t>
  </si>
  <si>
    <t>IMPLEMENTO - PIPA TANQUE DE 12.000 L PARA TRANSPORTE DE ÁGUA POTÁVEL</t>
  </si>
  <si>
    <t>AX07924</t>
  </si>
  <si>
    <t>IMPLEMENTO - PIPA TANQUE DE 15.000 L PARA TRANSPORTE DE ÁGUA POTÁVEL</t>
  </si>
  <si>
    <t>AX07925</t>
  </si>
  <si>
    <t>IMPLEMENTO - PIPA TANQUE DE 20.000 L PARA TRANSPORTE DE ÁGUA POTÁVEL</t>
  </si>
  <si>
    <t>AX07926</t>
  </si>
  <si>
    <t>IMPLEMENTO - PIPA TANQUE DE 25.000 L PARA TRANSPORTE DE ÁGUA POTÁVEL</t>
  </si>
  <si>
    <t>AX07927</t>
  </si>
  <si>
    <t>IMPLEMENTO - PIPA TANQUE DE 30.000 L PARA TRANSPORTE DE ÁGUA POTÁVEL</t>
  </si>
  <si>
    <t>AX07928</t>
  </si>
  <si>
    <t>IMPLEMENTO - POLIGUINDASTE SIMPLES ATÉ 8 M3  P/CARGA DE CAÇAMBA METÁLICA ESTACIONÁRIA, INCLUSO ENLONAMENTO DA CAÇAMBA</t>
  </si>
  <si>
    <t>AX07929</t>
  </si>
  <si>
    <t>IMPLEMENTO - POLIGUINDASTE DUPLO P/CARGA DE CAÇAMBA ESTACIONÁRIA ATÉ 15 M3 P/CARGA DE CAÇAMBA METÁLICA ESTACIONÁRIA</t>
  </si>
  <si>
    <t>AX07930</t>
  </si>
  <si>
    <t>IMPLEMENTO - ROLL-ON ROLL-OFF P/ CARGA DE CAÇAMBA ESTACIONÁRIA ATÉ 16 M3 P/CARGA DE CAÇAMBA METÁLICA ESTACIONÁRIA</t>
  </si>
  <si>
    <t>AX07931</t>
  </si>
  <si>
    <t>IMPLEMENTO - ROLL-ON ROLL-OFF P/ CARGA DE CAÇAMBA ESTACIONÁRIA ATÉ 26 M3 P/CARGA DE CAÇAMBA METÁLICA ESTACIONÁRIA</t>
  </si>
  <si>
    <t>AX07932</t>
  </si>
  <si>
    <t>IMPLEMENTO - ROLL-ON ROLL-OFF P/ CARGA DE CAÇAMBA ESTACIONÁRIA ATÉ 30 M3 P/CARGA DE CAÇAMBA METÁLICA ESTACIONÁRIA</t>
  </si>
  <si>
    <t>AX07934</t>
  </si>
  <si>
    <t>AX07935</t>
  </si>
  <si>
    <t>AX07936</t>
  </si>
  <si>
    <t>AX07937</t>
  </si>
  <si>
    <t>AX07938</t>
  </si>
  <si>
    <t>AX07993</t>
  </si>
  <si>
    <t>AX07994</t>
  </si>
  <si>
    <t>AX07995</t>
  </si>
  <si>
    <t>AX07996</t>
  </si>
  <si>
    <t>AX07997</t>
  </si>
  <si>
    <t>AX07998</t>
  </si>
  <si>
    <t>CAÇAMBA ESTACIONÁRIA FECHADA DE 3 M3 (COM TRAVA ADICIONAL DA TAMPA TRASEIRA FECHADA) P/ POLIGUINDASTE</t>
  </si>
  <si>
    <t>AX07999</t>
  </si>
  <si>
    <t>CAÇAMBA ESTACIONÁRIA FECHADA DE 4 M3 (COM TRAVA ADICIONAL DA TAMPA TRASEIRA FECHADA) P/ POLIGUINDASTE</t>
  </si>
  <si>
    <t>AX08000</t>
  </si>
  <si>
    <t>CAÇAMBA ESTACIONÁRIA FECHADA DE 5 M3 (COM TRAVA ADICIONAL DA TAMPA TRASEIRA FECHADA) P/ POLIGUINDASTE</t>
  </si>
  <si>
    <t>AX08001</t>
  </si>
  <si>
    <t>CAÇAMBA ESTACIONÁRIA FECHADA DE 6 M3 (COM TRAVA ADICIONAL DA TAMPA TRASEIRA FECHADA) P/ POLIGUINDASTE</t>
  </si>
  <si>
    <t>AX08002</t>
  </si>
  <si>
    <t>CAÇAMBA ESTACIONÁRIA FECHADA DE 8 M3 (COM TRAVA ADICIONAL DA TAMPA TRASEIRA FECHADA) P/ POLIGUINDASTE</t>
  </si>
  <si>
    <t>AX08003</t>
  </si>
  <si>
    <t>CAÇAMBA ESTACIONÁRIA FECHADA DE 10 M3 (COM TRAVA ADICIONAL DA TAMPA TRASEIRA FECHADA) P/ POLIGUINDASTE</t>
  </si>
  <si>
    <t>AX08004</t>
  </si>
  <si>
    <t>CAÇAMBA ESTACIONÁRIA FECHADA DE 12 M3 (COM TRAVA ADICIONAL DA TAMPA TRASEIRA FECHADA) P/ POLIGUINDASTE</t>
  </si>
  <si>
    <t>AX08005</t>
  </si>
  <si>
    <t>AX08006</t>
  </si>
  <si>
    <t>AX08007</t>
  </si>
  <si>
    <t>CAÇAMBA ROLL-ON ROLL-OFF 14 M3 (COM TRAVA ADICIONAL DA TAMPA TRASEIRA FECHADA) P/ ROLL-ON ROLL-OFF</t>
  </si>
  <si>
    <t>AX08008</t>
  </si>
  <si>
    <t>CAÇAMBA ROLL-ON ROLL-OFF 16 M3 (COM TRAVA ADICIONAL DA TAMPA TRASEIRA FECHADA) P/ ROLL-ON ROLL-OFF</t>
  </si>
  <si>
    <t>AX08009</t>
  </si>
  <si>
    <t>CAÇAMBA ROLL-ON ROLL-OFF 26 M3 (COM TRAVA ADICIONAL DA TAMPA TRASEIRA FECHADA) P/ ROLL-ON ROLL-OFF</t>
  </si>
  <si>
    <t>AX08010</t>
  </si>
  <si>
    <t>CAÇAMBA ROLL-ON ROLL-OFF 30 M3 (COM TRAVA ADICIONAL DA TAMPA TRASEIRA FECHADA) P/ ROLL-ON ROLL-OFF</t>
  </si>
  <si>
    <t>AX08011</t>
  </si>
  <si>
    <t>PNEU 235/75 R17.5 - CAMINHÃO TOCO</t>
  </si>
  <si>
    <t>AX08012</t>
  </si>
  <si>
    <t>PNEU 275/80 R22.5 - CAMINHÃO TRUCK</t>
  </si>
  <si>
    <t>AX08013</t>
  </si>
  <si>
    <t>PNEU 295/80 R22.5 - CARRETA</t>
  </si>
  <si>
    <t>AX08014</t>
  </si>
  <si>
    <t>CAMINHÃO TOCO (ZERO) PBT 10.800 KG - *180CV</t>
  </si>
  <si>
    <t>AX08015</t>
  </si>
  <si>
    <t>CAMINHÃO TOCO (ZERO) PBT 14.500 KG - *210 CV</t>
  </si>
  <si>
    <t>AX08016</t>
  </si>
  <si>
    <t>CAMINHÃO TOCO (ZERO) BT 16.000 KG - *210 CV</t>
  </si>
  <si>
    <t>AX08017</t>
  </si>
  <si>
    <t>CAMINHÃO TRUCK (ZERO) PBT 23.000 KG - *260 CV</t>
  </si>
  <si>
    <t>AX08018</t>
  </si>
  <si>
    <t>CARRETA (ZERO) PBT 16.000 KG – 380 CV</t>
  </si>
  <si>
    <t>47SE18</t>
  </si>
  <si>
    <t>47SE16</t>
  </si>
  <si>
    <t>47SE07</t>
  </si>
  <si>
    <t>47SE24</t>
  </si>
  <si>
    <t>47SE09</t>
  </si>
  <si>
    <t>47SE33</t>
  </si>
  <si>
    <t>47SE31</t>
  </si>
  <si>
    <t>47SE35</t>
  </si>
  <si>
    <t>47SE34</t>
  </si>
  <si>
    <t>47SE01</t>
  </si>
  <si>
    <t>47SE02</t>
  </si>
  <si>
    <t>47SE19</t>
  </si>
  <si>
    <t>47EQ14</t>
  </si>
  <si>
    <t>47EQ13</t>
  </si>
  <si>
    <t>47EQ10</t>
  </si>
  <si>
    <t>47EQ09</t>
  </si>
  <si>
    <t>47EQ16</t>
  </si>
  <si>
    <t>47EQ15</t>
  </si>
  <si>
    <t>47EQ06</t>
  </si>
  <si>
    <t>47EQ05</t>
  </si>
  <si>
    <t>47EQ08</t>
  </si>
  <si>
    <t>47EQ07</t>
  </si>
  <si>
    <t>47EQ17</t>
  </si>
  <si>
    <t>47EQ18</t>
  </si>
  <si>
    <t>47EQ23</t>
  </si>
  <si>
    <t>47EQ21</t>
  </si>
  <si>
    <t>47EQ22</t>
  </si>
  <si>
    <t>47EQ24</t>
  </si>
  <si>
    <t>47EQ19</t>
  </si>
  <si>
    <t>47EQ20</t>
  </si>
  <si>
    <t>47EQ04</t>
  </si>
  <si>
    <t>47EQ03</t>
  </si>
  <si>
    <t>47EQ02</t>
  </si>
  <si>
    <t>47EQ01</t>
  </si>
  <si>
    <t>47EQ12</t>
  </si>
  <si>
    <t>47EQ11</t>
  </si>
  <si>
    <t>47SE05</t>
  </si>
  <si>
    <t>47SE25</t>
  </si>
  <si>
    <t>47SE15</t>
  </si>
  <si>
    <t>47SE06</t>
  </si>
  <si>
    <t>47SE20</t>
  </si>
  <si>
    <t>47SE03</t>
  </si>
  <si>
    <t>47SE21</t>
  </si>
  <si>
    <t>47SE22</t>
  </si>
  <si>
    <t>47SE32</t>
  </si>
  <si>
    <t>47SE30</t>
  </si>
  <si>
    <t>47SE23</t>
  </si>
  <si>
    <t>47SE17</t>
  </si>
  <si>
    <t>47MA11</t>
  </si>
  <si>
    <t>47MA01</t>
  </si>
  <si>
    <t>47MA06</t>
  </si>
  <si>
    <t>47MA15</t>
  </si>
  <si>
    <t>47MA16</t>
  </si>
  <si>
    <t>47MA17</t>
  </si>
  <si>
    <t>47MA18</t>
  </si>
  <si>
    <t>47MA19</t>
  </si>
  <si>
    <t>47MA21</t>
  </si>
  <si>
    <t>47MA22</t>
  </si>
  <si>
    <t>47MA23</t>
  </si>
  <si>
    <t>47MA24</t>
  </si>
  <si>
    <t>47MA25</t>
  </si>
  <si>
    <t>47MA30</t>
  </si>
  <si>
    <t>47MA31</t>
  </si>
  <si>
    <t>47MA20</t>
  </si>
  <si>
    <t>47MA04</t>
  </si>
  <si>
    <t>47MA02</t>
  </si>
  <si>
    <t>47MA03</t>
  </si>
  <si>
    <t>47MA26</t>
  </si>
  <si>
    <t>47MA28</t>
  </si>
  <si>
    <t>47MA27</t>
  </si>
  <si>
    <t>47MA29</t>
  </si>
  <si>
    <t>47MA07</t>
  </si>
  <si>
    <t>47MA09</t>
  </si>
  <si>
    <t>47MA12</t>
  </si>
  <si>
    <t>47MA14</t>
  </si>
  <si>
    <t>47MA05</t>
  </si>
  <si>
    <t>47MA08</t>
  </si>
  <si>
    <t>47MA10</t>
  </si>
  <si>
    <t>47MA13</t>
  </si>
  <si>
    <t>47SE04</t>
  </si>
  <si>
    <t>47SE12</t>
  </si>
  <si>
    <t>47SE11</t>
  </si>
  <si>
    <t>47SE14</t>
  </si>
  <si>
    <t>47SE13</t>
  </si>
  <si>
    <t>47SE28</t>
  </si>
  <si>
    <t>47SE29</t>
  </si>
  <si>
    <t>47SE08</t>
  </si>
  <si>
    <t>47SE26</t>
  </si>
  <si>
    <t>47SE27</t>
  </si>
  <si>
    <t>47SE10</t>
  </si>
  <si>
    <t>010130</t>
  </si>
  <si>
    <t>010129</t>
  </si>
  <si>
    <t>010134</t>
  </si>
  <si>
    <t>010131</t>
  </si>
  <si>
    <t>010127</t>
  </si>
  <si>
    <t>010133</t>
  </si>
  <si>
    <t>010128</t>
  </si>
  <si>
    <t>010135</t>
  </si>
  <si>
    <t>COORDENADOR DE MODELAGEM BIM - JÚNIOR</t>
  </si>
  <si>
    <t>COORDENADOR DE MODELAGEM BIM - PLENO</t>
  </si>
  <si>
    <t>COORDENADOR DE MODELAGEM BIM - SÊNIOR</t>
  </si>
  <si>
    <t>ASSENTAMENTO DE REDES DE AGUA</t>
  </si>
  <si>
    <t>ASSENTAMENTO DE REDE DE AGUA EM FºFº DE 200 A 250MM - S/ REPOS DO PAV</t>
  </si>
  <si>
    <t>ASSENTAMENTO DE REDE DE AGUA EM FºFº DE 200 A 250MM - S/ REPOS DO PAV (SFMH)</t>
  </si>
  <si>
    <t>ASSENTAMENTO DE REDE DE AGUA EM FºFº DE 300 A 400MM - S/ REPOS DO PAV</t>
  </si>
  <si>
    <t>ASSENTAMENTO DE REDE DE AGUA EM FºFº DE 300 A 400MM - S/ REPOS DO PAV (SFMH)</t>
  </si>
  <si>
    <t>ASSENTAMENTO DE REDE DE AGUA EM FºFº DE 80 A 150MM - S/ REPOS DO PAV</t>
  </si>
  <si>
    <t>ASSENTAMENTO DE REDE DE AGUA EM FºFº DE 80 A 150MM - S/ REPOS DO PAV (SFMH)</t>
  </si>
  <si>
    <t>ASSENTAMENTO DE REDE DE AGUA EM PEAD 32MM - C/ LPB DO PAV</t>
  </si>
  <si>
    <t>ASSENTAMENTO DE REDE DE AGUA EM PEAD 32MM - C/ LPB DO PAV (SFMH)</t>
  </si>
  <si>
    <t>ASSENTAMENTO DE REDE DE AGUA EM PEAD 32MM - C/ REPOS DO PAV</t>
  </si>
  <si>
    <t>ASSENTAMENTO DE REDE DE AGUA EM PEAD 32MM - C/ REPOS DO PAV (SFMH)</t>
  </si>
  <si>
    <t>ASSENTAMENTO DE REDE DE AGUA EM PEAD 32MM - S/ REPOS DO PAV</t>
  </si>
  <si>
    <t>ASSENTAMENTO DE REDE DE AGUA EM PEAD 32MM - S/ REPOS DO PAV (SFMH)</t>
  </si>
  <si>
    <t>ASSENTAMENTO DE REDE DE AGUA EM PEAD DE 63 A 125MM - S/ REPOS DO PAV</t>
  </si>
  <si>
    <t>ASSENTAMENTO DE REDE DE AGUA EM PVC DE 50 A 100MM - S/ REPOS DO PAV</t>
  </si>
  <si>
    <t>ASSENTAMENTO DE REDE DE AGUA EM PVC DE 50 A 100MM - S/ REPOS DO PAV (SFMH)</t>
  </si>
  <si>
    <t>LPB - LEITO - ASSENTAMENTO DE REDE DE AGUA DN 200 A 250MM (A)</t>
  </si>
  <si>
    <t>LPB - LEITO - ASSENTAMENTO DE REDE DE AGUA DN 200 A 250MM (B)</t>
  </si>
  <si>
    <t>LPB - LEITO - ASSENTAMENTO DE REDE DE AGUA DN 200 A 250MM (C)</t>
  </si>
  <si>
    <t>LPB - LEITO - ASSENTAMENTO DE REDE DE AGUA DN 300 A 400MM (A)</t>
  </si>
  <si>
    <t>LPB - LEITO - ASSENTAMENTO DE REDE DE AGUA DN 300 A 400MM (B)</t>
  </si>
  <si>
    <t>LPB - LEITO - ASSENTAMENTO DE REDE DE AGUA DN 300 A 400MM (C)</t>
  </si>
  <si>
    <t>LPB - LEITO - ASSENTAMENTO DE REDE DE AGUA DN 50 A 150MM (A)</t>
  </si>
  <si>
    <t>LPB - LEITO - ASSENTAMENTO DE REDE DE AGUA DN 50 A 150MM (B)</t>
  </si>
  <si>
    <t>LPB - LEITO - ASSENTAMENTO DE REDE DE AGUA DN 50 A 150MM (C)</t>
  </si>
  <si>
    <t>LRP - PASSEIO CIMENTADO - ASSENTAMENTO DE REDE DE AGUA DN 200 A 250MM</t>
  </si>
  <si>
    <t>LRP - PASSEIO CIMENTADO - ASSENTAMENTO DE REDE DE AGUA DN 300 A 400MM</t>
  </si>
  <si>
    <t>LRP - PASSEIO CIMENTADO - ASSENTAMENTO DE REDE DE AGUA DN 50 A 150MM</t>
  </si>
  <si>
    <t>LRP - PASSEIO ESPECIAL - ASSENTAMENTO DE REDE DE AGUA DN 200 A 250MM</t>
  </si>
  <si>
    <t>LRP - PASSEIO ESPECIAL - ASSENTAMENTO DE REDE DE AGUA DN 300 A 400MM</t>
  </si>
  <si>
    <t>LRP - PASSEIO ESPECIAL - ASSENTAMENTO DE REDE DE AGUA DN 50 A 150MM</t>
  </si>
  <si>
    <t>REPOSIÇÃO DE CAPA ASFÁLTICA CBUQ - ASSENTAMENTO DE REDE DE AGUA DN 200 A 250MM (A)</t>
  </si>
  <si>
    <t>REPOSIÇÃO DE CAPA ASFÁLTICA CBUQ - ASSENTAMENTO DE REDE DE AGUA DN 200 A 250MM (B)</t>
  </si>
  <si>
    <t>REPOSIÇÃO DE CAPA ASFÁLTICA CBUQ - ASSENTAMENTO DE REDE DE AGUA DN 200 A 250MM (C)</t>
  </si>
  <si>
    <t>REPOSIÇÃO DE CAPA ASFÁLTICA CBUQ - ASSENTAMENTO DE REDE DE AGUA DN 300 A 400MM (A)</t>
  </si>
  <si>
    <t>REPOSIÇÃO DE CAPA ASFÁLTICA CBUQ - ASSENTAMENTO DE REDE DE AGUA DN 300 A 400MM (B)</t>
  </si>
  <si>
    <t>REPOSIÇÃO DE CAPA ASFÁLTICA CBUQ - ASSENTAMENTO DE REDE DE AGUA DN 300 A 400MM (C)</t>
  </si>
  <si>
    <t>REPOSIÇÃO DE CAPA ASFÁLTICA CBUQ - ASSENTAMENTO DE REDE DE AGUA DN 50 A 150MM (A)</t>
  </si>
  <si>
    <t>REPOSIÇÃO DE CAPA ASFÁLTICA CBUQ - ASSENTAMENTO DE REDE DE AGUA DN 50 A 150MM (B)</t>
  </si>
  <si>
    <t>REPOSIÇÃO DE CAPA ASFÁLTICA CBUQ - ASSENTAMENTO DE REDE DE AGUA DN 50 A 150MM (C)</t>
  </si>
  <si>
    <t>ASSENTAMENTO DE REDES DE ESGOTO</t>
  </si>
  <si>
    <t>ASSENTAMENTO DE REDE COLETORA EM CERAMICO / PVC DN 150MM - PROF. MEDIA ATE 1,50M S/ REPOS DO PAV (SFMH)</t>
  </si>
  <si>
    <t>ASSENTAMENTO DE REDE COLETORA EM CERAMICO / PVC DN 150MM - PROF. MEDIA ATE 2,00M S/ REPOS DO PAV (SFMH)</t>
  </si>
  <si>
    <t>ASSENTAMENTO DE REDE COLETORA EM CERAMICO / PVC DN 150MM - PROF. MEDIA ATE 2,70M S/ REPOS DO PAV (SFMH)</t>
  </si>
  <si>
    <t>ASSENTAMENTO DE REDE COLETORA EM CERAMICO / PVC DN 150MM - PROF. MEDIA ATE 3,50M S/ REPOS DO PAV (SFMH)</t>
  </si>
  <si>
    <t>ASSENTAMENTO DE REDE COLETORA EM CERAMICO / PVC DN 200MM - PROF. MEDIA ATE 1,50M S/ REPOS DO PAV (SFMH)</t>
  </si>
  <si>
    <t>ASSENTAMENTO DE REDE COLETORA EM CERAMICO / PVC DN 200MM - PROF. MEDIA ATE 2,00M S/ REPOS DO PAV (SFMH)</t>
  </si>
  <si>
    <t>ASSENTAMENTO DE REDE COLETORA EM CERAMICO / PVC DN 200MM - PROF. MEDIA ATE 2,70M S/ REPOS DO PAV (SFMH)</t>
  </si>
  <si>
    <t>ASSENTAMENTO DE REDE COLETORA EM CERAMICO / PVC DN 200MM - PROF. MEDIA ATE 3,50M S/ REPOS DO PAV (SFMH)</t>
  </si>
  <si>
    <t>ASSENTAMENTO DE REDE COLETORA EM CERAMICO / PVC DN 300MM - PROF. MEDIA ATE 1,50M S/ REPOS DO PAV (SFMH)</t>
  </si>
  <si>
    <t>ASSENTAMENTO DE REDE COLETORA EM CERAMICO / PVC DN 300MM - PROF. MEDIA ATE 2,00M S/ REPOS DO PAV (SFMH)</t>
  </si>
  <si>
    <t>ASSENTAMENTO DE REDE COLETORA EM CERAMICO / PVC DN 300MM - PROF. MEDIA ATE 2,70M S/ REPOS DO PAV (SFMH)</t>
  </si>
  <si>
    <t>ASSENTAMENTO DE REDE COLETORA EM CERAMICO / PVC DN 300MM - PROF. MEDIA ATE 3,50M S/ REPOS DO PAV (SFMH)</t>
  </si>
  <si>
    <t>ASSENTAMENTO DE REDE COLETORA EM FºFº DE 200 A 250MM - S/ REPOS DO PAV (SFMH)</t>
  </si>
  <si>
    <t>ASSENTAMENTO DE REDE COLETORA EM FºFº DE 80 A 150MM - S/ REPOS DO PAV (SFMH)</t>
  </si>
  <si>
    <t>ASSENTAMENTO DE REDE COLETORA EM PVC DN 150MM - PROF. MEDIA ATE 1,50M S/ REPOS DO PAV</t>
  </si>
  <si>
    <t>ASSENTAMENTO DE REDE COLETORA EM PVC DN 150MM - PROF. MEDIA ATE 2,00M S/ REPOS DO PAV</t>
  </si>
  <si>
    <t>ASSENTAMENTO DE REDE COLETORA EM PVC DN 150MM - PROF. MEDIA ATE 2,70M S/ REPOS DO PAV</t>
  </si>
  <si>
    <t>ASSENTAMENTO DE REDE COLETORA EM PVC DN 150MM - PROF. MEDIA ATE 3,50M S/ REPOS DO PAV</t>
  </si>
  <si>
    <t>ASSENTAMENTO DE REDE COLETORA EM PVC DN 200MM - PROF. MEDIA ATE 1,50M S/ REPOS DO PAV</t>
  </si>
  <si>
    <t>ASSENTAMENTO DE REDE COLETORA EM PVC DN 200MM - PROF. MEDIA ATE 2,00M S/ REPOS DO PAV</t>
  </si>
  <si>
    <t>ASSENTAMENTO DE REDE COLETORA EM PVC DN 200MM - PROF. MEDIA ATE 2,70M S/ REPOS DO PAV</t>
  </si>
  <si>
    <t>ASSENTAMENTO DE REDE COLETORA EM PVC DN 200MM - PROF. MEDIA ATE 3,50M S/ REPOS DO PAV</t>
  </si>
  <si>
    <t>ASSENTAMENTO DE REDE COLETORA EM PVC DN 300MM - PROF. MEDIA ATE 1,50M S/ REPOS DO PAV</t>
  </si>
  <si>
    <t>ASSENTAMENTO DE REDE COLETORA EM PVC DN 300MM - PROF. MEDIA ATE 2,00M S/ REPOS DO PAV</t>
  </si>
  <si>
    <t>ASSENTAMENTO DE REDE COLETORA EM PVC DN 300MM - PROF. MEDIA ATE 2,70M S/ REPOS DO PAV</t>
  </si>
  <si>
    <t>ASSENTAMENTO DE REDE COLETORA EM PVC DN 300MM - PROF. MEDIA ATE 3,50M S/ REPOS DO PAV</t>
  </si>
  <si>
    <t>ASSENTAMENTO DE REDE COLETORA EM PVC DN 400MM - PROF. MEDIA ATE 1,50M S/ REPOS DO PAV</t>
  </si>
  <si>
    <t>ASSENTAMENTO DE REDE COLETORA EM PVC DN 400MM - PROF. MEDIA ATE 1,50M S/ REPOS DO PAV (SFMH)</t>
  </si>
  <si>
    <t>ASSENTAMENTO DE REDE COLETORA EM PVC DN 400MM - PROF. MEDIA ATE 2,00M S/ REPOS DO PAV</t>
  </si>
  <si>
    <t>ASSENTAMENTO DE REDE COLETORA EM PVC DN 400MM - PROF. MEDIA ATE 2,00M S/ REPOS DO PAV (SFMH)</t>
  </si>
  <si>
    <t>ASSENTAMENTO DE REDE COLETORA EM PVC DN 400MM - PROF. MEDIA ATE 2,70M S/ REPOS DO PAV</t>
  </si>
  <si>
    <t>ASSENTAMENTO DE REDE COLETORA EM PVC DN 400MM - PROF. MEDIA ATE 2,70M S/ REPOS DO PAV (SFMH)</t>
  </si>
  <si>
    <t>ASSENTAMENTO DE REDE COLETORA EM PVC DN 400MM - PROF. MEDIA ATE 3,50M S/ REPOS DO PAV</t>
  </si>
  <si>
    <t>ASSENTAMENTO DE REDE COLETORA EM PVC DN 400MM - PROF. MEDIA ATE 3,50M S/ REPOS DO PAV (SFMH)</t>
  </si>
  <si>
    <t>ASSENTAMENTO DE REDE DE ESGOTO EM PEAD 110MM - S/ REPOS PAV</t>
  </si>
  <si>
    <t>ASSENTAMENTO DE REDE DE ESGOTO EM PEAD 160MM - S/ REPOS PAV</t>
  </si>
  <si>
    <t>ASSENTAMENTO DE REDE DE ESGOTO EM PEAD 200MM - S/ REPOS PAV</t>
  </si>
  <si>
    <t>ASSENTAMENTO DE REDE DE ESGOTO EM PEAD 250MM - S/ REPOS PAV</t>
  </si>
  <si>
    <t>ASSENTAMENTO DE REDE DE ESGOTO EM PEAD 315MM - S/ REPOS PAV</t>
  </si>
  <si>
    <t>ASSENTAMENTO DE REDE DE ESGOTO EM PEAD 355MM - S/ REPOS PAV</t>
  </si>
  <si>
    <t>ASSENTAMENTO DE REDE DE ESGOTO EM PEAD 400MM - S/ REPOS PAV</t>
  </si>
  <si>
    <t>ASSENTAMENTO DE REDE DE ESGOTO EM PEAD 63MM - S/ REPOS PAV</t>
  </si>
  <si>
    <t>ASSENTAMENTO DE REDE DE ESGOTO EM PEAD 90MM - S/ REPOS PAV</t>
  </si>
  <si>
    <t>LPB - LEITO - ASSENTAMENTO DE REDE COLETORA PROF. MEDIA ATE 2,00 M (A)</t>
  </si>
  <si>
    <t>LPB - LEITO - ASSENTAMENTO DE REDE COLETORA PROF. MEDIA ATE 2,00 M (B)</t>
  </si>
  <si>
    <t>LPB - LEITO - ASSENTAMENTO DE REDE COLETORA PROF. MEDIA ATE 2,00 M (C)</t>
  </si>
  <si>
    <t>LRP - PASSEIO CIMENTADO - ASSENTAMENTO DE REDE COLETORA PROF. MEDIA ATE 2,00M</t>
  </si>
  <si>
    <t>LRP - PASSEIO ESPECIAL - ASSENTAMENTO DE REDE COLETORA PROF. MEDIA ACIMA DE 2,01M</t>
  </si>
  <si>
    <t>LRP - PASSEIO ESPECIAL - ASSENTAMENTO DE REDE COLETORA PROF. MEDIA ATE 2,00M</t>
  </si>
  <si>
    <t>REPOSIÇÃO DE CAPA ASFÁLTICA CBUQ - ASSENTAMENTO DE REDE COLETORA PROF. MEDIA ATE 2,00 M (A)</t>
  </si>
  <si>
    <t>REPOSIÇÃO DE CAPA ASFÁLTICA CBUQ - ASSENTAMENTO DE REDE COLETORA PROF. MEDIA ATE 2,00 M (B)</t>
  </si>
  <si>
    <t>REPOSIÇÃO DE CAPA ASFÁLTICA CBUQ - ASSENTAMENTO DE REDE COLETORA PROF. MEDIA ATE 2,00 M (C)</t>
  </si>
  <si>
    <t>ANCORAGEM EM PONTALETE DE PEROBA</t>
  </si>
  <si>
    <t>APLICACAO DE BINDER (H=10 CM) - COM CAMINHáO TéRMICO</t>
  </si>
  <si>
    <t>APLICACAO DE BINDER (H=4 CM)</t>
  </si>
  <si>
    <t>ATERRO COM COMPACTAçãO, SEM CONTROLE DO GC (IDEM 040802)</t>
  </si>
  <si>
    <t>AUXILIAR REPARO DE CAVALETE DN 20 / 32 - 95% X 5%</t>
  </si>
  <si>
    <t>CAPA ASFáLTICA CBUQ - ACIMA DE 100M²</t>
  </si>
  <si>
    <t>CAPA ASFáLTICA CBUQ - ATé 100M²</t>
  </si>
  <si>
    <t>CAPA ASFáLTICA SMA - ACIMA DE 100M²</t>
  </si>
  <si>
    <t>CAPA ASFáLTICA SMA - ATé 100M²</t>
  </si>
  <si>
    <t>CARGA E DESCARGA DE SOLO (IDEM 041031)</t>
  </si>
  <si>
    <t>CONCRETO ESTRUTURAL FCK=20MPA (IDEM CV00198)</t>
  </si>
  <si>
    <t>DISPOSITIVO DE PROTEçãO EM REGISTRO DE MANOBRA</t>
  </si>
  <si>
    <t>EQUIPE CADASTRO MOTO</t>
  </si>
  <si>
    <t>EQUIPE CADASTRO MOTO - DESLOC</t>
  </si>
  <si>
    <t>EQUIPE CAMINHAO 5T - E+A+A - (ESGOTO)</t>
  </si>
  <si>
    <t>EQUIPE CAMINHAO 5T - E+A+A - (ESGOTO) - DESLOC</t>
  </si>
  <si>
    <t>EQUIPE CAMINHAO MEDIO - APOIO AO CORTE</t>
  </si>
  <si>
    <t>EQUIPE CAMINHAO MEDIO - APOIO AO CORTE - DESLOC</t>
  </si>
  <si>
    <t>EQUIPE CAMINHAO MEDIO - E+A</t>
  </si>
  <si>
    <t>EQUIPE CAMINHAO MEDIO - E+A - DESLOC</t>
  </si>
  <si>
    <t>EQUIPE CAMINHAO MEDIO - P+S</t>
  </si>
  <si>
    <t>EQUIPE CAMINHAO MEDIO - P+S - DESLOC</t>
  </si>
  <si>
    <t>EQUIPE DE LEVANTAMENTO COM SERRA CLIPPER - EM DESLOCAMENTO</t>
  </si>
  <si>
    <t>EQUIPE DE LEVANTAMENTO COM SERRA CLIPPER - EM OPERAçãO</t>
  </si>
  <si>
    <t>EQUIPE EMERGENCIAL CAMINHãO MéDIO - E+E+A - À DISPOSIçãO</t>
  </si>
  <si>
    <t>EQUIPE EMERGENCIAL CAMINHAO MEDIO - E+E+A - DESLOC</t>
  </si>
  <si>
    <t>EQUIPE EMERGENCIAL CAMINHAO MEDIO - E+E+A - EM OPERAçãO</t>
  </si>
  <si>
    <t>EQUIPE EMERGENCIAL PICK UP LEVE - E+A - À DISPOSIçãO</t>
  </si>
  <si>
    <t>EQUIPE EMERGENCIAL PICK UP LEVE - E+A - DESLOC</t>
  </si>
  <si>
    <t>EQUIPE EMERGENCIAL PICK UP LEVE - E+A - EM OPERAçãO</t>
  </si>
  <si>
    <t>EQUIPE PICK UP - E+A</t>
  </si>
  <si>
    <t>EQUIPE PICK UP - E+A - DESLOC</t>
  </si>
  <si>
    <t>EQUIPE PICK UP LEVE - E</t>
  </si>
  <si>
    <t>EQUIPE PICK UP LEVE - E - DESLOC</t>
  </si>
  <si>
    <t>EQUIPE TOPOGRAFIA</t>
  </si>
  <si>
    <t>EQUIPE TOPOGRAFIA - DESLOC</t>
  </si>
  <si>
    <t>ESCAVAçãO DE JAZIDA DE SOLO (IDEM 040104)</t>
  </si>
  <si>
    <t>ESCAVAçãO MANUAL ATé 1,25 METROS COM CARGA, TRANSPORTE E DESCARGA (IDEM 040210)</t>
  </si>
  <si>
    <t>EXECUçãO DE CAPA ASFáLTICA (H=5 CM) CBUQ - COM CAMINHãO TéRMICO</t>
  </si>
  <si>
    <t>EXECUçãO DE CAPA DE CONCRETO ASFALTICO (H=4 CM) - CBUQ - COM CAMINHãO BASCULANTE</t>
  </si>
  <si>
    <t>EXECUçãO DE PASSEIOS CIMENTADOS (B) - SEM MãO DE OBRA</t>
  </si>
  <si>
    <t>FORMA PLANA DE MADEIRA - FUNDAÇÃO (IDEM 080901)</t>
  </si>
  <si>
    <t>FORNECIMENTO DE LAJE PRé-FABRICADA COM TAMPãO ARTICULADO 600MM</t>
  </si>
  <si>
    <t>FORNECIMENTO DE LAJE PRé-FABRICADA COM TAMPãO ARTICULADO 900MM</t>
  </si>
  <si>
    <t>FRESAGEM ASFáLTICA - ACIMA DE 100M²</t>
  </si>
  <si>
    <t>FRESAGEM ASFáLTICA - ATé 100M²</t>
  </si>
  <si>
    <t>KIT SEGURANçA - ESPAçOS CONFINADOS</t>
  </si>
  <si>
    <t>LEVANTAMENTO DE CAPA ASFáLTICA COM CORTADORA DE PISOS (COM LARGURA DE VIA 3M)</t>
  </si>
  <si>
    <t>MATERIAIS PARA PISO RúSTICO DE CONCRETO - ESP= 2CM</t>
  </si>
  <si>
    <t>MATERIAIS PARA TOMADA DE AGUA</t>
  </si>
  <si>
    <t>MATERIAIS REPARO DE RAMAL DE AGUA EM PEAD 20/32MM</t>
  </si>
  <si>
    <t>MATERIAIS REPARO DE REDE DEFOFO DN 100MM</t>
  </si>
  <si>
    <t>MATERIAIS REPARO DE REDE DEFOFO DN 150MM</t>
  </si>
  <si>
    <t>MATERIAIS REPARO DE REDE DEFOFO DN 200MM</t>
  </si>
  <si>
    <t>MATERIAIS REPARO DE REDE DEFOFO DN 250MM</t>
  </si>
  <si>
    <t>MATERIAIS REPARO DE REDE DEFOFO DN 300MM</t>
  </si>
  <si>
    <t>MATERIAIS REPARO DE REDE FF DN 100MM</t>
  </si>
  <si>
    <t>MATERIAIS REPARO DE REDE FF DN 150MM</t>
  </si>
  <si>
    <t>MATERIAIS REPARO DE REDE FF DN 200MM</t>
  </si>
  <si>
    <t>MATERIAIS REPARO DE REDE FF DN 250MM</t>
  </si>
  <si>
    <t>MATERIAIS REPARO DE REDE FF DN 300MM</t>
  </si>
  <si>
    <t>MATERIAIS REPARO DE REDE FF DN 350MM</t>
  </si>
  <si>
    <t>MATERIAIS REPARO DE REDE FF DN 400MM</t>
  </si>
  <si>
    <t>MATERIAIS REPARO DE REDE FF DN 80MM</t>
  </si>
  <si>
    <t>MATERIAIS REPARO DE REDE PVC DN 100</t>
  </si>
  <si>
    <t>MATERIAIS REPARO DE REDE PVC DN 50</t>
  </si>
  <si>
    <t>MATERIAIS REPARO DE REDE PVC DN 75</t>
  </si>
  <si>
    <t>MATERIAIS REPARO RAMAL DE ESGOTO CERâMICO DN 100MM</t>
  </si>
  <si>
    <t>MATERIAIS REPARO RAMAL DE ESGOTO CERâMICO DN 150MM</t>
  </si>
  <si>
    <t>MATERIAIS REPARO RAMAL DE ESGOTO PVC DN 100MM</t>
  </si>
  <si>
    <t>MATERIAIS REPARO RAMAL DE ESGOTO PVC DN 150MM</t>
  </si>
  <si>
    <t>MATERIAIS REPARO REDE COLETORA CERâMICA DN 150MM</t>
  </si>
  <si>
    <t>MATERIAIS REPARO REDE COLETORA CERâMICA DN 200MM</t>
  </si>
  <si>
    <t>MATERIAIS REPARO REDE COLETORA CERâMICA DN 250MM</t>
  </si>
  <si>
    <t>MATERIAIS REPARO REDE COLETORA CERâMICA DN 300MM</t>
  </si>
  <si>
    <t>MATERIAIS REPARO REDE COLETORA PVC DN 150</t>
  </si>
  <si>
    <t>MATERIAIS REPARO REDE COLETORA PVC DN 200MM</t>
  </si>
  <si>
    <t>MATERIAIS REPARO REDE COLETORA PVC DN 250MM</t>
  </si>
  <si>
    <t>MATERIAIS REPARO REDE COLETORA PVC DN 300MM</t>
  </si>
  <si>
    <t>PINTURA à CAL (IDEM 70120034)</t>
  </si>
  <si>
    <t>REMOCAO DE EXCEDENTES CAPA ASFÁLTICA - BOTA FORA - NãO INERTE</t>
  </si>
  <si>
    <t>REMOCAO DE EXCEDENTES ENTULHO PAVIMENTOS - BOTA FORA - INERTE</t>
  </si>
  <si>
    <t>REMOCAO DE EXCEDENTES SOLO - BOTA FORA - INERTE</t>
  </si>
  <si>
    <t>REMOCAO DE EXCEDENTES SOLO CONTAMINADO - BOTA FORA - NãO INERTE</t>
  </si>
  <si>
    <t>REPOSIçãO DE PASSEIO ESPECIAL</t>
  </si>
  <si>
    <t>REPOSICAO DE PASSEIO ESPECIAL - SEM PISOS</t>
  </si>
  <si>
    <t>REPOSICAO DE PISO RúSTICO DE CONCRETO - ESP= 2CM</t>
  </si>
  <si>
    <t>SELAGEM DE BASE COM REPARADOR INSTANTâNEO - SERVIçOS DE ÁGUA</t>
  </si>
  <si>
    <t>SELAGEM DE BASE COM REPARADOR INSTANTâNEO - SERVIçOS DE ESGOTO</t>
  </si>
  <si>
    <t>TROCA DE SOLO - JAZIDAS</t>
  </si>
  <si>
    <t>CONSTRUÇÃO DE CAIXAS</t>
  </si>
  <si>
    <t>CONSTRUCAO DE CAIXA EM ALVENARIA TIJOLOS / BLOCO DE CONCRETO - VOLUME ACIMA DE 10M3</t>
  </si>
  <si>
    <t>CONSTRUCAO DE CAIXA EM ALVENARIA TIJOLOS / BLOCO DE CONCRETO - VOLUME ACIMA DE 5M3 ATÉ 10M3</t>
  </si>
  <si>
    <t>CONSTRUCAO DE CAIXA EM ALVENARIA TIJOLOS / BLOCO DE CONCRETO - VOLUME ATÉ 5M3</t>
  </si>
  <si>
    <t>CONSTRUCAO DE CAIXA EM CONCRETO ARMADO - VOLUME ACIMA DE 10M3</t>
  </si>
  <si>
    <t>CONSTRUCAO DE CAIXA EM CONCRETO ARMADO - VOLUME ACIMA DE 5M3 ATÉ 10M3</t>
  </si>
  <si>
    <t>CONSTRUCAO DE CAIXA EM CONCRETO ARMADO - VOLUME ATÉ 5M3</t>
  </si>
  <si>
    <t>CONSTRUÇÃO E RECONSTRUÇÃO DE POÇOS DE VISITA (PV) E POÇOS DE INSPEÇÃO (PI)</t>
  </si>
  <si>
    <t>CONSTRUCAO DE POCO DE INSPECAO AVULSA PROF. ATE 2M S/ REPOS DO PAV</t>
  </si>
  <si>
    <t>CONSTRUCAO DE POCO DE INSPECAO AVULSA PROF. DE 2 A 3M S/ REPOS DO PAV</t>
  </si>
  <si>
    <t>CONSTRUCAO DE POCO DE VISITA AVULSA - DIÂMETRO 1,20 M - PROF. DE 3 A 4M - S/ REPOS DO PAV</t>
  </si>
  <si>
    <t xml:space="preserve">CONSTRUCAO DE POCO DE VISITA AVULSA - DIÂMETRO 1,20 M - PROF. DE 4 A 5M - S/ REPOS DO PAV </t>
  </si>
  <si>
    <t>CONSTRUCAO DE POCO DE VISITA AVULSA – DIÂMETRO 1,20M - PROF. DE 2 A 3M - S/ REPOS DO PAV</t>
  </si>
  <si>
    <t>RECONSTRUCAO DE POCO DE INSPECAO AVULSA PROF. ATE 2 M S/ REPOS DO PAV</t>
  </si>
  <si>
    <t>RECONSTRUCAO DE POCO DE INSPECAO AVULSA PROF. DE 2 A 3 M S/ REPOS DO PAV</t>
  </si>
  <si>
    <t>RECONSTRUCAO DE POCO DE VISITA AVULSA PROF. ATE 2 M S/ REPOS DO PAV</t>
  </si>
  <si>
    <t>RECONSTRUCAO DE POCO DE VISITA AVULSA PROF. DE 2 A 3 M S/ REPOS DO PAV</t>
  </si>
  <si>
    <t>RECONSTRUCAO DE POCO DE VISITA AVULSA PROF. DE 3 A 4 M S/ REPOS DO PAV</t>
  </si>
  <si>
    <t>RECONSTRUCAO DE POCO DE VISITA AVULSA PROF. DE 4 A 5 M S/ REPOS DO PAV</t>
  </si>
  <si>
    <t>SUBSTITUIÇÃO DE POÇO DE INSPEÇÃO POR PI PLASTICO PROF. ATÉ 2 M S/ REPOS PAV</t>
  </si>
  <si>
    <t>SUBSTITUIÇÃO DE POÇO DE VISITA POR PV PLASTICO PROF. ATÉ 2 M S/ REPOS PAV</t>
  </si>
  <si>
    <t>SUBSTITUIÇÃO DE POÇO DE VISITA POR PV PLASTICO PROF. DE 2 A 3 M S/ REPOS PAV</t>
  </si>
  <si>
    <t>SUBSTITUIÇÃO DE POÇO DE VISITA POR PV PLASTICO PROF. DE 3 A 4 M S/ REPOS PAV</t>
  </si>
  <si>
    <t>CORTE / SUPRESSÃO - RESTABELECIMENTO / RELIGAÇÃO</t>
  </si>
  <si>
    <t>ADICIONAL DE PREÇO P/ SUPRESSAO DE LIGACAO - TOMADA DE AGUA S/ REPOS DO PAV</t>
  </si>
  <si>
    <t>LPB - LEITO - SUPRESSAO / RELIGACAO DE LIGACAO DE AGUA (A)</t>
  </si>
  <si>
    <t>LPB - LEITO - SUPRESSAO / RELIGACAO DE LIGACAO DE AGUA (B)</t>
  </si>
  <si>
    <t>LPB - LEITO - SUPRESSAO / RELIGACAO DE LIGACAO DE AGUA (C)</t>
  </si>
  <si>
    <t>LRP - PASSEIO CIMENTADO - SUPRESSAO / RELIGACAO DE LIGACAO DE AGUA</t>
  </si>
  <si>
    <t>LRP - PASSEIO ESPECIAL - SUPRESSAO / RELIGACAO DE LIGACAO DE AGUA</t>
  </si>
  <si>
    <t>RELIGACAO / RESTABELECIMENTO DO FORNECIMENTO DE AGUA - NO CAVALETE</t>
  </si>
  <si>
    <t>RELIGACAO / RESTABELECIMENTO DO FORNECIMENTO DE AGUA - NO CAVALETE - PRONTO ATENDIMENTO</t>
  </si>
  <si>
    <t>RELIGACAO DO FORNECIMENTO DE AGUA - NA TOMADA / RAMAL DE AGUA - S/ REPOS DO PAV (SFMH)</t>
  </si>
  <si>
    <t>RELIGACAO DO FORNECIMENTO DE AGUA - NA TOMADA DE AGUA, S/ REPOS DO PAV</t>
  </si>
  <si>
    <t>RELIGACAO DO FORNECIMENTO DE AGUA - NA TOMADA DE AGUA, S/ REPOS DO PAV (SFMH) - PRONTO ATENDIMENTO</t>
  </si>
  <si>
    <t>RELIGACAO DO FORNECIMENTO DE AGUA - NO RAMAL DE AGUA, S/ REPOS DO PAV</t>
  </si>
  <si>
    <t>RELIGACAO DO FORNECIMENTO DE AGUA - NO RAMAL DE AGUA, S/ REPOS DO PAV (SFMH) - PRONTO ATENDIMENTO</t>
  </si>
  <si>
    <t>REPOSIÇÃO DE CAPA ASFÁLTICA CBUQ - SUPRESSAO / RELIGACAO DE LIGACAO DE AGUA (A)</t>
  </si>
  <si>
    <t>REPOSIÇÃO DE CAPA ASFÁLTICA CBUQ - SUPRESSAO / RELIGACAO DE LIGACAO DE AGUA (B)</t>
  </si>
  <si>
    <t>REPOSIÇÃO DE CAPA ASFÁLTICA CBUQ - SUPRESSAO / RELIGACAO DE LIGACAO DE AGUA (C)</t>
  </si>
  <si>
    <t>SUPRESSAO / CORTE DO FORNECIMENTO DE AGUA - NO CAVALETE</t>
  </si>
  <si>
    <t>SUPRESSAO DO FORNECIMENTO DE AGUA - NA TOMADA DE AGUA, S/ REPOS DO PAV</t>
  </si>
  <si>
    <t>SUPRESSAO DO FORNECIMENTO DE AGUA - NA TOMADA DE AGUA, S/ REPOS DO PAV (SFMH)</t>
  </si>
  <si>
    <t>SUPRESSAO DO FORNECIMENTO DE AGUA - NO RAMAL DE AGUA, S/ REPOS DO PAV</t>
  </si>
  <si>
    <t>SUPRESSAO DO FORNECIMENTO DE AGUA - NO RAMAL DE AGUA, S/ REPOS DO PAV (SFMH)</t>
  </si>
  <si>
    <t>DETECCAO, DESCOBRIMENTO E NIVELAMENTO DE CAIXA DE PARADA</t>
  </si>
  <si>
    <t>DETECCAO, DESCOBRIMENTO E NIVELAMENTO DE REGISTRO DE PARADA - S/REPOS DO PAV</t>
  </si>
  <si>
    <t>LPB - LEITO - DETECCAO / NIVELAMENTO DE CAIXA DE REGISTRO DE PARADA (A)</t>
  </si>
  <si>
    <t>LPB - LEITO - DETECCAO / NIVELAMENTO DE CAIXA DE REGISTRO DE PARADA (B)</t>
  </si>
  <si>
    <t>LPB - LEITO - DETECCAO / NIVELAMENTO DE CAIXA DE REGISTRO DE PARADA (C)</t>
  </si>
  <si>
    <t>LRP - PASSEIO CIMENTADO - DETECCAO / NIVELAMENTO DE CAIXA DE REGISTRO DE PARADA</t>
  </si>
  <si>
    <t>LRP - PASSEIO ESPECIAL - DETECCAO / NIVELAMENTO DE CAIXA DE REGISTRO DE PARADA</t>
  </si>
  <si>
    <t>NIVELAMENTO DE CAIXA DE REGISTRO DE PARADA - S/REPOS DO PAV</t>
  </si>
  <si>
    <t>REPOSIÇÃO DE CAPA ASFÁLTICA CBUQ - DETECCAO / NIVELAMENTO DE CAIXA DE REGISTRO DE PARADA (A)</t>
  </si>
  <si>
    <t>REPOSIÇÃO DE CAPA ASFÁLTICA CBUQ - DETECCAO / NIVELAMENTO DE CAIXA DE REGISTRO DE PARADA (B)</t>
  </si>
  <si>
    <t>REPOSIÇÃO DE CAPA ASFÁLTICA CBUQ - DETECCAO / NIVELAMENTO DE CAIXA DE REGISTRO DE PARADA (C)</t>
  </si>
  <si>
    <t>DETECCAO,DESCOBR E NIVELAM DE POÇOS DE VISITA(PV), POÇOS DE INSPEÇÃO(PI) E TERMINAL DE LIMPEZA(TL)</t>
  </si>
  <si>
    <t>DETECCAO, DESCOBRIMENTO E NIVELAMENTO DE PV, PI E TL, QUALQUER PAVIMENTO, C/LPB LEITO (A)</t>
  </si>
  <si>
    <t>DETECCAO, DESCOBRIMENTO E NIVELAMENTO DE PV, PI E TL, QUALQUER PAVIMENTO, C/LPB LEITO (B)</t>
  </si>
  <si>
    <t>DETECCAO, DESCOBRIMENTO E NIVELAMENTO DE PV, PI E TL, QUALQUER PAVIMENTO, C/LPB LEITO (C)</t>
  </si>
  <si>
    <t>DETECCAO, DESCOBRIMENTO E NIVELAMENTO DE PV, PI E TL, QUALQUER PAVIMENTO, C/REPOS LEITO (A)</t>
  </si>
  <si>
    <t>DETECCAO, DESCOBRIMENTO E NIVELAMENTO DE PV, PI E TL, QUALQUER PAVIMENTO, C/REPOS LEITO (B)</t>
  </si>
  <si>
    <t>DETECCAO, DESCOBRIMENTO E NIVELAMENTO DE PV, PI E TL, QUALQUER PAVIMENTO, C/REPOS LEITO (C)</t>
  </si>
  <si>
    <t>DETECCAO, DESCOBRIMENTO E NIVELAMENTO DE PV, PI E TL, QUALQUER PAVIMENTO, C/REPOS PASSEIO</t>
  </si>
  <si>
    <t>DETECCAO, DESCOBRIMENTO E NIVELAMENTO DE PV, PI E TL, QUALQUER PAVIMENTO, S/REPOS</t>
  </si>
  <si>
    <t>REPOSIÇÃO DE CAPA ASFÁLTICA CBUQ - DETECÇÃO, DESCOBRIMENTO E NIVELAMENTO DE PV, PI E TL (A)</t>
  </si>
  <si>
    <t>REPOSIÇÃO DE CAPA ASFÁLTICA CBUQ - DETECÇÃO, DESCOBRIMENTO E NIVELAMENTO DE PV, PI E TL (B)</t>
  </si>
  <si>
    <t>REPOSIÇÃO DE CAPA ASFÁLTICA CBUQ - DETECÇÃO, DESCOBRIMENTO E NIVELAMENTO DE PV, PI E TL (C)</t>
  </si>
  <si>
    <t>EQUIPE PARA SERVIÇOS ESPECIAIS - ÁGUA E ESGOTO</t>
  </si>
  <si>
    <t>EQUIPE PARA SERVIÇOS DE DESMONTE DE PAVIMENTO RÍGIDO - À FRIO</t>
  </si>
  <si>
    <t xml:space="preserve">EQUIPE PARA SERVIÇOS DE DESMONTE DE ROCHA - À FRIO </t>
  </si>
  <si>
    <t>EQUIPE PARA SERVIÇOS DE TOPOGRAFIA</t>
  </si>
  <si>
    <t>EQUIPE PARA SERVIÇOS ESPECIAIS - E + A - ÁGUA</t>
  </si>
  <si>
    <t>EQUIPE PARA SERVIÇOS ESPECIAIS - E + A + A - ESGOTO</t>
  </si>
  <si>
    <t>EQUIPE PARA SERVIÇOS ESPECIAIS - EQUIPAMENTOS</t>
  </si>
  <si>
    <t>INSTALAÇÃO DE SELAS E LUVAS ELETROSSOLDÁVEIS</t>
  </si>
  <si>
    <t>ADICIONAL PARA INSTALACAO DE LUVAS ELETROSSOLDAVEIS DE 110 A 125 MM</t>
  </si>
  <si>
    <t>ADICIONAL PARA INSTALACAO DE LUVAS ELETROSSOLDAVEIS DE 140 A 160 MM</t>
  </si>
  <si>
    <t>ADICIONAL PARA INSTALACAO DE LUVAS ELETROSSOLDAVEIS DE 180 A 315 MM</t>
  </si>
  <si>
    <t>ADICIONAL PARA INSTALACAO DE LUVAS ELETROSSOLDAVEIS DE 20 A 32 MM</t>
  </si>
  <si>
    <t>ADICIONAL PARA INSTALACAO DE LUVAS ELETROSSOLDAVEIS DE 40 A 90 MM</t>
  </si>
  <si>
    <t>ADICIONAL PARA INSTALACAO DE SELAS ELETROSSOLDAVEIS PARA TUBOS DE 110 A 125 MM</t>
  </si>
  <si>
    <t>ADICIONAL PARA INSTALACAO DE SELAS ELETROSSOLDAVEIS PARA TUBOS DE 140 A 160 MM</t>
  </si>
  <si>
    <t>ADICIONAL PARA INSTALACAO DE SELAS ELETROSSOLDAVEIS PARA TUBOS DE 180 A 315 MM</t>
  </si>
  <si>
    <t>ADICIONAL PARA INSTALACAO DE SELAS ELETROSSOLDAVEIS PARA TUBOS DE 40 A 90 MM</t>
  </si>
  <si>
    <t>INSTALAÇÃO DE VÁLVULAS</t>
  </si>
  <si>
    <t>INSTALACAO DE VALVULA FF DN 150 A 250MM, S/REPOS DO PAV (SFMH)</t>
  </si>
  <si>
    <t>INSTALACAO DE VALVULA FF DN 300 A 400MM, S/REPOS DO PAV (SFMH)</t>
  </si>
  <si>
    <t>INSTALACAO DE VALVULA FF DN 50 A 100MM, S/REPOS DO PAV (SFMH)</t>
  </si>
  <si>
    <t>INSTALACAO DE VALVULA FIBROCIMENTO DN 50 A 100MM, S/REPOS DO PAV (SFMH)</t>
  </si>
  <si>
    <t>INSTALACAO DE VALVULA PVC DN 50 A 100MM, S/REPOS DO PAV (SFMH)</t>
  </si>
  <si>
    <t>LPB - LEITO - INSTALACAO DE VALVULA - QUALQUER DIAMETRO (A)</t>
  </si>
  <si>
    <t>LPB - LEITO - INSTALACAO DE VALVULA - QUALQUER DIAMETRO (B)</t>
  </si>
  <si>
    <t>LPB - LEITO - INSTALACAO DE VALVULA - QUALQUER DIAMETRO (C)</t>
  </si>
  <si>
    <t>LRP - PASSEIO CIMENTADO - INSTALACAO DE VALVULA - QUALQUER DIAMETRO</t>
  </si>
  <si>
    <t>LRP - PASSEIO ESPECIAL - INSTALACAO DE VALVULA - QUALQUER DIAMETRO</t>
  </si>
  <si>
    <t>REPOSIÇÃO DE CAPA ASFÁLTICA CBUQ - INSTALACAO DE VALVULA - QUALQUER DIAMETRO (A)</t>
  </si>
  <si>
    <t>REPOSIÇÃO DE CAPA ASFÁLTICA CBUQ - INSTALACAO DE VALVULA - QUALQUER DIAMETRO (B)</t>
  </si>
  <si>
    <t>REPOSIÇÃO DE CAPA ASFÁLTICA CBUQ - INSTALACAO DE VALVULA - QUALQUER DIAMETRO (C)</t>
  </si>
  <si>
    <t>INTERLIGAÇÃO DE REDES EM REDES EXISTENTES</t>
  </si>
  <si>
    <t>ADICIONAL DE PRECO PARA FURAÇÃO EM CARGA DE REDES DE ÁGUA DN ATÉ 400 - INTERLIGAÇÕES</t>
  </si>
  <si>
    <t>INTERLIGAÇÃO ATRAVES DE CONEXÕES FLANGEADAS DN ENTRE 200 A 400 (SFMH)</t>
  </si>
  <si>
    <t>INTERLIGAÇÃO ATRAVES DE CONEXÕES FLANGEADAS DN ENTRE 80 A 150 (SFMH)</t>
  </si>
  <si>
    <t>INTERLIGACAO EM REDE EXISTENTE DE PVC / PEAD / FF / FC DE 150 A 250MM QUALQUER PROF. S/REPOS (SFMH)</t>
  </si>
  <si>
    <t>INTERLIGACAO EM REDE EXISTENTE DE PVC / PEAD / FF / FC DE 300 A 400MM QUALQUER PROF. S/REPOS (SFMH)</t>
  </si>
  <si>
    <t>INTERLIGACAO EM REDE EXISTENTE DE PVC / PEAD / FF / FC DE 50 A 100MM QUALQUER PROF. S/REPOS (SFMH)</t>
  </si>
  <si>
    <t>LPB - LEITO - INTERLIGACAO DE REDE DE AGUA EXISTENTE DE 150 A 250 MM (A)</t>
  </si>
  <si>
    <t>LPB - LEITO - INTERLIGACAO DE REDE DE AGUA EXISTENTE DE 150 A 250 MM (B)</t>
  </si>
  <si>
    <t>LPB - LEITO - INTERLIGACAO DE REDE DE AGUA EXISTENTE DE 150 A 250 MM (C)</t>
  </si>
  <si>
    <t>LPB - LEITO - INTERLIGACAO DE REDE DE AGUA EXISTENTE DE 300 A 400 MM (A)</t>
  </si>
  <si>
    <t>LPB - LEITO - INTERLIGACAO DE REDE DE AGUA EXISTENTE DE 300 A 400 MM (B)</t>
  </si>
  <si>
    <t>LPB - LEITO - INTERLIGACAO DE REDE DE AGUA EXISTENTE DE 300 A 400 MM (C)</t>
  </si>
  <si>
    <t>LPB - LEITO - INTERLIGACAO DE REDE DE AGUA EXISTENTE DE 50 A 100 MM (A)</t>
  </si>
  <si>
    <t>LPB - LEITO - INTERLIGACAO DE REDE DE AGUA EXISTENTE DE 50 A 100 MM (B)</t>
  </si>
  <si>
    <t>LPB - LEITO - INTERLIGACAO DE REDE DE AGUA EXISTENTE DE 50 A 100 MM (C)</t>
  </si>
  <si>
    <t>LRP - PASSEIO CIMENTADO - INTERLIGACAO DE REDE DE AGUA EXISTENTE DE 150 A 250 MM</t>
  </si>
  <si>
    <t>LRP - PASSEIO CIMENTADO - INTERLIGACAO DE REDE DE AGUA EXISTENTE DE 300 A 400 MM</t>
  </si>
  <si>
    <t>LRP - PASSEIO CIMENTADO - INTERLIGACAO DE REDE DE AGUA EXISTENTE DE 50 A 100 MM</t>
  </si>
  <si>
    <t>LRP - PASSEIO ESPECIAL - INTERLIGACAO DE REDE DE AGUA EXISTENTE DE 150 A 250 MM</t>
  </si>
  <si>
    <t>LRP - PASSEIO ESPECIAL - INTERLIGACAO DE REDE DE AGUA EXISTENTE DE 300 A 400 MM</t>
  </si>
  <si>
    <t>LRP - PASSEIO ESPECIAL - INTERLIGACAO DE REDE DE AGUA EXISTENTE DE 50 A 100 MM</t>
  </si>
  <si>
    <t>REPOSIÇÃO DE CAPA ASFÁLTICA CBUQ - INTERLIGACAO DE REDE DE AGUA EXISTENTE DE 150 A 250 MM (A)</t>
  </si>
  <si>
    <t>REPOSIÇÃO DE CAPA ASFÁLTICA CBUQ - INTERLIGACAO DE REDE DE AGUA EXISTENTE DE 150 A 250 MM (B)</t>
  </si>
  <si>
    <t>REPOSIÇÃO DE CAPA ASFÁLTICA CBUQ - INTERLIGACAO DE REDE DE AGUA EXISTENTE DE 150 A 250 MM (C)</t>
  </si>
  <si>
    <t>REPOSIÇÃO DE CAPA ASFÁLTICA CBUQ - INTERLIGACAO DE REDE DE AGUA EXISTENTE DE 300 A 400 MM (A)</t>
  </si>
  <si>
    <t>REPOSIÇÃO DE CAPA ASFÁLTICA CBUQ - INTERLIGACAO DE REDE DE AGUA EXISTENTE DE 300 A 400 MM (B)</t>
  </si>
  <si>
    <t>REPOSIÇÃO DE CAPA ASFÁLTICA CBUQ - INTERLIGACAO DE REDE DE AGUA EXISTENTE DE 300 A 400 MM (C)</t>
  </si>
  <si>
    <t>REPOSIÇÃO DE CAPA ASFÁLTICA CBUQ - INTERLIGACAO DE REDE DE AGUA EXISTENTE DE 50 A 100 MM (A)</t>
  </si>
  <si>
    <t>REPOSIÇÃO DE CAPA ASFÁLTICA CBUQ - INTERLIGACAO DE REDE DE AGUA EXISTENTE DE 50 A 100 MM (B)</t>
  </si>
  <si>
    <t>REPOSIÇÃO DE CAPA ASFÁLTICA CBUQ - INTERLIGACAO DE REDE DE AGUA EXISTENTE DE 50 A 100 MM (C)</t>
  </si>
  <si>
    <t>LEVANTAMENTO, PREPARAÇÃO DA BASE E REPOSIÇÃO DE PAVIMENTO - LIGAÇÃO DE ÁGUA EM MND</t>
  </si>
  <si>
    <t>LPB - LEITO - EMBOQUE MND - LIGACAO / SUBSTITUICAO DE LIGACAO DE AGUA (A)</t>
  </si>
  <si>
    <t>LPB - LEITO - EMBOQUE MND - LIGACAO / SUBSTITUICAO DE LIGACAO DE AGUA (B)</t>
  </si>
  <si>
    <t>LPB - LEITO - EMBOQUE MND - LIGACAO / SUBSTITUICAO DE LIGACAO DE AGUA (C)</t>
  </si>
  <si>
    <t>LPB - LEITO - EMBOQUE MND - LIGACAO SUCES / PASSAGEM DE LIGACAO DE AGUA (A)</t>
  </si>
  <si>
    <t>LPB - LEITO - EMBOQUE MND - LIGACAO SUCES / PASSAGEM DE LIGACAO DE AGUA (B)</t>
  </si>
  <si>
    <t>LPB - LEITO - EMBOQUE MND - LIGACAO SUCES / PASSAGEM DE LIGACAO DE AGUA (C)</t>
  </si>
  <si>
    <t>LPB - LEITO - EMBOQUE MND - TROCA CORRETIVA DE LIGACAO DE AGUA (A)</t>
  </si>
  <si>
    <t>LPB - LEITO - EMBOQUE MND - TROCA CORRETIVA DE LIGACAO DE AGUA (B)</t>
  </si>
  <si>
    <t>LPB - LEITO - EMBOQUE MND - TROCA CORRETIVA DE LIGACAO DE AGUA (C)</t>
  </si>
  <si>
    <t>LPB - LEITO - EMBOQUE MND - TROCA PREVENTIVA DE LIGACAO DE AGUA (A)</t>
  </si>
  <si>
    <t>LPB - LEITO - EMBOQUE MND - TROCA PREVENTIVA DE LIGACAO DE AGUA (B)</t>
  </si>
  <si>
    <t>LPB - LEITO - EMBOQUE MND - TROCA PREVENTIVA DE LIGACAO DE AGUA (C)</t>
  </si>
  <si>
    <t>LRP - PASSEIO CIMENTADO - DESEMBOQUE MND - LIGACAO SUCES / PASSAGEM DE LIGACAO DE AGUA</t>
  </si>
  <si>
    <t>LRP - PASSEIO CIMENTADO - EMBOQUE / DESEMBOQUE MND - LIGACAO / SUBSTITUICAO DE LIGACAO DE AGUA</t>
  </si>
  <si>
    <t>LRP - PASSEIO CIMENTADO - EMBOQUE / DESEMBOQUE MND - TROCA CORRETIVA DE LIGACAO DE AGUA</t>
  </si>
  <si>
    <t>LRP - PASSEIO CIMENTADO - EMBOQUE / DESEMBOQUE MND - TROCA PREVENTIVA DE LIGACAO DE AGUA</t>
  </si>
  <si>
    <t>LRP - PASSEIO ESPECIAL - DESEMBOQUE MND - LIGACAO SUCES / PASSAGEM DE LIGACAO DE AGUA</t>
  </si>
  <si>
    <t>LRP - PASSEIO ESPECIAL - EMBOQUE / DESEMBOQUE MND - LIGACAO / SUBSTITUICAO DE LIGACAO DE AGUA</t>
  </si>
  <si>
    <t>LRP - PASSEIO ESPECIAL - EMBOQUE / DESEMBOQUE MND - TROCA CORRETIVA DE LIGACAO DE AGUA</t>
  </si>
  <si>
    <t>LRP - PASSEIO ESPECIAL - EMBOQUE / DESEMBOQUE MND - TROCA PREVENTIVA DE LIGACAO DE AGUA</t>
  </si>
  <si>
    <t>REPOSIÇÃO DE CAPA ASFÁLTICA CBUQ - EMBOQUE MND - LIGACAO / SUBSTITUICAO DE LIGACAO DE AGUA (A)</t>
  </si>
  <si>
    <t>REPOSIÇÃO DE CAPA ASFÁLTICA CBUQ - EMBOQUE MND - LIGACAO / SUBSTITUICAO DE LIGACAO DE AGUA (B)</t>
  </si>
  <si>
    <t>REPOSIÇÃO DE CAPA ASFÁLTICA CBUQ - EMBOQUE MND - LIGACAO / SUBSTITUICAO DE LIGACAO DE AGUA (C)</t>
  </si>
  <si>
    <t>REPOSIÇÃO DE CAPA ASFÁLTICA CBUQ - EMBOQUE MND - LIGACAO SUCES / PASSAGEM DE LIGACAO DE AGUA (A)</t>
  </si>
  <si>
    <t>REPOSIÇÃO DE CAPA ASFÁLTICA CBUQ - EMBOQUE MND - LIGACAO SUCES / PASSAGEM DE LIGACAO DE AGUA (B)</t>
  </si>
  <si>
    <t>REPOSIÇÃO DE CAPA ASFÁLTICA CBUQ - EMBOQUE MND - LIGACAO SUCES / PASSAGEM DE LIGACAO DE AGUA (C)</t>
  </si>
  <si>
    <t>REPOSIÇÃO DE CAPA ASFÁLTICA CBUQ - EMBOQUE MND - TROCA CORRETIVA DE LIGACAO DE AGUA (A)</t>
  </si>
  <si>
    <t>REPOSIÇÃO DE CAPA ASFÁLTICA CBUQ - EMBOQUE MND - TROCA CORRETIVA DE LIGACAO DE AGUA (B)</t>
  </si>
  <si>
    <t>REPOSIÇÃO DE CAPA ASFÁLTICA CBUQ - EMBOQUE MND - TROCA CORRETIVA DE LIGACAO DE AGUA (C)</t>
  </si>
  <si>
    <t>REPOSIÇÃO DE CAPA ASFÁLTICA CBUQ - EMBOQUE MND - TROCA PREVENTIVA DE LIGACAO DE AGUA (A)</t>
  </si>
  <si>
    <t>REPOSIÇÃO DE CAPA ASFÁLTICA CBUQ - EMBOQUE MND - TROCA PREVENTIVA DE LIGACAO DE AGUA (B)</t>
  </si>
  <si>
    <t>REPOSIÇÃO DE CAPA ASFÁLTICA CBUQ - EMBOQUE MND - TROCA PREVENTIVA DE LIGACAO DE AGUA (C)</t>
  </si>
  <si>
    <t>LIGACAO / SUBST LIGACAO AVULSA DE AGUA ATE 32MM - EIXO S/ REPOS DO PAV</t>
  </si>
  <si>
    <t>LIGACAO / SUBST LIGACAO AVULSA DE AGUA ATE 32MM - EIXO S/ REPOS DO PAV (SFMH)</t>
  </si>
  <si>
    <t>LIGACAO / SUBST LIGACAO AVULSA DE AGUA ATE 32MM - MND - QQ PROF. - QQ DIST S/ REPOS PAV</t>
  </si>
  <si>
    <t>LIGACAO / SUBST LIGACAO AVULSA DE AGUA ATE 32MM - MND - QQ PROF. - QQ DIST S/ REPOS PAV (SFMH)</t>
  </si>
  <si>
    <t>LIGACAO / SUBST LIGACAO AVULSA DE AGUA ATE 32MM - PASSEIO ADJACENTE S/ REPOS DO PAV</t>
  </si>
  <si>
    <t>LIGACAO / SUBST LIGACAO AVULSA DE AGUA ATE 32MM - PASSEIO ADJACENTE S/ REPOS DO PAV (SFMH)</t>
  </si>
  <si>
    <t>LIGACAO / SUBST LIGACAO AVULSA DE AGUA ATE 32MM - PASSEIO OPOSTO S/ REPOS DO PAV</t>
  </si>
  <si>
    <t>LIGACAO / SUBST LIGACAO AVULSA DE AGUA ATE 32MM - PASSEIO OPOSTO S/ REPOS DO PAV (SFMH)</t>
  </si>
  <si>
    <t>LIGACAO / SUBST LIGACAO AVULSA DE AGUA ATE 32MM - TERCO ADJACENTE S/ REPOS DO PAV</t>
  </si>
  <si>
    <t>LIGACAO / SUBST LIGACAO AVULSA DE AGUA ATE 32MM - TERCO ADJACENTE S/ REPOS DO PAV (SFMH)</t>
  </si>
  <si>
    <t>LIGACAO / SUBST LIGACAO AVULSA DE AGUA ATE 32MM - TERCO OPOSTO S/ REPOS DO PAV</t>
  </si>
  <si>
    <t>LIGACAO / SUBST LIGACAO AVULSA DE AGUA ATE 32MM - TERCO OPOSTO S/ REPOS DO PAV (SFMH)</t>
  </si>
  <si>
    <t>LIGACAO AGUA SUCES / PASSAGEM DE LIGACAO DE AGUA - MND - QQ PROF - QQ DIST S/ REPOS PAV (SFMH)</t>
  </si>
  <si>
    <t>LIGACAO AGUA SUCES/PASSAGEM DE LIGACAO DE AGUA - MND - QQ PROF - QQ DIST S/ REPOS PAV</t>
  </si>
  <si>
    <t>LIGAÇÃO DE ÁGUA DN 100 - HIDRO 1800 M3/DIA - SEM REPOS DE PAVIMENTOS (SFMH)</t>
  </si>
  <si>
    <t>LIGAÇÃO DE ÁGUA DN 50 - HIDRO 30 M3/H - SEM REPOS DE PAVIMENTOS (SFMH)</t>
  </si>
  <si>
    <t>LIGAÇÃO DE ÁGUA DN 50 - HIDRO 300 M3/DIA - SEM REPOS DE PAVIMENTOS (SFMH)</t>
  </si>
  <si>
    <t>LIGAÇÃO DE ÁGUA DN 80 - HIDRO 1100 M3/DIA - SEM REPOS DE PAVIMENTOS (SFMH)</t>
  </si>
  <si>
    <t>LIGACAO DE AGUA SUCES / PASSAGEM DE LIGACAO DE AGUA - EIXO S/ REPOS DO PAV</t>
  </si>
  <si>
    <t>LIGACAO DE AGUA SUCES / PASSAGEM DE LIGACAO DE AGUA - EIXO S/ REPOS DO PAV (SFMH)</t>
  </si>
  <si>
    <t>LIGACAO DE AGUA SUCES / PASSAGEM DE LIGACAO DE AGUA - PASSEIO ADJACENTE S/ REPOS DO PAV</t>
  </si>
  <si>
    <t>LIGACAO DE AGUA SUCES / PASSAGEM DE LIGACAO DE AGUA - PASSEIO ADJACENTE S/ REPOS DO PAV (SFMH)</t>
  </si>
  <si>
    <t>LIGACAO DE AGUA SUCES / PASSAGEM DE LIGACAO DE AGUA - PASSEIO OPOSTO S/ REPOS DO PAV</t>
  </si>
  <si>
    <t>LIGACAO DE AGUA SUCES / PASSAGEM DE LIGACAO DE AGUA - PASSEIO OPOSTO S/ REPOS DO PAV (SFMH)</t>
  </si>
  <si>
    <t>LIGACAO DE AGUA SUCES / PASSAGEM DE LIGACAO DE AGUA - TERCO ADJACENTE S/ REPOS DO PAV</t>
  </si>
  <si>
    <t>LIGACAO DE AGUA SUCES / PASSAGEM DE LIGACAO DE AGUA - TERCO ADJACENTE S/ REPOS DO PAV (SFMH)</t>
  </si>
  <si>
    <t>LIGACAO DE AGUA SUCES / PASSAGEM DE LIGACAO DE AGUA - TERCO OPOSTO S/ REPOS DO PAV</t>
  </si>
  <si>
    <t>LIGACAO DE AGUA SUCES / PASSAGEM DE LIGACAO DE AGUA - TERCO OPOSTO S/ REPOS DO PAV (SFMH)</t>
  </si>
  <si>
    <t>RAMAL DE ÁGUA DN 50 A DN 100 - SEM REPOS DE PAVIMENTOS (SFMH)</t>
  </si>
  <si>
    <t>TROCA DE LIGACAO DE AGUA ATE 32MM - CORRETIVA - EIXO S/ REPOS DO PAV (SFMH)</t>
  </si>
  <si>
    <t>TROCA DE LIGACAO DE AGUA ATE 32MM - CORRETIVA - EIXO S/REPOS DO PAV</t>
  </si>
  <si>
    <t>TROCA DE LIGACAO DE AGUA ATE 32MM - CORRETIVA - MND A QQ PROF. - QQ DISTANCIA S/ REPOS DO PAV</t>
  </si>
  <si>
    <t>TROCA DE LIGACAO DE AGUA ATE 32MM - CORRETIVA - MND A QQ PROF. - QQ DISTANCIA S/ REPOS DO PAV (SFMH)</t>
  </si>
  <si>
    <t>TROCA DE LIGACAO DE AGUA ATE 32MM - CORRETIVA - PASSEIO ADJACENTE S/ REPOS DO PAV</t>
  </si>
  <si>
    <t>TROCA DE LIGACAO DE AGUA ATE 32MM - CORRETIVA - PASSEIO ADJACENTE S/ REPOS DO PAV (SFMH)</t>
  </si>
  <si>
    <t>TROCA DE LIGACAO DE AGUA ATE 32MM - CORRETIVA - PASSEIO OPOSTO S/ REPOS DO PAV</t>
  </si>
  <si>
    <t>TROCA DE LIGACAO DE AGUA ATE 32MM - CORRETIVA - PASSEIO OPOSTO S/ REPOS DO PAV (SFMH)</t>
  </si>
  <si>
    <t>TROCA DE LIGACAO DE AGUA ATE 32MM - CORRETIVA - TERCO ADJACENTE S/ REPOS DO PAV (SFMH)</t>
  </si>
  <si>
    <t>TROCA DE LIGACAO DE AGUA ATE 32MM - CORRETIVA - TERCO ADJACENTE S/REPOS DO PAV</t>
  </si>
  <si>
    <t>TROCA DE LIGACAO DE AGUA ATE 32MM - CORRETIVA - TERCO OPOSTO S/ REPOS DO PAV</t>
  </si>
  <si>
    <t>TROCA DE LIGACAO DE AGUA ATE 32MM - CORRETIVA - TERCO OPOSTO S/ REPOS DO PAV (SFMH)</t>
  </si>
  <si>
    <t>TROCA PREVENTIVA DE LIGACAO AGUA ATE 32MM - MND - QQ PROF. - QQ DIST S/ REPOS PAV</t>
  </si>
  <si>
    <t>TROCA PREVENTIVA DE LIGACAO AGUA ATE 32MM - MND - QQ PROF. - QQ DIST S/ REPOS PAV (SFMH)</t>
  </si>
  <si>
    <t>TROCA PREVENTIVA DE LIGACAO DE AGUA AVULSA ATE 32MM - EIXO S/ REPOS DO PAV</t>
  </si>
  <si>
    <t>TROCA PREVENTIVA DE LIGACAO DE AGUA AVULSA ATE 32MM - EIXO S/ REPOS DO PAV (SFMH)</t>
  </si>
  <si>
    <t>TROCA PREVENTIVA DE LIGACAO DE AGUA AVULSA ATE 32MM - PASSEIO ADJACENTE S/ REPOS DO PAV</t>
  </si>
  <si>
    <t>TROCA PREVENTIVA DE LIGACAO DE AGUA AVULSA ATE 32MM - PASSEIO ADJACENTE S/ REPOS DO PAV (SFMH)</t>
  </si>
  <si>
    <t>TROCA PREVENTIVA DE LIGACAO DE AGUA AVULSA ATE 32MM - PASSEIO OPOSTO S/ REPOS DO PAV</t>
  </si>
  <si>
    <t>TROCA PREVENTIVA DE LIGACAO DE AGUA AVULSA ATE 32MM - PASSEIO OPOSTO S/ REPOS DO PAV (SFMH)</t>
  </si>
  <si>
    <t>TROCA PREVENTIVA DE LIGACAO DE AGUA AVULSA ATE 32MM - TERCO ADJACENTE S/ REPOS DO PAV</t>
  </si>
  <si>
    <t>TROCA PREVENTIVA DE LIGACAO DE AGUA AVULSA ATE 32MM - TERCO ADJACENTE S/ REPOS DO PAV (SFMH)</t>
  </si>
  <si>
    <t>TROCA PREVENTIVA DE LIGACAO DE AGUA AVULSA ATE 32MM - TERCO OPOSTO S/ REPOS DO PAV</t>
  </si>
  <si>
    <t>TROCA PREVENTIVA DE LIGACAO DE AGUA AVULSA ATE 32MM - TERCO OPOSTO S/ REPOS DO PAV (SFMH)</t>
  </si>
  <si>
    <t>LIGAÇÃO DE ÁGUA - LEVANTAMENTO, PREPARAÇÃO DA BASE E REPOSIÇÃO DE PAVIMENTO</t>
  </si>
  <si>
    <t>LPB - LEITO - EIXO - LIGACAO / SUBST AVULSA DE LIGACAO DE AGUA (A)</t>
  </si>
  <si>
    <t>LPB - LEITO - EIXO - LIGACAO / SUBST AVULSA DE LIGACAO DE AGUA (B)</t>
  </si>
  <si>
    <t>LPB - LEITO - EIXO - LIGACAO / SUBST AVULSA DE LIGACAO DE AGUA (C)</t>
  </si>
  <si>
    <t>LPB - LEITO - EIXO - LIGACAO SUCES / PASSAGEM DE LIGACAO DE AGUA (A)</t>
  </si>
  <si>
    <t>LPB - LEITO - EIXO - LIGACAO SUCES / PASSAGEM DE LIGACAO DE AGUA (B)</t>
  </si>
  <si>
    <t>LPB - LEITO - EIXO - LIGACAO SUCES / PASSAGEM DE LIGACAO DE AGUA (C)</t>
  </si>
  <si>
    <t>LPB - LEITO - EIXO - TROCA CORRETIVA DE LIGACAO DE AGUA (A)</t>
  </si>
  <si>
    <t>LPB - LEITO - EIXO - TROCA CORRETIVA DE LIGACAO DE AGUA (B)</t>
  </si>
  <si>
    <t>LPB - LEITO - EIXO - TROCA CORRETIVA DE LIGACAO DE AGUA (C)</t>
  </si>
  <si>
    <t>LPB - LEITO - EIXO - TROCA PREVENTIVA DE LIGACAO DE AGUA (A)</t>
  </si>
  <si>
    <t>LPB - LEITO - EIXO - TROCA PREVENTIVA DE LIGACAO DE AGUA (B)</t>
  </si>
  <si>
    <t>LPB - LEITO - EIXO - TROCA PREVENTIVA DE LIGACAO DE AGUA (C)</t>
  </si>
  <si>
    <t>LPB - LEITO - TERCO ADJACENTE - LIGACAO / SUBST AVULSA DE LIGACAO DE AGUA (A)</t>
  </si>
  <si>
    <t>LPB - LEITO - TERCO ADJACENTE - LIGACAO / SUBST AVULSA DE LIGACAO DE AGUA (B)</t>
  </si>
  <si>
    <t>LPB - LEITO - TERCO ADJACENTE - LIGACAO / SUBST AVULSA DE LIGACAO DE AGUA (C)</t>
  </si>
  <si>
    <t>LPB - LEITO - TERCO ADJACENTE - LIGACAO SUCES / PASSAGEM DE LIGACAO DE AGUA (A)</t>
  </si>
  <si>
    <t>LPB - LEITO - TERCO ADJACENTE - LIGACAO SUCES / PASSAGEM DE LIGACAO DE AGUA (B)</t>
  </si>
  <si>
    <t>LPB - LEITO - TERCO ADJACENTE - LIGACAO SUCES / PASSAGEM DE LIGACAO DE AGUA (C)</t>
  </si>
  <si>
    <t>LPB - LEITO - TERCO ADJACENTE - TROCA CORRETIVA DE LIGACAO DE AGUA (A)</t>
  </si>
  <si>
    <t>LPB - LEITO - TERCO ADJACENTE - TROCA CORRETIVA DE LIGACAO DE AGUA (B)</t>
  </si>
  <si>
    <t>LPB - LEITO - TERCO ADJACENTE - TROCA CORRETIVA DE LIGACAO DE AGUA (C)</t>
  </si>
  <si>
    <t>LPB - LEITO - TERCO ADJACENTE - TROCA PREVENTIVA DE LIGACAO DE AGUA (A)</t>
  </si>
  <si>
    <t>LPB - LEITO - TERCO ADJACENTE - TROCA PREVENTIVA DE LIGACAO DE AGUA (B)</t>
  </si>
  <si>
    <t>LPB - LEITO - TERCO ADJACENTE - TROCA PREVENTIVA DE LIGACAO DE AGUA (C)</t>
  </si>
  <si>
    <t>LPB - LEITO - TERCO OPOSTO - LIGACAO / SUBST AVULSA DE LIGACAO DE AGUA (A)</t>
  </si>
  <si>
    <t>LPB - LEITO - TERCO OPOSTO - LIGACAO / SUBST AVULSA DE LIGACAO DE AGUA (B)</t>
  </si>
  <si>
    <t>LPB - LEITO - TERCO OPOSTO - LIGACAO / SUBST AVULSA DE LIGACAO DE AGUA (C)</t>
  </si>
  <si>
    <t>LPB - LEITO - TERCO OPOSTO - LIGACAO SUCES / PASSAGEM DE LIGACAO DE AGUA (A)</t>
  </si>
  <si>
    <t>LPB - LEITO - TERCO OPOSTO - LIGACAO SUCES / PASSAGEM DE LIGACAO DE AGUA (B)</t>
  </si>
  <si>
    <t>LPB - LEITO - TERCO OPOSTO - LIGACAO SUCES / PASSAGEM DE LIGACAO DE AGUA (C)</t>
  </si>
  <si>
    <t>LPB - LEITO - TERCO OPOSTO - TROCA CORRETIVA DE LIGACAO DE AGUA (A)</t>
  </si>
  <si>
    <t>LPB - LEITO - TERCO OPOSTO - TROCA CORRETIVA DE LIGACAO DE AGUA (B)</t>
  </si>
  <si>
    <t>LPB - LEITO - TERCO OPOSTO - TROCA CORRETIVA DE LIGACAO DE AGUA (C)</t>
  </si>
  <si>
    <t>LPB - LEITO - TERCO OPOSTO - TROCA PREVENTIVA DE LIGACAO DE AGUA (A)</t>
  </si>
  <si>
    <t>LPB - LEITO - TERCO OPOSTO - TROCA PREVENTIVA DE LIGACAO DE AGUA (B)</t>
  </si>
  <si>
    <t>LPB - LEITO - TERCO OPOSTO - TROCA PREVENTIVA DE LIGACAO DE AGUA (C)</t>
  </si>
  <si>
    <t>LRP - PASSEIO CIMENTADO - LIGACAO / SUBST AVULSA DE LIGACAO DE AGUA</t>
  </si>
  <si>
    <t xml:space="preserve">LRP - PASSEIO CIMENTADO - LIGACAO SUCES / PASSAGEM DE LIGACAO DE AGUA </t>
  </si>
  <si>
    <t>LRP - PASSEIO CIMENTADO - TROCA CORRETIVA DE LIGACAO DE AGUA</t>
  </si>
  <si>
    <t>LRP - PASSEIO CIMENTADO - TROCA PREVENTIVA DE LIGACAO DE AGUA</t>
  </si>
  <si>
    <t xml:space="preserve">LRP - PASSEIO ESPECIAL - LIGACAO / SUBST AVULSA DE LIGACAO DE AGUA </t>
  </si>
  <si>
    <t>LRP - PASSEIO ESPECIAL - LIGACAO SUCES / PASSAGEM DE LIGACAO DE AGUA</t>
  </si>
  <si>
    <t>LRP - PASSEIO ESPECIAL - TROCA CORRETIVA DE LIGACAO DE AGUA</t>
  </si>
  <si>
    <t>LRP - PASSEIO ESPECIAL - TROCA PREVENTIVA DE LIGACAO DE AGUA</t>
  </si>
  <si>
    <t>REPOSIÇÃO DE CAPA ASFÁLTICA CBUQ - EIXO - LIGACAO / SUBST AVULSA DE LIGACAO DE AGUA (A)</t>
  </si>
  <si>
    <t>REPOSIÇÃO DE CAPA ASFÁLTICA CBUQ - EIXO - LIGACAO / SUBST AVULSA DE LIGACAO DE AGUA (B)</t>
  </si>
  <si>
    <t>REPOSIÇÃO DE CAPA ASFÁLTICA CBUQ - EIXO - LIGACAO / SUBST AVULSA DE LIGACAO DE AGUA (C)</t>
  </si>
  <si>
    <t>REPOSIÇÃO DE CAPA ASFÁLTICA CBUQ - EIXO - LIGACAO SUCES / PASSAGEM DE LIGACAO DE AGUA (A)</t>
  </si>
  <si>
    <t>REPOSIÇÃO DE CAPA ASFÁLTICA CBUQ - EIXO - LIGACAO SUCES / PASSAGEM DE LIGACAO DE AGUA (B)</t>
  </si>
  <si>
    <t>REPOSIÇÃO DE CAPA ASFÁLTICA CBUQ - EIXO - LIGACAO SUCES / PASSAGEM DE LIGACAO DE AGUA (C)</t>
  </si>
  <si>
    <t>REPOSIÇÃO DE CAPA ASFÁLTICA CBUQ - EIXO - TROCA CORRETIVA DE LIGACAO DE AGUA (A)</t>
  </si>
  <si>
    <t>REPOSIÇÃO DE CAPA ASFÁLTICA CBUQ - EIXO - TROCA CORRETIVA DE LIGACAO DE AGUA (B)</t>
  </si>
  <si>
    <t>REPOSIÇÃO DE CAPA ASFÁLTICA CBUQ - EIXO - TROCA CORRETIVA DE LIGACAO DE AGUA (C)</t>
  </si>
  <si>
    <t>REPOSIÇÃO DE CAPA ASFÁLTICA CBUQ - EIXO - TROCA PREVENTIVA DE LIGACAO DE AGUA (A)</t>
  </si>
  <si>
    <t>REPOSIÇÃO DE CAPA ASFÁLTICA CBUQ - EIXO - TROCA PREVENTIVA DE LIGACAO DE AGUA (B)</t>
  </si>
  <si>
    <t>REPOSIÇÃO DE CAPA ASFÁLTICA CBUQ - EIXO - TROCA PREVENTIVA DE LIGACAO DE AGUA (C)</t>
  </si>
  <si>
    <t>REPOSIÇÃO DE CAPA ASFÁLTICA CBUQ - TERCO ADJACENTE - LIGACAO / SUBST AVULSA DE LIGACAO DE AGUA (A)</t>
  </si>
  <si>
    <t>REPOSIÇÃO DE CAPA ASFÁLTICA CBUQ - TERCO ADJACENTE - LIGACAO / SUBST AVULSA DE LIGACAO DE AGUA (B)</t>
  </si>
  <si>
    <t>REPOSIÇÃO DE CAPA ASFÁLTICA CBUQ - TERCO ADJACENTE - LIGACAO / SUBST AVULSA DE LIGACAO DE AGUA (C)</t>
  </si>
  <si>
    <t>REPOSIÇÃO DE CAPA ASFÁLTICA CBUQ - TERCO ADJACENTE - LIGACAO SUCES / PASSAGEM DE LIGACAO DE AGUA (A)</t>
  </si>
  <si>
    <t>REPOSIÇÃO DE CAPA ASFÁLTICA CBUQ - TERCO ADJACENTE - LIGACAO SUCES / PASSAGEM DE LIGACAO DE AGUA (B)</t>
  </si>
  <si>
    <t>REPOSIÇÃO DE CAPA ASFÁLTICA CBUQ - TERCO ADJACENTE - LIGACAO SUCES / PASSAGEM DE LIGACAO DE AGUA (C)</t>
  </si>
  <si>
    <t>REPOSIÇÃO DE CAPA ASFÁLTICA CBUQ - TERCO ADJACENTE - TROCA CORRETIVA DE LIGACAO DE AGUA (A)</t>
  </si>
  <si>
    <t>REPOSIÇÃO DE CAPA ASFÁLTICA CBUQ - TERCO ADJACENTE - TROCA CORRETIVA DE LIGACAO DE AGUA (B)</t>
  </si>
  <si>
    <t>REPOSIÇÃO DE CAPA ASFÁLTICA CBUQ - TERCO ADJACENTE - TROCA CORRETIVA DE LIGACAO DE AGUA (C)</t>
  </si>
  <si>
    <t>REPOSIÇÃO DE CAPA ASFÁLTICA CBUQ - TERCO ADJACENTE - TROCA PREVENTIVA DE LIGACAO DE AGUA (A)</t>
  </si>
  <si>
    <t>REPOSIÇÃO DE CAPA ASFÁLTICA CBUQ - TERCO ADJACENTE - TROCA PREVENTIVA DE LIGACAO DE AGUA (B)</t>
  </si>
  <si>
    <t>REPOSIÇÃO DE CAPA ASFÁLTICA CBUQ - TERCO ADJACENTE - TROCA PREVENTIVA DE LIGACAO DE AGUA (C)</t>
  </si>
  <si>
    <t>REPOSIÇÃO DE CAPA ASFÁLTICA CBUQ - TERCO OPOSTO - LIGACAO / SUBST AVULSA DE LIGACAO DE AGUA (A)</t>
  </si>
  <si>
    <t>REPOSIÇÃO DE CAPA ASFÁLTICA CBUQ - TERCO OPOSTO - LIGACAO / SUBST AVULSA DE LIGACAO DE AGUA (B)</t>
  </si>
  <si>
    <t>REPOSIÇÃO DE CAPA ASFÁLTICA CBUQ - TERCO OPOSTO - LIGACAO / SUBST AVULSA DE LIGACAO DE AGUA (C)</t>
  </si>
  <si>
    <t>REPOSIÇÃO DE CAPA ASFÁLTICA CBUQ - TERCO OPOSTO - LIGACAO SUCES / PASSAGEM DE LIGACAO DE AGUA (A)</t>
  </si>
  <si>
    <t>REPOSIÇÃO DE CAPA ASFÁLTICA CBUQ - TERCO OPOSTO - LIGACAO SUCES / PASSAGEM DE LIGACAO DE AGUA (B)</t>
  </si>
  <si>
    <t>REPOSIÇÃO DE CAPA ASFÁLTICA CBUQ - TERCO OPOSTO - LIGACAO SUCES / PASSAGEM DE LIGACAO DE AGUA (C)</t>
  </si>
  <si>
    <t>REPOSIÇÃO DE CAPA ASFÁLTICA CBUQ - TERCO OPOSTO - TROCA CORRETIVA DE LIGACAO DE AGUA (A)</t>
  </si>
  <si>
    <t>REPOSIÇÃO DE CAPA ASFÁLTICA CBUQ - TERCO OPOSTO - TROCA CORRETIVA DE LIGACAO DE AGUA (B)</t>
  </si>
  <si>
    <t>REPOSIÇÃO DE CAPA ASFÁLTICA CBUQ - TERCO OPOSTO - TROCA CORRETIVA DE LIGACAO DE AGUA (C)</t>
  </si>
  <si>
    <t>REPOSIÇÃO DE CAPA ASFÁLTICA CBUQ - TERCO OPOSTO - TROCA PREVENTIVA DE LIGACAO DE AGUA (A)</t>
  </si>
  <si>
    <t>REPOSIÇÃO DE CAPA ASFÁLTICA CBUQ - TERCO OPOSTO - TROCA PREVENTIVA DE LIGACAO DE AGUA (B)</t>
  </si>
  <si>
    <t>REPOSIÇÃO DE CAPA ASFÁLTICA CBUQ - TERCO OPOSTO - TROCA PREVENTIVA DE LIGACAO DE AGUA (C)</t>
  </si>
  <si>
    <t>COMPLEMENTO DE LIGACAO DE ESGOTO AVULSA EM CERAMICO/PVC - DN 100/150 MM - C/REPOS DO PAV (SFMH)</t>
  </si>
  <si>
    <t>COMPLEMENTO DE LIGACAO DE ESGOTO AVULSA EM CERAMICO/PVC - DN 100/150 MM - S/REPOS DO PAV (SFMH)</t>
  </si>
  <si>
    <t>COMPLEMENTO DE LIGACAO DE ESGOTO AVULSA EM PVC - DN 100/150 MM - C/REPOS DO PAV</t>
  </si>
  <si>
    <t>COMPLEMENTO DE LIGACAO DE ESGOTO AVULSA EM PVC - DN 100/150 MM - S/REPOS DO PAV</t>
  </si>
  <si>
    <t>LIGACAO DE ESGOTO AVULSA CERAMICO/PVC (PROF. ATE 2,00M) - NO EIXO, S/REPOS. DO PAV (SFMH)</t>
  </si>
  <si>
    <t>LIGACAO DE ESGOTO AVULSA CERAMICO/PVC (PROF. ATE 2,00M) - NO PASSEIO OPOSTO, S/REPOS DO PAV (SFMH)</t>
  </si>
  <si>
    <t>LIGACAO DE ESGOTO AVULSA CERAMICO/PVC (PROF. ATE 2,00M) - TERCO ADJACENTE, S/ REPOS DO PAV (SFMH)</t>
  </si>
  <si>
    <t>LIGACAO DE ESGOTO AVULSA CERAMICO/PVC (PROF. ATE 2,00M)-PASSEIO ADJACENTE, S/REPOS DO PAV (SFMH)</t>
  </si>
  <si>
    <t>LIGACAO DE ESGOTO AVULSA CERAMICO/PVC (PROF. ATE 2,00M)-TERCO OPOSTO, S/REPOS DO PAV (SFMH)</t>
  </si>
  <si>
    <t>LIGACAO DE ESGOTO AVULSA CERAMICO/PVC (PROF. DE 2,01 A 4,00M)-NO EIXO S/ REPOS (SFMH)</t>
  </si>
  <si>
    <t>LIGACAO DE ESGOTO AVULSA CERAMICO/PVC (PROF. DE 2,01 A 4,00M)-NO TERCO OPOSTO S/ REPOS (SFMH)</t>
  </si>
  <si>
    <t>LIGACAO DE ESGOTO AVULSA CERAMICO/PVC (PROF. DE 2,01 A 4,00M)-PASSEIO ADJACENTE S/ REPOS (SFMH)</t>
  </si>
  <si>
    <t>LIGACAO DE ESGOTO AVULSA CERAMICO/PVC (PROF. DE 2,01 A 4,00M)-PASSEIO OPOSTO S/ REPOS (SFMH)</t>
  </si>
  <si>
    <t>LIGACAO DE ESGOTO AVULSA CERAMICO/PVC (PROF. DE 2,01 A 4,00M)-TERCO ADJACENTE S/ REPOS (SFMH)</t>
  </si>
  <si>
    <t>LIGACAO DE ESGOTO AVULSA PVC (PROF. ATE 2,00M) - NO EIXO, S/REPOS. DO PAV</t>
  </si>
  <si>
    <t>LIGACAO DE ESGOTO AVULSA PVC (PROF. ATE 2,00M) - NO PASSEIO ADJACENTE, S/REPOS DO PAV</t>
  </si>
  <si>
    <t>LIGACAO DE ESGOTO AVULSA PVC (PROF. ATE 2,00M) - NO PASSEIO OPOSTO, S/REPOS DO PAV</t>
  </si>
  <si>
    <t>LIGACAO DE ESGOTO AVULSA PVC (PROF. ATE 2,00M) - NO TERCO ADJACENTE, S/REPOS DO PAV</t>
  </si>
  <si>
    <t>LIGACAO DE ESGOTO AVULSA PVC (PROF. ATE 2,00M) - NO TERCO OPOSTO, S/REPOS DO PAV</t>
  </si>
  <si>
    <t>LIGACAO DE ESGOTO AVULSA PVC (PROF. DE 2,01 A 4,00M) - NO EIXO S/ REPOS</t>
  </si>
  <si>
    <t>LIGACAO DE ESGOTO AVULSA PVC (PROF. DE 2,01 A 4,00M) - NO PASSEIO ADJACENTE S/ REPOS</t>
  </si>
  <si>
    <t>LIGACAO DE ESGOTO AVULSA PVC (PROF. DE 2,01 A 4,00M) - NO PASSEIO OPOSTO S/ REPOS</t>
  </si>
  <si>
    <t>LIGACAO DE ESGOTO AVULSA PVC (PROF. DE 2,01 A 4,00M) - NO TERCO ADJACENTE S/ REPOS</t>
  </si>
  <si>
    <t>LIGACAO DE ESGOTO AVULSA PVC (PROF. DE 2,01 A 4,00M) - NO TERCO OPOSTO S/ REPOS</t>
  </si>
  <si>
    <t>LIGACAO DE ESGOTO SUCES/PASSAGEM DE LIG CERAM/PVC NO EIXO - COMPLETA S/REPOS DO PAV (SFMH)</t>
  </si>
  <si>
    <t>LIGACAO DE ESGOTO SUCES/PASSAGEM DE LIG CERAM/PVC NO PASSEIO ADJAC - COMPLETA S/REPOS DO PAV (SFMH)</t>
  </si>
  <si>
    <t>LIGACAO DE ESGOTO SUCES/PASSAGEM DE LIG CERAM/PVC NO PASSEIO OPOSTO - COMPLETA S/REPOS DO PAV (SFMH)</t>
  </si>
  <si>
    <t>LIGACAO DE ESGOTO SUCES/PASSAGEM DE LIG CERAM/PVC NO TERCO ADJAC - COMPLETA S/REPOS DO PAV (SFMH)</t>
  </si>
  <si>
    <t>LIGACAO DE ESGOTO SUCES/PASSAGEM DE LIG CERAM/PVC NO TERCO OPOSTO - COMPLETA S/REPOS DO PAV (SFMH)</t>
  </si>
  <si>
    <t>LIGACAO DE ESGOTO SUCES/PASSAGEM DE LIG EM PVC NO EIXO - COMPLETA S/REPOS DO PAV</t>
  </si>
  <si>
    <t>LIGACAO DE ESGOTO SUCES/PASSAGEM DE LIG EM PVC NO PASSEIO ADJACENTE - COMPLETA S/REPOS DO PAV</t>
  </si>
  <si>
    <t>LIGACAO DE ESGOTO SUCES/PASSAGEM DE LIG EM PVC NO PASSEIO OPOSTO - COMPLETA S/REPOS DO PAV</t>
  </si>
  <si>
    <t>LIGACAO DE ESGOTO SUCES/PASSAGEM DE LIG EM PVC NO TERCO ADJACENTE - COMPLETA S/REPOS DO PAV</t>
  </si>
  <si>
    <t>LIGACAO DE ESGOTO SUCES/PASSAGEM DE LIG EM PVC NO TERCO OPOSTO - COMPLETA S/REPOS DO PAV</t>
  </si>
  <si>
    <t>TROCA LIG ESGOT CORRETIVA CERAMICO/PVC (PROF. ATE 2,00M) - NO EIXO, S/REPOS. DO PAV (SFMH)</t>
  </si>
  <si>
    <t>TROCA LIG ESGOT CORRETIVA CERAMICO/PVC (PROF. ATE 2,00M)-PASSEIO ADJACENTE, S/REPOS DO PAV (SFMH)</t>
  </si>
  <si>
    <t>TROCA LIG ESGOT CORRETIVA CERAMICO/PVC (PROF. ATE 2,00M)-TERCO ADJACENTE, S/REPOS DO PAV (SFMH)</t>
  </si>
  <si>
    <t>TROCA LIG ESGOT CORRETIVA CERAMICO/PVC (PROF. ATE 2,00M)-TERCO OPOSTO, S/REPOS DO PAV (SFMH)</t>
  </si>
  <si>
    <t>TROCA LIG ESGOT CORRETIVA CERAMICO/PVC (PROF. DE 2,01 A 3,00M)-NO EIXO S/ REPOS (SFMH)</t>
  </si>
  <si>
    <t>TROCA LIG ESGOT CORRETIVA CERAMICO/PVC (PROF. DE 2,01 A 3,00M)-NO TERCO OPOSTO S/ REPOS (SFMH)</t>
  </si>
  <si>
    <t>TROCA LIG ESGOT CORRETIVA CERAMICO/PVC (PROF. DE 2,01 A 3,00M)-PASSEIO ADJACENTE S/ REPOS (SFMH)</t>
  </si>
  <si>
    <t>TROCA LIG ESGOT CORRETIVA CERAMICO/PVC (PROF. DE 2,01 A 3,00M)-PASSEIO OPOSTO S/ REPOS (SFMH)</t>
  </si>
  <si>
    <t>TROCA LIG ESGOT CORRETIVA CERAMICO/PVC (PROF. DE 2,01 A 3,00M)-TERCO ADJACENTE S/ REPOS (SFMH)</t>
  </si>
  <si>
    <t>TROCA LIG ESGOT CORRETIVA CERAMICO/PVC (PROF. DE 3,01 A 4,00M)-NO EIXO S/ REPOS (SFMH)</t>
  </si>
  <si>
    <t>TROCA LIG ESGOT CORRETIVA CERAMICO/PVC (PROF. DE 3,01 A 4,00M)-NO TERCO OPOSTO S/ REPOS (SFMH)</t>
  </si>
  <si>
    <t>TROCA LIG ESGOT CORRETIVA CERAMICO/PVC (PROF. DE 3,01 A 4,00M)-PASSEIO ADJACENTE S/ REPOS (SFMH)</t>
  </si>
  <si>
    <t>TROCA LIG ESGOT CORRETIVA CERAMICO/PVC (PROF. DE 3,01 A 4,00M)-PASSEIO OPOSTO S/ REPOS (SFMH)</t>
  </si>
  <si>
    <t>TROCA LIG ESGOT CORRETIVA CERAMICO/PVC (PROF. DE 3,01 A 4,00M)-TERCO ADJACENTE S/ REPOS (SFMH)</t>
  </si>
  <si>
    <t>TROCA LIG ESGOT CORRETIVA PVC (PROF. ATE 2,00M) - NO EIXO, S/REPOS. DO PAV</t>
  </si>
  <si>
    <t>TROCA LIG ESGOT CORRETIVA PVC (PROF. ATE 2,00M) - NO PASSEIO ADJACENTE, S/REPOS DO PAV</t>
  </si>
  <si>
    <t>TROCA LIG ESGOT CORRETIVA PVC (PROF. ATE 2,00M) - NO PASSEIO OPOSTO, S/REPOS DO PAV</t>
  </si>
  <si>
    <t>TROCA LIG ESGOT CORRETIVA PVC (PROF. ATE 2,00M) - NO TERCO ADJACENTE, S/REPOS DO PAV</t>
  </si>
  <si>
    <t>TROCA LIG ESGOT CORRETIVA PVC (PROF. ATE 2,00M) - NO TERCO OPOSTO, S/REPOS DO PAV</t>
  </si>
  <si>
    <t>TROCA LIG ESGOT CORRETIVA PVC (PROF. DE 2,01 A 3,00M) - NO EIXO S/ REPOS</t>
  </si>
  <si>
    <t>TROCA LIG ESGOT CORRETIVA PVC (PROF. DE 2,01 A 3,00M) - NO PASSEIO ADJACENTE S/ REPOS</t>
  </si>
  <si>
    <t>TROCA LIG ESGOT CORRETIVA PVC (PROF. DE 2,01 A 3,00M) - NO PASSEIO OPOSTO S/ REPOS</t>
  </si>
  <si>
    <t>TROCA LIG ESGOT CORRETIVA PVC (PROF. DE 2,01 A 3,00M) - NO TERCO ADJACENTE S/ REPOS</t>
  </si>
  <si>
    <t>TROCA LIG ESGOT CORRETIVA PVC (PROF. DE 2,01 A 3,00M) - NO TERCO OPOSTO S/ REPOS</t>
  </si>
  <si>
    <t>TROCA LIG ESGOT CORRETIVA PVC (PROF. DE 3,01 A 4,00M) - NO EIXO S/ REPOS</t>
  </si>
  <si>
    <t>TROCA LIG ESGOT CORRETIVA PVC (PROF. DE 3,01 A 4,00M) - NO PASSEIO ADJACENTE S/ REPOS</t>
  </si>
  <si>
    <t>TROCA LIG ESGOT CORRETIVA PVC (PROF. DE 3,01 A 4,00M) - NO PASSEIO OPOSTO S/ REPOS</t>
  </si>
  <si>
    <t>TROCA LIG ESGOT CORRETIVA PVC (PROF. DE 3,01 A 4,00M) - NO TERCO ADJACENTE S/ REPOS</t>
  </si>
  <si>
    <t>TROCA LIG ESGOT CORRETIVA PVC (PROF. DE 3,01 A 4,00M) - NO TERCO OPOSTO S/ REPOS</t>
  </si>
  <si>
    <t>TROCA LIG ESGOTO CORRETIVA CERAMICO/PVC (PROF. ATE 2,00M) - NO PASSEIO OPOSTO, S/REPOS DO PAV (SFMH)</t>
  </si>
  <si>
    <t>LIGAÇÃO DE ESGOTO - LEVANTAMENTO, PREPARAÇÃO DA BASE E REPOSIÇÃO DE PAVIMENTO</t>
  </si>
  <si>
    <t>LPB - LEITO - EIXO - LIGACAO DE ESGOTO AVULSA PROF. ATE 2,00M (A)</t>
  </si>
  <si>
    <t>LPB - LEITO - EIXO - LIGACAO DE ESGOTO AVULSA PROF. ATE 2,00M (B)</t>
  </si>
  <si>
    <t>LPB - LEITO - EIXO - LIGACAO DE ESGOTO AVULSA PROF. ATE 2,00M (C)</t>
  </si>
  <si>
    <t>LPB - LEITO - EIXO - LIGACAO ESGOTO SUCES / PASSAGEM DE LIGACAO (A)</t>
  </si>
  <si>
    <t>LPB - LEITO - EIXO - LIGACAO ESGOTO SUCES / PASSAGEM DE LIGACAO (B)</t>
  </si>
  <si>
    <t>LPB - LEITO - EIXO - LIGACAO ESGOTO SUCES / PASSAGEM DE LIGACAO (C)</t>
  </si>
  <si>
    <t>LPB - LEITO - TERCO ADJACENTE - LIGACAO DE ESGOTO AVULSA PROF. ATE 2,00M (A)</t>
  </si>
  <si>
    <t>LPB - LEITO - TERCO ADJACENTE - LIGACAO DE ESGOTO AVULSA PROF. ATE 2,00M (B)</t>
  </si>
  <si>
    <t>LPB - LEITO - TERCO ADJACENTE - LIGACAO DE ESGOTO AVULSA PROF. ATE 2,00M (C)</t>
  </si>
  <si>
    <t>LPB - LEITO - TERCO ADJACENTE - LIGACAO ESGOTO SUCES / PASSAGEM DE LIGACAO (A)</t>
  </si>
  <si>
    <t>LPB - LEITO - TERCO ADJACENTE - LIGACAO ESGOTO SUCES / PASSAGEM DE LIGACAO (B)</t>
  </si>
  <si>
    <t>LPB - LEITO - TERCO ADJACENTE - LIGACAO ESGOTO SUCES / PASSAGEM DE LIGACAO (C)</t>
  </si>
  <si>
    <t>LPB - LEITO - TERCO OPOSTO - LIGACAO DE ESGOTO AVULSA PROF. ACIMA DE 2,01 M (A)</t>
  </si>
  <si>
    <t>LPB - LEITO - TERCO OPOSTO - LIGACAO DE ESGOTO AVULSA PROF. ACIMA DE 2,01 M (B)</t>
  </si>
  <si>
    <t>LPB - LEITO - TERCO OPOSTO - LIGACAO DE ESGOTO AVULSA PROF. ACIMA DE 2,01 M (C)</t>
  </si>
  <si>
    <t>LPB - LEITO - TERCO OPOSTO - LIGACAO DE ESGOTO AVULSA PROF. ATE 2,00M (A)</t>
  </si>
  <si>
    <t>LPB - LEITO - TERCO OPOSTO - LIGACAO DE ESGOTO AVULSA PROF. ATE 2,00M (B)</t>
  </si>
  <si>
    <t>LPB - LEITO - TERCO OPOSTO - LIGACAO DE ESGOTO AVULSA PROF. ATE 2,00M (C)</t>
  </si>
  <si>
    <t>LPB - LEITO - TERCO OPOSTO - LIGACAO ESGOTO SUCES / PASSAGEM DE LIGACAO (A)</t>
  </si>
  <si>
    <t>LPB - LEITO - TERCO OPOSTO - LIGACAO ESGOTO SUCES / PASSAGEM DE LIGACAO (B)</t>
  </si>
  <si>
    <t>LPB - LEITO - TERCO OPOSTO - LIGACAO ESGOTO SUCES / PASSAGEM DE LIGACAO (C)</t>
  </si>
  <si>
    <t>LRP - PASSEIO CIMENTADO - LIGACAO DE ESGOTO AVULSA PROF. ACIMA DE 2,01M</t>
  </si>
  <si>
    <t>LRP - PASSEIO CIMENTADO - LIGACAO DE ESGOTO AVULSA PROF. ATE 2,00M</t>
  </si>
  <si>
    <t>LRP - PASSEIO CIMENTADO - LIGACAO ESGOTO SUCES/PASSAGEM DE LIGACAO</t>
  </si>
  <si>
    <t>LRP - PASSEIO ESPECIAL - LIGACAO DE ESGOTO AVULSA PROF. ACIMA DE 2,01M</t>
  </si>
  <si>
    <t>LRP - PASSEIO ESPECIAL - LIGACAO DE ESGOTO AVULSA PROF. ATE 2,00M</t>
  </si>
  <si>
    <t>LRP - PASSEIO ESPECIAL - LIGACAO ESGOTO SUCES/PASSAGEM DE LIGACAO</t>
  </si>
  <si>
    <t>REPOSIÇÃO DE CAPA ASFÁLTICA CBUQ - EIXO - LIGACAO DE ESGOTO AVULSA PROF. ATE 2,00M (A)</t>
  </si>
  <si>
    <t>REPOSIÇÃO DE CAPA ASFÁLTICA CBUQ - EIXO - LIGACAO DE ESGOTO AVULSA PROF. ATE 2,00M (B)</t>
  </si>
  <si>
    <t>REPOSIÇÃO DE CAPA ASFÁLTICA CBUQ - EIXO - LIGACAO DE ESGOTO AVULSA PROF. ATE 2,00M (C)</t>
  </si>
  <si>
    <t>REPOSIÇÃO DE CAPA ASFÁLTICA CBUQ - EIXO - LIGACAO ESGOTO SUCES / PASSAGEM DE LIGACAO (A)</t>
  </si>
  <si>
    <t>REPOSIÇÃO DE CAPA ASFÁLTICA CBUQ - EIXO - LIGACAO ESGOTO SUCES / PASSAGEM DE LIGACAO (B)</t>
  </si>
  <si>
    <t>REPOSIÇÃO DE CAPA ASFÁLTICA CBUQ - EIXO - LIGACAO ESGOTO SUCES / PASSAGEM DE LIGACAO (C)</t>
  </si>
  <si>
    <t>REPOSIÇÃO DE CAPA ASFÁLTICA CBUQ - TERCO ADJACENTE - LIGACAO DE ESGOTO AVULSA PROF. ATE 2,00M (A)</t>
  </si>
  <si>
    <t>REPOSIÇÃO DE CAPA ASFÁLTICA CBUQ - TERCO ADJACENTE - LIGACAO DE ESGOTO AVULSA PROF. ATE 2,00M (B)</t>
  </si>
  <si>
    <t>REPOSIÇÃO DE CAPA ASFÁLTICA CBUQ - TERCO ADJACENTE - LIGACAO DE ESGOTO AVULSA PROF. ATE 2,00M (C)</t>
  </si>
  <si>
    <t>REPOSIÇÃO DE CAPA ASFÁLTICA CBUQ - TERCO ADJACENTE - LIGACAO ESGOTO SUCES / PASSAGEM DE LIGACAO (A)</t>
  </si>
  <si>
    <t>REPOSIÇÃO DE CAPA ASFÁLTICA CBUQ - TERCO ADJACENTE - LIGACAO ESGOTO SUCES / PASSAGEM DE LIGACAO (B)</t>
  </si>
  <si>
    <t>REPOSIÇÃO DE CAPA ASFÁLTICA CBUQ - TERCO ADJACENTE - LIGACAO ESGOTO SUCES / PASSAGEM DE LIGACAO (C)</t>
  </si>
  <si>
    <t>REPOSIÇÃO DE CAPA ASFÁLTICA CBUQ - TERCO OPOSTO - LIGACAO DE ESGOTO AVULSA PROF. ATE 2,00M (A)</t>
  </si>
  <si>
    <t>REPOSIÇÃO DE CAPA ASFÁLTICA CBUQ - TERCO OPOSTO - LIGACAO DE ESGOTO AVULSA PROF. ATE 2,00M (B)</t>
  </si>
  <si>
    <t>REPOSIÇÃO DE CAPA ASFÁLTICA CBUQ - TERCO OPOSTO - LIGACAO DE ESGOTO AVULSA PROF. ATE 2,00M (C)</t>
  </si>
  <si>
    <t>REPOSIÇÃO DE CAPA ASFÁLTICA CBUQ - TERCO OPOSTO - LIGACAO ESGOTO SUCES / PASSAGEM DE LIGACAO (A)</t>
  </si>
  <si>
    <t>REPOSIÇÃO DE CAPA ASFÁLTICA CBUQ - TERCO OPOSTO - LIGACAO ESGOTO SUCES / PASSAGEM DE LIGACAO (B)</t>
  </si>
  <si>
    <t>REPOSIÇÃO DE CAPA ASFÁLTICA CBUQ - TERCO OPOSTO - LIGACAO ESGOTO SUCES / PASSAGEM DE LIGACAO (C)</t>
  </si>
  <si>
    <t>PRESERVACAO DE INTERFERENCIAS - SERVICOS DE AGUA</t>
  </si>
  <si>
    <t>PRESERVACAO DE INTERFERENCIAS - SERVICOS DE ESGOTO</t>
  </si>
  <si>
    <t>REPARO DE REDES DE ESGOTO</t>
  </si>
  <si>
    <t>LPB - LEITO - REPARO DE REDE DE ESGOTO - PROF. ATE 2,00M (A)</t>
  </si>
  <si>
    <t>LPB - LEITO - REPARO DE REDE DE ESGOTO - PROF. ATE 2,00M (B)</t>
  </si>
  <si>
    <t>LPB - LEITO - REPARO DE REDE DE ESGOTO - PROF. ATE 2,00M (C)</t>
  </si>
  <si>
    <t>LPB - LEITO - REPARO DE REDE DE ESGOTO - PROF. DE 2,01 A 3,00M (A)</t>
  </si>
  <si>
    <t>LPB - LEITO - REPARO DE REDE DE ESGOTO - PROF. DE 2,01 A 3,00M (B)</t>
  </si>
  <si>
    <t>LPB - LEITO - REPARO DE REDE DE ESGOTO - PROF. DE 2,01 A 3,00M (C)</t>
  </si>
  <si>
    <t>LPB - LEITO - REPARO DE REDE DE ESGOTO - PROF. DE 3,01 A 4,00M (A)</t>
  </si>
  <si>
    <t>LPB - LEITO - REPARO DE REDE DE ESGOTO - PROF. DE 3,01 A 4,00M (B)</t>
  </si>
  <si>
    <t>LPB - LEITO - REPARO DE REDE DE ESGOTO - PROF. DE 3,01 A 4,00M (C)</t>
  </si>
  <si>
    <t>LRP - PASSEIO CIMENTADO - REPARO DE REDE DE ESGOTO PROF. ATE 2,00M</t>
  </si>
  <si>
    <t>LRP - PASSEIO CIMENTADO - REPARO DE REDE DE ESGOTO PROF. DE 2,01 A 3,00M</t>
  </si>
  <si>
    <t>LRP - PASSEIO CIMENTADO - REPARO DE REDE DE ESGOTO PROF. DE 3,01 A 4,00M</t>
  </si>
  <si>
    <t>LRP - PASSEIO ESPECIAL - REPARO DE REDE DE ESGOTO PROF. ATE 2,00M</t>
  </si>
  <si>
    <t>LRP - PASSEIO ESPECIAL - REPARO DE REDE DE ESGOTO PROF. DE 2,01 A 3,00M</t>
  </si>
  <si>
    <t>LRP - PASSEIO ESPECIAL - REPARO DE REDE DE ESGOTO PROF. DE 3,01 A 4,00M</t>
  </si>
  <si>
    <t>REPARO DE REDE DE ESGOTO CERAMICO DN 150/200 MM - PROF. ATE 2,00M, S/ REPOS DO PAV</t>
  </si>
  <si>
    <t>REPARO DE REDE DE ESGOTO CERAMICO DN 150/200 MM - PROF. DE 2,01 A 3,00M, S/ REPOS DO PAV</t>
  </si>
  <si>
    <t>REPARO DE REDE DE ESGOTO CERAMICO DN 150/200 MM - PROF. DE 3,01 A 4,00M, S/ REPOS DO PAV</t>
  </si>
  <si>
    <t>REPARO DE REDE DE ESGOTO CERAMICO/PVC DN 150/200 MM - PROF. ATE 2,00M, S/ REPOS DO PAV (SFMH)</t>
  </si>
  <si>
    <t>REPARO DE REDE DE ESGOTO CERAMICO/PVC DN 150/200 MM - PROF. DE 2,01 A 3,00M, S/ REPOS DO PAV (SFMH)</t>
  </si>
  <si>
    <t>REPARO DE REDE DE ESGOTO CERAMICO/PVC DN 150/200 MM - PROF. DE 3,01 A 4,00M, S/ REPOS DO PAV (SFMH)</t>
  </si>
  <si>
    <t>REPARO DE REDE DE ESGOTO CERAMICO/PVC DN 250 A 300MM - PROF. ATE 2,00M, S/ REPOS DO PAV (SFMH)</t>
  </si>
  <si>
    <t>REPARO DE REDE DE ESGOTO CERAMICO/PVC DN 250 A 300MM - PROF. DE 2,01 A 3,00M, S/ REPOS DO PAV (SFMH)</t>
  </si>
  <si>
    <t>REPARO DE REDE DE ESGOTO CERAMICO/PVC DN 250 A 300MM - PROF. DE 3,01 A 4,00M, S/ REPOS DO PAV (SFMH)</t>
  </si>
  <si>
    <t>REPARO DE REDE DE ESGOTO PVC DN 150/200 MM - PROF. ATE 2,00M, S/ REPOS DO PAV</t>
  </si>
  <si>
    <t>REPARO DE REDE DE ESGOTO PVC DN 150/200 MM - PROF. DE 2,01 A 3,00M, S/ REPOS DO PAV</t>
  </si>
  <si>
    <t>REPARO DE REDE DE ESGOTO PVC DN 150/200 MM - PROF. DE 3,01 A 4,00M, S/ REPOS DO PAV</t>
  </si>
  <si>
    <t>REPOSIÇÃO DE CAPA ASFÁLTICA CBUQ - REPARO DE REDE DE ESGOTO PROF. ATE 2,00M (A)</t>
  </si>
  <si>
    <t>REPOSIÇÃO DE CAPA ASFÁLTICA CBUQ - REPARO DE REDE DE ESGOTO PROF. ATE 2,00M (B)</t>
  </si>
  <si>
    <t>REPOSIÇÃO DE CAPA ASFÁLTICA CBUQ - REPARO DE REDE DE ESGOTO PROF. ATE 2,00M (C)</t>
  </si>
  <si>
    <t>REPOSIÇÃO DE CAPA ASFÁLTICA CBUQ - REPARO DE REDE DE ESGOTO PROF. DE 2,01 A 3,00M (A)</t>
  </si>
  <si>
    <t>REPOSIÇÃO DE CAPA ASFÁLTICA CBUQ - REPARO DE REDE DE ESGOTO PROF. DE 2,01 A 3,00M (B)</t>
  </si>
  <si>
    <t>REPOSIÇÃO DE CAPA ASFÁLTICA CBUQ - REPARO DE REDE DE ESGOTO PROF. DE 2,01 A 3,00M (C)</t>
  </si>
  <si>
    <t>REPOSIÇÃO DE CAPA ASFÁLTICA CBUQ - REPARO DE REDE DE ESGOTO PROF. DE 3,01 A 4,00M (A)</t>
  </si>
  <si>
    <t>REPOSIÇÃO DE CAPA ASFÁLTICA CBUQ - REPARO DE REDE DE ESGOTO PROF. DE 3,01 A 4,00M (B)</t>
  </si>
  <si>
    <t>REPOSIÇÃO DE CAPA ASFÁLTICA CBUQ - REPARO DE REDE DE ESGOTO PROF. DE 3,01 A 4,00M (C)</t>
  </si>
  <si>
    <t>REPAROS EM POÇOS DE VISITAS (PV), POÇOS DE INSPEÇÃO (PI) E TERMINAL DE LIMPEZA (TL)</t>
  </si>
  <si>
    <t>REPARO DE PV, PI E TL, EM QUALQUER PAVIMENTO, C/ LBP LEITO (B)</t>
  </si>
  <si>
    <t>REPARO DE PV, PI E TL, EM QUALQUER PAVIMENTO, C/ LBP LEITO (C)</t>
  </si>
  <si>
    <t>REPARO DE PV, PI E TL, EM QUALQUER PAVIMENTO, C/ LPB LEITO (A)</t>
  </si>
  <si>
    <t>REPARO DE PV, PI E TL, EM QUALQUER PAVIMENTO, C/ REPOS LEITO (A)</t>
  </si>
  <si>
    <t>REPARO DE PV, PI E TL, EM QUALQUER PAVIMENTO, C/ REPOS LEITO (B)</t>
  </si>
  <si>
    <t>REPARO DE PV, PI E TL, EM QUALQUER PAVIMENTO, C/ REPOS LEITO (C)</t>
  </si>
  <si>
    <t>REPARO DE PV, PI E TL, EM QUALQUER PAVIMENTO, C/ REPOS PASSEIO</t>
  </si>
  <si>
    <t>REPARO DE PV, PI E TL, EM QUALQUER PAVIMENTO, S/ REPOS</t>
  </si>
  <si>
    <t>REPOSIÇÃO DE CAPA ASFÁLTICA CBUQ - REPARO DE PV, PI E TL (A)</t>
  </si>
  <si>
    <t>REPOSIÇÃO DE CAPA ASFÁLTICA CBUQ - REPARO DE PV, PI E TL (B)</t>
  </si>
  <si>
    <t>REPOSIÇÃO DE CAPA ASFÁLTICA CBUQ - REPARO DE PV, PI E TL (C)</t>
  </si>
  <si>
    <t>REPAROS EM REDES DE ÁGUA</t>
  </si>
  <si>
    <t>LPB - LEITO - REPARO DE REDE DE AGUA / TROCA DE VALVULA DN 150 A 250MM (A)</t>
  </si>
  <si>
    <t>LPB - LEITO - REPARO DE REDE DE AGUA / TROCA DE VALVULA DN 150 A 250MM (B)</t>
  </si>
  <si>
    <t>LPB - LEITO - REPARO DE REDE DE AGUA / TROCA DE VALVULA DN 150 A 250MM (C)</t>
  </si>
  <si>
    <t>LPB - LEITO - REPARO DE REDE DE AGUA / TROCA DE VALVULA DN 300 A 400MM (A)</t>
  </si>
  <si>
    <t>LPB - LEITO - REPARO DE REDE DE AGUA / TROCA DE VALVULA DN 300 A 400MM (B)</t>
  </si>
  <si>
    <t>LPB - LEITO - REPARO DE REDE DE AGUA / TROCA DE VALVULA DN 300 A 400MM (C)</t>
  </si>
  <si>
    <t>LPB - LEITO - REPARO DE REDE DE AGUA / TROCA DE VALVULA DN 50 A 100MM (A)</t>
  </si>
  <si>
    <t>LPB - LEITO - REPARO DE REDE DE AGUA / TROCA DE VALVULA DN 50 A 100MM (B)</t>
  </si>
  <si>
    <t>LPB - LEITO - REPARO DE REDE DE AGUA / TROCA DE VALVULA DN 50 A 100MM (C)</t>
  </si>
  <si>
    <t>LRP - PASSEIO CIMENTADO - REPARO DE REDE DE AGUA /TROCA DE VALVULA DN 150 A 250MM</t>
  </si>
  <si>
    <t>LRP - PASSEIO CIMENTADO - REPARO DE REDE DE AGUA /TROCA DE VALVULA DN 300 A 400MM</t>
  </si>
  <si>
    <t>LRP - PASSEIO CIMENTADO - REPARO DE REDE DE AGUA /TROCA DE VALVULA DN 50 A 100MM</t>
  </si>
  <si>
    <t>LRP - PASSEIO ESPECIAL - REPARO DE REDE DE AGUA /TROCA DE VALVULA DN 150 A 250MM</t>
  </si>
  <si>
    <t>LRP - PASSEIO ESPECIAL - REPARO DE REDE DE AGUA /TROCA DE VALVULA DN 300 A 400MM</t>
  </si>
  <si>
    <t>LRP - PASSEIO ESPECIAL - REPARO DE REDE DE AGUA /TROCA DE VALVULA DN 50 A 100MM</t>
  </si>
  <si>
    <t>REPARO DE REDE DE AGUA EM DEFOFO / FIBROC / TROCA DE VALVULA DN 150 A 250MM, C/ LPB DO PAV LEITO (SFMH)</t>
  </si>
  <si>
    <t>REPARO DE REDE DE AGUA EM DEFOFO / FIBROC / TROCA DE VALVULA DN 150 A 250MM, C/ REPOS DO PASSEIO (SFMH)</t>
  </si>
  <si>
    <t>REPARO DE REDE DE AGUA EM DEFOFO / FIBROC / TROCA DE VALVULA DN 150 A 250MM, S/ REPOS DO PAV (SFMH)</t>
  </si>
  <si>
    <t>REPARO DE REDE DE AGUA EM DEFOFO / FIBROC / TROCA DE VALVULA DN 300 A 400MM, C/ LPB DO PAV LEITO (SFMH)</t>
  </si>
  <si>
    <t>REPARO DE REDE DE AGUA EM DEFOFO / FIBROC / TROCA DE VALVULA DN 300 A 400MM, C/ REPOS DO PASSEIO (SFMH)</t>
  </si>
  <si>
    <t>REPARO DE REDE DE AGUA EM DEFOFO / FIBROC / TROCA DE VALVULA DN 300 A 400MM, S/ REPOS DO PAV (SFMH)</t>
  </si>
  <si>
    <t>REPARO DE REDE DE AGUA EM FF / TROCA DE VALVULA DN 150 A 250MM, S/ REPOS DO PAV (SFMH)</t>
  </si>
  <si>
    <t>REPARO DE REDE DE AGUA EM FF / TROCA DE VALVULA DN 300 A 400MM, S/ REPOS DO PAV (SFMH)</t>
  </si>
  <si>
    <t>REPARO DE REDE DE AGUA EM FF / TROCA DE VALVULA DN 50 A 100MM, S/ REPOS DO PAV (SFMH)</t>
  </si>
  <si>
    <t>REPARO DE REDE DE AGUA EM FF DN 200MM, S/ REPOS DO PAV</t>
  </si>
  <si>
    <t>REPARO DE REDE DE AGUA EM FF DN 250MM, S/ REPOS DO PAV</t>
  </si>
  <si>
    <t>REPARO DE REDE DE AGUA EM FF DN 300MM, S/ REPOS DO PAV</t>
  </si>
  <si>
    <t>REPARO DE REDE DE AGUA EM FF DN 350MM, S/ REPOS DO PAV</t>
  </si>
  <si>
    <t>REPARO DE REDE DE AGUA EM FF DN 400MM, S/ REPOS DO PAV</t>
  </si>
  <si>
    <t>REPARO DE REDE DE AGUA EM FF DN 50 A 150MM, S/ REPOS DO PAV</t>
  </si>
  <si>
    <t>REPARO DE REDE DE AGUA EM FIBROCIMENTO / TROCA DE VALVULA DN 50 A 100MM, C/ LPB DO PAV LEITO (SFMH)</t>
  </si>
  <si>
    <t>REPARO DE REDE DE AGUA EM FIBROCIMENTO / TROCA DE VALVULA DN 50 A 100MM, C/REPOS DO PASSEIO (SFMH)</t>
  </si>
  <si>
    <t>REPARO DE REDE DE AGUA EM FIBROCIMENTO / TROCA DE VALVULA DN 50 A 100MM, S/ REPOS DO PAV (SFMH)</t>
  </si>
  <si>
    <t>REPARO DE REDE DE AGUA EM FIBROCIMENTO DN 50 A 100MM, C/ LPB DO PAV DO LEITO</t>
  </si>
  <si>
    <t>REPARO DE REDE DE AGUA EM FIBROCIMENTO DN 50 A 100MM, C/ REPOS DO PAV DO LEITO</t>
  </si>
  <si>
    <t>REPARO DE REDE DE AGUA EM FIBROCIMENTO DN 50 A 100MM, C/ REPOS DO PAV DO PASSEIO</t>
  </si>
  <si>
    <t>REPARO DE REDE DE AGUA EM FIBROCIMENTO DN 50 A 100MM, S/ REPOS DO PAV</t>
  </si>
  <si>
    <t>REPARO DE REDE DE AGUA EM POLIETILENO DE 140 A 250MM, S/REPOS DO PAV (SFMH)</t>
  </si>
  <si>
    <t>REPARO DE REDE DE AGUA EM POLIETILENO DE 280 A 400MM, S/REPOS DO PAV (SFMH)</t>
  </si>
  <si>
    <t>REPARO DE REDE DE AGUA EM POLIETILENO DE 63 A 125MM, S/ REPOS DO PAV (SFMH)</t>
  </si>
  <si>
    <t>REPARO DE REDE DE AGUA EM PVC / TROCA DE VALVULA DN 50 A 100MM, S/ REPOS DO PAV (SFMH)</t>
  </si>
  <si>
    <t>REPARO DE REDE DE AGUA EM PVC DN 50 A 100MM, S/REPOS DO PAV</t>
  </si>
  <si>
    <t>REPARO REDE AGUA DEFOFO / FIBROC / TROCA DE VALV DN 150 A 250MM, S/ REP DO PAV (SFMH) - PRONTO ATEND</t>
  </si>
  <si>
    <t>REPARO REDE AGUA DEFOFO/FIBROC/TROCA DE VALV DN 150 A 250MM, C/LPB LEITO (SFMH)-PRONTO ATEND</t>
  </si>
  <si>
    <t>REPARO REDE AGUA DEFOFO/FIBROC/TROCA DE VALV DN 150 A 250MM, C/REP DO PASSEIO (SFMH) - PRONTO ATEND</t>
  </si>
  <si>
    <t>REPARO REDE AGUA DEFOFO/FIBROC/TROCA DE VALV DN 150 A 250MM, C/REP DO PAV LEITO (SFMH) - PRONTO ATEND</t>
  </si>
  <si>
    <t>REPARO REDE AGUA DEFOFO/FIBROC/TROCA DE VALV DN 300 A 400MM, C/LPB LEITO (SFMH)-PRONTO ATEND</t>
  </si>
  <si>
    <t>REPARO REDE AGUA DEFOFO/FIBROC/TROCA DE VALV DN 300 A 400MM, C/REP DO PASSEIO (SFMH) - PRONTO ATEND</t>
  </si>
  <si>
    <t>REPARO REDE AGUA DEFOFO/FIBROC/TROCA DE VALV DN 300 A 400MM, C/REP DO PAV LEITO (SFMH)-PRONTO ATEND</t>
  </si>
  <si>
    <t>REPARO REDE AGUA DEFOFO/FIBROC/TROCA DE VALV DN 300 A 400MM, S/REP DO PAV (SFMH) - PRONTO ATEND</t>
  </si>
  <si>
    <t>REPARO REDE AGUA EM FF / TROCA DE VALV DN 150 A 250MM, S/ REP DO PAV (SFMH) - PRONTO ATENDIMENTO</t>
  </si>
  <si>
    <t>REPARO REDE AGUA EM FF / TROCA DE VALV DN 300 A 400MM, S/REP DO PAV (SFMH) - PRONTO ATENDIMENTO</t>
  </si>
  <si>
    <t>REPARO REDE AGUA EM FF / TROCA DE VALV DN 50 A 100MM, S/ REP DO PAV (SFMH) - PRONTO ATENDIMENTO</t>
  </si>
  <si>
    <t>REPARO REDE AGUA EM FIBROC / TROCA DE VALV DN 50 A 100MM, C/ LPB LEITO (SFMH) - PRONTO ATEND</t>
  </si>
  <si>
    <t>REPARO REDE AGUA EM FIBROC / TROCA DE VALV DN 50 A 100MM, C/ REP DO PASSEIO (SFMH) - PRONTO ATEND</t>
  </si>
  <si>
    <t>REPARO REDE AGUA EM FIBROC / TROCA DE VALV DN 50 A 100MM, C/ REP DO PAV LEITO (SFMH) - PRONTO ATEND</t>
  </si>
  <si>
    <t>REPARO REDE AGUA EM FIBROC / TROCA DE VALV DN 50 A 100MM, S/ REP DO PAV (SFMH) - PRONTO ATENDIMENTO</t>
  </si>
  <si>
    <t>REPARO REDE AGUA EM PVC / TROCA DE VALV DN 50 A 100MM, S/ REP DO PAV (SFMH) - PRONTO ATENDIMENTO</t>
  </si>
  <si>
    <t>REPOSIÇÃO DE CAPA ASFÁLTICA CBUQ - REPARO DE REDE DE AGUA / TROCA DE VALVULA DN 150 A 250MM (A)</t>
  </si>
  <si>
    <t>REPOSIÇÃO DE CAPA ASFÁLTICA CBUQ - REPARO DE REDE DE AGUA / TROCA DE VALVULA DN 150 A 250MM (B)</t>
  </si>
  <si>
    <t>REPOSIÇÃO DE CAPA ASFÁLTICA CBUQ - REPARO DE REDE DE AGUA / TROCA DE VALVULA DN 150 A 250MM (C)</t>
  </si>
  <si>
    <t>REPOSIÇÃO DE CAPA ASFÁLTICA CBUQ - REPARO DE REDE DE AGUA / TROCA DE VALVULA DN 300 A 400MM (A)</t>
  </si>
  <si>
    <t>REPOSIÇÃO DE CAPA ASFÁLTICA CBUQ - REPARO DE REDE DE AGUA / TROCA DE VALVULA DN 300 A 400MM (B)</t>
  </si>
  <si>
    <t>REPOSIÇÃO DE CAPA ASFÁLTICA CBUQ - REPARO DE REDE DE AGUA / TROCA DE VALVULA DN 300 A 400MM (C)</t>
  </si>
  <si>
    <t>REPOSIÇÃO DE CAPA ASFÁLTICA CBUQ - REPARO DE REDE DE AGUA / TROCA DE VALVULA DN 50 A 100MM (A)</t>
  </si>
  <si>
    <t>REPOSIÇÃO DE CAPA ASFÁLTICA CBUQ - REPARO DE REDE DE AGUA / TROCA DE VALVULA DN 50 A 100MM (B)</t>
  </si>
  <si>
    <t>REPOSIÇÃO DE CAPA ASFÁLTICA CBUQ - REPARO DE REDE DE AGUA / TROCA DE VALVULA DN 50 A 100MM (C)</t>
  </si>
  <si>
    <t>REPOSIÇÃO DE CAPA ASFÁLTICA CBUQ - REPARO DE REDE DE ÁGUA EM DEFOFO / FIBROCIMENTO / TROCA DE VÁLVULA DN 150MM A 250MM</t>
  </si>
  <si>
    <t xml:space="preserve">REPOSIÇÃO DE CAPA ASFÁLTICA CBUQ - REPARO DE REDE DE ÁGUA EM DEFOFO / FIBROCIMENTO / TROCA DE VÁLVULA DN 300MM A 400MM </t>
  </si>
  <si>
    <t>REPOSIÇÃO DE CAPA ASFÁLTICA CBUQ - REPARO DE REDE DE ÁGUA EM FIBROCIMENTO / TROCA DE VÁLVULA DN 50MM A 100MM</t>
  </si>
  <si>
    <t>REPOSIÇÃO DE CAPA ASFÁLTICA CBUQ - REPARO DE REDE DE ÁGUA EM FIBROCIMENTO DN 50MM A 100MM</t>
  </si>
  <si>
    <t>REPOSIÇÃO DE CAPA ASFÁLTICA CBUQ - REPARO REDE ÁGUA DEFOFO / FIBROC / TROCA DE VALV DN 150MM A 250 MM - PRONTO ATEND</t>
  </si>
  <si>
    <t>REPOSIÇÃO DE CAPA ASFÁLTICA CBUQ - REPARO REDE ÁGUA DEFOFO / FIBROC / TROCA DE VALV DN 300MM A 400MM - PRONTO ATEND</t>
  </si>
  <si>
    <t>REPOSIÇÃO DE CAPA ASFÁLTICA CBUQ - TROCA DE GAXETA DE VÁLVULAS</t>
  </si>
  <si>
    <t>REPOSIÇÃO DE CAPA ASFÁLTICA CBUQ - TROCA DE GAXETA DE VÁLVULAS - PRONTO ATENDIMENTO</t>
  </si>
  <si>
    <t>TROCA DE GAXETA DE VALVULAS - C/ LPB DO PAV</t>
  </si>
  <si>
    <t>TROCA DE GAXETA DE VALVULAS - C/ LPB DO PAV - PRONTO ATENDIMENTO</t>
  </si>
  <si>
    <t>TROCA DE GAXETA DE VALVULAS - C/ REPOSICAO DO PAV</t>
  </si>
  <si>
    <t>TROCA DE GAXETA DE VALVULAS - C/REPOSICAO DO PAV - PRONTO ATENDIMENTO</t>
  </si>
  <si>
    <t>TROCA DE GAXETA DE VALVULAS - S/ REPOSICAO DO PAV</t>
  </si>
  <si>
    <t>TROCA DE GAXETA DE VALVULAS - S/REPOSICAO DO PAV - PRONTO ATENDIMENTO</t>
  </si>
  <si>
    <t>ADICIONAL PARA EQUIPE ÁGUA EM PERÍODO NOTURNO - ART.73 CLT</t>
  </si>
  <si>
    <t>ADICIONAL PARA EQUIPE ESGOTO EM PERÍODO NOTURNO - ART.73 CLT</t>
  </si>
  <si>
    <t>ADICIONAL PARA SUBSTITUIÇÃO DE TOMADA DE ÁGUA</t>
  </si>
  <si>
    <t>ADICIONAL PARA SUBSTITUIÇÃO DE TOMADA DE ÁGUA (SFMH)</t>
  </si>
  <si>
    <t xml:space="preserve">ANCORAGEM DE SINGULARIDADES COM PERFIL "I" METÁLICO DE 4' POLEGADAS  </t>
  </si>
  <si>
    <t>APONTAMENTO DE IRREGULARIDADES EM LIGAÇÃO DE ÁGUA</t>
  </si>
  <si>
    <t>COMPLEMENTO P/ ESCAVACAO DE CAVAS ACIMA DE 2,01M DE PROF. - SERVIÇOS DE ÁGUA</t>
  </si>
  <si>
    <t>COMPLEMENTO P/ ESCAVACAO DE CAVAS DE 4,01M ATE 6,00M DE PROF.</t>
  </si>
  <si>
    <t>CONCRETO ARMADO PARA CONSTRUÇÃO DE PEÇAS</t>
  </si>
  <si>
    <t>DESMONTE DE ROCHA A FRIO PARA SERVIÇOS OPERACIONAIS</t>
  </si>
  <si>
    <t>ENSAIO DCP</t>
  </si>
  <si>
    <t>EQUIPE L - EQUIPE DE GEORREFERENCIAMENTO (L1 E L2) - CADGEO</t>
  </si>
  <si>
    <t>FORNECIMENTO DE ARDOSIA SERRADA</t>
  </si>
  <si>
    <t>FORNECIMENTO DE CACO CERAMICO</t>
  </si>
  <si>
    <t>FORNECIMENTO DE CAIXA PARA UNIDADE DE MEDIÇÃO DE ÁGUA NO PASSEIO (UMAP) - NTS-333</t>
  </si>
  <si>
    <t>FORNECIMENTO DE GRANITO TIPO PARALELEPIPEDO ( PEDRA MIRACEMA )</t>
  </si>
  <si>
    <t>FORNECIMENTO DE LADRILHOS HIDRAULICOS</t>
  </si>
  <si>
    <t>FORNECIMENTO DE LAJE PRÉ-FABRICADA COM TAMPÃO ARTICULADO - 600MM OU 900MM</t>
  </si>
  <si>
    <t>FORNECIMENTO DE LAJOTAO COLONIAL CERAMICO</t>
  </si>
  <si>
    <t>FORNECIMENTO DE MOSAICOS</t>
  </si>
  <si>
    <t>FORNECIMENTO DE PARALELEPIPEDO</t>
  </si>
  <si>
    <t>FORNECIMENTO DE PEDRA LUMINARIA</t>
  </si>
  <si>
    <t>FORNECIMENTO DE SELAGEM DE BASE</t>
  </si>
  <si>
    <t>INSPEÇÃO DE FALTA DE ÁGUA LOCAL</t>
  </si>
  <si>
    <t>INSTALAÇÃO DE CAIXA DE INSPEÇÃO DE ESGOTO 45 X 45 X 60 CM</t>
  </si>
  <si>
    <t>MANOBRA PARA INTERVENÇÕES EM REDES DE ÁGUA</t>
  </si>
  <si>
    <t>MANUTENCAO DE AREAS VERDES - PLANTIO DE GRAMAS EM PLACA</t>
  </si>
  <si>
    <t>RODIZIO MUNICIPAL</t>
  </si>
  <si>
    <t>SERVIÇOS DE DESASSOREAMENTO, DESOBSTRUÇÃO E LIMPEZA</t>
  </si>
  <si>
    <t>ADICIONAL NOTURNO PARA DESOBSTRUÇÃO POR HIDROJATEAMENTO DE ALTA PRESSÃO</t>
  </si>
  <si>
    <t>ADICIONAL NOTURNO PARA DESOBSTRUÇÃO POR HIDROJATEAMENTO DE ALTA PRESSÃO COM SUCÇÃO À VÁCUO</t>
  </si>
  <si>
    <t>DESOBSTRUÇÃO DE RAMAL DOMICILIAR (FLEX CLEANER + MINI JET)</t>
  </si>
  <si>
    <t>DESOBSTRUÇÃO POR HIDROJATEAMENTO DE ALTA PRESSÃO</t>
  </si>
  <si>
    <t>DESOBSTRUÇÃO POR HIDROJATEAMENTO DE ALTA PRESSÃO COM SUCÇÃO À VÁCUO</t>
  </si>
  <si>
    <t>DIAGNÓSTICO DE REDES COLETORAS DE ESGOTO POR MEIO DE ONDAS ACÚSTICAS</t>
  </si>
  <si>
    <t>LAVAGEM POR HIDROJATEAMENTO DE ALTA PRESSÃO COM SUCÇÃO À VÁCUO</t>
  </si>
  <si>
    <t>LAVAGEM POR HIDROJATEAMENTO DE ALTA PRESSÃO COM SUCÇÃO À VÁCUO (NOTURNO)</t>
  </si>
  <si>
    <t>ASSENTAMENTO DE GUIAS</t>
  </si>
  <si>
    <t>ASSENTAMENTO DE PARALELEPIPEDO / BLOCOS DE CONCRETO</t>
  </si>
  <si>
    <t>BINDER - SERVICOS AGUA</t>
  </si>
  <si>
    <t>BINDER - SERVICOS ESGOTO</t>
  </si>
  <si>
    <t>CAPA DE CONCRETO ASFÁLTICO - SERVICOS ÁGUA</t>
  </si>
  <si>
    <t>CAPA DE CONCRETO ASFÁLTICO - SERVICOS ESGOTO</t>
  </si>
  <si>
    <t>CONCRETO PARA FECHAMENTO DE VALAS - SERVICOS AGUA</t>
  </si>
  <si>
    <t>CONCRETO PARA FECHAMENTO DE VALAS - SERVICOS ESGOTO</t>
  </si>
  <si>
    <t>CONSTRUCAO DE SARJETAS</t>
  </si>
  <si>
    <t>EXECUCAO DE PASSEIO / PISO ESPECIAL</t>
  </si>
  <si>
    <t>EXECUÇÃO DE PASSEIOS CIMENTADOS</t>
  </si>
  <si>
    <t>FRESAGEM E RECAPEAMENTO DE PAVIMENTO ASFÁLTICO CBUQ - ACIMA DE 100M²</t>
  </si>
  <si>
    <t>FRESAGEM E RECAPEAMENTO DE PAVIMENTO ASFÁLTICO CBUQ - ATÉ 100M²</t>
  </si>
  <si>
    <t>FRESAGEM E RECAPEAMENTO DE PAVIMENTO ASFÁLTICO SMA - ACIMA DE 100M²</t>
  </si>
  <si>
    <t>FRESAGEM E RECAPEAMENTO DE PAVIMENTO ASFÁLTICO SMA - ATÉ 100M²</t>
  </si>
  <si>
    <t>LEVANTAMENTO DE PAVIMENTAÇÃO ASFALTICA - SERVIÇOS AGUA</t>
  </si>
  <si>
    <t>LEVANTAMENTO DE PAVIMENTACAO ASFALTICA - SERVIÇOS ESGOTO</t>
  </si>
  <si>
    <t>PAVIMENTACAO ASFALTICA BASICA (TAPA-VALA BASE BGS) - TRAFEGO LEVE - COMPLETA</t>
  </si>
  <si>
    <t>PAVIMENTACAO ASFALTICA BASICA (TAPA-VALA BASE BGS) - TRAFEGO MEDIO - COMPLETA</t>
  </si>
  <si>
    <t>PAVIMENTACAO ASFALTICA BASICA (TAPA-VALA BASE BGS) - TRAFEGO PESADO - COMPLETA</t>
  </si>
  <si>
    <t>PAVIMENTAÇÃO ASFÁLTICA BÁSICA (TAPA-VALA BASE RAP ESPUMADO) - TRÁFEGO LEVE - COMPLETA</t>
  </si>
  <si>
    <t xml:space="preserve">PAVIMENTAÇÃO ASFÁLTICA BÁSICA (TAPA-VALA BASE RAP ESPUMADO) - TRÁFEGO MÉDIO - COMPLETA  </t>
  </si>
  <si>
    <t>PAVIMENTAÇÃO ASFÁLTICA BÁSICA (TAPA-VALA BASE RAP ESPUMADO) - TRÁFEGO PESADO - COMPLETA</t>
  </si>
  <si>
    <t>PREPARO DE CAIXA - SERVICOS AGUA</t>
  </si>
  <si>
    <t>PREPARO DE CAIXA - SERVICOS ESGOTO</t>
  </si>
  <si>
    <t>REATERRO DE VALA</t>
  </si>
  <si>
    <t>REPOSIÇÃO DE CAPA ASFÁLTICA CBUQ</t>
  </si>
  <si>
    <t>RETIRADA DE ENTULHO DE SERVIÇOS MOP</t>
  </si>
  <si>
    <t>SELAGEM DE BASE BGS - SERVIÇOS AGUA</t>
  </si>
  <si>
    <t>SELAGEM DE BASE BGS - SERVIÇOS ESGOTO</t>
  </si>
  <si>
    <t>SUB BASE EM BRITA GRADUADA - SERVICOS AGUA</t>
  </si>
  <si>
    <t>SUB BASE EM BRITA GRADUADA - SERVICOS ESGOTO</t>
  </si>
  <si>
    <t xml:space="preserve">SUB BASE EM RACHÃO </t>
  </si>
  <si>
    <t>SUB BASE EM RAP ESPUMADO - SERVIÇOS ÁGUA</t>
  </si>
  <si>
    <t>SUB BASE EM RAP ESPUMADO - SERVIÇOS ESGOTO</t>
  </si>
  <si>
    <t>TRANSPORTE DE RAP-ESPUMADO - RODOVIÁRIO</t>
  </si>
  <si>
    <t>TRANSPORTE DE RAP-ESPUMADO - URBANO</t>
  </si>
  <si>
    <t>SERVIÇOS DE SONDAGEM - ÁGUA</t>
  </si>
  <si>
    <t>REPOSIÇÃO DE CAPA ASFÁLTICA CBUQ - SONDAGEM DE REDES E PEçAS LOCALIZADAS (CAVAS) - LEITO (A) - ÁGUA</t>
  </si>
  <si>
    <t>REPOSIÇÃO DE CAPA ASFÁLTICA CBUQ - SONDAGEM DE REDES E PEçAS LOCALIZADAS (CAVAS) - LEITO (B) - ÁGUA</t>
  </si>
  <si>
    <t>REPOSIÇÃO DE CAPA ASFÁLTICA CBUQ - SONDAGEM DE REDES E PEçAS LOCALIZADAS (CAVAS) - LEITO (C) - ÁGUA</t>
  </si>
  <si>
    <t>REPOSIÇÃO DE CAPA ASFÁLTICA CBUQ - SONDAGEM EM LEITO (VALA SECA) - LEITO (A) - ÁGUA</t>
  </si>
  <si>
    <t>REPOSIÇÃO DE CAPA ASFÁLTICA CBUQ - SONDAGEM EM LEITO (VALA SECA) - LEITO (B) - ÁGUA</t>
  </si>
  <si>
    <t>REPOSIÇÃO DE CAPA ASFÁLTICA CBUQ - SONDAGEM EM LEITO (VALA SECA) - LEITO (C) - ÁGUA</t>
  </si>
  <si>
    <t>SONDAGEM (VALA SECA) S/ REPOS DO PAV - AGUA</t>
  </si>
  <si>
    <t>SONDAGEM DE REDES E PECAS LOCALIZADAS (CAVAS) C/ LPB LEITO (A) - AGUA</t>
  </si>
  <si>
    <t>SONDAGEM DE REDES E PECAS LOCALIZADAS (CAVAS) C/ LPB LEITO (B) - AGUA</t>
  </si>
  <si>
    <t>SONDAGEM DE REDES E PECAS LOCALIZADAS (CAVAS) C/ LPB LEITO (C) - AGUA</t>
  </si>
  <si>
    <t>SONDAGEM DE REDES E PECAS LOCALIZADAS (CAVAS) C/ REPOS LEITO (A)</t>
  </si>
  <si>
    <t>SONDAGEM DE REDES E PECAS LOCALIZADAS (CAVAS) C/ REPOS LEITO (B)</t>
  </si>
  <si>
    <t>SONDAGEM DE REDES E PECAS LOCALIZADAS (CAVAS) C/ REPOS LEITO (C)</t>
  </si>
  <si>
    <t>SONDAGEM DE REDES E PECAS LOCALIZADAS (CAVAS) C/ REPOS PASSEIO CIMENTADO</t>
  </si>
  <si>
    <t>SONDAGEM DE REDES E PECAS LOCALIZADAS (CAVAS) C/ REPOS PASSEIO ESPECIAL</t>
  </si>
  <si>
    <t>SONDAGEM DE REDES E PECAS LOCALIZADAS (CAVAS) SEM PAVIMENTACAO</t>
  </si>
  <si>
    <t>SONDAGEM EM LEITO (VALA SECA) C/ LPB DO LEITO (A) - AGUA</t>
  </si>
  <si>
    <t>SONDAGEM EM LEITO (VALA SECA) C/ LPB DO LEITO (B) - AGUA</t>
  </si>
  <si>
    <t>SONDAGEM EM LEITO (VALA SECA) C/ LPB DO LEITO (C) - AGUA</t>
  </si>
  <si>
    <t>SONDAGEM EM LEITO (VALA SECA) C/ REPOS DO LEITO (A) - AGUA</t>
  </si>
  <si>
    <t>SONDAGEM EM LEITO (VALA SECA) C/ REPOS DO LEITO (B) - AGUA</t>
  </si>
  <si>
    <t>SONDAGEM EM LEITO (VALA SECA) C/ REPOS DO LEITO (C) - AGUA</t>
  </si>
  <si>
    <t>SONDAGEM EM PASSEIO (VALA SECA) C/ REPOS DO PAV PASSEIO - AGUA</t>
  </si>
  <si>
    <t>SERVIÇOS DE SONDAGEM - ESGOTO</t>
  </si>
  <si>
    <t>REPOSIÇÃO DE CAPA ASFÁLTICA CBUQ - SONDAGEM EM LEITO (VALA SECA) (A) - ESGOTO</t>
  </si>
  <si>
    <t>REPOSIÇÃO DE CAPA ASFÁLTICA CBUQ - SONDAGEM EM LEITO (VALA SECA) (B) - ESGOTO</t>
  </si>
  <si>
    <t>REPOSIÇÃO DE CAPA ASFÁLTICA CBUQ - SONDAGEM EM LEITO (VALA SECA) (C) - ESGOTO</t>
  </si>
  <si>
    <t>SONDAGEM (VALA SECA) S/REPOS DO PAV - ESGOTO</t>
  </si>
  <si>
    <t>SONDAGEM EM LEITO (VALA SECA) C/LPB DO LEITO (A) - ESGOTO</t>
  </si>
  <si>
    <t>SONDAGEM EM LEITO (VALA SECA) C/LPB DO LEITO (B) - ESGOTO</t>
  </si>
  <si>
    <t>SONDAGEM EM LEITO (VALA SECA) C/LPB DO LEITO (C) - ESGOTO</t>
  </si>
  <si>
    <t>SONDAGEM EM LEITO (VALA SECA) C/REPOS DO LEITO (A) - ESGOTO</t>
  </si>
  <si>
    <t>SONDAGEM EM LEITO (VALA SECA) C/REPOS DO LEITO (B) - ESGOTO</t>
  </si>
  <si>
    <t>SONDAGEM EM LEITO (VALA SECA) C/REPOS DO LEITO (C) - ESGOTO</t>
  </si>
  <si>
    <t>SONDAGEM EM PASSEIO (VALA SECA) C/REPOS DO PAV PASSEIO - ESGOTO</t>
  </si>
  <si>
    <t>SERVIÇOS EM RAMAIS DE ÁGUA</t>
  </si>
  <si>
    <t>LPB - LEITO - REPARO DE RAMAL DE AGUA (A)</t>
  </si>
  <si>
    <t>LPB - LEITO - REPARO DE RAMAL DE AGUA (B)</t>
  </si>
  <si>
    <t>LPB - LEITO - REPARO DE RAMAL DE AGUA (C)</t>
  </si>
  <si>
    <t>LRP - PASSEIO CIMENTADO - REPARO DE RAMAL DE AGUA</t>
  </si>
  <si>
    <t>LRP - PASSEIO ESPECIAL - REPARO DE RAMAL DE AGUA</t>
  </si>
  <si>
    <t>REPARO DE RAMAL DE AGUA EM PEAD ATE 32MM - QUALQUER PROF., S/ REPOS DO PAV</t>
  </si>
  <si>
    <t>REPARO DE RAMAL DE AGUA EM PEAD ATE 32MM - QUALQUER PROF., S/ REPOS DO PAV (SFMH)</t>
  </si>
  <si>
    <t>REPARO DE RAMAL DE AGUA EM PEAD ATE 32MM - QUALQUER PROF., S/ REPOS DO PAV (SFMH) - PRONTO ATEND</t>
  </si>
  <si>
    <t>REPOSIÇÃO DE CAPA ASFÁLTICA CBUQ - REPARO DE RAMAL DE AGUA (A)</t>
  </si>
  <si>
    <t>REPOSIÇÃO DE CAPA ASFÁLTICA CBUQ - REPARO DE RAMAL DE AGUA (B)</t>
  </si>
  <si>
    <t>REPOSIÇÃO DE CAPA ASFÁLTICA CBUQ - REPARO DE RAMAL DE AGUA (C)</t>
  </si>
  <si>
    <t>SERVIÇOS EM RAMAIS DE ESGOTO</t>
  </si>
  <si>
    <t>LPB - LEITO - REPARO / SUPRESSAO / RELIG DE RAMAL DE ESGOTO - PROF. ATE 2,00M (A)</t>
  </si>
  <si>
    <t>LPB - LEITO - REPARO / SUPRESSAO / RELIG DE RAMAL DE ESGOTO - PROF. ATE 2,00M (B)</t>
  </si>
  <si>
    <t>LPB - LEITO - REPARO / SUPRESSAO / RELIG DE RAMAL DE ESGOTO - PROF. ATE 2,00M (C)</t>
  </si>
  <si>
    <t>LPB - LEITO - REPARO / SUPRESSAO / RELIG DE RAMAL DE ESGOTO - PROF. DE 2,01 A 3,00M (A)</t>
  </si>
  <si>
    <t>LPB - LEITO - REPARO / SUPRESSAO / RELIG DE RAMAL DE ESGOTO - PROF. DE 2,01 A 3,00M (B)</t>
  </si>
  <si>
    <t>LPB - LEITO - REPARO / SUPRESSAO / RELIG DE RAMAL DE ESGOTO - PROF. DE 2,01 A 3,00M (C)</t>
  </si>
  <si>
    <t>LPB - LEITO - REPARO / SUPRESSAO / RELIG DE RAMAL DE ESGOTO - PROF. DE 3,01 A 4,00M (A)</t>
  </si>
  <si>
    <t>LPB - LEITO - REPARO / SUPRESSAO / RELIG DE RAMAL DE ESGOTO - PROF. DE 3,01 A 4,00M (B)</t>
  </si>
  <si>
    <t>LPB - LEITO - REPARO / SUPRESSAO / RELIG DE RAMAL DE ESGOTO - PROF. DE 3,01 A 4,00M (C)</t>
  </si>
  <si>
    <t>LRP - PASSEIO CIMENTADO - REPARO/SUPRESSAO/RELIG DE RAMAL DE ESGOTO PROF. ATE 2,00M</t>
  </si>
  <si>
    <t>LRP - PASSEIO CIMENTADO - REPARO/SUPRESSAO/RELIG DE RAMAL DE ESGOTO PROF. DE 2,01 A 3,00M</t>
  </si>
  <si>
    <t>LRP - PASSEIO CIMENTADO - REPARO/SUPRESSAO/RELIG DE RAMAL DE ESGOTO PROF. DE 3,01 A 4,00M</t>
  </si>
  <si>
    <t>LRP - PASSEIO ESPECIAL - REPARO/SUPRESSAO/RELIG DE RAMAL DE ESGOTO PROF. ATE 2,00M</t>
  </si>
  <si>
    <t>LRP - PASSEIO ESPECIAL - REPARO/SUPRESSAO/RELIG DE RAMAL DE ESGOTO PROF. DE 2,01 A 3,00M</t>
  </si>
  <si>
    <t>LRP - PASSEIO ESPECIAL - REPARO/SUPRESSAO/RELIG DE RAMAL DE ESGOTO PROF. DE 3,01 A 4,00M</t>
  </si>
  <si>
    <t>REPARO/SUPRESSAO/RELIG DE RAMAL ESGOTO CERAMICO DN 100/150 MM - 2,01M ATE 3,00 M S/ REPOS PAV</t>
  </si>
  <si>
    <t>REPARO/SUPRESSAO/RELIG DE RAMAL ESGOTO CERAMICO DN 100/150 MM - 3,01M ATE 4,00 M S/ REPOS PAV</t>
  </si>
  <si>
    <t>REPARO/SUPRESSAO/RELIG DE RAMAL ESGOTO CERAMICO DN 100/150 MM - PROF. ATE 2,00M, S/ REPOS DO PAV</t>
  </si>
  <si>
    <t>REPARO/SUPRESSAO/RELIG DE RAMAL ESGOTO PVC DN 100/150 MM - 2,01M ATE 3,00 M S/ REPOS PAV</t>
  </si>
  <si>
    <t>REPARO/SUPRESSAO/RELIG DE RAMAL ESGOTO PVC DN 100/150 MM - 3,01M ATE 4,00 M S/ REPOS PAV</t>
  </si>
  <si>
    <t>REPARO/SUPRESSAO/RELIG DE RAMAL ESGOTO PVC DN 100/150 MM - PROF. ATE 2,00M, S/ REPOS DO PAV</t>
  </si>
  <si>
    <t>REPARO/SUPRESSAO/RELIG DE RAMAL ESGOTO PVC/CERAMICO DN 100/150 MM - ATE 2,00M, S/REPOS PAV (SFMH)</t>
  </si>
  <si>
    <t>REPARO/SUPRESSAO/RELIG DE RAMAL ESGOTO PVC/CERAMICO DN 100/150 MM-2,01M ATE 3,00M S/REPOS PAV (SFMH)</t>
  </si>
  <si>
    <t>REPARO/SUPRESSAO/RELIG DE RAMAL ESGOTO PVC/CERAMICO DN 100/150 MM-3,01M ATE 4,00M S/REPOS PAV (SFMH)</t>
  </si>
  <si>
    <t>REPOSIÇÃO DE CAPA ASFÁLTICA CBUQ - REPARO / SUPRESSAO / RELIG DE RAMAL DE ESGOTO PROF. ATE 2,00M (A)</t>
  </si>
  <si>
    <t>REPOSIÇÃO DE CAPA ASFÁLTICA CBUQ - REPARO / SUPRESSAO / RELIG DE RAMAL DE ESGOTO PROF. ATE 2,00M (B)</t>
  </si>
  <si>
    <t>REPOSIÇÃO DE CAPA ASFÁLTICA CBUQ - REPARO / SUPRESSAO / RELIG DE RAMAL DE ESGOTO PROF. ATE 2,00M (C)</t>
  </si>
  <si>
    <t>REPOSIÇÃO DE CAPA ASFÁLTICA CBUQ - REPARO / SUPRESSAO / RELIG DE RAMAL DE ESGOTO PROF. DE 2,01 A 3,00M (A)</t>
  </si>
  <si>
    <t>REPOSIÇÃO DE CAPA ASFÁLTICA CBUQ - REPARO / SUPRESSAO / RELIG DE RAMAL DE ESGOTO PROF. DE 2,01 A 3,00M (B)</t>
  </si>
  <si>
    <t>REPOSIÇÃO DE CAPA ASFÁLTICA CBUQ - REPARO / SUPRESSAO / RELIG DE RAMAL DE ESGOTO PROF. DE 2,01 A 3,00M (C)</t>
  </si>
  <si>
    <t>REPOSIÇÃO DE CAPA ASFÁLTICA CBUQ - REPARO / SUPRESSAO / RELIG DE RAMAL DE ESGOTO PROF. DE 3,01 A 4,00M (A)</t>
  </si>
  <si>
    <t>REPOSIÇÃO DE CAPA ASFÁLTICA CBUQ - REPARO / SUPRESSAO / RELIG DE RAMAL DE ESGOTO PROF. DE 3,01 A 4,00M (B)</t>
  </si>
  <si>
    <t>REPOSIÇÃO DE CAPA ASFÁLTICA CBUQ - REPARO / SUPRESSAO / RELIG DE RAMAL DE ESGOTO PROF. DE 3,01 A 4,00M (C)</t>
  </si>
  <si>
    <t>SERVIÇOS GERAIS EM CAVALETES E CAIXAS UMA</t>
  </si>
  <si>
    <t>ADICIONAL DE PRECO P/ INSTALACAO DE CAVALETE DOMICILIAR</t>
  </si>
  <si>
    <t>ADICIONAL DE PRECO P/ INSTALACAO DE CAVALETE DOMICILIAR (SFMH)</t>
  </si>
  <si>
    <t>ADICIONAL DE PRECO P/ REGULARIZACAO DE CAVALETE DOMICILIAR</t>
  </si>
  <si>
    <t>ADICIONAL DE PRECO P/ REGULARIZACAO DE CAVALETE DOMICILIAR (SFMH)</t>
  </si>
  <si>
    <t>ADICIONAL DE PRECO P/ REPARO DE CAVALETE</t>
  </si>
  <si>
    <t>ADICIONAL DE PRECO P/ TROCA DE CAVALETE DOMICILIAR</t>
  </si>
  <si>
    <t>ADICIONAL DE PRECO P/ TROCA DE CAVALETE DOMICILIAR (SFMH)</t>
  </si>
  <si>
    <t>ADICIONAL PARA INCLUSÃO DE LIGAÇÃO EM UMA MÚLTIPLA</t>
  </si>
  <si>
    <t>ADICIONAL PARA INSTALAÇÃO DE CAIXA PARA UNIDADE DE MEDIÇÃO DE ÁGUA</t>
  </si>
  <si>
    <t>ADICIONAL PARA INSTALAÇÃO DE CAIXA PARA UNIDADE DE MEDIÇÃO DE ÁGUA NO PASSEIO - UMAP</t>
  </si>
  <si>
    <t>ADICIONAL PARA TROCA PREVENTIVA DE PÉ ENTRADA DO CAVALETE</t>
  </si>
  <si>
    <t xml:space="preserve">ADICIONAL PARA TROCA PREVENTIVA DE REGISTRO DE CAVALETE - DN 20MM </t>
  </si>
  <si>
    <t>INCLUSÃO DE LIGAÇÃO EM UMA MÚLTIPLA</t>
  </si>
  <si>
    <t>INSTALAÇÃO DE CAIXA PARA UNIDADE DE MEDIÇÃO DE ÁGUA</t>
  </si>
  <si>
    <t>INSTALAÇÃO DE CAIXA PARA UNIDADE DE MEDIÇÃO DE ÁGUA - COM CONSTRUÇÃO DE MURETA EM ALVENARIA</t>
  </si>
  <si>
    <t>INSTALAÇÃO DE CAIXA PARA UNIDADE DE MEDIÇÃO DE ÁGUA NO PASSEIO - UMAP</t>
  </si>
  <si>
    <t>REGULARIZACAO DE CAVALETE DOMICILIAR</t>
  </si>
  <si>
    <t>REGULARIZACAO DE CAVALETE DOMICILIAR (SFMH)</t>
  </si>
  <si>
    <t>REPARO DE VAZAMENTO NO CAVALETE DOMICILIAR - PVC / FERRO GALVANIZADO</t>
  </si>
  <si>
    <t>REPARO DE VAZAMENTO NO CAVALETE DOMICILIAR - PVC / FERRO GALVANIZADO - PRONTO ATENDIMENTO</t>
  </si>
  <si>
    <t>SUBSTITUIÇÃO DE CAVALETE POR UNIDADE DE MEDIÇÃO - C/ REPOS DE PAVIMENTO DO PASSEIO</t>
  </si>
  <si>
    <t>SUBSTITUIÇÃO DE CAVALETE POR UNIDADE DE MEDIÇÃO - S/ REPOS DE PAVIMENTOS</t>
  </si>
  <si>
    <t>TRANSFORMACAO DE CAVALETE SIMPLES P/ MULTIPLO COM 2 HIDROMETROS C/ APROVEITAMENTO DO RAMAL</t>
  </si>
  <si>
    <t>TRANSFORMACAO DE CAVALETE SIMPLES P/ MULTIPLO COM 2 HIDROMETROS C/ APROVEITAMENTO DO RAMAL (SFMH)</t>
  </si>
  <si>
    <t xml:space="preserve">TROCA PREVENTIVA DE REGISTRO DE CAVALETE - DN 20MM </t>
  </si>
  <si>
    <t>SERVIÇOS GERAIS EM HIDROMETROS</t>
  </si>
  <si>
    <t>ADICIONAL DE PRECO P/ INSTALAÇÃO DE HIDRÔMETRO EM CAVALETE MULTIPLO</t>
  </si>
  <si>
    <t>DESINCLINACAO DE HIDRÔMETROS</t>
  </si>
  <si>
    <t>LACRACAO DE HIDRÔMETRO</t>
  </si>
  <si>
    <t>TRANSPORTE DE HIDROMETRO P/ AFERICAO SABESP / ALMOXARIFADO</t>
  </si>
  <si>
    <t>TROCA DE HIDROMETRO CORRETIVA - CAPAC. ATE 10 M3 / H</t>
  </si>
  <si>
    <t>TROCA DE HIDROMETRO PREVENTIVA - CAPAC. ATE 10 M3 / H</t>
  </si>
  <si>
    <t>SINALIZAÇÃO VIÁRIA HORIZONTAL</t>
  </si>
  <si>
    <t>FORNECIMENTO E INSTALAÇÃO DE TACHA REFLETIVA BIDIRECIONAL PARA SINALIZAÇÃO HORIZONTAL</t>
  </si>
  <si>
    <t>FORNECIMENTO E INSTALAÇÃO DE TACHA REFLETIVA MONODIRECIONAL PARA SINALIZAÇÃO HORIZONTAL</t>
  </si>
  <si>
    <t>FORNECIMENTO E INSTALAÇÃO DE TACHÃO REFLETIVO BIDIRECIONAL PARA SINALIZAÇÃO HORIZONTAL</t>
  </si>
  <si>
    <t xml:space="preserve">FORNECIMENTO E INSTALAÇÃO DE TACHÃO REFLETIVO MONODIRECIONAL PARA SINALIZAÇÃO HORIZONTAL </t>
  </si>
  <si>
    <t xml:space="preserve">MOBILIZAÇÃO E DESLOCAMENTO ENTRE FRENTES DE SERVIÇO PARA EQUIPE DE PINTURA HORIZONTAL </t>
  </si>
  <si>
    <t>RECOMPOSIÇÃO DE SINALIZAÇÃO HORIZONTAL - A FRIO - BASE ACRILICA</t>
  </si>
  <si>
    <t>RECOMPOSIÇÃO DE SINALIZAÇÃO HORIZONTAL - A FRIO - BASE ÁGUA</t>
  </si>
  <si>
    <t>SINALIZAÇÃO HORIZONTAL VIÁRIA - A QUENTE - POR ASPERSÃO - ESP=1,5MM</t>
  </si>
  <si>
    <t>SINALIZAÇÃO HORIZONTAL VIÁRIA - A QUENTE - POR EXTRUSÃO - ESP=3,0MM</t>
  </si>
  <si>
    <t>TROCA DE LIGAÇÃO CORRETIVA - LEVANTAMENTO, PREPARAÇÃO DA BASE E REPOSIÇÃO DE PAVIMENTO</t>
  </si>
  <si>
    <t>LPB - LEITO - EIXO - TROCA LIGAÇÃO ESGOTO CORRETIVA PROF. ATE 2,00M (A)</t>
  </si>
  <si>
    <t>LPB - LEITO - EIXO - TROCA LIGAÇÃO ESGOTO CORRETIVA PROF. ATE 2,00M (B)</t>
  </si>
  <si>
    <t>LPB - LEITO - EIXO - TROCA LIGAÇÃO ESGOTO CORRETIVA PROF. DE 2,01 A 3,00M (A)</t>
  </si>
  <si>
    <t>LPB - LEITO - EIXO - TROCA LIGAÇÃO ESGOTO CORRETIVA PROF. DE 2,01 A 3,00M (B)</t>
  </si>
  <si>
    <t>LPB - LEITO - EIXO - TROCA LIGAÇÃO ESGOTO CORRETIVA PROF. DE 2,01 A 3,00M (C)</t>
  </si>
  <si>
    <t>LPB - LEITO - EIXO - TROCA LIGAÇÃO ESGOTO CORRETIVA PROF. DE 3,01 A 4,00M (A)</t>
  </si>
  <si>
    <t>LPB - LEITO - EIXO - TROCA LIGAÇÃO ESGOTO CORRETIVA PROF. DE 3,01 A 4,00M (B)</t>
  </si>
  <si>
    <t>LPB - LEITO - EIXO - TROCA LIGAÇÃO ESGOTO CORRETIVA PROF. DE 3,01 A 4,00M (C)</t>
  </si>
  <si>
    <t>LPB - LEITO - TERÇO ADJACENTE - TROCA LIGAÇÃO ESGOTO CORRETIVA PROF. ATE 2,00M (A)</t>
  </si>
  <si>
    <t>LPB - LEITO - TERÇO ADJACENTE - TROCA LIGAÇÃO ESGOTO CORRETIVA PROF. ATE 2,00M (B)</t>
  </si>
  <si>
    <t>LPB - LEITO - TERÇO ADJACENTE - TROCA LIGAÇÃO ESGOTO CORRETIVA PROF. ATE 2,00M (C)</t>
  </si>
  <si>
    <t>LPB - LEITO - TERÇO ADJACENTE - TROCA LIGAÇÃO ESGOTO CORRETIVA PROF. DE 2,01 A 3,00M (A)</t>
  </si>
  <si>
    <t>LPB - LEITO - TERÇO ADJACENTE - TROCA LIGAÇÃO ESGOTO CORRETIVA PROF. DE 2,01 A 3,00M (B)</t>
  </si>
  <si>
    <t>LPB - LEITO - TERÇO ADJACENTE - TROCA LIGAÇÃO ESGOTO CORRETIVA PROF. DE 2,01 A 3,00M (C)</t>
  </si>
  <si>
    <t>LPB - LEITO - TERÇO ADJACENTE - TROCA LIGAÇÃO ESGOTO CORRETIVA PROF. DE 3,01 A 4,00M (A)</t>
  </si>
  <si>
    <t>LPB - LEITO - TERÇO ADJACENTE - TROCA LIGAÇÃO ESGOTO CORRETIVA PROF. DE 3,01 A 4,00M (B)</t>
  </si>
  <si>
    <t>LPB - LEITO - TERÇO ADJACENTE - TROCA LIGAÇÃO ESGOTO CORRETIVA PROF. DE 3,01 A 4,00M (C)</t>
  </si>
  <si>
    <t>LPB - LEITO - TERÇO OPOSTO - TROCA LIGAÇÃO ESGOTO CORRETIVA PROF. ATE 2,00M (A)</t>
  </si>
  <si>
    <t>LPB - LEITO - TERÇO OPOSTO - TROCA LIGAÇÃO ESGOTO CORRETIVA PROF. ATE 2,00M (B)</t>
  </si>
  <si>
    <t>LPB - LEITO - TERÇO OPOSTO - TROCA LIGAÇÃO ESGOTO CORRETIVA PROF. DE 2,01 A 3,00M (A)</t>
  </si>
  <si>
    <t>LPB - LEITO - TERÇO OPOSTO - TROCA LIGAÇÃO ESGOTO CORRETIVA PROF. DE 2,01 A 3,00M (B)</t>
  </si>
  <si>
    <t>LPB - LEITO - TERÇO OPOSTO - TROCA LIGAÇÃO ESGOTO CORRETIVA PROF. DE 2,01 A 3,00M (C)</t>
  </si>
  <si>
    <t>LPB - LEITO - TERÇO OPOSTO - TROCA LIGAÇÃO ESGOTO CORRETIVA PROF. DE 3,01 A 4,00M (A)</t>
  </si>
  <si>
    <t>LPB - LEITO - TERÇO OPOSTO - TROCA LIGAÇÃO ESGOTO CORRETIVA PROF. DE 3,01 A 4,00M (B)</t>
  </si>
  <si>
    <t>LPB - LEITO - TERÇO OPOSTO - TROCA LIGAÇÃO ESGOTO CORRETIVA PROF. DE 3,01 A 4,00M (C)</t>
  </si>
  <si>
    <t>LRP - PASSEIO CIMENTADO - TROCA LIGAÇÃO ESGOT CORRETIVA PROF. ATE 2,00M</t>
  </si>
  <si>
    <t>LRP - PASSEIO CIMENTADO - TROCA LIGAÇÃO ESGOTO CORRETIVA PROF. DE 2,01 A 3,00M</t>
  </si>
  <si>
    <t>LRP - PASSEIO CIMENTADO - TROCA LIGAÇÃO ESGOTO CORRETIVA PROF. DE 3,01 A 4,00M</t>
  </si>
  <si>
    <t>LRP - PASSEIO ESPECIAL - TROCA LIGAÇÃO ESGOTO CORRETIVA PROF. ATE 2,00M</t>
  </si>
  <si>
    <t>LRP - PASSEIO ESPECIAL - TROCA LIGAÇÃO ESGOTO CORRETIVA PROF. DE 2,01 A 3,00M</t>
  </si>
  <si>
    <t>LRP - PASSEIO ESPECIAL - TROCA LIGAÇÃO ESGOTO CORRETIVA PROF. DE 3,01 A 4,00M</t>
  </si>
  <si>
    <t>REPOSIÇÃO DE CAPA ASFÁLTICA CBUQ - EIXO - TROCA LIGAÇÃO ESGOTO CORRETIVA PROF. ATE 2,00M (A)</t>
  </si>
  <si>
    <t>REPOSIÇÃO DE CAPA ASFÁLTICA CBUQ - EIXO - TROCA LIGAÇÃO ESGOTO CORRETIVA PROF. ATE 2,00M (B)</t>
  </si>
  <si>
    <t>REPOSIÇÃO DE CAPA ASFÁLTICA CBUQ - EIXO - TROCA LIGAÇÃO ESGOTO CORRETIVA PROF. DE 2,01 A 3,00M (A)</t>
  </si>
  <si>
    <t>REPOSIÇÃO DE CAPA ASFÁLTICA CBUQ - EIXO - TROCA LIGAÇÃO ESGOTO CORRETIVA PROF. DE 2,01 A 3,00M (B)</t>
  </si>
  <si>
    <t>REPOSIÇÃO DE CAPA ASFÁLTICA CBUQ - EIXO - TROCA LIGAÇÃO ESGOTO CORRETIVA PROF. DE 2,01 A 3,00M (C)</t>
  </si>
  <si>
    <t>REPOSIÇÃO DE CAPA ASFÁLTICA CBUQ - EIXO - TROCA LIGAÇÃO ESGOTO CORRETIVA PROF. DE 3,01 A 4,00M (A)</t>
  </si>
  <si>
    <t>REPOSIÇÃO DE CAPA ASFÁLTICA CBUQ - EIXO - TROCA LIGAÇÃO ESGOTO CORRETIVA PROF. DE 3,01 A 4,00M (B)</t>
  </si>
  <si>
    <t>REPOSIÇÃO DE CAPA ASFÁLTICA CBUQ - EIXO - TROCA LIGAÇÃO ESGOTO CORRETIVA PROF. DE 3,01 A 4,00M (C)</t>
  </si>
  <si>
    <t>REPOSIÇÃO DE CAPA ASFÁLTICA CBUQ - TERÇO ADJACENTE - TROCA LIGAÇÃO ESGOTO CORRETIVA PROF. ATE 2,00M (A)</t>
  </si>
  <si>
    <t>REPOSIÇÃO DE CAPA ASFÁLTICA CBUQ - TERÇO ADJACENTE - TROCA LIGAÇÃO ESGOTO CORRETIVA PROF. ATE 2,00M (B)</t>
  </si>
  <si>
    <t>REPOSIÇÃO DE CAPA ASFÁLTICA CBUQ - TERÇO ADJACENTE - TROCA LIGAÇÃO ESGOTO CORRETIVA PROF. ATE 2,00M (C)</t>
  </si>
  <si>
    <t>REPOSIÇÃO DE CAPA ASFÁLTICA CBUQ - TERÇO ADJACENTE - TROCA LIGAÇÃO ESGOTO CORRETIVA PROF. DE 2,01 A 3,00M (A)</t>
  </si>
  <si>
    <t>REPOSIÇÃO DE CAPA ASFÁLTICA CBUQ - TERÇO ADJACENTE - TROCA LIGAÇÃO ESGOTO CORRETIVA PROF. DE 2,01 A 3,00M (B)</t>
  </si>
  <si>
    <t>REPOSIÇÃO DE CAPA ASFÁLTICA CBUQ - TERÇO ADJACENTE - TROCA LIGAÇÃO ESGOTO CORRETIVA PROF. DE 2,01 A 3,00M (C)</t>
  </si>
  <si>
    <t>REPOSIÇÃO DE CAPA ASFÁLTICA CBUQ - TERÇO ADJACENTE - TROCA LIGAÇÃO ESGOTO CORRETIVA PROF. DE 3,01 A 4,00M (A)</t>
  </si>
  <si>
    <t>REPOSIÇÃO DE CAPA ASFÁLTICA CBUQ - TERÇO ADJACENTE - TROCA LIGAÇÃO ESGOTO CORRETIVA PROF. DE 3,01 A 4,00M (B)</t>
  </si>
  <si>
    <t>REPOSIÇÃO DE CAPA ASFÁLTICA CBUQ - TERÇO ADJACENTE - TROCA LIGAÇÃO ESGOTO CORRETIVA PROF. DE 3,01 A 4,00M (C)</t>
  </si>
  <si>
    <t>REPOSIÇÃO DE CAPA ASFÁLTICA CBUQ - TERÇO OPOSTO - TROCA LIGAÇÃO ESGOTO CORRETIVA PROF. ATE 2,00M (A)</t>
  </si>
  <si>
    <t>REPOSIÇÃO DE CAPA ASFÁLTICA CBUQ - TERÇO OPOSTO - TROCA LIGAÇÃO ESGOTO CORRETIVA PROF. ATE 2,00M (B)</t>
  </si>
  <si>
    <t>REPOSIÇÃO DE CAPA ASFÁLTICA CBUQ - TERÇO OPOSTO - TROCA LIGAÇÃO ESGOTO CORRETIVA PROF. DE 2,01 A 3,00M (A)</t>
  </si>
  <si>
    <t>REPOSIÇÃO DE CAPA ASFÁLTICA CBUQ - TERÇO OPOSTO - TROCA LIGAÇÃO ESGOTO CORRETIVA PROF. DE 2,01 A 3,00M (B)</t>
  </si>
  <si>
    <t>REPOSIÇÃO DE CAPA ASFÁLTICA CBUQ - TERÇO OPOSTO - TROCA LIGAÇÃO ESGOTO CORRETIVA PROF. DE 2,01 A 3,00M (C)</t>
  </si>
  <si>
    <t>REPOSIÇÃO DE CAPA ASFÁLTICA CBUQ - TERÇO OPOSTO - TROCA LIGAÇÃO ESGOTO CORRETIVA PROF. DE 3,01 A 4,00M (A)</t>
  </si>
  <si>
    <t>REPOSIÇÃO DE CAPA ASFÁLTICA CBUQ - TERÇO OPOSTO - TROCA LIGAÇÃO ESGOTO CORRETIVA PROF. DE 3,01 A 4,00M (B)</t>
  </si>
  <si>
    <t>REPOSIÇÃO DE CAPA ASFÁLTICA CBUQ - TERÇO OPOSTO - TROCA LIGAÇÃO ESGOTO CORRETIVA PROF. DE 3,01 A 4,00M (C)</t>
  </si>
  <si>
    <t>BAIA DE RESÍDUOS COBERTA - (1,50X1,50)M</t>
  </si>
  <si>
    <t>BAIA PARA AGREGADOS DESCOBERTA (3,0X3,0X0,9)M</t>
  </si>
  <si>
    <t>EDIFICAÇÃO PROVISÓRIA</t>
  </si>
  <si>
    <t>GALPÃO PARA CANTEIRO DE OBRAS</t>
  </si>
  <si>
    <t>MURO DE ALVENARIA TIJOLO FURADO COM FUNDAÇÃO - SEM REVESTIMENTOS</t>
  </si>
  <si>
    <t>PAREDE DE MADEIRA COMPENSADA</t>
  </si>
  <si>
    <t>PORTÃO EM COMPENSADO (3,00X2,50M) PARA TAPUME CANTEIRO OBRAS</t>
  </si>
  <si>
    <t>TAPUME CONTÍNUO EM CHAPAS METÁLICAS</t>
  </si>
  <si>
    <t>MONTAGEM ELÉTRICA</t>
  </si>
  <si>
    <t>INSTALAÇÃO DE GRUPO GERADOR DE ENERGIA TRIFÁSICO</t>
  </si>
  <si>
    <t>INSTALAÇÃO DE TRANSMISSOR DE NÍVEL TIPO HIDROSTÁTICO</t>
  </si>
  <si>
    <t>INSTALAÇÃO DE TRANSMISSOR DE NÍVEL TIPO RADAR</t>
  </si>
  <si>
    <t>INSTALAÇÃO DE TRANSMISSOR DE PRESSÃO</t>
  </si>
  <si>
    <t>APLICAÇÃO DE DESENGORDURANTE NA LAVAGEM DE REDES E RAMAIS DE ESGOTO</t>
  </si>
  <si>
    <t>DESASSOREAMENTO E LIMPEZA DE POÇOS DE SUCÇÃO, CAIXAS E TUBULAÇÕES DE ENTRADA DE ESTAÇÃO ELEVATÓRIA DE ESGOTOS</t>
  </si>
  <si>
    <t>INSPEÇÃO DE PV'S PARA GALERIA DE ÁGUAS PLUVIAIS</t>
  </si>
  <si>
    <t>INSPEÇÃO EM LIGAÇÃO DE ESGOTO - VARREDURA</t>
  </si>
  <si>
    <t>INSPEÇÃO EM REDE COLETORA</t>
  </si>
  <si>
    <t>LAVAGEM POR HIDROJATEAMENTO DE ALTA PRESSÃO</t>
  </si>
  <si>
    <t>LAVAGEM POR HIDROJATEAMENTO DE ALTA PRESSÃO (NOTURNO)</t>
  </si>
  <si>
    <t>LIMPEZA E/OU DESOBSTRUÇÃO MANUAL DE PV'S E PI'S (RETIRADA MANUAL DE MATERIAIS GRAÚDOS / ENTULHO)</t>
  </si>
  <si>
    <t>REABASTECIMENTO DOS COMBINADOS COM CAMINHÃO PIPA 10 M3 DE ÁGUA DE REUSO</t>
  </si>
  <si>
    <t>RELATÓRIO DE DIAGNÓSTICO E PROGNÓSTICO</t>
  </si>
  <si>
    <t>TELEVISIONAMENTO DE RAMAL DE ESGOTO - VARREDURA</t>
  </si>
  <si>
    <t>TELEVISIONAMENTO DE REDES COLETORAS DE ESGOTOS</t>
  </si>
  <si>
    <t>TESTE DE FUMAÇA EM REDES COLETORAS E/OU INTERCEPTORES DE ESGOTO - EQP BR</t>
  </si>
  <si>
    <t>CIMENTO PORTLAND CP V ARI-RS ALTA RESISTÊNCIA INICIAL, RESISTENTE A SULFATOS NBR 5733  ≥</t>
  </si>
  <si>
    <t>JETGROUTING</t>
  </si>
  <si>
    <t>CV08178</t>
  </si>
  <si>
    <t>COROA DE BOTÕES CÔNICOS - TCI TRICONE - D = 121 MM (4 3/4”)</t>
  </si>
  <si>
    <t>CV08179</t>
  </si>
  <si>
    <t>HASTE DE PERFURAÇÃO SIMPLES - D = 88,9 MM (3 1/2”) E C = 3,00 M PARA JET GROUTING</t>
  </si>
  <si>
    <t>CV08180</t>
  </si>
  <si>
    <t>HIDROMONITOR COM BICO DE INJEÇÃO - D = 88,9 MM (3 1/2”) PARA JET GROUTING</t>
  </si>
  <si>
    <t>TUNNEL LINER</t>
  </si>
  <si>
    <t>CV08209</t>
  </si>
  <si>
    <t>CHAPA CORRUGADA CIRCULAR, GALVANIZADO POR IMERSÃO A QUENTE, COM ESPESSURA DE CHAPA (AÇO + REVESTIMENTO) DE 2,20MM, PARA TUNNEL LINER</t>
  </si>
  <si>
    <t>CV08210</t>
  </si>
  <si>
    <t>CHAPA CORRUGADA CIRCULAR, GALVANIZADO POR IMERSÃO A QUENTE, COM ESPESSURA DE CHAPA (AÇO + REVESTIMENTO) DE 2,70MM, PARA TUNNEL LINER</t>
  </si>
  <si>
    <t>CV08211</t>
  </si>
  <si>
    <t>CHAPA CORRUGADA CIRCULAR, GALVANIZADO POR IMERSÃO A QUENTE, COM ESPESSURA DE CHAPA (AÇO + REVESTIMENTO) DE 3,40MM, PARA TUNNEL LINER</t>
  </si>
  <si>
    <t>CV08212</t>
  </si>
  <si>
    <t>CHAPA CORRUGADA CIRCULAR, GALVANIZADO POR IMERSÃO A QUENTE, COM ESPESSURA DE CHAPA (AÇO + REVESTIMENTO) DE 3,90MM, PARA TUNNEL LINER</t>
  </si>
  <si>
    <t>CV08213</t>
  </si>
  <si>
    <t>CHAPA CORRUGADA CIRCULAR, GALVANIZADO POR IMERSÃO A QUENTE, COM ESPESSURA DE CHAPA (AÇO + REVESTIMENTO) DE 4,70MM, PARA TUNNEL LINER</t>
  </si>
  <si>
    <t>CV08214</t>
  </si>
  <si>
    <t>CHAPA CORRUGADA CIRCULAR, GALVANIZADO POR IMERSÃO A QUENTE, COM ESPESSURA DE CHAPA (AÇO + REVESTIMENTO) DE 6,50MM, PARA TUNNEL LINER</t>
  </si>
  <si>
    <t>CV08215</t>
  </si>
  <si>
    <t>CHAPA CORRUGADA CIRCULAR, CHAPA PRETA SEM REVESTIMENTO, COM ESPESSURA DE CHAPA (AÇO SEM REVESTIMENTO) DE 2,00MM, PARA TUNNEL LINER</t>
  </si>
  <si>
    <t>CV08216</t>
  </si>
  <si>
    <t>CHAPA CORRUGADA CIRCULAR, CHAPA PRETA SEM REVESTIMENTO, COM ESPESSURA DE CHAPA (AÇO SEM REVESTIMENTO) DE 2,50MM, PARA TUNNEL LINER</t>
  </si>
  <si>
    <t>CV08217</t>
  </si>
  <si>
    <t>CHAPA CORRUGADA CIRCULAR, CHAPA PRETA SEM REVESTIMENTO, COM ESPESSURA DE CHAPA (AÇO SEM REVESTIMENTO) DE 3,20MM, PARA TUNNEL LINER</t>
  </si>
  <si>
    <t>CV08218</t>
  </si>
  <si>
    <t>CHAPA CORRUGADA CIRCULAR, CHAPA PRETA SEM REVESTIMENTO, COM ESPESSURA DE CHAPA (AÇO SEM REVESTIMENTO) DE 3,75MM, PARA TUNNEL LINER</t>
  </si>
  <si>
    <t>CV08219</t>
  </si>
  <si>
    <t>CHAPA CORRUGADA CIRCULAR, CHAPA PRETA SEM REVESTIMENTO, COM ESPESSURA DE CHAPA (AÇO SEM REVESTIMENTO) DE 4,50MM, PARA TUNNEL LINER</t>
  </si>
  <si>
    <t>CV08220</t>
  </si>
  <si>
    <t>CHAPA CORRUGADA CIRCULAR, CHAPA PRETA SEM REVESTIMENTO, COM ESPESSURA DE CHAPA (AÇO SEM REVESTIMENTO) DE 6,30MM, PARA TUNNEL LINER</t>
  </si>
  <si>
    <t>CV08221</t>
  </si>
  <si>
    <t>CHAPA CORRUGADA CIRCULAR, EPOXY HR, COM ESPESSURA DE CHAPA (AÇO + REVESTIMENTO) DE 2,20MM, PARA TUNNEL LINER</t>
  </si>
  <si>
    <t>CV08222</t>
  </si>
  <si>
    <t>CHAPA CORRUGADA CIRCULAR, EPOXY HR, COM ESPESSURA DE CHAPA (AÇO + REVESTIMENTO) DE 2,70MM, PARA TUNNEL LINER</t>
  </si>
  <si>
    <t>CV08223</t>
  </si>
  <si>
    <t>CHAPA CORRUGADA CIRCULAR, EPOXY HR, COM ESPESSURA DE CHAPA (AÇO + REVESTIMENTO) DE 3,40MM, PARA TUNNEL LINER</t>
  </si>
  <si>
    <t>CV08224</t>
  </si>
  <si>
    <t>CHAPA CORRUGADA CIRCULAR, EPOXY HR, COM ESPESSURA DE CHAPA (AÇO + REVESTIMENTO) DE 3,90MM, PARA TUNNEL LINER</t>
  </si>
  <si>
    <t>CV08225</t>
  </si>
  <si>
    <t>CHAPA CORRUGADA CIRCULAR, EPOXY HR, COM ESPESSURA DE CHAPA (AÇO + REVESTIMENTO) DE 4,70MM, PARA TUNNEL LINER</t>
  </si>
  <si>
    <t>CV08226</t>
  </si>
  <si>
    <t>CHAPA CORRUGADA CIRCULAR, EPOXY HR, COM ESPESSURA DE CHAPA (AÇO + REVESTIMENTO) DE 6,30MM, PARA TUNNEL LINER</t>
  </si>
  <si>
    <t>HERBICIDA À BASE DE GLIFOSATO - CONCENTRAÇÃO DE 480 G/L (48%)</t>
  </si>
  <si>
    <t>EL08085</t>
  </si>
  <si>
    <t>FITA ISOLANTE DE AUTOFUSÃO EM EPR ATÉ 69 KV, 19MM (LARG), 0 A 90 °C, ESPESSURA MÍNIMA DE 0,76MM PARA INSTALAÇÕES ELÉTRICAS</t>
  </si>
  <si>
    <t>CABOS DE REDE/COMUNICAÇÃO</t>
  </si>
  <si>
    <t>EL08045</t>
  </si>
  <si>
    <t>CABO COAXIAL RGC213, BLINDAGEM EM TRANÇA DE COBRE ESTANHADO E FITA ALUMÍNIO + DRENO, PARA ANTENA</t>
  </si>
  <si>
    <t>EL08046</t>
  </si>
  <si>
    <t>CABO DE PROTOCOLO DE COMUNICAÇÃO, MODBUS, 1PAR X 22AWG, BLINDAGEM EM TRANÇA DE COBRE ESTANHADO E FITA ALUMÍNIO + DRENO</t>
  </si>
  <si>
    <t>EL08047</t>
  </si>
  <si>
    <t>CABO DE REDE UTP, CAT6, 4 PARES TRANÇADOS, SEM BLINDAGEM USO INTERNO</t>
  </si>
  <si>
    <t>EL08086</t>
  </si>
  <si>
    <t>CABO DE FIBRA ÓPTICA MULTIMODO, 2 PARES CAPA INTERNA E EXTERNA EM TERMOPLÁSTICO</t>
  </si>
  <si>
    <t>EL08048</t>
  </si>
  <si>
    <t>CONDULETE DUPLO, E, EM LIGA DE ALUMÍNIO, 3/4" TGVP, ROSCA BSP, COM TAMPA, SEM PINTURA PARA ELETRODUTO PESADO</t>
  </si>
  <si>
    <t>EL08049</t>
  </si>
  <si>
    <t>ARRUELA SEXTAVADA EM FERRO NODULAR 3/4", PARA ELETRODUTO</t>
  </si>
  <si>
    <t>EL08050</t>
  </si>
  <si>
    <t>ARRUELA SEXTAVADA EM FERRO NODULAR 1", PARA ELETRODUTO</t>
  </si>
  <si>
    <t>EL08051</t>
  </si>
  <si>
    <t>ARRUELA SEXTAVADA EM FERRO NODULAR 1.1/2", PARA ELETRODUTO</t>
  </si>
  <si>
    <t>EL08052</t>
  </si>
  <si>
    <t>ARRUELA SEXTAVADA EM FERRO NODULAR 2" PARA ELETRODUTO</t>
  </si>
  <si>
    <t>EL08053</t>
  </si>
  <si>
    <t>ARRUELA SEXTAVADA EM FERRO NODULAR 2.1/2" PARA ELETRODUTO</t>
  </si>
  <si>
    <t>EL08054</t>
  </si>
  <si>
    <t>ARRUELA SEXTAVADA EM FERRO NODULAR 3" PARA ELETRODUTO</t>
  </si>
  <si>
    <t>EL08055</t>
  </si>
  <si>
    <t>ARRUELA SEXTAVADA EM FERRO NODULAR 4" PARA ELETRODUTO</t>
  </si>
  <si>
    <t>EL08056</t>
  </si>
  <si>
    <t>BUCHA SEXTAVADA EM FERRO NODULAR 3/4", PARA ELETRODUTO</t>
  </si>
  <si>
    <t>EL08057</t>
  </si>
  <si>
    <t>BUCHA SEXTAVADA EM FERRO NODULAR 1" PARA ELETRODUTO</t>
  </si>
  <si>
    <t>EL08058</t>
  </si>
  <si>
    <t>BUCHA SEXTAVADA EM FERRO NODULAR 1.1/2", PARA ELETRODUTO</t>
  </si>
  <si>
    <t>EL08059</t>
  </si>
  <si>
    <t>BUCHA SEXTAVADA EM FERRO NODULAR 2" PARA ELETRODUTO</t>
  </si>
  <si>
    <t>EL08060</t>
  </si>
  <si>
    <t>BUCHA SEXTAVADA EM FERRO NODULAR 2.1/2" PARA ELETRODUTO</t>
  </si>
  <si>
    <t>EL08061</t>
  </si>
  <si>
    <t>BUCHA SEXTAVADA EM FERRO NODULAR 3", PARA ELETRODUTO</t>
  </si>
  <si>
    <t>EL08062</t>
  </si>
  <si>
    <t>BUCHA SEXTAVADA EM FERRO NODULAR 4" PARA ELETRODUTO</t>
  </si>
  <si>
    <t>EL08063</t>
  </si>
  <si>
    <t>PORCA LOSANGULAR SEM PINO EM AÇO GALVANIZADO, 3/8", PARA PERFILADO</t>
  </si>
  <si>
    <t>EL08193</t>
  </si>
  <si>
    <t>CURVA 90° SCHEDULE 40 DE AÇO INOX D=3/4" ROSCA BSP, PARA ELETRODUTO</t>
  </si>
  <si>
    <t>EL08194</t>
  </si>
  <si>
    <t>CURVA 90° SCHEDULE 40 DE AÇO INOX D=1" ROSCA BSP, PARA ELETRODUTO</t>
  </si>
  <si>
    <t>EL08195</t>
  </si>
  <si>
    <t>CURVA 90° SCHEDULE 40 DE AÇO INOX D=1.1/2" ROSCA BSP, PARA ELETRODUTO</t>
  </si>
  <si>
    <t>EL08196</t>
  </si>
  <si>
    <t>CURVA 90° SCHEDULE 40 DE AÇO INOX D=2" ROSCA BSP, PARA ELETRODUTO</t>
  </si>
  <si>
    <t>EL08197</t>
  </si>
  <si>
    <t>CURVA 90° SCHEDULE 40 DE AÇO INOX D=3" ROSCA BSP, PARA ELETRODUTO</t>
  </si>
  <si>
    <t>EL08198</t>
  </si>
  <si>
    <t>CURVA 90° SCHEDULE 40 DE AÇO INOX D=4" ROSCA BSP, PARA ELETRODUTO</t>
  </si>
  <si>
    <t>EL08199</t>
  </si>
  <si>
    <t>ELETRODUTO RÍGIDO SCHEDULE 40 DE AÇO INOX D=3/4" ROSCA BSP, COM LUVA (BARRA DE 3M)</t>
  </si>
  <si>
    <t>EL08200</t>
  </si>
  <si>
    <t>ELETRODUTO RÍGIDO SCHEDULE 40 DE AÇO INOX D=1" ROSCA BSP, COM LUVA (BARRA DE 3M)</t>
  </si>
  <si>
    <t>EL08201</t>
  </si>
  <si>
    <t>ELETRODUTO RÍGIDO SCHEDULE 40 DE AÇO INOX D=1.1/2" ROSCA BSP, COM LUVA (BARRA DE 3M)</t>
  </si>
  <si>
    <t>EL08202</t>
  </si>
  <si>
    <t>ELETRODUTO RÍGIDO SCHEDULE 40 DE AÇO INOX D=2" ROSCA BSP, COM LUVA (BARRA DE 3M)</t>
  </si>
  <si>
    <t>EL08203</t>
  </si>
  <si>
    <t>ELETRODUTO RÍGIDO SCHEDULE 40 DE AÇO INOX D=3" ROSCA BSP, COM LUVA (BARRA DE 3M)</t>
  </si>
  <si>
    <t>EL08204</t>
  </si>
  <si>
    <t>ELETRODUTO RÍGIDO SCHEDULE 40 DE AÇO INOX D=4" ROSCA BSP, COM LUVA (BARRA DE 3M)</t>
  </si>
  <si>
    <t>EL08065</t>
  </si>
  <si>
    <t>GRAMPO "U" VERGALHÃO EM AÇO INOX AISI 304 1" COM PORCAS E ARRUELAS, BITOLA 5/16" PARA FIXAÇÃO DE ELETRODUTO</t>
  </si>
  <si>
    <t>EL08066</t>
  </si>
  <si>
    <t>GRAMPO "U" VERGALHÃO EM AÇO INOX AISI 304 1.1/2" COM PORCAS E ARRUELAS, BITOLA 5/16" PARA FIXAÇÃO DE ELETRODUTO</t>
  </si>
  <si>
    <t>EL08067</t>
  </si>
  <si>
    <t>GRAMPO "U" VERGALHÃO EM AÇO INOX AISI 304 2" COM PORCAS E ARRUELAS, BITOLA 3/8" PARA FIXAÇÃO DE ELETRODUTO</t>
  </si>
  <si>
    <t>EL08068</t>
  </si>
  <si>
    <t>GRAMPO "U" VERGALHÃO EM AÇO INOX AISI 304 2.1/2" COM PORCAS E ARRUELAS, BITOLA 3/8" PARA FIXAÇÃO DE ELETRODUTO</t>
  </si>
  <si>
    <t>EL08069</t>
  </si>
  <si>
    <t>GRAMPO "U" VERGALHÃO EM AÇO INOX AISI 304 3" COM PORCAS E ARRUELAS, BITOLA 3/8" PARA FIXAÇÃO DE ELETRODUTO</t>
  </si>
  <si>
    <t>EL08064</t>
  </si>
  <si>
    <t>GRAMPO "U" VERGALHÃO EM AÇO INOX AISI 304 3/4" COM PORCAS E ARRUELAS, BITOLA 5/16" PARA FIXAÇÃO DE ELETRODUTO</t>
  </si>
  <si>
    <t>EL08070</t>
  </si>
  <si>
    <t>GRAMPO "U" VERGALHÃO EM AÇO INOX AISI 304 4" COM PORCAS E ARRUELAS, BITOLA 3/8" PARA FIXAÇÃO DE ELETRODUTO</t>
  </si>
  <si>
    <t>EL08071</t>
  </si>
  <si>
    <t>BLOCO AUTÔNOMO DE EMERGÊNCIA LED 20W</t>
  </si>
  <si>
    <t>PRESSÃO</t>
  </si>
  <si>
    <t>EL08072</t>
  </si>
  <si>
    <t>TRANSMISSOR ELETRÔNICO DE PRESSÃO RELATIVA (MANOMÉTRICA), PARTES METÁLICAS EM AÇO INOXIDÁVEL AISI 316L, 0 A 1 BAR, ERRO DE MEDIÇÃO &lt; 0,5%, LIMITES DE SOBRECARGA = 3 X FE, COM DISPLAY LCD INTEGRADO IP-67</t>
  </si>
  <si>
    <t>EL08073</t>
  </si>
  <si>
    <t>TRANSMISSOR ELETRÔNICO DE PRESSÃO RELATIVA (MANOMÉTRICA), PARTES METÁLICAS EM AÇO INOXIDÁVEL AISI 316L, 0 A 1 BAR, ERRO DE MEDIÇÃO &lt; 0,5%, LIMITES DE SOBRECARGA = 3 X FE, IP-67</t>
  </si>
  <si>
    <t>EL08074</t>
  </si>
  <si>
    <t>TRANSMISSOR ELETRÔNICO DE PRESSÃO RELATIVA (MANOMÉTRICA), PARTES METÁLICAS EM AÇO INOXIDÁVEL AISI 316L, 0 A 25 BAR, ERRO DE MEDIÇÃO &lt; 0,5%, LIMITES DE SOBRECARGA = 3 X FE, COM DISPLAY LCD INTEGRADO IP-67</t>
  </si>
  <si>
    <t>EL08075</t>
  </si>
  <si>
    <t>TRANSMISSOR ELETRÔNICO DE PRESSÃO RELATIVA (MANOMÉTRICA), PARTES METÁLICAS EM AÇO INOXIDÁVEL AISI 316L, 0 A 25 BAR, ERRO DE MEDIÇÃO &lt; 0,5%, LIMITES DE SOBRECARGA = 3 X FE, IP-67</t>
  </si>
  <si>
    <t>EL08205</t>
  </si>
  <si>
    <t>TRANSMISSOR ELETRÔNICO DE PRESSÃO RELATIVA (MANOMÉTRICA), PARTES METÁLICAS EM AÇO INOXIDÁVEL AISI 316L, 0 A 25 BAR, ERRO DE MEDIÇÃO &lt; 0,5%, LIMITES DE SOBRECARGA &gt;= 3 X FE, COM CONEXÃO BLUETOOTH P/ PARAMETRIZAÇÃO E DIAGNÓSTICO, IP-67</t>
  </si>
  <si>
    <t>EL08206</t>
  </si>
  <si>
    <t>TRANSMISSOR ELETRÔNICO DE PRESSÃO RELATIVA (MANOMÉTRICA), PARTES METÁLICAS EM AÇO INOXIDÁVEL AISI 316L, 0 A 25 BAR, ERRO DE MEDIÇÃO &lt; 0,5%, LIMITES DE SOBRECARGA &gt;= 3 X FE, COM DISPLAY LCD INTEGRADO, COM CONEXÃO BLUETOOTH P/ PARAMETRIZAÇÃO E DIAGNÓSTICO, IP-67</t>
  </si>
  <si>
    <t>EL08207</t>
  </si>
  <si>
    <t>TRANSMISSOR ELETRÔNICO DE PRESSÃO RELATIVA (MANOMÉTRICA), PARTES METÁLICAS EM AÇO INOXIDÁVEL AISI 316L, 0 A 1 BAR, ERRO DE MEDIÇÃO &lt; 0,5%, LIMITES DE SOBRECARGA &gt;= 3 X FE, COM CONEXÃO BLUETOOTH P/ PARAMETRIZAÇÃO E DIAGNÓSTICO, IP-67</t>
  </si>
  <si>
    <t>EL08208</t>
  </si>
  <si>
    <t>TRANSMISSOR ELETRÔNICO DE PRESSÃO RELATIVA (MANOMÉTRICA), PARTES METÁLICAS EM AÇO INOXIDÁVEL AISI 316L, 0 A 1 BAR, ERRO DE MEDIÇÃO &lt; 0,5%, LIMITES DE SOBRECARGA &gt;= 3 X FE, COM DISPLAY LCD INTEGRADO, COM CONEXÃO BLUETOOTH P/ PARAMETRIZAÇÃO E DIAGNÓSTICO, IP-67</t>
  </si>
  <si>
    <t>POSTES DE CONCRETO COM CAIXA INCORPORADA</t>
  </si>
  <si>
    <t>EL07919</t>
  </si>
  <si>
    <t>POSTE PADRÃO DUPLO T, LATERAL, COM UMA CAIXA INCORPORADA, DE CONCRETO COMP=7,5M (COMP. TOTAL), 200 DAN (CARGA NOMINAL) ENGASTAR, PARA ENTRADA DE ENERGIA</t>
  </si>
  <si>
    <t>EL08087</t>
  </si>
  <si>
    <t>CHAVE FIM DE CURSO, COM ALAVANCA ROLDANA, 2NA+2NF, CLASSE 600 V, 10A, PARA PORTA DE PAINEL ELÉTRICO</t>
  </si>
  <si>
    <t>EL08076</t>
  </si>
  <si>
    <t>CONTATOR AUXILIAR 24Vcc 4 CONTATOS (NA/NF)</t>
  </si>
  <si>
    <t>EL08077</t>
  </si>
  <si>
    <t>CONTATOR AUXILIAR 24Vcc 8 CONTATOS (NA/NF)</t>
  </si>
  <si>
    <t>EL08078</t>
  </si>
  <si>
    <t>RELÉ PARA MONITORAMENTO DE TEMPERATURA PTC, 220V</t>
  </si>
  <si>
    <t>EL08088</t>
  </si>
  <si>
    <t>DISJUNTOR MOTOR TERMOMAGNÉTICO TRIPOLAR 50A a 63A Icu (CAPACIDADE DE INTERRUPÇÃO DE CURTO-CIRCUITO) = 20KA EM 400VCA, COM ACIONAMENTO ROTATIVO</t>
  </si>
  <si>
    <t>EL08079</t>
  </si>
  <si>
    <t>DIO - DISTRIBUIDOR INTERNO ÓPTICO PARA ATÉ 6 FIBRAS ÓPTICAS</t>
  </si>
  <si>
    <t>EL08080</t>
  </si>
  <si>
    <t>EL08081</t>
  </si>
  <si>
    <t>QUADROS PADRÃO</t>
  </si>
  <si>
    <t>EL08082</t>
  </si>
  <si>
    <t>FITA EM AÇO INOX AISI 304 3/4" PARA POSTE DE CONCRETO</t>
  </si>
  <si>
    <t>EL08083</t>
  </si>
  <si>
    <t>SELA PARA CRUZETA AÇO GALVANIZADO 9x11 cm</t>
  </si>
  <si>
    <t>EL08084</t>
  </si>
  <si>
    <t>MASSA PARA CALAFETAR, CINZA, À BASE DE BORRACHA SINTÉTICA, ÓLEOS E CARGAS MINERAIS, 1 KG, PARA VEDAÇÃO</t>
  </si>
  <si>
    <t>EL08089</t>
  </si>
  <si>
    <t>BARRAMENTO DE EQUIPOTENCIALIZAÇÃO LOCAL - BEL, DE COBRE, 10 FUROS</t>
  </si>
  <si>
    <t>EL08090</t>
  </si>
  <si>
    <t>BARRAMENTO DE EQUIPOTENCIALIZAÇÃO LOCAL - BEL, DE COBRE, 14 FUROS</t>
  </si>
  <si>
    <t>HM08129</t>
  </si>
  <si>
    <t>VÁLVULA BORBOLETA C/FLANGES PN10 FERRO FUNDIDO DN=1000MM * (1120,00 KG) TIPO BIEXCÊNTRICA, ACION. MANUAL POR VOLANTE, PINTURA EPÓXI POLIAMIDA AWWA C504 ÁGUA/ESGOTO</t>
  </si>
  <si>
    <t>HM08130</t>
  </si>
  <si>
    <t>VÁLVULA BORBOLETA C/FLANGES PN10 FERRO FUNDIDO DN=1200MM * (1785,00 KG) TIPO BIEXCÊNTRICA, ACION. MANUAL POR VOLANTE, PINTURA EPÓXI POLIAMIDA AWWA C504 ÁGUA/ESGOTO</t>
  </si>
  <si>
    <t>HM08131</t>
  </si>
  <si>
    <t>VÁLVULA BORBOLETA C/FLANGES PN10/16/25 FERRO FUNDIDO DN=75MM (40,00 KG) TIPO BIEXCÊNTRICA, ACION. ELÉTRICO, PINTURA EPÓXI POLIAMIDA AWWA C504 ÁGUA/ESGOTO</t>
  </si>
  <si>
    <t>HM08132</t>
  </si>
  <si>
    <t>VÁLVULA BORBOLETA C/FLANGES PN10/16 FERRO FUNDIDO DN=100MM * (47,00 KG) TIPO BIEXCÊNTRICA, ACION. ELÉTRICO, PINTURA EPÓXI POLIAMIDA AWWA C504 ÁGUA/ESGOTO</t>
  </si>
  <si>
    <t>HM08133</t>
  </si>
  <si>
    <t>VÁLVULA BORBOLETA C/FLANGES PN10/16 FERRO FUNDIDO DN=150MM (60,00 KG) TIPO BIEXCÊNTRICA, ACION. ELÉTRICO, PINTURA EPÓXI POLIAMIDA AWWA C504 ÁGUA/ESGOTO</t>
  </si>
  <si>
    <t>HM08134</t>
  </si>
  <si>
    <t>VÁLVULA BORBOLETA C/FLANGES PN10 FERRO FUNDIDO DN=200MM * (77,00 KG) TIPO BIEXCÊNTRICA, ACION. ELÉTRICO, PINTURA EPÓXI POLIAMIDA AWWA C504 ÁGUA/ESGOTO</t>
  </si>
  <si>
    <t>HM08135</t>
  </si>
  <si>
    <t>VÁLVULA BORBOLETA C/FLANGES PN10 FERRO FUNDIDO DN=250MM (97,00 KG) TIPO BIEXCÊNTRICA, ACION. ELÉTRICO, PINTURA EPÓXI POLIAMIDA AWWA C504 ÁGUA/ESGOTO</t>
  </si>
  <si>
    <t>HM08136</t>
  </si>
  <si>
    <t>VÁLVULA BORBOLETA C/FLANGES PN10 FERRO FUNDIDO DN=300MM * (111,00 KG) TIPO BIEXCÊNTRICA, ACION. ELÉTRICO, PINTURA EPÓXI POLIAMIDA AWWA C504 ÁGUA/ESGOTO</t>
  </si>
  <si>
    <t>HM08137</t>
  </si>
  <si>
    <t>VÁLVULA BORBOLETA C/FLANGES PN10 FERRO FUNDIDO DN=350MM (131,00 KG) TIPO BIEXCÊNTRICA, ACION. ELÉTRICO, PINTURA EPÓXI POLIAMIDA AWWA C504 ÁGUA/ESGOTO</t>
  </si>
  <si>
    <t>HM08138</t>
  </si>
  <si>
    <t>VÁLVULA BORBOLETA C/FLANGES PN10 FERRO FUNDIDO DN=400MM * (168,00 KG) TIPO BIEXCÊNTRICA, ACION. ELÉTRICO, PINTURA EPÓXI POLIAMIDA AWWA C504 ÁGUA/ESGOTO</t>
  </si>
  <si>
    <t>HM08139</t>
  </si>
  <si>
    <t>VÁLVULA BORBOLETA C/FLANGES PN10 FERRO FUNDIDO DN=450MM (198,00 KG) TIPO BIEXCÊNTRICA, ACION. ELÉTRICO, PINTURA EPÓXI POLIAMIDA AWWA C504 ÁGUA/ESGOTO</t>
  </si>
  <si>
    <t>HM08140</t>
  </si>
  <si>
    <t>VÁLVULA BORBOLETA C/FLANGES PN10 FERRO FUNDIDO DN=500MM * (308,00 KG) TIPO BIEXCÊNTRICA, ACION. ELÉTRICO, PINTURA EPÓXI POLIAMIDA AWWA C504 ÁGUA/ESGOTO</t>
  </si>
  <si>
    <t>HM08141</t>
  </si>
  <si>
    <t>VÁLVULA BORBOLETA C/FLANGES PN10 FERRO FUNDIDO DN=600MM * (458,00 KG) TIPO BIEXCÊNTRICA, ACION. ELÉTRICO, PINTURA EPÓXI POLIAMIDA AWWA C504 ÁGUA/ESGOTO</t>
  </si>
  <si>
    <t>HM08142</t>
  </si>
  <si>
    <t>VÁLVULA BORBOLETA C/FLANGES PN10 FERRO FUNDIDO DN=700MM * (548,00 KG) TIPO BIEXCÊNTRICA, ACION. ELÉTRICO, PINTURA EPÓXI POLIAMIDA AWWA C504 ÁGUA/ESGOTO</t>
  </si>
  <si>
    <t>HM08143</t>
  </si>
  <si>
    <t>VÁLVULA BORBOLETA C/FLANGES PN10 FERRO FUNDIDO DN=800MM * (743,00 KG) TIPO BIEXCÊNTRICA, ACION. ELÉTRICO, PINTURA EPÓXI POLIAMIDA AWWA C504 ÁGUA/ESGOTO</t>
  </si>
  <si>
    <t>HM08144</t>
  </si>
  <si>
    <t>VÁLVULA BORBOLETA C/FLANGES PN10 FERRO FUNDIDO DN=900MM * (962,00 KG) TIPO BIEXCÊNTRICA, ACION. ELÉTRICO, PINTURA EPÓXI POLIAMIDA AWWA C504 ÁGUA/ESGOTO</t>
  </si>
  <si>
    <t>HM08145</t>
  </si>
  <si>
    <t>VÁLVULA BORBOLETA C/FLANGES PN10 FERRO FUNDIDO DN=1000MM * (1120,00 KG) TIPO BIEXCÊNTRICA, ACION. ELÉTRICO, PINTURA EPÓXI POLIAMIDA AWWA C504 ÁGUA/ESGOTO</t>
  </si>
  <si>
    <t>HM08146</t>
  </si>
  <si>
    <t>VÁLVULA BORBOLETA C/FLANGES PN10 FERRO FUNDIDO DN=1200MM * (1785,00 KG) TIPO BIEXCÊNTRICA, ACION. ELÉTRICO, PINTURA EPÓXI POLIAMIDA AWWA C504 ÁGUA/ESGOTO</t>
  </si>
  <si>
    <t>HM08147</t>
  </si>
  <si>
    <t>VÁLVULA GAVETA C/FLANGES PN10 FERRO FUNDIDO DN=450 MM * (487,00 KG), ACION. VOLANTE, CUNHA DE BORRACHA, MÉTRICA CHATA, PINTURA EPÓXI EM PÓ NBR 14968 ÁGUA/ESGOTO</t>
  </si>
  <si>
    <t>HM08148</t>
  </si>
  <si>
    <t>VÁLVULA GAVETA C/FLANGES PN10 FERRO FUNDIDO DN=500 MM * (559,00 KG), ACION. VOLANTE, CUNHA DE BORRACHA, MÉTRICA CHATA, PINTURA EPÓXI EM PÓ NBR 14968 ÁGUA/ESGOTO</t>
  </si>
  <si>
    <t>HM08149</t>
  </si>
  <si>
    <t>VÁLVULA GAVETA C/FLANGES PN10 FERRO FUNDIDO DN=600 MM * (762,00 KG), ACION. VOLANTE, CUNHA DE BORRACHA, MÉTRICA CHATA, PINTURA EPÓXI EM PÓ NBR 14968 ÁGUA/ESGOTO</t>
  </si>
  <si>
    <t>HM08150</t>
  </si>
  <si>
    <t>VÁLVULA GAVETA C/FLANGES PN10 FERRO FUNDIDO DN=700 MM * (1403,00 KG), ACION. VOLANTE, CUNHA DE BORRACHA, MÉTRICA CHATA, PINTURA EPÓXI EM PÓ NBR 14968 ÁGUA/ESGOTO</t>
  </si>
  <si>
    <t>HM08151</t>
  </si>
  <si>
    <t>VÁLVULA GAVETA C/FLANGES PN10 FERRO FUNDIDO DN=800 MM * (1467,00 KG), ACION. VOLANTE, CUNHA DE BORRACHA, MÉTRICA CHATA, PINTURA EPÓXI EM PÓ NBR 14968 ÁGUA/ESGOTO</t>
  </si>
  <si>
    <t>HM08152</t>
  </si>
  <si>
    <t>VÁLVULA GAVETA C/FLANGES PN10 FERRO FUNDIDO DN=900 MM * (3099,00 KG), ACION. VOLANTE, CUNHA DE BORRACHA, MÉTRICA CHATA, PINTURA EPÓXI EM PÓ NBR 14968 ÁGUA/ESGOTO</t>
  </si>
  <si>
    <t>HM08153</t>
  </si>
  <si>
    <t>VÁLVULA GAVETA C/FLANGES PN10 FERRO FUNDIDO DN=1000 MM * (3141,00 KG), ACION. VOLANTE, CUNHA DE BORRACHA, MÉTRICA CHATA, PINTURA EPÓXI EM PÓ NBR 14968 ÁGUA/ESGOTO</t>
  </si>
  <si>
    <t>HM08154</t>
  </si>
  <si>
    <t>VÁLVULA GAVETA C/FLANGES PN10 FERRO FUNDIDO DN=1200 MM * (4643,00 KG), ACION. VOLANTE, CUNHA DE BORRACHA, MÉTRICA CHATA, PINTURA EPÓXI EM PÓ NBR 14968 ÁGUA/ESGOTO</t>
  </si>
  <si>
    <t>HM08157</t>
  </si>
  <si>
    <t>VÁLVULA GAVETA C/FLANGES PN10/16 FERRO FUNDIDO DN=100 MM * (20,00 KG), ACION. ELÉTRICO, CUNHA DE BORRACHA, MÉTRICA CHATA, PINTURA EPÓXI EM PÓ NBR 14968 ÁGUA/ESGOTO</t>
  </si>
  <si>
    <t>HM08158</t>
  </si>
  <si>
    <t>VÁLVULA GAVETA C/FLANGES PN10/16 FERRO FUNDIDO DN=150 MM * (33,00 KG), ACION. ELÉTRICO, CUNHA DE BORRACHA, MÉTRICA CHATA, PINTURA EPÓXI EM PÓ NBR 14968 ÁGUA/ESGOTO</t>
  </si>
  <si>
    <t>HM08159</t>
  </si>
  <si>
    <t>VÁLVULA GAVETA C/FLANGES PN10 FERRO FUNDIDO DN=200 MM * (66,00 KG), ACION. ELÉTRICO, CUNHA DE BORRACHA, MÉTRICA CHATA, PINTURA EPÓXI EM PÓ NBR 14968 ÁGUA/ESGOTO</t>
  </si>
  <si>
    <t>HM08160</t>
  </si>
  <si>
    <t>VÁLVULA GAVETA C/FLANGES PN10 FERRO FUNDIDO DN=250 MM * (108,00 KG), ACION. ELÉTRICO, CUNHA DE BORRACHA, MÉTRICA CHATA, PINTURA EPÓXI EM PÓ NBR 14968 ÁGUA/ESGOTO</t>
  </si>
  <si>
    <t>HM08161</t>
  </si>
  <si>
    <t>VÁLVULA GAVETA C/FLANGES PN10 FERRO FUNDIDO DN=300 MM * (155,00 KG), ACION. ELÉTRICO, CUNHA DE BORRACHA, MÉTRICA CHATA, PINTURA EPÓXI EM PÓ NBR 14968 ÁGUA/ESGOTO</t>
  </si>
  <si>
    <t>HM08162</t>
  </si>
  <si>
    <t>VÁLVULA GAVETA C/FLANGES PN10 FERRO FUNDIDO DN=350 MM * (175,00 KG), ACION. ELÉTRICO, CUNHA DE BORRACHA, MÉTRICA CHATA, PINTURA EPÓXI EM PÓ NBR 14968 ÁGUA/ESGOTO</t>
  </si>
  <si>
    <t>HM08163</t>
  </si>
  <si>
    <t>VÁLVULA GAVETA C/FLANGES PN10 FERRO FUNDIDO DN=400 MM * (290,00 KG), ACION. ELÉTRICO, CUNHA DE BORRACHA, MÉTRICA CHATA, PINTURA EPÓXI EM PÓ NBR 14968 ÁGUA/ESGOTO</t>
  </si>
  <si>
    <t>HM08164</t>
  </si>
  <si>
    <t>VÁLVULA GAVETA C/FLANGES PN10 FERRO FUNDIDO DN=450 MM * (487,00 KG), ACION. ELÉTRICO, CUNHA DE BORRACHA, MÉTRICA CHATA, PINTURA EPÓXI EM PÓ NBR 14968 ÁGUA/ESGOTO</t>
  </si>
  <si>
    <t>HM08165</t>
  </si>
  <si>
    <t>VÁLVULA GAVETA C/FLANGES PN10 FERRO FUNDIDO DN=500 MM * (559,00 KG), ACION. ELÉTRICO, CUNHA DE BORRACHA, MÉTRICA CHATA, PINTURA EPÓXI EM PÓ NBR 14968 ÁGUA/ESGOTO</t>
  </si>
  <si>
    <t>HM08166</t>
  </si>
  <si>
    <t>VÁLVULA GAVETA C/FLANGES PN10 FERRO FUNDIDO DN=600 MM * (762,00 KG), ACION. ELÉTRICO, CUNHA DE BORRACHA, MÉTRICA CHATA, PINTURA EPÓXI EM PÓ NBR 14968 ÁGUA/ESGOTO</t>
  </si>
  <si>
    <t>HM08167</t>
  </si>
  <si>
    <t>VÁLVULA GAVETA C/FLANGES PN10 FERRO FUNDIDO DN=700 MM * (1403,00 KG), ACION. ELÉTRICO, CUNHA DE BORRACHA, MÉTRICA CHATA, PINTURA EPÓXI EM PÓ NBR 14968 ÁGUA/ESGOTO</t>
  </si>
  <si>
    <t>HM08168</t>
  </si>
  <si>
    <t>VÁLVULA GAVETA C/FLANGES PN10 FERRO FUNDIDO DN=800 MM * (1467,00 KG), ACION. ELÉTRICO, CUNHA DE BORRACHA, MÉTRICA CHATA, PINTURA EPÓXI EM PÓ NBR 14968 ÁGUA/ESGOTO</t>
  </si>
  <si>
    <t>HM08169</t>
  </si>
  <si>
    <t>VÁLVULA GAVETA C/FLANGES PN10 FERRO FUNDIDO DN=900 MM * (3099,00 KG), ACION. ELÉTRICO, CUNHA DE BORRACHA, MÉTRICA CHATA, PINTURA EPÓXI EM PÓ NBR 14968 ÁGUA/ESGOTO</t>
  </si>
  <si>
    <t>HM08170</t>
  </si>
  <si>
    <t>VÁLVULA GAVETA C/FLANGES PN10 FERRO FUNDIDO DN=1000 MM * (3141,00 KG), ACION. ELÉTRICO, CUNHA DE BORRACHA, MÉTRICA CHATA, PINTURA EPÓXI EM PÓ NBR 14968 ÁGUA/ESGOTO</t>
  </si>
  <si>
    <t>HM08171</t>
  </si>
  <si>
    <t>VÁLVULA GAVETA C/FLANGES PN10 FERRO FUNDIDO DN=1200 MM * (4643,00 KG), ACION. ELÉTRICO, CUNHA DE BORRACHA, MÉTRICA CHATA, PINTURA EPÓXI EM PÓ NBR 14968 ÁGUA/ESGOTO</t>
  </si>
  <si>
    <t>HM08155</t>
  </si>
  <si>
    <t>VÁLVULA GAVETA C/BOLSAS JGS FERRO FUNDIDO DN=350 MM (189,00 KG), ACION. VOLANTE, CUNHA DE BORRACHA, PINTURA EPÓXI EM PÓ NBR 14968 ÁGUA/ESGOTO</t>
  </si>
  <si>
    <t>HM08156</t>
  </si>
  <si>
    <t>VÁLVULA GAVETA C/BOLSAS JGS FERRO FUNDIDO DN=400 MM (207,00 KG), ACION. VOLANTE, CUNHA DE BORRACHA, PINTURA EPÓXI EM PÓ NBR 14968 ÁGUA/ESGOTO</t>
  </si>
  <si>
    <t>EQ08173</t>
  </si>
  <si>
    <t>MÁQUINA DE SOLDA DE TUBOS DE PEAD ELETROFUSÃO ATÉ 1200MM COM ACESSÓRIOS</t>
  </si>
  <si>
    <t>EQ08174</t>
  </si>
  <si>
    <t>MÁQUINA DE SOLDA DE TUBOS DE PEAD ELETROFUSÃO ATÉ 1200MM COM ACESSÓRIOS - À DISPOSIÇÃO</t>
  </si>
  <si>
    <t>EQ08175</t>
  </si>
  <si>
    <t>MÁQUINA DE SOLDA DE TUBOS DE PEAD ELETROFUSÃO ATÉ 1200MM COM ACESSÓRIOS - SEM OPERADOR</t>
  </si>
  <si>
    <t>EQ08176</t>
  </si>
  <si>
    <t>MÁQUINA DE SOLDA DE TUBOS DE PEAD ELETROFUSÃO ATÉ 1200MM COM ACESSÓRIOS - SEM OPERADOR - À DISPOSIÇÃO</t>
  </si>
  <si>
    <t>EQ08181</t>
  </si>
  <si>
    <t>BOMBA DE ALTA PRESSÃO DE ATÉ 45 MPA - 150 KW PARA JET GROUTING</t>
  </si>
  <si>
    <t>EQ08182</t>
  </si>
  <si>
    <t>BOMBA DE ALTA PRESSÃO DE ATÉ 45 MPA - 150 KW PARA JET GROUTING - À DISPOSIÇÃO</t>
  </si>
  <si>
    <t>EQ08183</t>
  </si>
  <si>
    <t>COMPRESSOR DE AR PORTÁTIL DE 373,78 L/S (792 PCM) - 213,30 KW </t>
  </si>
  <si>
    <t>EQ08184</t>
  </si>
  <si>
    <t>COMPRESSOR DE AR PORTÁTIL DE 373,78 L/S (792 PCM) - 213,30 KW - À DISPOSIÇÃO</t>
  </si>
  <si>
    <t>EQ08185</t>
  </si>
  <si>
    <t>MISTURADOR AUTOMÁTICO COM CAPACIDADE DE 20 M³/H - 7 KW PARA GRAUTEAMENTO</t>
  </si>
  <si>
    <t>EQ08186</t>
  </si>
  <si>
    <t>MISTURADOR AUTOMÁTICO COM CAPACIDADE DE 20 M³/H - 7 KW PARA GRAUTEAMENTO - À DISPOSIÇÃO</t>
  </si>
  <si>
    <t>EQ08187</t>
  </si>
  <si>
    <t>PERFURATRIZ HIDRÁULICA ROTOPERCUSSIVA PARA CCPH - 123 KW </t>
  </si>
  <si>
    <t>EQ08188</t>
  </si>
  <si>
    <t>PERFURATRIZ HIDRÁULICA ROTOPERCUSSIVA PARA CCPH - 123 KW - À DISPOSIÇÃO</t>
  </si>
  <si>
    <t>AX08177</t>
  </si>
  <si>
    <t>ASSENTAMENTO SIMPLES DE TUBOS E PEÇAS, DE 450 E 500 MM, EM PEAD (A)</t>
  </si>
  <si>
    <t>ASSENTAMENTO SIMPLES DE TUBOS E PEÇAS, DE 450 E 500 MM, EM PEAD (B)</t>
  </si>
  <si>
    <t>ASSENTAMENTO SIMPLES DE TUBOS E PEÇAS, DE 450 E 500 MM, EM PEAD (C)</t>
  </si>
  <si>
    <t>ASSENTAMENTO SIMPLES DE TUBOS E PEÇAS, DE 560 E 630 MM, EM PEAD (A)</t>
  </si>
  <si>
    <t>ASSENTAMENTO SIMPLES DE TUBOS E PEÇAS, DE 560 E 630 MM, EM PEAD (B)</t>
  </si>
  <si>
    <t>ASSENTAMENTO SIMPLES DE TUBOS E PEÇAS, DE 560 E 630 MM, EM PEAD (C)</t>
  </si>
  <si>
    <t>ASSENTAMENTO SIMPLES DE TUBOS E PEÇAS, DE 710 E 800 MM, EM PEAD (A)</t>
  </si>
  <si>
    <t>ASSENTAMENTO SIMPLES DE TUBOS E PEÇAS, DE 710 E 800 MM, EM PEAD (B)</t>
  </si>
  <si>
    <t>ASSENTAMENTO SIMPLES DE TUBOS E PEÇAS, DE 710 E 800 MM, EM PEAD (C)</t>
  </si>
  <si>
    <t>ASSENTAMENTO SIMPLES DE TUBOS E PEÇAS, DE 900 A 1200 MM, EM PEAD (A)</t>
  </si>
  <si>
    <t>ASSENTAMENTO SIMPLES DE TUBOS E PEÇAS, DE 900 A 1200 MM, EM PEAD (B)</t>
  </si>
  <si>
    <t>ASSENTAMENTO SIMPLES DE TUBOS E PEÇAS, DE 900 A 1200 MM, EM PEAD (C)</t>
  </si>
  <si>
    <t>PRESERVAÇÃO DE INTERFERENCIAS - ÁGUA</t>
  </si>
  <si>
    <t>PRESERVAÇÃO DE INTERFERENCIAS - ESGOTO</t>
  </si>
  <si>
    <t>ADICIONAL PARA TROCA DE REGISTRO DE CAVALETE - DN 20mm (SFMH)</t>
  </si>
  <si>
    <t>FORNECIMENTO ELÉTRICO</t>
  </si>
  <si>
    <t>FORNECIMENTO DE CABO DE COBRE ISOLAÇÃO EPR OU HEPR / COBERTURA PVC 0,6 / 1 KV - #1,5 MM2</t>
  </si>
  <si>
    <t>FORNECIMENTO DE CABO DE COBRE ISOLAÇÃO EPR OU HEPR / COBERTURA PVC 0,6 / 1 KV - #10,0 MM2</t>
  </si>
  <si>
    <t>FORNECIMENTO DE CABO DE COBRE ISOLAÇÃO EPR OU HEPR / COBERTURA PVC 0,6 / 1 KV - #120,0 MM2</t>
  </si>
  <si>
    <t>FORNECIMENTO DE CABO DE COBRE ISOLAÇÃO EPR OU HEPR / COBERTURA PVC 0,6 / 1 KV - #150,0 MM2</t>
  </si>
  <si>
    <t>FORNECIMENTO DE CABO DE COBRE ISOLAÇÃO EPR OU HEPR / COBERTURA PVC 0,6 / 1 KV - #16,0 MM2</t>
  </si>
  <si>
    <t>FORNECIMENTO DE CABO DE COBRE ISOLAÇÃO EPR OU HEPR / COBERTURA PVC 0,6 / 1 KV - #185,0 MM2</t>
  </si>
  <si>
    <t>FORNECIMENTO DE CABO DE COBRE ISOLAÇÃO EPR OU HEPR / COBERTURA PVC 0,6 / 1 KV - #2,5 MM2</t>
  </si>
  <si>
    <t>FORNECIMENTO DE CABO DE COBRE ISOLAÇÃO EPR OU HEPR / COBERTURA PVC 0,6 / 1 KV - #240,0 MM2</t>
  </si>
  <si>
    <t>FORNECIMENTO DE CABO DE COBRE ISOLAÇÃO EPR OU HEPR / COBERTURA PVC 0,6 / 1 KV - #25,0 MM2</t>
  </si>
  <si>
    <t>FORNECIMENTO DE CABO DE COBRE ISOLAÇÃO EPR OU HEPR / COBERTURA PVC 0,6 / 1 KV - #300,0 MM2</t>
  </si>
  <si>
    <t>FORNECIMENTO DE CABO DE COBRE ISOLAÇÃO EPR OU HEPR / COBERTURA PVC 0,6 / 1 KV - #35,0 MM2</t>
  </si>
  <si>
    <t>FORNECIMENTO DE CABO DE COBRE ISOLAÇÃO EPR OU HEPR / COBERTURA PVC 0,6 / 1 KV - #4,0 MM2</t>
  </si>
  <si>
    <t>FORNECIMENTO DE CABO DE COBRE ISOLAÇÃO EPR OU HEPR / COBERTURA PVC 0,6 / 1 KV - #50,0 MM2</t>
  </si>
  <si>
    <t>FORNECIMENTO DE CABO DE COBRE ISOLAÇÃO EPR OU HEPR / COBERTURA PVC 0,6 / 1 KV - #6,0 MM2</t>
  </si>
  <si>
    <t>FORNECIMENTO DE CABO DE COBRE ISOLAÇÃO EPR OU HEPR / COBERTURA PVC 0,6 / 1 KV - #70,0 MM2</t>
  </si>
  <si>
    <t>FORNECIMENTO DE CABO DE COBRE ISOLAÇÃO EPR OU HEPR / COBERTURA PVC 0,6 / 1 KV - #95,0 MM2</t>
  </si>
  <si>
    <t>FORNECIMENTO DE CABO DE COBRE ISOLAçãO PVC 750V - #1,5 MM2</t>
  </si>
  <si>
    <t>FORNECIMENTO DE CABO DE COBRE ISOLAÇÃO PVC 750V - #10,0 MM2</t>
  </si>
  <si>
    <t>FORNECIMENTO DE CABO DE COBRE ISOLAÇÃO PVC 750V - #120,0 MM2</t>
  </si>
  <si>
    <t>FORNECIMENTO DE CABO DE COBRE ISOLAÇÃO PVC 750V - #150,0 MM2</t>
  </si>
  <si>
    <t>FORNECIMENTO DE CABO DE COBRE ISOLAÇÃO PVC 750V - #16,0 MM2</t>
  </si>
  <si>
    <t>FORNECIMENTO DE CABO DE COBRE ISOLAÇÃO PVC 750V - #185,0 MM2</t>
  </si>
  <si>
    <t>FORNECIMENTO DE CABO DE COBRE ISOLAÇÃO PVC 750V - #2,5 MM2</t>
  </si>
  <si>
    <t>FORNECIMENTO DE CABO DE COBRE ISOLAÇÃO PVC 750V - #240,0 MM2</t>
  </si>
  <si>
    <t>FORNECIMENTO DE CABO DE COBRE ISOLAÇÃO PVC 750V - #25,0 MM2</t>
  </si>
  <si>
    <t>FORNECIMENTO DE CABO DE COBRE ISOLAÇÃO PVC 750V - #35,0 MM2</t>
  </si>
  <si>
    <t>FORNECIMENTO DE CABO DE COBRE ISOLAÇÃO PVC 750V - #4,0 MM2</t>
  </si>
  <si>
    <t>FORNECIMENTO DE CABO DE COBRE ISOLAÇÃO PVC 750V - #50,0 MM2</t>
  </si>
  <si>
    <t>FORNECIMENTO DE CABO DE COBRE ISOLAÇÃO PVC 750V - #6,0 MM2</t>
  </si>
  <si>
    <t>FORNECIMENTO DE CABO DE COBRE ISOLAÇÃO PVC 750V - #70,0 MM2</t>
  </si>
  <si>
    <t>FORNECIMENTO DE CABO DE COBRE ISOLAÇÃO PVC 750V - #95,0 MM2</t>
  </si>
  <si>
    <t>FORNECIMENTO DE ELETRODUTO DE AÇO GALVANIZADO PESADO - DIÂM. 1"</t>
  </si>
  <si>
    <t>FORNECIMENTO DE ELETRODUTO DE AÇO GALVANIZADO PESADO - DIÂM. 1.1/2"</t>
  </si>
  <si>
    <t>FORNECIMENTO DE ELETRODUTO DE AÇO GALVANIZADO PESADO - DIÂM. 1.1/4"</t>
  </si>
  <si>
    <t>FORNECIMENTO DE ELETRODUTO DE AÇO GALVANIZADO PESADO - DIÂM. 2"</t>
  </si>
  <si>
    <t>FORNECIMENTO DE ELETRODUTO DE AÇO GALVANIZADO PESADO - DIÂM. 2.1/2"</t>
  </si>
  <si>
    <t>FORNECIMENTO DE ELETRODUTO DE AÇO GALVANIZADO PESADO - DIÂM. 3"</t>
  </si>
  <si>
    <t>FORNECIMENTO DE ELETRODUTO DE AÇO GALVANIZADO PESADO - DIÂM. 3/4"</t>
  </si>
  <si>
    <t>FORNECIMENTO DE ELETRODUTO DE AÇO GALVANIZADO PESADO - DIÂM. 4"</t>
  </si>
  <si>
    <t>FORNECIMENTO DE ELETRODUTO RÍGIDO ROSCÁVEL DE PVC - DIÂM. 1"</t>
  </si>
  <si>
    <t>FORNECIMENTO DE ELETRODUTO RÍGIDO ROSCÁVEL DE PVC - DIÂM. 1.1/2"</t>
  </si>
  <si>
    <t>FORNECIMENTO DE ELETRODUTO RÍGIDO ROSCÁVEL DE PVC - DIÂM. 1.1/4"</t>
  </si>
  <si>
    <t>FORNECIMENTO DE ELETRODUTO RIGIDO ROSCÁVEL DE PVC - DIÂM. 1/2"</t>
  </si>
  <si>
    <t>FORNECIMENTO DE ELETRODUTO RÍGIDO ROSCÁVEL DE PVC - DIÂM. 2"</t>
  </si>
  <si>
    <t>FORNECIMENTO DE ELETRODUTO RÍGIDO ROSCÁVEL DE PVC - DIÂM. 2.1/2"</t>
  </si>
  <si>
    <t>FORNECIMENTO DE ELETRODUTO RÍGIDO ROSCÁVEL DE PVC - DIÂM. 3"</t>
  </si>
  <si>
    <t>FORNECIMENTO DE ELETRODUTO RIGIDO ROSCÁVEL DE PVC - DIÂM. 3/4"</t>
  </si>
  <si>
    <t>FORNECIMENTO DE ELETRODUTO RÍGIDO ROSCÁVEL DE PVC - DIÂM. 4"</t>
  </si>
  <si>
    <t>INSTALAÇÃO DE CABO DE COBRE ISOLADO PARA BAIXA TENSÃO - #1,5 MM2</t>
  </si>
  <si>
    <t>INSTALAÇÃO DE CABO DE COBRE ISOLADO PARA BAIXA TENSÃO - #10,0 MM2</t>
  </si>
  <si>
    <t>INSTALAÇÃO DE CABO DE COBRE ISOLADO PARA BAIXA TENSÃO - #120,0 MM2</t>
  </si>
  <si>
    <t>INSTALAÇÃO DE CABO DE COBRE ISOLADO PARA BAIXA TENSÃO - #150,0 MM2</t>
  </si>
  <si>
    <t>INSTALAÇÃO DE CABO DE COBRE ISOLADO PARA BAIXA TENSÃO - #16,0 MM2</t>
  </si>
  <si>
    <t>INSTALAÇÃO DE CABO DE COBRE ISOLADO PARA BAIXA TENSÃO - #185,0 MM2</t>
  </si>
  <si>
    <t>INSTALAÇÃO DE CABO DE COBRE ISOLADO PARA BAIXA TENSÃO - #2,5 MM2</t>
  </si>
  <si>
    <t>INSTALAÇÃO DE CABO DE COBRE ISOLADO PARA BAIXA TENSÃO - #240,0 MM2</t>
  </si>
  <si>
    <t>INSTALAÇÃO DE CABO DE COBRE ISOLADO PARA BAIXA TENSÃO - #25,0 MM2</t>
  </si>
  <si>
    <t>INSTALAÇÃO DE CABO DE COBRE ISOLADO PARA BAIXA TENSÃO - #300,0 MM2</t>
  </si>
  <si>
    <t>INSTALAÇÃO DE CABO DE COBRE ISOLADO PARA BAIXA TENSÃO - #35,0 MM2</t>
  </si>
  <si>
    <t>INSTALAÇÃO DE CABO DE COBRE ISOLADO PARA BAIXA TENSÃO - #4,0 MM2</t>
  </si>
  <si>
    <t>INSTALAÇÃO DE CABO DE COBRE ISOLADO PARA BAIXA TENSÃO - #50,0 MM2</t>
  </si>
  <si>
    <t>INSTALAÇÃO DE CABO DE COBRE ISOLADO PARA BAIXA TENSÃO - #6,0 MM2</t>
  </si>
  <si>
    <t>INSTALAÇÃO DE CABO DE COBRE ISOLADO PARA BAIXA TENSÃO - #70,0 MM2</t>
  </si>
  <si>
    <t>INSTALAÇÃO DE CABO DE COBRE ISOLADO PARA BAIXA TENSÃO - #95,0 MM2</t>
  </si>
  <si>
    <t>INSTALAÇÃO DE ELETRODUTO DE AÇO GALVANIZADO PESADO - DIÂM. 1"</t>
  </si>
  <si>
    <t>INSTALAÇÃO DE ELETRODUTO DE AÇO GALVANIZADO PESADO - DIÂM. 1.1/2"</t>
  </si>
  <si>
    <t>INSTALAÇÃO DE ELETRODUTO DE AÇO GALVANIZADO PESADO - DIÂM. 1.1/4"</t>
  </si>
  <si>
    <t>INSTALAÇÃO DE ELETRODUTO DE AÇO GALVANIZADO PESADO - DIÂM. 2"</t>
  </si>
  <si>
    <t>INSTALAÇÃO DE ELETRODUTO DE AÇO GALVANIZADO PESADO - DIÂM. 2.1/2"</t>
  </si>
  <si>
    <t>INSTALAÇÃO DE ELETRODUTO DE AÇO GALVANIZADO PESADO - DIÂM. 3"</t>
  </si>
  <si>
    <t>INSTALAÇÃO DE ELETRODUTO DE AÇO GALVANIZADO PESADO - DIÂM. 3/4"</t>
  </si>
  <si>
    <t>INSTALAÇÃO DE ELETRODUTO DE AÇO GALVANIZADO PESADO - DIÂM. 4"</t>
  </si>
  <si>
    <t>INSTALAÇÃO DE ELETRODUTO RÍGIDO ROSCÁVEL DE PVC - DIÂM. 1"</t>
  </si>
  <si>
    <t>INSTALAÇÃO DE ELETRODUTO RÍGIDO ROSCÁVEL DE PVC - DIÂM. 1.1/2"</t>
  </si>
  <si>
    <t>INSTALAÇÃO DE ELETRODUTO RÍGIDO ROSCÁVEL DE PVC - DIÂM. 1.1/4"</t>
  </si>
  <si>
    <t>INSTALAÇÃO DE ELETRODUTO RIGIDO ROSCÁVEL DE PVC - DIÂM. 1/2"</t>
  </si>
  <si>
    <t>INSTALAÇÃO DE ELETRODUTO RÍGIDO ROSCÁVEL DE PVC - DIÂM. 2"</t>
  </si>
  <si>
    <t>INSTALAÇÃO DE ELETRODUTO RÍGIDO ROSCÁVEL DE PVC - DIÂM. 2.1/2"</t>
  </si>
  <si>
    <t>INSTALAÇÃO DE ELETRODUTO RÍGIDO ROSCÁVEL DE PVC - DIÂM. 3"</t>
  </si>
  <si>
    <t>INSTALAÇÃO DE ELETRODUTO RIGIDO ROSCÁVEL DE PVC - DIÂM. 3/4"</t>
  </si>
  <si>
    <t>INSTALAÇÃO DE ELETRODUTO RÍGIDO ROSCÁVEL DE PVC - DIÂM. 4"</t>
  </si>
  <si>
    <t>PC-2CF - MONTAGEM E/OU INSTALAÇÃO DE PAINEL ELÉTRICO QUADRO COMPACTO EM  CAIXA DE ATÉ 1200MM PARA PARTIDAS COM DOIS CONVERSORES DE FREQUÊNCIA (PARA 2 MOTORES DE 3CV A 15CV) DE 220V</t>
  </si>
  <si>
    <t>PC-2CF - MONTAGEM E/OU INSTALAÇÃO DE PAINEL ELÉTRICO QUADRO COMPACTO EM ARMÁRIO DE ATÉ 2300MM PARA PARTIDAS COM DOIS CONVERSORES DE FREQUÊNCIA (PARA 2 MOTORES DE 20CV A 30CV) DE 220V</t>
  </si>
  <si>
    <t>OBRAS EM MÉTODOS NÃO DESTRUTIVOS</t>
  </si>
  <si>
    <t>PERFURAÇÃO HORIZONTAL DIRECIONAL (HDD)</t>
  </si>
  <si>
    <t>MAPEAMENTO DE INTERFERÊNCIAS PARA MND</t>
  </si>
  <si>
    <t>MARCAÇÃO DAS INTERFERÊNCIAS NA SUPERFÍCIE</t>
  </si>
  <si>
    <t>PESQUISA DE REDE UTILIZANDO GEORADAR</t>
  </si>
  <si>
    <t>PLANO DE FURO PARA PERFURAÇÃO HORIZONTAL DIRECIONAL</t>
  </si>
  <si>
    <t>ASSENTAMENTO SIMPLES DE TUBOS E PEÇAS, DE  63 ATÉ 125 MM, EM PEAD (A)</t>
  </si>
  <si>
    <t>ASSENTAMENTO SIMPLES DE TUBOS E PEÇAS, DE  63 ATÉ 125 MM, EM PEAD (B)</t>
  </si>
  <si>
    <t>ASSENTAMENTO SIMPLES DE TUBOS E PEÇAS, DE  63 ATÉ 125 MM, EM PEAD (C)</t>
  </si>
  <si>
    <t>CV08172</t>
  </si>
  <si>
    <t>MUDA NATIVA MATA ATLÂNTICA, ALT=100 CM</t>
  </si>
  <si>
    <t>EL08258</t>
  </si>
  <si>
    <t>EL08259</t>
  </si>
  <si>
    <t>EL08260</t>
  </si>
  <si>
    <t>EL08261</t>
  </si>
  <si>
    <t>PAINEL COMPACTO PARA EEE</t>
  </si>
  <si>
    <t>EL08227</t>
  </si>
  <si>
    <t>PC-2CF - FORNECIMENTO DE PAINEL ELÉTRICO QUADRO COMPACTO EM CAIXA DE ATÉ 1200MM PARA PARTIDAS COM DOIS CONVERSORES DE FREQUÊNCIA (PARA 2 MOTORES DE 3CV) DE 220V</t>
  </si>
  <si>
    <t>EL08228</t>
  </si>
  <si>
    <t>PC-2CF - FORNECIMENTO DE PAINEL ELÉTRICO QUADRO COMPACTO EM CAIXA DE ATÉ 1200MM PARA PARTIDAS COM DOIS CONVERSORES DE FREQUÊNCIA (PARA 2 MOTORES DE 5CV) DE 220V</t>
  </si>
  <si>
    <t>EL08229</t>
  </si>
  <si>
    <t>PC-2CF - FORNECIMENTO DE PAINEL ELÉTRICO QUADRO COMPACTO EM CAIXA DE ATÉ 1200MM PARA PARTIDAS COM DOIS CONVERSORES DE FREQUÊNCIA (PARA 2 MOTORES DE 7,5CV) DE 220V</t>
  </si>
  <si>
    <t>EL08230</t>
  </si>
  <si>
    <t>PC-2CF - FORNECIMENTO DE PAINEL ELÉTRICO QUADRO COMPACTO EM CAIXA DE ATÉ 1200MM PARA PARTIDAS COM DOIS CONVERSORES DE FREQUÊNCIA (PARA 2 MOTORES DE 10CV) DE 220V</t>
  </si>
  <si>
    <t>EL08231</t>
  </si>
  <si>
    <t>PC-2CF - FORNECIMENTO DE PAINEL ELÉTRICO QUADRO COMPACTO EM CAIXA DE ATÉ 1200MM PARA PARTIDAS COM DOIS CONVERSORES DE FREQUÊNCIA (PARA 2 MOTORES DE 15CV) DE 220V</t>
  </si>
  <si>
    <t>EL08232</t>
  </si>
  <si>
    <t>PC-2CF - FORNECIMENTO DE PAINEL ELÉTRICO QUADRO COMPACTO EM ARMÁRIO DE ATÉ 2300MM PARA PARTIDAS COM DOIS CONVERSORES DE FREQUÊNCIA (PARA 2 MOTORES DE 20CV) DE 220V</t>
  </si>
  <si>
    <t>EL08233</t>
  </si>
  <si>
    <t>PC-2CF - FORNECIMENTO DE PAINEL ELÉTRICO QUADRO COMPACTO EM ARMÁRIO DE ATÉ 2300MM PARA PARTIDAS COM DOIS CONVERSORES DE FREQUÊNCIA (PARA 2 MOTORES DE 25CV) DE 220V</t>
  </si>
  <si>
    <t>EL08234</t>
  </si>
  <si>
    <t>PC-2CF - FORNECIMENTO DE PAINEL ELÉTRICO QUADRO COMPACTO EM ARMÁRIO DE ATÉ 2300MM PARA PARTIDAS COM DOIS CONVERSORES DE FREQUÊNCIA (PARA 2 MOTORES DE 30CV) DE 220V</t>
  </si>
  <si>
    <t>BARCO DE ALUMÍNIO COM MOTOR *9,9 HP, COMP * 5M, BORDA MÉDIA OU ACIMA</t>
  </si>
  <si>
    <t>EQ08256</t>
  </si>
  <si>
    <t>CAMINHÃO - CARROCERIA FIXA ABERTA DE MADEIRA COM CAPACIDADE 9 T *190CV -  COM GUINDAUTO MUNCK 3.5 T – À DISPOSIÇÃO</t>
  </si>
  <si>
    <t>EQ08245</t>
  </si>
  <si>
    <t>MOTOCICLETA 160 CILINDRADAS COM BAÚ - CARGO OU SIMILAR</t>
  </si>
  <si>
    <t>EQ08246</t>
  </si>
  <si>
    <t>MOTOCICLETA 160 CILINDRADAS COM BAÚ - CARGO OU SIMILAR - À DISPOSIÇÃO</t>
  </si>
  <si>
    <t>EQ08249</t>
  </si>
  <si>
    <t>VEÍCULO LEVE 4 PORTAS - *84CV</t>
  </si>
  <si>
    <t>EQ08250</t>
  </si>
  <si>
    <t>VEÍCULO LEVE 4 PORTAS - *84CV - À DISPOSIÇÃO</t>
  </si>
  <si>
    <t>EQ08251</t>
  </si>
  <si>
    <t>VEÍCULO LEVE 4 PORTAS - *84CV (KM)</t>
  </si>
  <si>
    <t>EQ08253</t>
  </si>
  <si>
    <t>VEÍCULO TIPO VAN - *136CV - 16 LUGARES</t>
  </si>
  <si>
    <t>EQ08254</t>
  </si>
  <si>
    <t>VEÍCULO TIPO VAN - *136CV - 16 LUGARES - À DISPOSIÇÃO</t>
  </si>
  <si>
    <t>EQ08236</t>
  </si>
  <si>
    <t>PICAPE LEVE CABINE SIMPLES - CARGA ÚTIL 770KG - *116CV - STRADA ENDURANCE OU SAVEIRO ROBUST OU SIMILAR</t>
  </si>
  <si>
    <t>EQ08237</t>
  </si>
  <si>
    <t>PICAPE LEVE CABINE SIMPLES - CARGA ÚTIL 770KG - *116CV - STRADA ENDURANCE OU SAVEIRO ROBUST OU SIMILAR - À DISPOSIÇÃO</t>
  </si>
  <si>
    <t>EQ08239</t>
  </si>
  <si>
    <t>PICAPE MÉDIA CABINE SIMPLES - CARGA ÚTIL 1.000KG - TRAÇÃO 4 X 4 - *207CV - S-10 CHEVROLET OU SIMILAR</t>
  </si>
  <si>
    <t>EQ08240</t>
  </si>
  <si>
    <t>PICAPE MÉDIA CABINE SIMPLES - CARGA ÚTIL 1.000KG - TRAÇÃO 4 X 4 -*207CV - S-10 CHEVROLET OU SIMILAR - À DISPOSIÇÃO</t>
  </si>
  <si>
    <t>EQ08242</t>
  </si>
  <si>
    <t>FURGÃO VAN *150CV DIESEL - SPRINTER 315 CURTO 7,5M3 OU SIMILAR</t>
  </si>
  <si>
    <t>EQ08243</t>
  </si>
  <si>
    <t>FURGÃO VAN *150CV DIESEL - SPRINTER 315 CURTO 7,5M3 OU SIMILAR - À DISPOSIÇÃO</t>
  </si>
  <si>
    <t>IMPLEMENTO - CAÇAMBA BASCULANTE METÁLICA COM CAPACIDADE DE 25M3 PARA CAVALO MECÂNICO</t>
  </si>
  <si>
    <t>IMPLEMENTO - CAÇAMBA BASCULANTE METÁLICA COM CAPACIDADE DE 30M3 PARA CAVALO MECÂNICO</t>
  </si>
  <si>
    <t>AX08189</t>
  </si>
  <si>
    <t>AX08190</t>
  </si>
  <si>
    <t>COMPRESSOR DE AR PORTÁTIL DE 373,78 L/S (792 PCM) - 213,30 KW</t>
  </si>
  <si>
    <t>AX08191</t>
  </si>
  <si>
    <t>AX08192</t>
  </si>
  <si>
    <t>PERFURATRIZ HIDRÁULICA ROTOPERCUSSIVA PARA CCPH - 123 KW</t>
  </si>
  <si>
    <t>AX08235</t>
  </si>
  <si>
    <t>MOTOR PARA BARCO *9.9 HP 2T À GASOLINA</t>
  </si>
  <si>
    <t>AX08238</t>
  </si>
  <si>
    <t>AX08241</t>
  </si>
  <si>
    <t>AX08244</t>
  </si>
  <si>
    <t>AX08247</t>
  </si>
  <si>
    <t>MOTOCICLETA 160 CILINDRADAS - CARGO OU SIMILAR</t>
  </si>
  <si>
    <t>AX08248</t>
  </si>
  <si>
    <t>BAÚ EM PLÁSTICO INJETADO PARA MOTOCICLETA *80L</t>
  </si>
  <si>
    <t>AX08252</t>
  </si>
  <si>
    <t>AX08255</t>
  </si>
  <si>
    <t>AX08257</t>
  </si>
  <si>
    <t>CAMINHÃO TOCO (ZERO) PBT 5.850 KG - *170CV</t>
  </si>
  <si>
    <t>ADICIONAL PARA SUPRESSÃO / CORTE DO FORNECIMENTO DE ÁGUA - NO CAVALETE</t>
  </si>
  <si>
    <t>LÂMPADA LED BULBO  6W BIVOLT</t>
  </si>
  <si>
    <t>LÂMPADA LED BULBO  9,5W BIVOLT</t>
  </si>
  <si>
    <t>LÂMPADA LED BULBO 13,5W BIVOLT</t>
  </si>
  <si>
    <t>PC-2CF - FORNECIMENTO DE PAINEL ELÉTRICO QUADRO COMPACTO EM  CAIXA DE ATÉ 1200MM PARA PARTIDAS COM DOIS CONVERSORES DE FREQUÊNCIA (PARA 2 MOTORES DE  3CV) DE 220V</t>
  </si>
  <si>
    <t>PC-2CF - FORNECIMENTO DE PAINEL ELÉTRICO QUADRO COMPACTO EM  CAIXA DE ATÉ 1200MM PARA PARTIDAS COM DOIS CONVERSORES DE FREQUÊNCIA (PARA 2 MOTORES DE  5CV) DE 220V</t>
  </si>
  <si>
    <t>PC-2CF - FORNECIMENTO DE PAINEL ELÉTRICO QUADRO COMPACTO EM  CAIXA DE ATÉ 1200MM PARA PARTIDAS COM DOIS CONVERSORES DE FREQUÊNCIA (PARA 2 MOTORES DE  7,5CV) DE 220V</t>
  </si>
  <si>
    <t>PC-2CF - FORNECIMENTO DE PAINEL ELÉTRICO QUADRO COMPACTO EM  CAIXA DE ATÉ 1200MM PARA PARTIDAS COM DOIS CONVERSORES DE FREQUÊNCIA (PARA 2 MOTORES DE 10CV) DE 220V</t>
  </si>
  <si>
    <t>PC-2CF - FORNECIMENTO DE PAINEL ELÉTRICO QUADRO COMPACTO EM  CAIXA DE ATÉ 1200MM PARA PARTIDAS COM DOIS CONVERSORES DE FREQUÊNCIA (PARA 2 MOTORES DE 15CV) DE 220V</t>
  </si>
  <si>
    <t>JET-GROUNTING</t>
  </si>
  <si>
    <t>ADICIONAL PARA MOBILIZAÇÃO E DESMOBILIZAÇÃO PARA JET GROUTING - ACIMA DE 50 KM DE DISTÂNCIA</t>
  </si>
  <si>
    <t>COLUNA DE JET GROUTING VERTICAL EM SOLO - Ø 100 CM - PERFURAÇÃO</t>
  </si>
  <si>
    <t>COLUNA DE JET GROUTING VERTICAL EM SOLO - Ø 100 CM - PERFURAÇÃO E INJEÇÃO</t>
  </si>
  <si>
    <t>COLUNA DE JET GROUTING VERTICAL EM SOLO - Ø 120 CM - PERFURAÇÃO</t>
  </si>
  <si>
    <t>COLUNA DE JET GROUTING VERTICAL EM SOLO - Ø 120 CM - PERFURAÇÃO E INJEÇÃO</t>
  </si>
  <si>
    <t>MOBILIZAÇÃO E DESMOBILIZAÇÃO PARA JET GROUTING - ATÉ 50 KM DE DISTÂNCIA</t>
  </si>
  <si>
    <t>PINTURA DA IDENTIDADE VISUAL SABESP EM MUROS E FACHADAS</t>
  </si>
  <si>
    <t>Atualização de preços</t>
  </si>
  <si>
    <t>TARIFA DE ÁGUA -  ATÉ 10M3</t>
  </si>
  <si>
    <t>TARIFA DE ÁGUA -  DE 10M3 A 20M3</t>
  </si>
  <si>
    <t>TARIFA DE ÁGUA -  DE 20M3 A 50M3</t>
  </si>
  <si>
    <t>TARIFA DE ÁGUA - ACIMA DE 50M3</t>
  </si>
  <si>
    <t>010121</t>
  </si>
  <si>
    <t>ALUGUEL DE TERRENO - BOTUCATU</t>
  </si>
  <si>
    <t>010124</t>
  </si>
  <si>
    <t>ALUGUEL DE TERRENO - CARAGUATATUBA</t>
  </si>
  <si>
    <t>010122</t>
  </si>
  <si>
    <t>ALUGUEL DE TERRENO - FRANCA</t>
  </si>
  <si>
    <t>010118</t>
  </si>
  <si>
    <t>ALUGUEL DE TERRENO - ITAPETININGA</t>
  </si>
  <si>
    <t>010120</t>
  </si>
  <si>
    <t>ALUGUEL DE TERRENO - ITATIBA</t>
  </si>
  <si>
    <t>010123</t>
  </si>
  <si>
    <t>ALUGUEL DE TERRENO - LINS</t>
  </si>
  <si>
    <t>010115</t>
  </si>
  <si>
    <t>ALUGUEL DE TERRENO - PENHA</t>
  </si>
  <si>
    <t>010111</t>
  </si>
  <si>
    <t>ALUGUEL DE TERRENO - PINHEIROS/CAMBUCI</t>
  </si>
  <si>
    <t>010119</t>
  </si>
  <si>
    <t>ALUGUEL DE TERRENO - PRESIDENTE PRUDENTE</t>
  </si>
  <si>
    <t>010116</t>
  </si>
  <si>
    <t>ALUGUEL DE TERRENO - REGISTRO</t>
  </si>
  <si>
    <t>010117</t>
  </si>
  <si>
    <t>ALUGUEL DE TERRENO - S. JOSÉ DOS CAMPOS</t>
  </si>
  <si>
    <t>010114</t>
  </si>
  <si>
    <t>ALUGUEL DE TERRENO - SANTANA</t>
  </si>
  <si>
    <t>010113</t>
  </si>
  <si>
    <t>ALUGUEL DE TERRENO - SANTO AMARO</t>
  </si>
  <si>
    <t>010125</t>
  </si>
  <si>
    <t>ALUGUEL DE TERRENO - SANTOS</t>
  </si>
  <si>
    <t>010112</t>
  </si>
  <si>
    <t>ALUGUEL DE TERRENO - VILA LEOPOLDINA</t>
  </si>
  <si>
    <t>010126</t>
  </si>
  <si>
    <t>PLANO DE TELEFONE FIXO COM INTERNET</t>
  </si>
  <si>
    <t>010132</t>
  </si>
  <si>
    <t>TAXA DE PEDÁGIO PARA VEÍCULOS - 2 EIXOS</t>
  </si>
  <si>
    <t>SOLUÇÕES PADRONIZADAS</t>
  </si>
  <si>
    <t>EPAT - MINI-BOOSTER</t>
  </si>
  <si>
    <t>EPAT - ESTAÇÃO PRESSURIZADORA DE ÁGUA TRATADA - MINI-BOOSTER,  4CV ATÉ 50MCA</t>
  </si>
  <si>
    <t>EPAT - ESTAÇÃO PRESSURIZADORA DE ÁGUA TRATADA - MINI-BOOSTER,  8CV ATÉ 50MCA</t>
  </si>
  <si>
    <t>EPAT - ESTAÇÃO PRESSURIZADORA DE ÁGUA TRATADA - MINI-BOOSTER, 12CV ATÉ 50MCA</t>
  </si>
  <si>
    <t>EPAT - ESTAÇÃO PRESSURIZADORA DE ÁGUA TRATADA - MINI-BOOSTER, 15CV ATÉ 50MCA</t>
  </si>
  <si>
    <t>EPAT - ESTAÇÃO PRESSURIZADORA DE ÁGUA TRATADA - MINI-BOOSTER, 20CV ATÉ 50MCA</t>
  </si>
  <si>
    <t>ETA COMPACTA</t>
  </si>
  <si>
    <t>ETA COMPACTA AÇO INOX -   5L/S</t>
  </si>
  <si>
    <t>ETA COMPACTA AÇO INOX -  20L/S</t>
  </si>
  <si>
    <t>ETA COMPACTA AÇO INOX -  40L/S</t>
  </si>
  <si>
    <t>ETA COMPACTA AÇO INOX -  60L/S</t>
  </si>
  <si>
    <t>ETA COMPACTA AÇO INOX -  80L/S</t>
  </si>
  <si>
    <t>ETA COMPACTA AÇO INOX - 100L/S</t>
  </si>
  <si>
    <t>ETA COMPACTA PRFV -   5L/S</t>
  </si>
  <si>
    <t>ETA COMPACTA PRFV -  20L/S</t>
  </si>
  <si>
    <t>ETA COMPACTA PRFV -  40L/S</t>
  </si>
  <si>
    <t>ETA COMPACTA PRFV -  60L/S</t>
  </si>
  <si>
    <t>ETA COMPACTA PRFV -  80L/S</t>
  </si>
  <si>
    <t>ETA COMPACTA PRFV - 100L/S</t>
  </si>
  <si>
    <t>ETE COMPACTA</t>
  </si>
  <si>
    <t>ETE COMPACTA MBBR PRFV -   1L/S</t>
  </si>
  <si>
    <t>ETE COMPACTA MBBR PRFV -   5L/S</t>
  </si>
  <si>
    <t>ETE COMPACTA MBBR PRFV -  20L/S</t>
  </si>
  <si>
    <t>ETE COMPACTA MBBR PRFV -  40L/S</t>
  </si>
  <si>
    <t>ETE COMPACTA MBBR PRFV -  60L/S</t>
  </si>
  <si>
    <t>ETE COMPACTA MBBR PRFV -  80L/S</t>
  </si>
  <si>
    <t>ETE COMPACTA MBBR PRFV - 100L/S</t>
  </si>
  <si>
    <t>RESERVATÓRIO</t>
  </si>
  <si>
    <t>RESERVATÓRIO PARAFUSADO METÁLICO -  2000M³</t>
  </si>
  <si>
    <t>RESERVATÓRIO PARAFUSADO METÁLICO -  3000M³</t>
  </si>
  <si>
    <t>RESERVATÓRIO PARAFUSADO METÁLICO -  5000M³</t>
  </si>
  <si>
    <t>RESERVATÓRIO PARAFUSADO METÁLICO - 10000M³</t>
  </si>
  <si>
    <t>RESERVATÓRIO SOLDADO METÁLICO -   15M³</t>
  </si>
  <si>
    <t>RESERVATÓRIO SOLDADO METÁLICO -   50M³</t>
  </si>
  <si>
    <t>RESERVATÓRIO SOLDADO METÁLICO -  100M³</t>
  </si>
  <si>
    <t>RESERVATÓRIO SOLDADO METÁLICO -  500M³</t>
  </si>
  <si>
    <t>RESERVATÓRIO SOLDADO METÁLICO - 1000M³</t>
  </si>
  <si>
    <t>IPCA</t>
  </si>
  <si>
    <t>Fonte: https://sidra.ibge.gov.br/tabela/6691</t>
  </si>
  <si>
    <t>I0 original da cotação</t>
  </si>
  <si>
    <t>Mês anterior ao inicial</t>
  </si>
  <si>
    <t>Índice do mês anterior ao inicial</t>
  </si>
  <si>
    <t>Tempo passado entre os períodos</t>
  </si>
  <si>
    <t>Mês atual</t>
  </si>
  <si>
    <t>Auxiliar?</t>
  </si>
  <si>
    <t>SIM</t>
  </si>
  <si>
    <t>Data em texto</t>
  </si>
  <si>
    <t>DISJUNTOR TERMOMAGNÉTICO EM CAIXA MOLDADA TRIPOLAR, AJUSTÁVEL, 28 a 40A, 690V, Icc (CAPACIDADE DE INTERRUPÇÃO DE CURTO-CIRCUITO) MÍNIMO DE 25 kA a 380/415 VCA</t>
  </si>
  <si>
    <t>DISJUNTOR TERMOMAGNÉTICO EM CAIXA MOLDADA TRIPOLAR, AJUSTÁVEL, 44 a 63A, 690V, Icc (CAPACIDADE DE INTERRUPÇÃO DE CURTO-CIRCUITO) MÍNIMO DE 25 kA a 380/415 VCA, 40 kA a 220/240 VCA</t>
  </si>
  <si>
    <t>DISJUNTOR TERMOMAGNÉTICO EM CAIXA MOLDADA TRIPOLAR, AJUSTÁVEL,  56 a 80A, 690V, Icc (CAPACIDADE DE INTERRUPÇÃO DE CURTO-CIRCUITO) MÍNIMO DE 25 kA a 380/415 VCA</t>
  </si>
  <si>
    <t>DISJUNTOR TERMOMAGNÉTICO EM CAIXA MOLDADA TRIPOLAR, AJUSTÁVEL, 70 a 100A, 690V, Icc (CAPACIDADE DE INTERRUPÇÃO DE CURTO-CIRCUITO) MÍNIMO DE 25 kA a 380/415 VCA</t>
  </si>
  <si>
    <t>EL08297</t>
  </si>
  <si>
    <t>DISJUNTOR TERMOMAGNÉTICO EM CAIXA MOLDADA TRIPOLAR, AJUSTÁVEL, 87,5 a 125A, 690V, Icc (CAPACIDADE DE INTERRUPÇÃO DE CURTO-CIRCUITO) MÍNIMO DE 25 kA a 380/415 VCA</t>
  </si>
  <si>
    <t>SWITCH INDUSTRIAL GERENCIÁVEL *8 PORTAS RJ45 10/100/1000 BASE-TX E *2 PORTAS ÓTICAS 100/1000 BASE-FX</t>
  </si>
  <si>
    <t>SWITCH INDUSTRIAL GERENCIÁVEL *12 PORTAS RJ45 10/100/1000 BASE-TX E *2 PORTAS ÓTICAS 100/1000 BASE-FX</t>
  </si>
  <si>
    <t>HM08283</t>
  </si>
  <si>
    <t>TUBO PEAD PE100 PN10 SDR17 DE=560 MM AZUL NTS 194 APLICAÇÃO ÁGUA</t>
  </si>
  <si>
    <t>HM08284</t>
  </si>
  <si>
    <t>TUBO PEAD PE100 PN10 SDR17 DE=630 MM AZUL NTS 194 APLICAÇÃO ÁGUA</t>
  </si>
  <si>
    <t>HM08285</t>
  </si>
  <si>
    <t>TUBO PEAD PE100 PN10 SDR17 DE=710 MM AZUL NTS 194 APLICAÇÃO ÁGUA</t>
  </si>
  <si>
    <t>HM08286</t>
  </si>
  <si>
    <t>TUBO PEAD PE100 PN10 SDR17 DE=800 MM AZUL NTS 194 APLICAÇÃO ÁGUA</t>
  </si>
  <si>
    <t>HM08287</t>
  </si>
  <si>
    <t>TUBO PEAD PE100 PN10 SDR17 DE=900 MM AZUL NTS 194 APLICAÇÃO ÁGUA</t>
  </si>
  <si>
    <t>HM08288</t>
  </si>
  <si>
    <t>TUBO PEAD PE100 PN10 SDR17 DE=1000 MM AZUL NTS 194 APLICAÇÃO ÁGUA</t>
  </si>
  <si>
    <t>HM08289</t>
  </si>
  <si>
    <t>TUBO PEAD PE100 PN10 SDR17 DE=1200 MM AZUL NTS 194 APLICAÇÃO ÁGUA</t>
  </si>
  <si>
    <t>HM08290</t>
  </si>
  <si>
    <t>TUBO PEAD PE100 PN10 SDR17 DE=560 MM PRETO NTS 194 APLICAÇÃO ESGOTO</t>
  </si>
  <si>
    <t>HM08291</t>
  </si>
  <si>
    <t>TUBO PEAD PE100 PN10 SDR17 DE=630 MM PRETO NTS 194 APLICAÇÃO ESGOTO</t>
  </si>
  <si>
    <t>HM08292</t>
  </si>
  <si>
    <t>TUBO PEAD PE100 PN10 SDR17 DE=710 MM PRETO NTS 194 APLICAÇÃO ESGOTO</t>
  </si>
  <si>
    <t>HM08293</t>
  </si>
  <si>
    <t>TUBO PEAD PE100 PN10 SDR17 DE=800 MM PRETO NTS 194 APLICAÇÃO ESGOTO</t>
  </si>
  <si>
    <t>HM08294</t>
  </si>
  <si>
    <t>TUBO PEAD PE100 PN10 SDR17 DE=900 MM PRETO NTS 194 APLICAÇÃO ESGOTO</t>
  </si>
  <si>
    <t>HM08295</t>
  </si>
  <si>
    <t>TUBO PEAD PE100 PN10 SDR17 DE=1000 MM PRETO NTS 194 APLICAÇÃO ESGOTO</t>
  </si>
  <si>
    <t>HM08296</t>
  </si>
  <si>
    <t>TUBO PEAD PE100 PN10 SDR17 DE=1200 MM PRETO NTS 194 APLICAÇÃO ESGOTO</t>
  </si>
  <si>
    <t>AX08122</t>
  </si>
  <si>
    <t>AX08123</t>
  </si>
  <si>
    <t>AX08262</t>
  </si>
  <si>
    <t>PNEU 2,75-18-42P - MOTO</t>
  </si>
  <si>
    <t>AX08263</t>
  </si>
  <si>
    <t>PNEU 90/90 -18-57P - MOTO</t>
  </si>
  <si>
    <t>AX08264</t>
  </si>
  <si>
    <t>PNEU 165/70 R 13 - VEÍCULOS DE PASSEIO</t>
  </si>
  <si>
    <t>AX08265</t>
  </si>
  <si>
    <t>PNEU 175/70 R 13 - VEÍCULOS DE PASSEIO</t>
  </si>
  <si>
    <t>AX08266</t>
  </si>
  <si>
    <t>PNEU 185/70 R 14 - VEÍCULOS DE PASSEIO</t>
  </si>
  <si>
    <t>AX08267</t>
  </si>
  <si>
    <t>PNEU 215/70 R 14 - VEÍCULOS DE PASSEIO</t>
  </si>
  <si>
    <t>AX08268</t>
  </si>
  <si>
    <t>PNEU 235/75 R 15 - SUVS E PICAPES</t>
  </si>
  <si>
    <t>AX08269</t>
  </si>
  <si>
    <t>PNEU 215/65 R 16 - SUVS</t>
  </si>
  <si>
    <t>AX08270</t>
  </si>
  <si>
    <t>PNEU 245/70 R 16 - SUVS E PICAPES</t>
  </si>
  <si>
    <t>AX08271</t>
  </si>
  <si>
    <t>PNEU 225/75 R 16 - VANS E VEÍCULOS UTILITÁRIOS</t>
  </si>
  <si>
    <t>AX08272</t>
  </si>
  <si>
    <t>PNEU 6,0 X 16 *6L - TRATORES E IMPLEMENTOS</t>
  </si>
  <si>
    <t>AX08273</t>
  </si>
  <si>
    <t>PNEU 7,5 X 16 *12L - TRATORES E IMPLEMENTOS</t>
  </si>
  <si>
    <t>AX08274</t>
  </si>
  <si>
    <t>PNEU 9,0 X 20 *14L - VEÍCULOS DE CARGA</t>
  </si>
  <si>
    <t>AX08275</t>
  </si>
  <si>
    <t>PNEU 10,0 X 20 *16L- VEÍCULOS DE CARGA</t>
  </si>
  <si>
    <t>AX08276</t>
  </si>
  <si>
    <t>PNEU 6,0 X 9 - *10L - VEÍCULOS INDUSTRIAIS</t>
  </si>
  <si>
    <t>AX08277</t>
  </si>
  <si>
    <t>PNEU 10,0 X 16,5 - *12L - VEÍCULOS DE CONSTRUÇÃO</t>
  </si>
  <si>
    <t>AX08278</t>
  </si>
  <si>
    <t>PNEU 9,0 X 16 - *10L - TRATORES E IMPLEMENTOS</t>
  </si>
  <si>
    <t>AX08279</t>
  </si>
  <si>
    <t>PNEU 18,4 X 34 - *10L - TRATORES</t>
  </si>
  <si>
    <t>AX08280</t>
  </si>
  <si>
    <t>PNEU 14,0 X 24 - *12L - VEÍCULOS DE CONSTRUÇÃO</t>
  </si>
  <si>
    <t>AX08281</t>
  </si>
  <si>
    <t>PNEU 13,0 X 24 - *12L - VEÍCULOS DE CONSTRUÇÃO</t>
  </si>
  <si>
    <t>AX08282</t>
  </si>
  <si>
    <t>PNEU 11,0 X 20 - *18L - ROLOS COMPACTADORES</t>
  </si>
  <si>
    <t>090200</t>
  </si>
  <si>
    <t>090100</t>
  </si>
  <si>
    <t>090900</t>
  </si>
  <si>
    <t>091000</t>
  </si>
  <si>
    <t>091100</t>
  </si>
  <si>
    <t>090700</t>
  </si>
  <si>
    <t>090600</t>
  </si>
  <si>
    <t>092900</t>
  </si>
  <si>
    <t>093600</t>
  </si>
  <si>
    <t>093700</t>
  </si>
  <si>
    <t>093100</t>
  </si>
  <si>
    <t>091800</t>
  </si>
  <si>
    <t>091900</t>
  </si>
  <si>
    <t>091400</t>
  </si>
  <si>
    <t>091500</t>
  </si>
  <si>
    <t>091600</t>
  </si>
  <si>
    <t>091700</t>
  </si>
  <si>
    <t>092800</t>
  </si>
  <si>
    <t>092600</t>
  </si>
  <si>
    <t>092700</t>
  </si>
  <si>
    <t>092500</t>
  </si>
  <si>
    <t>092400</t>
  </si>
  <si>
    <t>092300</t>
  </si>
  <si>
    <t>092100</t>
  </si>
  <si>
    <t>092200</t>
  </si>
  <si>
    <t>093000</t>
  </si>
  <si>
    <t>092003</t>
  </si>
  <si>
    <t>CORTE TUBOS DE ACO E=1/2"</t>
  </si>
  <si>
    <t>092001</t>
  </si>
  <si>
    <t>CORTE TUBOS DE ACO E=5/16"</t>
  </si>
  <si>
    <t>092004</t>
  </si>
  <si>
    <t>CORTE TUBOS DE ACO E=5/8"</t>
  </si>
  <si>
    <t>092002</t>
  </si>
  <si>
    <t>CORTE TUBOS DE ACO E=7/16"</t>
  </si>
  <si>
    <t>070109</t>
  </si>
  <si>
    <t>PEDRA ARGAMASSADA</t>
  </si>
  <si>
    <t>47AUXX</t>
  </si>
  <si>
    <t>SERVIÇOS COMPLEMENTARES (UNITÁRIO) - ÁGUA E ESGOTO</t>
  </si>
  <si>
    <t>SERVIÇOS DE PREPARAÇÃO DE SUBLEITO, BASE, FRESAGEM E RECAPEAMENTO DE PAVIMENTO - ÁGUA E ESGOTO</t>
  </si>
  <si>
    <t>010100</t>
  </si>
  <si>
    <t>050500</t>
  </si>
  <si>
    <t>050100</t>
  </si>
  <si>
    <t>050300</t>
  </si>
  <si>
    <t>050200</t>
  </si>
  <si>
    <t>050400</t>
  </si>
  <si>
    <t>060100</t>
  </si>
  <si>
    <t>060400</t>
  </si>
  <si>
    <t>060300</t>
  </si>
  <si>
    <t>060200</t>
  </si>
  <si>
    <t>OPERAÇÃO E MANUTENÇÃO DO SISTEMA DE REBAIXAMENTO COM PONTEIRAS FILTRANTES</t>
  </si>
  <si>
    <t>081000</t>
  </si>
  <si>
    <t>082600</t>
  </si>
  <si>
    <t>082700</t>
  </si>
  <si>
    <t>080800</t>
  </si>
  <si>
    <t>080700</t>
  </si>
  <si>
    <t>080200</t>
  </si>
  <si>
    <t>082900</t>
  </si>
  <si>
    <t>083000</t>
  </si>
  <si>
    <t>081800</t>
  </si>
  <si>
    <t>081500</t>
  </si>
  <si>
    <t>081300</t>
  </si>
  <si>
    <t>081400</t>
  </si>
  <si>
    <t>081200</t>
  </si>
  <si>
    <t>081100</t>
  </si>
  <si>
    <t>082800</t>
  </si>
  <si>
    <t>083100</t>
  </si>
  <si>
    <t>080100</t>
  </si>
  <si>
    <t>080900</t>
  </si>
  <si>
    <t>081600</t>
  </si>
  <si>
    <t>082000</t>
  </si>
  <si>
    <t>080600</t>
  </si>
  <si>
    <t>080400</t>
  </si>
  <si>
    <t>082500</t>
  </si>
  <si>
    <t>083200</t>
  </si>
  <si>
    <t>082100</t>
  </si>
  <si>
    <t>082300</t>
  </si>
  <si>
    <t>082400</t>
  </si>
  <si>
    <t>082200</t>
  </si>
  <si>
    <t>081700</t>
  </si>
  <si>
    <t>080300</t>
  </si>
  <si>
    <t>040800</t>
  </si>
  <si>
    <t>041000</t>
  </si>
  <si>
    <t>040400</t>
  </si>
  <si>
    <t>040100</t>
  </si>
  <si>
    <t>040200</t>
  </si>
  <si>
    <t>040300</t>
  </si>
  <si>
    <t>040700</t>
  </si>
  <si>
    <t>040600</t>
  </si>
  <si>
    <t>040900</t>
  </si>
  <si>
    <t>070100</t>
  </si>
  <si>
    <t>030400</t>
  </si>
  <si>
    <t>030500</t>
  </si>
  <si>
    <t>030200</t>
  </si>
  <si>
    <t>030600</t>
  </si>
  <si>
    <t>030300</t>
  </si>
  <si>
    <t>030100</t>
  </si>
  <si>
    <t>020100</t>
  </si>
  <si>
    <t>020200</t>
  </si>
  <si>
    <t>SC25KG</t>
  </si>
  <si>
    <t>M2XMES</t>
  </si>
  <si>
    <t>UNXMES</t>
  </si>
  <si>
    <t>Banco de insumos - Linha 1</t>
  </si>
  <si>
    <t>Código FINAL (VALORES)</t>
  </si>
  <si>
    <t>CV08302</t>
  </si>
  <si>
    <t>CHAPA CORRUGADA CIRCULAR, CHAPA PRETA SEM REVESTIMENTO, COM ESPESSURA DE CHAPA (AÇO SEM REVESTIMENTO) DE 2,70MM, PARA TUNNEL LINER</t>
  </si>
  <si>
    <t>AX08298</t>
  </si>
  <si>
    <t>TUSD - TARIFA DO USO DO SISTEMA DE DISTRIBUIÇÃO (B3 - DEMAIS CLASSES)</t>
  </si>
  <si>
    <t>AX08299</t>
  </si>
  <si>
    <t>TE - TARIFA DE ENERGIA (B3 - DEMAIS CLASSES)</t>
  </si>
  <si>
    <t>AX08300</t>
  </si>
  <si>
    <t>ADICIONAL DE BANDEIRA TARIFÁRIA</t>
  </si>
  <si>
    <t>AX08301</t>
  </si>
  <si>
    <t>COSIP - CONTRIBUIÇÃO PARA O CUSTEIO DO SERVIÇO DE ILUMINAÇÃO PÚBLICA (NÃO RESIDENCIAL)</t>
  </si>
  <si>
    <t>TARIFAS</t>
  </si>
  <si>
    <t>TARIFA DE ENERGIA ELÉTRICA DE BAIXA TENSÃO, GRUPO B3 DEMAIS CLASSES (TRIBUTOS INCLUSOS)</t>
  </si>
  <si>
    <t>ASSENTAMENTO DE REDE DE AGUA EM PEAD 63 A 125MM - S/ REPOS DO PAV (SFMH)</t>
  </si>
  <si>
    <t>ASSENTAMENTO DE REDE DE AGUA EM PEAD DE 140 A 250MM - S/ REPOS DO PAV (SFMH)</t>
  </si>
  <si>
    <t>ASSENTAMENTO DE REDE DE AGUA EM PEAD DE 280 A 400MM - S/ REPOS DO PAV (SFMH)</t>
  </si>
  <si>
    <t>LPB - LEITO - ASSENTAMENTO DE REDE COLETORA PROF. MEDIA ACIMA DE 2,00 M (A)</t>
  </si>
  <si>
    <t>LPB - LEITO - ASSENTAMENTO DE REDE COLETORA PROF. MEDIA ACIMA DE 2,00 M (B)</t>
  </si>
  <si>
    <t>LPB - LEITO - ASSENTAMENTO DE REDE COLETORA PROF. MEDIA ACIMA DE 2,00 M (C)</t>
  </si>
  <si>
    <t>LRP - PASSEIO CIMENTADO - ASSENTAMENTO DE REDE COLETORA PROF. MEDIA ACIMA DE 2,00M</t>
  </si>
  <si>
    <t>REPOSIÇÃO DE CAPA ASFÁLTICA CBUQ - ASSENTAMENTO DE REDE COLETORA PROF. MEDIA ACIMA DE 2,00 M (A)</t>
  </si>
  <si>
    <t>REPOSIÇÃO DE CAPA ASFÁLTICA CBUQ - ASSENTAMENTO DE REDE COLETORA PROF. MEDIA ACIMA DE 2,00 M (B)</t>
  </si>
  <si>
    <t>REPOSIÇÃO DE CAPA ASFÁLTICA CBUQ - ASSENTAMENTO DE REDE COLETORA PROF. MEDIA ACIMA DE 2,00 M (C)</t>
  </si>
  <si>
    <t>CONSTRUCAO DE POCO DE VISITA AVULSA  - DIÂMETRO 1,20M - PROF. ATE 2M S/ REPOS DO PAV</t>
  </si>
  <si>
    <t>CONSTRUCAO DE POCO DE VISITA AVULSA - DIÂMETRO 1M - PROF. ATE 2M S/ REPOS DO PAV</t>
  </si>
  <si>
    <t>CONSTRUCAO DE POCO DE VISITA AVULSA - DIÂMETRO 1M - PROF. DE 2 A 3M S/ REPOS DO PAV</t>
  </si>
  <si>
    <t>CONSTRUCAO DE POCO DE VISITA AVULSA - DIÂMETRO 1M - PROF. DE 3 A 4M S/ REPOS DO PAV</t>
  </si>
  <si>
    <t>CONSTRUCAO DE POCO DE VISITA AVULSA - DIÂMETRO 1M - PROF. DE 4 A 5M S/ REPOS DO PAV</t>
  </si>
  <si>
    <t>LPB - LEITO - CONSTRUCAO DE PV - DIÂMETRO 1,20M (A)</t>
  </si>
  <si>
    <t>LPB - LEITO - CONSTRUCAO DE PV - DIÂMETRO 1,20M (B)</t>
  </si>
  <si>
    <t>LPB - LEITO - CONSTRUCAO DE PV - DIÂMETRO 1,20M (C)</t>
  </si>
  <si>
    <t>LPB - LEITO - CONSTRUCAO PV E PI - DIAM ATE 1M / RECONSTRUCAO / SUBSTITUIÇÃO DE PV / PI (A)</t>
  </si>
  <si>
    <t>LPB - LEITO - CONSTRUCAO PV E PI - DIAM ATE 1M / RECONSTRUCAO / SUBSTITUIÇÃO DE PV / PI (B)</t>
  </si>
  <si>
    <t>LPB - LEITO - CONSTRUCAO PV E PI - DIAM ATE 1M / RECONSTRUCAO / SUBSTITUIÇÃO DE PV / PI (C)</t>
  </si>
  <si>
    <t>LRP - PASSEIO CIMENTADO - CONSTRUCAO DE PV - DIÂMETRO 1,20M</t>
  </si>
  <si>
    <t>LRP - PASSEIO CIMENTADO - CONSTRUCAO PV E PI - DIAM ATE 1M / RECONSTRUCAO / SUBSTITUIÇÃO DE PV / PI</t>
  </si>
  <si>
    <t>LRP - PASSEIO ESPECIAL - CONSTRUCAO DE PV - DIÂMETRO 1,20M</t>
  </si>
  <si>
    <t>LRP - PASSEIO ESPECIAL - CONSTRUCAO PV E PI - DIAM ATE 1M / RECONSTRUCAO / SUBSTITUIÇÃO DE PV / PI</t>
  </si>
  <si>
    <t>REPOSIÇÃO DE CAPA ASFÁLTICA CBUQ - CONSTRUCAO DE PV - DIÂMETRO 1,20M (A)</t>
  </si>
  <si>
    <t>REPOSIÇÃO DE CAPA ASFÁLTICA CBUQ - CONSTRUCAO DE PV - DIÂMETRO 1,20M (B)</t>
  </si>
  <si>
    <t>REPOSIÇÃO DE CAPA ASFÁLTICA CBUQ - CONSTRUCAO DE PV - DIÂMETRO 1,20M (C)</t>
  </si>
  <si>
    <t>REPOSIÇÃO DE CAPA ASFÁLTICA CBUQ - CONSTRUCAO PV E PI - DIAM ATE 1M / RECONSTRUCAO / SUBSTITUIÇÃO DE PV / PI (A)</t>
  </si>
  <si>
    <t>REPOSIÇÃO DE CAPA ASFÁLTICA CBUQ - CONSTRUCAO PV E PI - DIAM ATE 1M / RECONSTRUCAO / SUBSTITUIÇÃO DE PV / PI (B)</t>
  </si>
  <si>
    <t>REPOSIÇÃO DE CAPA ASFÁLTICA CBUQ - CONSTRUCAO PV E PI - DIAM ATE 1M / RECONSTRUCAO / SUBSTITUIÇÃO DE PV / PI (C)</t>
  </si>
  <si>
    <t>ADICIONAL DE SUPRESSÃO / CORTE DO FORNECIMENTO DE ÁGUA – NO CAVALETE (EXCLUSIVO PARA TROCA DE HIDRÔMETROS)</t>
  </si>
  <si>
    <t>ADICIONAL DE SUPRESSÃO DO FORNECIMENTO DE ÁGUA - NO RAMAL DE ÁGUA, S/ REPOS DO PAV (SFMH)</t>
  </si>
  <si>
    <t>RELIGACAO DO FORNECIMENTO DE AGUA - NA TOMADA / RAMAL DE AGUA, S/ REPOS DO PAV</t>
  </si>
  <si>
    <t>VISITA PARA COMUNICAÇÃO AO CLIENTE PARA PAGAMENTO E NEGOCIAÇÃO DE DÉBITOS</t>
  </si>
  <si>
    <t>LPB - LEITO - EIXO - LIGACAO DE ESGOTO AVULSA PROF. ACIMA DE 2,00M (A)</t>
  </si>
  <si>
    <t>LPB - LEITO - EIXO - LIGACAO DE ESGOTO AVULSA PROF. ACIMA DE 2,00M (B)</t>
  </si>
  <si>
    <t>LPB - LEITO - EIXO - LIGACAO DE ESGOTO AVULSA PROF. ACIMA DE 2,00M (C)</t>
  </si>
  <si>
    <t>LPB - LEITO - TERCO ADJACENTE - LIGACAO DE ESGOTO AVULSA PROF. ACIMA DE 2,00M (A)</t>
  </si>
  <si>
    <t>LPB - LEITO - TERCO ADJACENTE - LIGACAO DE ESGOTO AVULSA PROF. ACIMA DE 2,00M (B)</t>
  </si>
  <si>
    <t>LPB - LEITO - TERCO ADJACENTE - LIGACAO DE ESGOTO AVULSA PROF. ACIMA DE 2,00M (C)</t>
  </si>
  <si>
    <t>REPOSIÇÃO DE CAPA ASFÁLTICA CBUQ - EIXO - LIGACAO DE ESGOTO AVULSA PROF. ACIMA DE 2,00M (A)</t>
  </si>
  <si>
    <t>REPOSIÇÃO DE CAPA ASFÁLTICA CBUQ - EIXO - LIGACAO DE ESGOTO AVULSA PROF. ACIMA DE 2,00M (B)</t>
  </si>
  <si>
    <t>REPOSIÇÃO DE CAPA ASFÁLTICA CBUQ - EIXO - LIGACAO DE ESGOTO AVULSA PROF. ACIMA DE 2,00M (C)</t>
  </si>
  <si>
    <t>REPOSIÇÃO DE CAPA ASFÁLTICA CBUQ - TERCO ADJACENTE - LIGACAO DE ESGOTO AVULSA PROF. ACIMA DE 2,00M (A)</t>
  </si>
  <si>
    <t>REPOSIÇÃO DE CAPA ASFÁLTICA CBUQ - TERCO ADJACENTE - LIGACAO DE ESGOTO AVULSA PROF. ACIMA DE 2,00M (B)</t>
  </si>
  <si>
    <t>REPOSIÇÃO DE CAPA ASFÁLTICA CBUQ - TERCO ADJACENTE - LIGACAO DE ESGOTO AVULSA PROF. ACIMA DE 2,00M (C)</t>
  </si>
  <si>
    <t>REPOSIÇÃO DE CAPA ASFÁLTICA CBUQ - TERCO OPOSTO - LIGACAO DE ESGOTO AVULSA PROF. ACIMA DE 2,00 M (A)</t>
  </si>
  <si>
    <t>REPOSIÇÃO DE CAPA ASFÁLTICA CBUQ - TERCO OPOSTO - LIGACAO DE ESGOTO AVULSA PROF. ACIMA DE 2,00 M (B)</t>
  </si>
  <si>
    <t>REPOSIÇÃO DE CAPA ASFÁLTICA CBUQ - TERCO OPOSTO - LIGACAO DE ESGOTO AVULSA PROF. ACIMA DE 2,00 M (C)</t>
  </si>
  <si>
    <t>REPOSIÇÃO DE CAPA ASFÁLTICA CBUQ - REPARO REDE ÁGUA DEFOFO / FIBROC / TROCA DE VALV DN 50MM A 100MM - PRONTO ATEND</t>
  </si>
  <si>
    <t>LPB - LEITO - EIXO - TROCA LIGAÇÃO ESGOTO CORRETIVA PROF. ATE 2,00M (C)</t>
  </si>
  <si>
    <t>LPB - LEITO - TERÇO OPOSTO - TROCA LIGAÇÃO ESGOTO CORRETIVA PROF. ATE 2,00M (C)</t>
  </si>
  <si>
    <t>REPOSIÇÃO DE CAPA ASFÁLTICA CBUQ - EIXO - TROCA LIGAÇÃO ESGOTO CORRETIVA PROF. ATE 2,00M (C)</t>
  </si>
  <si>
    <t>REPOSIÇÃO DE CAPA ASFÁLTICA CBUQ - TERÇO OPOSTO - TROCA LIGAÇÃO ESGOTO CORRETIVA PROF. ATE 2,00M (C)</t>
  </si>
  <si>
    <t>ADICIONAL PARA MOBILIZAÇÃO E DESMOBILIZAÇÃO DE EQUIPE E EQUIPAMENTOS PARA HDD 250 A 500 MM - ACIMA DE 50 KM</t>
  </si>
  <si>
    <t>ADICIONAL PARA MOBILIZAÇÃO E DESMOBILIZAÇÃO DE EQUIPE E EQUIPAMENTOS PARA HDD ATÉ 225 MM - ACIMA DE 50 KM</t>
  </si>
  <si>
    <t>ASSENTAMENTO DE REDE POR PERFURAÇÃO HORIZONTAL DIRECIONAL (HDD) EM PEAD DE  63 MM - SOLO COMUM</t>
  </si>
  <si>
    <t>ASSENTAMENTO DE REDE POR PERFURAÇÃO HORIZONTAL DIRECIONAL (HDD) EM PEAD DE  90 MM - SOLO COMUM</t>
  </si>
  <si>
    <t>ASSENTAMENTO DE REDE POR PERFURAÇÃO HORIZONTAL DIRECIONAL (HDD) EM PEAD DE 110 MM - SOLO COMUM</t>
  </si>
  <si>
    <t>ASSENTAMENTO DE REDE POR PERFURAÇÃO HORIZONTAL DIRECIONAL (HDD) EM PEAD DE 160 MM - SOLO COMUM</t>
  </si>
  <si>
    <t>ASSENTAMENTO DE REDE POR PERFURAÇÃO HORIZONTAL DIRECIONAL (HDD) EM PEAD DE 200 MM - SOLO COMUM</t>
  </si>
  <si>
    <t>ASSENTAMENTO DE REDE POR PERFURAÇÃO HORIZONTAL DIRECIONAL (HDD) EM PEAD DE 225 MM - SOLO COMUM</t>
  </si>
  <si>
    <t>ASSENTAMENTO DE REDE POR PERFURAÇÃO HORIZONTAL DIRECIONAL (HDD) EM PEAD DE 250 MM - SOLO COMUM</t>
  </si>
  <si>
    <t>ASSENTAMENTO DE REDE POR PERFURAÇÃO HORIZONTAL DIRECIONAL (HDD) EM PEAD DE 280 MM - SOLO COMUM</t>
  </si>
  <si>
    <t>ASSENTAMENTO DE REDE POR PERFURAÇÃO HORIZONTAL DIRECIONAL (HDD) EM PEAD DE 315 MM - SOLO COMUM</t>
  </si>
  <si>
    <t>ASSENTAMENTO DE REDE POR PERFURAÇÃO HORIZONTAL DIRECIONAL (HDD) EM PEAD DE 355 MM - SOLO COMUM</t>
  </si>
  <si>
    <t>ASSENTAMENTO DE REDE POR PERFURAÇÃO HORIZONTAL DIRECIONAL (HDD) EM PEAD DE 400 MM - SOLO COMUM</t>
  </si>
  <si>
    <t>ASSENTAMENTO DE REDE POR PERFURAÇÃO HORIZONTAL DIRECIONAL (HDD) EM PEAD DE 500 MM - SOLO COMUM</t>
  </si>
  <si>
    <t>MOBILIZAÇÃO E DESMOBILIZAÇÃO DE EQUIPE E EQUIPAMENTOS PARA HDD 250 A 500 MM ATÉ 50 KM</t>
  </si>
  <si>
    <t>MOBILIZAÇÃO E DESMOBILIZAÇÃO DE EQUIPE E EQUIPAMENTOS PARA HDD ATÉ 225 MM ATÉ 50 KM</t>
  </si>
  <si>
    <t>SERVIÇOS AUXILIARES</t>
  </si>
  <si>
    <t>EXECUÇÃO DE POÇO DE SERVIÇO Ø 2,00 M, INCLUSIVE REVESTIMENTO COM CHAPA DE AÇO CORRUGADA TIPO TUNNEL LINER</t>
  </si>
  <si>
    <t>EXECUÇÃO DE POÇO DE SERVIÇO Ø 2,20 M, INCLUSIVE REVESTIMENTO COM CHAPA DE AÇO CORRUGADA TIPO TUNNEL LINER</t>
  </si>
  <si>
    <t>EXECUÇÃO DE POÇO DE SERVIÇO Ø 2,40 M, INCLUSIVE REVESTIMENTO COM CHAPA DE AÇO CORRUGADA TIPO TUNNEL LINER</t>
  </si>
  <si>
    <t>EXECUÇÃO DE POÇO DE SERVIÇO Ø 2,60 M, INCLUSIVE REVESTIMENTO COM CHAPA DE AÇO CORRUGADA TIPO TUNNEL LINER</t>
  </si>
  <si>
    <t>EXECUÇÃO DE POÇO DE SERVIÇO Ø 2,80 M, INCLUSIVE REVESTIMENTO COM CHAPA DE AÇO CORRUGADA TIPO TUNNEL LINER</t>
  </si>
  <si>
    <t>EXECUÇÃO DE POÇO DE SERVIÇO Ø 3,00 M, INCLUSIVE REVESTIMENTO COM CHAPA DE AÇO CORRUGADA TIPO TUNNEL LINER</t>
  </si>
  <si>
    <t>ABERTURA PARA ENCAIXE DE CUBA OU LAVATORIO EM BANCADA DE MARMORE/ GRANITO OU OUTRO TIPO DE PEDRA NATURAL</t>
  </si>
  <si>
    <t>UN</t>
  </si>
  <si>
    <t>ABRACADEIRA DE LATAO PARA FIXACAO DE CABO PARA-RAIO, DIMENSOES 32 X 24 X 24 MM</t>
  </si>
  <si>
    <t>ABRACADEIRA DE NYLON PARA AMARRACAO DE CABOS, COMPRIMENTO DE *230* X *7,6* MM</t>
  </si>
  <si>
    <t>ABRACADEIRA DE NYLON PARA AMARRACAO DE CABOS, COMPRIMENTO DE 100 X 2,5 MM</t>
  </si>
  <si>
    <t>ABRACADEIRA DE NYLON PARA AMARRACAO DE CABOS, COMPRIMENTO DE 150 X *3,6* MM</t>
  </si>
  <si>
    <t>ABRACADEIRA DE NYLON PARA AMARRACAO DE CABOS, COMPRIMENTO DE 200 X *4,6* MM</t>
  </si>
  <si>
    <t>ABRACADEIRA DE NYLON PARA AMARRACAO DE CABOS, COMPRIMENTO DE 390 X *4,6* MM</t>
  </si>
  <si>
    <t>ABRACADEIRA EM ACO PARA AMARRACAO DE ELETRODUTOS, TIPO D, COM 1 1/2" E CUNHA DE FIXACAO</t>
  </si>
  <si>
    <t>ABRACADEIRA EM ACO PARA AMARRACAO DE ELETRODUTOS, TIPO D, COM 1 1/2" E PARAFUSO DE FIXACAO</t>
  </si>
  <si>
    <t>ABRACADEIRA EM ACO PARA AMARRACAO DE ELETRODUTOS, TIPO D, COM 1 1/4" E CUNHA DE FIXACAO</t>
  </si>
  <si>
    <t>ABRACADEIRA EM ACO PARA AMARRACAO DE ELETRODUTOS, TIPO D, COM 1 1/4" E PARAFUSO DE FIXACAO</t>
  </si>
  <si>
    <t>ABRACADEIRA EM ACO PARA AMARRACAO DE ELETRODUTOS, TIPO D, COM 1" E CUNHA DE FIXACAO</t>
  </si>
  <si>
    <t>ABRACADEIRA EM ACO PARA AMARRACAO DE ELETRODUTOS, TIPO D, COM 1" E PARAFUSO DE FIXACAO</t>
  </si>
  <si>
    <t>ABRACADEIRA EM ACO PARA AMARRACAO DE ELETRODUTOS, TIPO D, COM 1/2" E CUNHA DE FIXACAO</t>
  </si>
  <si>
    <t>ABRACADEIRA EM ACO PARA AMARRACAO DE ELETRODUTOS, TIPO D, COM 1/2" E PARAFUSO DE FIXACAO</t>
  </si>
  <si>
    <t>ABRACADEIRA EM ACO PARA AMARRACAO DE ELETRODUTOS, TIPO D, COM 2 1/2" E CUNHA DE FIXACAO</t>
  </si>
  <si>
    <t>ABRACADEIRA EM ACO PARA AMARRACAO DE ELETRODUTOS, TIPO D, COM 2 1/2" E PARAFUSO DE FIXACAO</t>
  </si>
  <si>
    <t>ABRACADEIRA EM ACO PARA AMARRACAO DE ELETRODUTOS, TIPO D, COM 2" E CUNHA DE FIXACAO</t>
  </si>
  <si>
    <t>ABRACADEIRA EM ACO PARA AMARRACAO DE ELETRODUTOS, TIPO D, COM 2" E PARAFUSO DE FIXACAO</t>
  </si>
  <si>
    <t>ABRACADEIRA EM ACO PARA AMARRACAO DE ELETRODUTOS, TIPO D, COM 3 1/2" E CUNHA DE FIXACAO</t>
  </si>
  <si>
    <t>ABRACADEIRA EM ACO PARA AMARRACAO DE ELETRODUTOS, TIPO D, COM 3" E CUNHA DE FIXACAO</t>
  </si>
  <si>
    <t>ABRACADEIRA EM ACO PARA AMARRACAO DE ELETRODUTOS, TIPO D, COM 3" E PARAFUSO DE FIXACAO</t>
  </si>
  <si>
    <t>ABRACADEIRA EM ACO PARA AMARRACAO DE ELETRODUTOS, TIPO D, COM 3/4" E CUNHA DE FIXACAO</t>
  </si>
  <si>
    <t>ABRACADEIRA EM ACO PARA AMARRACAO DE ELETRODUTOS, TIPO D, COM 3/4" E PARAFUSO DE FIXACAO</t>
  </si>
  <si>
    <t>ABRACADEIRA EM ACO PARA AMARRACAO DE ELETRODUTOS, TIPO D, COM 3/8" E PARAFUSO DE FIXACAO</t>
  </si>
  <si>
    <t>ABRACADEIRA EM ACO PARA AMARRACAO DE ELETRODUTOS, TIPO D, COM 4" E CUNHA DE FIXACAO</t>
  </si>
  <si>
    <t>ABRACADEIRA EM ACO PARA AMARRACAO DE ELETRODUTOS, TIPO D, COM 4" E PARAFUSO DE FIXACAO</t>
  </si>
  <si>
    <t>ABRACADEIRA EM ACO PARA AMARRACAO DE ELETRODUTOS, TIPO ECONOMICA (GOTA), COM 8"</t>
  </si>
  <si>
    <t>ABRACADEIRA EM ACO PARA AMARRACAO DE ELETRODUTOS, TIPO U SIMPLES, COM 1 1/2"</t>
  </si>
  <si>
    <t>ABRACADEIRA EM ACO PARA AMARRACAO DE ELETRODUTOS, TIPO U SIMPLES, COM 1 1/4"</t>
  </si>
  <si>
    <t>ABRACADEIRA EM ACO PARA AMARRACAO DE ELETRODUTOS, TIPO U SIMPLES, COM 1"</t>
  </si>
  <si>
    <t>ABRACADEIRA EM ACO PARA AMARRACAO DE ELETRODUTOS, TIPO U SIMPLES, COM 1/2"</t>
  </si>
  <si>
    <t>ABRACADEIRA EM ACO PARA AMARRACAO DE ELETRODUTOS, TIPO U SIMPLES, COM 2 1/2"</t>
  </si>
  <si>
    <t>ABRACADEIRA EM ACO PARA AMARRACAO DE ELETRODUTOS, TIPO U SIMPLES, COM 2"</t>
  </si>
  <si>
    <t>ABRACADEIRA EM ACO PARA AMARRACAO DE ELETRODUTOS, TIPO U SIMPLES, COM 3"</t>
  </si>
  <si>
    <t>ABRACADEIRA EM ACO PARA AMARRACAO DE ELETRODUTOS, TIPO U SIMPLES, COM 3/4"</t>
  </si>
  <si>
    <t>ABRACADEIRA EM ACO PARA AMARRACAO DE ELETRODUTOS, TIPO U SIMPLES, COM 3/8"</t>
  </si>
  <si>
    <t>ABRACADEIRA EM ACO PARA AMARRACAO DE ELETRODUTOS, TIPO U SIMPLES, COM 4"</t>
  </si>
  <si>
    <t>ABRACADEIRA PVC, PARA CALHA PLUVIAL, DIAMETRO ENTRE *80 E 100* MM, PARA DRENAGEM PLUVIAL PREDIAL</t>
  </si>
  <si>
    <t>ABRACADEIRA, GALVANIZADA/ZINCADA, ROSCA SEM FIM, PARAFUSO INOX, LARGURA FITA *12,6 A *14 MM, D = 2" A 2 1/2"</t>
  </si>
  <si>
    <t>ABRACADEIRA, GALVANIZADA/ZINCADA, ROSCA SEM FIM, PARAFUSO INOX, LARGURA FITA *12,6 A *14 MM, D = 3" A 3 3/4"</t>
  </si>
  <si>
    <t>ABRACADEIRA, GALVANIZADA/ZINCADA, ROSCA SEM FIM, PARAFUSO INOX, LARGURA FITA *12,6 A *14 MM, D = 4" A 4 3/4"</t>
  </si>
  <si>
    <t>ACABAMENTO DE METAL CROMADO PARA REGISTRO PEQUENO, DE PAREDE, 1/2" OU 3/4"</t>
  </si>
  <si>
    <t>ACABAMENTO SIMPLES/CONVENCIONAL PARA FORRO PVC, TIPO "U" OU "C", COR BRANCA, COMPRIMENTO 6 M</t>
  </si>
  <si>
    <t>ACESSORIO DE LIGACAO NAO ELETRICO PARA CARGAS EXPLOSIVAS, TUBO DE 6 M</t>
  </si>
  <si>
    <t>ACESSORIO INICIADOR NAO ELETRICO, TUBO DE 6 M, TEMPO DE RETARDO DE *160* MS</t>
  </si>
  <si>
    <t>ACETILENO - RECARGA DE GAS PARA CILINDRO (NAO INCLUI TROCA/MANUTENCAO DO CILINDRO)</t>
  </si>
  <si>
    <t>ACIDO CLORIDRICO / ACIDO MURIATICO, DILUICAO 10% A 12% PARA USO EM LIMPEZA</t>
  </si>
  <si>
    <t>ACO CA-25, 10,0 MM, OU 12,5 MM, OU 16,0 MM, OU 20,0 MM, OU 25,0 MM, VERGALHAO</t>
  </si>
  <si>
    <t>ACO CA-25, 16,0 MM, BARRA DE TRANSFERENCIA</t>
  </si>
  <si>
    <t>ACO CA-25, 20,0 MM, BARRA DE TRANSFERENCIA</t>
  </si>
  <si>
    <t>ACO CA-25, 25,0 MM, BARRA DE TRANSFERENCIA</t>
  </si>
  <si>
    <t>ACO CA-25, 32,0 MM, BARRA DE TRANSFERENCIA</t>
  </si>
  <si>
    <t>ACO CA-25, 32,0 MM, VERGALHAO</t>
  </si>
  <si>
    <t>ACO CA-25, 6,3 MM OU 8,0 MM, VERGALHAO</t>
  </si>
  <si>
    <t>ACO CA-50, 10,0 MM, OU 12,5 MM, OU 16,0 MM, OU 20,0 MM, DOBRADO E CORTADO</t>
  </si>
  <si>
    <t>ACO CA-50, 10,0 MM, VERGALHAO</t>
  </si>
  <si>
    <t>ACO CA-50, 12,5 MM OU 16,0 MM, VERGALHAO</t>
  </si>
  <si>
    <t>ACO CA-50, 20,0 MM OU 25,0 MM, VERGALHAO</t>
  </si>
  <si>
    <t>ACO CA-50, 32,0 MM, VERGALHAO</t>
  </si>
  <si>
    <t>ACO CA-50, 6,3 MM, DOBRADO E CORTADO</t>
  </si>
  <si>
    <t>ACO CA-50, 6,3 MM, VERGALHAO</t>
  </si>
  <si>
    <t>ACO CA-50, 8,0 MM, VERGALHAO</t>
  </si>
  <si>
    <t>ACO CA-60, 4,2 MM OU 5,0 MM, DOBRADO E CORTADO</t>
  </si>
  <si>
    <t>ACO CA-60, 4,2 MM, OU 5,0 MM, OU 6,0 MM, OU 7,0 MM, VERGALHAO</t>
  </si>
  <si>
    <t>ACO CA-60, 6,0 MM OU 7,0 MM, DOBRADO E CORTADO</t>
  </si>
  <si>
    <t>ACO CA-60, 8,0 MM OU 9,5 MM, VERGALHAO</t>
  </si>
  <si>
    <t>ACOPLAMENTO RIGIDO EM FERRO FUNDIDO PARA SISTEMA DE TUBULACAO RANHURADA, DN 50 MM (2")</t>
  </si>
  <si>
    <t>ACOPLAMENTO RIGIDO EM FERRO FUNDIDO PARA SISTEMA DE TUBULACAO RANHURADA, DN 65 MM (2 1/2")</t>
  </si>
  <si>
    <t>ACOPLAMENTO RIGIDO EM FERRO FUNDIDO PARA SISTEMA DE TUBULACAO RANHURADA, DN 80 MM (3")</t>
  </si>
  <si>
    <t>ADAPTADOR CPVC, ROSCAVEL, COM FLANGES E ANEL DE VEDACAO, 15 MM, CAIXA D'AGUA PARA AGUA QUENTE</t>
  </si>
  <si>
    <t>ADAPTADOR CPVC, ROSCAVEL, COM FLANGES E ANEL DE VEDACAO, 22 MM, CAIXA D'AGUA PARA AGUA QUENTE</t>
  </si>
  <si>
    <t>ADAPTADOR CPVC, ROSCAVEL, COM FLANGES E ANEL DE VEDACAO, 28 MM, CAIXA D'AGUA PARA AGUA QUENTE</t>
  </si>
  <si>
    <t>ADAPTADOR CPVC, ROSCAVEL, COM FLANGES E ANEL DE VEDACAO, 35 MM, CAIXA D'AGUA PARA AGUA QUENTE</t>
  </si>
  <si>
    <t>ADAPTADOR CPVC, ROSCAVEL, COM FLANGES E ANEL DE VEDACAO, 42 MM, CAIXA D'AGUA PARA AGUA QUENTE</t>
  </si>
  <si>
    <t>ADAPTADOR CPVC, ROSCAVEL, COM FLANGES E ANEL DE VEDACAO, 54 MM, CAIXA D'AGUA PARA AGUA QUENTE</t>
  </si>
  <si>
    <t>ADAPTADOR CPVC, SOLDAVEL, 15 MM, PARA AGUA QUENTE</t>
  </si>
  <si>
    <t>ADAPTADOR CPVC, SOLDAVEL, 22 MM, PARA AGUA QUENTE</t>
  </si>
  <si>
    <t>ADAPTADOR DE COMPRESSAO EM POLIPROPILENO (PP), PARA TUBO EM PEAD, 20 MM X 1/2", PARA LIGACAO PREDIAL DE AGUA (NTS 179)</t>
  </si>
  <si>
    <t>ADAPTADOR DE COMPRESSAO EM POLIPROPILENO (PP), PARA TUBO EM PEAD, 20 MM X 3/4", PARA LIGACAO PREDIAL DE AGUA (NTS 179)</t>
  </si>
  <si>
    <t>ADAPTADOR DE COMPRESSAO EM POLIPROPILENO (PP), PARA TUBO EM PEAD, 32 MM X 1", PARA LIGACAO PREDIAL DE AGUA (NTS 179)</t>
  </si>
  <si>
    <t>ADAPTADOR EM LATAO, ENGATE RAPIDO 2 1/2" X ROSCA INTERNA 5 FIOS 2 1/2", PARA INSTALACAO PREDIAL DE COMBATE A INCENDIO</t>
  </si>
  <si>
    <t>ADAPTADOR EM LATAO, ENGATE RAPIDO1 1/2" X ROSCA INTERNA 5 FIOS 2 1/2", PARA INSTALACAO PREDIAL DE COMBATE A INCENDIO</t>
  </si>
  <si>
    <t>ADAPTADOR PVC PBA, BOLSA/ROSCA, JE, DN 100 / DE 110 MM</t>
  </si>
  <si>
    <t>ADAPTADOR PVC PBA, BOLSA/ROSCA, JE, DN 50 / DE 60 MM</t>
  </si>
  <si>
    <t>ADAPTADOR PVC PBA, BOLSA/ROSCA, JE, DN 75 / DE 85 MM</t>
  </si>
  <si>
    <t>ADAPTADOR PVC PBA, PONTA/ROSCA, JE, DN 50 / DE 60 MM</t>
  </si>
  <si>
    <t>ADAPTADOR PVC PBA, PONTA/ROSCA, JE, DN 75 / DE 85 MM</t>
  </si>
  <si>
    <t>ADAPTADOR PVC SOLDAVEL CURTO COM BOLSA E ROSCA, 110 MM X 4", PARA AGUA FRIA</t>
  </si>
  <si>
    <t>ADAPTADOR PVC SOLDAVEL CURTO COM BOLSA E ROSCA, 20 MM X 1/2", PARA AGUA FRIA</t>
  </si>
  <si>
    <t>ADAPTADOR PVC SOLDAVEL CURTO COM BOLSA E ROSCA, 25 MM X 3/4", PARA AGUA FRIA</t>
  </si>
  <si>
    <t>ADAPTADOR PVC SOLDAVEL CURTO COM BOLSA E ROSCA, 32 MM X 1", PARA AGUA FRIA</t>
  </si>
  <si>
    <t>ADAPTADOR PVC SOLDAVEL CURTO COM BOLSA E ROSCA, 40 MM X 1 1/2", PARA AGUA FRIA</t>
  </si>
  <si>
    <t>ADAPTADOR PVC SOLDAVEL CURTO COM BOLSA E ROSCA, 40 MM X 1 1/4", PARA AGUA FRIA</t>
  </si>
  <si>
    <t>ADAPTADOR PVC SOLDAVEL CURTO COM BOLSA E ROSCA, 50 MM X 1 1/4", PARA AGUA FRIA</t>
  </si>
  <si>
    <t>ADAPTADOR PVC SOLDAVEL CURTO COM BOLSA E ROSCA, 50 MM X1 1/2", PARA AGUA FRIA</t>
  </si>
  <si>
    <t>ADAPTADOR PVC SOLDAVEL CURTO COM BOLSA E ROSCA, 60 MM X 2", PARA AGUA FRIA</t>
  </si>
  <si>
    <t>ADAPTADOR PVC SOLDAVEL CURTO COM BOLSA E ROSCA, 75 MM X 2 1/2", PARA AGUA FRIA</t>
  </si>
  <si>
    <t>ADAPTADOR PVC SOLDAVEL CURTO COM BOLSA E ROSCA, 85 MM X 3", PARA AGUA FRIA</t>
  </si>
  <si>
    <t>ADAPTADOR PVC SOLDAVEL, COM FLANGE E ANEL DE VEDACAO, 20 MM X 1/2", PARA CAIXA D'AGUA</t>
  </si>
  <si>
    <t>ADAPTADOR PVC SOLDAVEL, COM FLANGE E ANEL DE VEDACAO, 25 MM X 3/4", PARA CAIXA D'AGUA</t>
  </si>
  <si>
    <t>ADAPTADOR PVC SOLDAVEL, COM FLANGE E ANEL DE VEDACAO, 32 MM X 1", PARA CAIXA D'AGUA</t>
  </si>
  <si>
    <t>ADAPTADOR PVC SOLDAVEL, COM FLANGE E ANEL DE VEDACAO, 40 MM X 1 1/4", PARA CAIXA D'AGUA</t>
  </si>
  <si>
    <t>ADAPTADOR PVC SOLDAVEL, COM FLANGE E ANEL DE VEDACAO, 50 MM X 1 1/2", PARA CAIXA D'AGUA</t>
  </si>
  <si>
    <t>ADAPTADOR PVC, COM REGISTRO, PARA PEAD, 20 MM X 3/4", PARA LIGACAO PREDIAL DE AGUA</t>
  </si>
  <si>
    <t>ADAPTADOR PVC, ROSCAVEL, COM FLANGES E ANEL DE VEDACAO, 1 1/2", PARA CAIXA D'AGUA</t>
  </si>
  <si>
    <t>ADAPTADOR PVC, ROSCAVEL, COM FLANGES E ANEL DE VEDACAO, 1", PARA CAIXA D'AGUA</t>
  </si>
  <si>
    <t>ADAPTADOR PVC, ROSCAVEL, COM FLANGES E ANEL DE VEDACAO, 1/2", PARA CAIXA D'AGUA</t>
  </si>
  <si>
    <t>ADAPTADOR PVC, ROSCAVEL, COM FLANGES E ANEL DE VEDACAO, 3/4", PARA CAIXA D'AGUA</t>
  </si>
  <si>
    <t>ADAPTADOR PVC, SOLDAVEL, COM FLANGES E ANEL DE VEDACAO, 60 MM X 2", PARA CAIXA D'AGUA</t>
  </si>
  <si>
    <t>ADAPTADOR PVC, SOLDAVEL, COM FLANGES LIVRES, 110 MM X 4", PARA CAIXA D'AGUA</t>
  </si>
  <si>
    <t>ADAPTADOR PVC, SOLDAVEL, COM FLANGES LIVRES, 75 MM X 2 1/2", PARA CAIXA D'AGUA</t>
  </si>
  <si>
    <t>ADAPTADOR PVC, SOLDAVEL, COM FLANGES LIVRES, 85 MM X 3", PARA CAIXA D'AGUA</t>
  </si>
  <si>
    <t>ADAPTADOR PVC, SOLDAVEL, LONGO, COM FLANGE LIVRE, 110 MM X 4", PARA CAIXA D'AGUA</t>
  </si>
  <si>
    <t>ADAPTADOR PVC, SOLDAVEL, LONGO, COM FLANGE LIVRE, 32 MM X 1", PARA CAIXA D'AGUA</t>
  </si>
  <si>
    <t>ADAPTADOR PVC, SOLDAVEL, LONGO, COM FLANGE LIVRE, 75 MM X 2 1/2", PARA CAIXA D'AGUA</t>
  </si>
  <si>
    <t>ADAPTADOR PVC, SOLDAVEL, LONGO, COM FLANGE LIVRE, 85 MM X 3", PARA CAIXA D'AGUA</t>
  </si>
  <si>
    <t>ADESIVO / COLA DE CONTATO LIQUIDO, A BASE DE RESINAS, PARA COLAGEM DE ESPUMA PARA ISOLAMENTO TERMICO FLEXIVEL</t>
  </si>
  <si>
    <t>ADESIVO / COLA PARA EPS (ISOPOR) E OUTROS MATERIAIS</t>
  </si>
  <si>
    <t>ADESIVO ACRILICO DE BASE AQUOSA / COLA DE CONTATO</t>
  </si>
  <si>
    <t>ADESIVO ESTRUTURAL A BASE DE RESINA EPOXI PARA INJECAO EM TRINCAS, BICOMPONENTE, BAIXA VISCOSIDADE</t>
  </si>
  <si>
    <t>ADESIVO ESTRUTURAL A BASE DE RESINA EPOXI, BICOMPONENTE, FLUIDO</t>
  </si>
  <si>
    <t>ADESIVO ESTRUTURAL A BASE DE RESINA EPOXI, BICOMPONENTE, PASTOSO (TIXOTROPICO)</t>
  </si>
  <si>
    <t>ADESIVO PARA TUBOS CPVC, *75* G</t>
  </si>
  <si>
    <t>ADESIVO PLASTICO PARA PVC, BISNAGA COM 75 GR</t>
  </si>
  <si>
    <t>ADESIVO PLASTICO PARA PVC, FRASCO COM *850* GR</t>
  </si>
  <si>
    <t>ADESIVO PLASTICO PARA PVC, FRASCO COM 175 GR</t>
  </si>
  <si>
    <t>ADITIVO ACELERADOR DE PEGA E ENDURECIMENTO PARA ARGAMASSAS E CONCRETOS, LIQUIDO E ISENTO DE CLORETOS</t>
  </si>
  <si>
    <t>ADITIVO ADESIVO LIQUIDO PARA ARGAMASSAS DE REVESTIMENTOS CIMENTICIOS</t>
  </si>
  <si>
    <t>ADITIVO IMPERMEABILIZANTE CRISTALIZANTE PARA CONCRETO</t>
  </si>
  <si>
    <t>ADITIVO IMPERMEABILIZANTE DE PEGA NORMAL PARA ARGAMASSAS E CONCRETOS SEM ARMACAO, LIQUIDO E ISENTO DE CLORETOS</t>
  </si>
  <si>
    <t>ADITIVO IMPERMEABILIZANTE DE PEGA ULTRARRAPIDA, LIQUIDO E ISENTO DE CLORETOS</t>
  </si>
  <si>
    <t>ADITIVO LIQUIDO INCORPORADOR DE AR PARA CONCRETO E ARGAMASSA, LIQUIDO E ISENTO DE CLORETOS</t>
  </si>
  <si>
    <t>ADITIVO PLASTIFICANTE E ESTABILIZADOR PARA ARGAMASSAS DE ASSENTAMENTO E REBOCO, LIQUIDO E ISENTO DE CLORETOS</t>
  </si>
  <si>
    <t>ADITIVO PLASTIFICANTE RETARDADOR DE PEGA E REDUTOR DE AGUA PARA CONCRETO, LIQUIDO E ISENTO DE CLORETOS</t>
  </si>
  <si>
    <t>ADITIVO SUPERPLASTIFICANTE DE PEGA NORMAL PARA CONCRETO, LIQUIDO E ISENTO DE CLORETOS</t>
  </si>
  <si>
    <t>ADUELA/ GALERIA PRE-MOLDADA DE CONCRETO ARMADO, SECAO QUADRADA INTERNA DE 1,50 X 1,50 M (L X A), MISULA DE 20 X 20 CM, C = 1,00 M, ESPESSURA MIN = 15 CM, TB-45 E FCK DO CONCRETO = 30 MPA</t>
  </si>
  <si>
    <t>ADUELA/ GALERIA PRE-MOLDADA DE CONCRETO ARMADO, SECAO RETANGULAR INTERNA DE 2,00 X 2,00 M (L X A), MISULA DE 20 X 20 CM, C = 1,00 M, ESPESSURA MIN = 15 CM, TB-45 E FCK DO CONCRETO = 30 MPA</t>
  </si>
  <si>
    <t>ADUELA/ GALERIA PRE-MOLDADA DE CONCRETO ARMADO, SECAO RETANGULAR INTERNA DE 2,50 X 2,50 M (L X A), MISULA DE 20 X 20 CM, C = 1,00 M, ESPESSURA MIN = 15 CM, TB-45 E FCK DO CONCRETO = 30 MPA</t>
  </si>
  <si>
    <t>ADUELA/ GALERIA PRE-MOLDADA DE CONCRETO ARMADO, SECAO RETANGULAR INTERNA DE 3,00 X 3,00 M (L X A), MISULA DE 20 X 20 CM, C = 1.00 M, ESPESSURA MIN = 20 CM, TB-45 E FCK DO CONCRETO = 30 MPA</t>
  </si>
  <si>
    <t>AFASTADOR PARA TELHA DE FIBROCIMENTO CANALETE 90 OU KALHETAO</t>
  </si>
  <si>
    <t>AGENTE DE CURA, PROTETOR DA EVAPORACAO DA AGUA DE HIDRATACAO DO CONCRETO</t>
  </si>
  <si>
    <t>AGREGADO RECICLADO, TIPO RACHAO RECICLADO CINZA, CLASSE A</t>
  </si>
  <si>
    <t>AJUDANTE DE ARMADOR (HORISTA)</t>
  </si>
  <si>
    <t>AJUDANTE DE ARMADOR (MENSALISTA)</t>
  </si>
  <si>
    <t>AJUDANTE DE ELETRICISTA (HORISTA)</t>
  </si>
  <si>
    <t>AJUDANTE DE ELETRICISTA (MENSALISTA)</t>
  </si>
  <si>
    <t>AJUDANTE DE ESTRUTURAS METALICAS (HORISTA)</t>
  </si>
  <si>
    <t>AJUDANTE DE ESTRUTURAS METALICAS (MENSALISTA)</t>
  </si>
  <si>
    <t>AJUDANTE DE OPERACAO EM GERAL (HORISTA)</t>
  </si>
  <si>
    <t>AJUDANTE DE OPERACAO EM GERAL (MENSALISTA)</t>
  </si>
  <si>
    <t>AJUDANTE DE PINTOR (HORISTA)</t>
  </si>
  <si>
    <t>AJUDANTE DE PINTOR (MENSALISTA)</t>
  </si>
  <si>
    <t>AJUDANTE DE SERRALHEIRO (HORISTA)</t>
  </si>
  <si>
    <t>AJUDANTE DE SERRALHEIRO (MENSALISTA)</t>
  </si>
  <si>
    <t>AJUDANTE ESPECIALIZADO (HORISTA)</t>
  </si>
  <si>
    <t>AJUDANTE ESPECIALIZADO (MENSALISTA)</t>
  </si>
  <si>
    <t>ALCA PREFORMADA DE CONTRA POSTE, EM ACO GALVANIZADO, PARA CABO 3/16", COMPRIMENTO *860* MM</t>
  </si>
  <si>
    <t>ALCA PREFORMADA DE DISTRIBUICAO, EM ACO GALVANIZADO, PARA CABO DE ALUMINIO DIAMETRO 16 A 25 MM</t>
  </si>
  <si>
    <t>ALCA PREFORMADA DE DISTRIBUICAO, EM ACO GALVANIZADO, PARA CONDUTORES DE ALUMINIO AWG 1/0 (CAA 6/1 OU CA 7 FIOS)</t>
  </si>
  <si>
    <t>ALCA PREFORMADA DE DISTRIBUICAO, EM ACO GALVANIZADO, PARA CONDUTORES DE ALUMINIO AWG 2 (CAA 6/1 OU CA 7 FIOS)</t>
  </si>
  <si>
    <t>ALCA PREFORMADA DE SERVICO, EM ACO GALVANIZADO, PARA CONDUTORES DE ALUMINIO AWG 4 (CAA 6/1)</t>
  </si>
  <si>
    <t>ALCA PREFORMADA DE SERVICO, EM ACO GALVANIZADO, PARA CONDUTORES DE ALUMINIO AWG 6 (CAA 6/1)</t>
  </si>
  <si>
    <t>ALICATE DE CORTE DIAGONAL 6" COM ISOLAMENTO</t>
  </si>
  <si>
    <t>ALICATE DE CRIMPAR RJ11, RJ12 E RJ45, COM CATRACA</t>
  </si>
  <si>
    <t>ALICATE DE PRESSAO 11" PARA SOLDA, TIPO C</t>
  </si>
  <si>
    <t>ALICATE DE PRESSAO 11" PARA SOLDA, TIPO U</t>
  </si>
  <si>
    <t>ALICATE DE PRESSAO PARA SOLDA DE CHAPA 18"</t>
  </si>
  <si>
    <t>ALICATE PARA ANEIS DE PISTAO, CAPACIDADE *50* A 100 MM</t>
  </si>
  <si>
    <t>ALIMENTACAO - HORISTA (COLETADO CAIXA - ENCARGOS COMPLEMENTARES)</t>
  </si>
  <si>
    <t>ALIMENTACAO - MENSALISTA (COLETADO CAIXA - ENCARGOS COMPLEMENTARES)</t>
  </si>
  <si>
    <t>ALISADORA DE CONCRETO COM MOTOR A GASOLINA DE 5,5 HP, PESO COM MOTOR DE 78 KG, 4 PAS</t>
  </si>
  <si>
    <t>ALMOXARIFE (HORISTA)</t>
  </si>
  <si>
    <t>ALMOXARIFE (MENSALISTA)</t>
  </si>
  <si>
    <t>ALONGADOR COM TRES ALTURAS, EM TUBO DE ACO CARBONO, PINTURA NO PROCESSO ELETROSTATICO - EQUIPAMENTO DE GINASTICA PARA ACADEMIA AO AR LIVRE / ACADEMIA DA TERCEIRA IDADE - ATI</t>
  </si>
  <si>
    <t>ANEL BORRACHA PARA TUBO ESGOTO PREDIAL, DN 100 MM (NBR 5688)</t>
  </si>
  <si>
    <t>ANEL BORRACHA PARA TUBO ESGOTO PREDIAL, DN 50 MM (NBR 5688)</t>
  </si>
  <si>
    <t>ANEL BORRACHA PARA TUBO ESGOTO PREDIAL, DN 75 MM (NBR 5688)</t>
  </si>
  <si>
    <t>ANEL BORRACHA, DN 100 MM, PARA TUBO SERIE REFORCADA ESGOTO PREDIAL</t>
  </si>
  <si>
    <t>ANEL BORRACHA, DN 150 MM, PARA TUBO SERIE REFORCADA ESGOTO PREDIAL</t>
  </si>
  <si>
    <t>ANEL BORRACHA, DN 50 MM, PARA TUBO SERIE REFORCADA ESGOTO PREDIAL</t>
  </si>
  <si>
    <t>ANEL BORRACHA, DN 75 MM, PARA TUBO SERIE REFORCADA ESGOTO PREDIAL</t>
  </si>
  <si>
    <t>ANEL BORRACHA, PARA TUBO PVC DEFOFO, DN 100 MM (NBR 7665)</t>
  </si>
  <si>
    <t>ANEL BORRACHA, PARA TUBO PVC DEFOFO, DN 150 MM (NBR 7665)</t>
  </si>
  <si>
    <t>ANEL BORRACHA, PARA TUBO PVC DEFOFO, DN 200 MM (NBR 7665)</t>
  </si>
  <si>
    <t>ANEL BORRACHA, PARA TUBO PVC, REDE COLETOR ESGOTO, DN 100 MM (NBR 7362)</t>
  </si>
  <si>
    <t>ANEL BORRACHA, PARA TUBO PVC, REDE COLETOR ESGOTO, DN 150 MM (NBR 7362)</t>
  </si>
  <si>
    <t>ANEL BORRACHA, PARA TUBO PVC, REDE COLETOR ESGOTO, DN 200 MM (NBR 7362)</t>
  </si>
  <si>
    <t>ANEL BORRACHA, PARA TUBO PVC, REDE COLETOR ESGOTO, DN 250 MM (NBR 7362)</t>
  </si>
  <si>
    <t>ANEL BORRACHA, PARA TUBO PVC, REDE COLETOR ESGOTO, DN 350 MM (NBR 7362)</t>
  </si>
  <si>
    <t>ANEL BORRACHA, PARA TUBO PVC, REDE COLETOR ESGOTO, DN 400 MM (NBR 7362)</t>
  </si>
  <si>
    <t>ANEL BORRACHA, PARA TUBO, PVC REDE COLETOR ESGOTO, DN 300 MM (NBR 7362)</t>
  </si>
  <si>
    <t>ANEL BORRACHA, PARA TUBO/CONEXAO PVC PBA, DN 100 MM, PARA REDE AGUA</t>
  </si>
  <si>
    <t>ANEL BORRACHA, PARA TUBO/CONEXAO PVC PBA, DN 50 MM, PARA REDE AGUA</t>
  </si>
  <si>
    <t>ANEL BORRACHA, PARA TUBO/CONEXAO PVC PBA, DN 60 MM, PARA REDE AGUA</t>
  </si>
  <si>
    <t>ANEL BORRACHA, PARA TUBO/CONEXAO PVC PBA, DN 75 MM, PARA REDE AGUA</t>
  </si>
  <si>
    <t>ANEL DE BORRACHA PARA VEDACAO DE DUTO PEAD CORRUGADO PARA ELETRICA, DN 1 1/2" (NBR 15715)</t>
  </si>
  <si>
    <t>ANEL DE BORRACHA PARA VEDACAO DE DUTO PEAD CORRUGADO PARA ELETRICA, DN 1 1/4" (NBR 15715)</t>
  </si>
  <si>
    <t>ANEL DE BORRACHA PARA VEDACAO DE DUTO PEAD CORRUGADO PARA ELETRICA, DN 2" (NBR 15715)</t>
  </si>
  <si>
    <t>ANEL DE BORRACHA PARA VEDACAO DE DUTO PEAD CORRUGADO PARA ELETRICA, DN 3" (NBR 15715)</t>
  </si>
  <si>
    <t>ANEL DE BORRACHA PARA VEDACAO DE DUTO PEAD CORRUGADO PARA ELETRICA, DN 4" (NBR 15715)</t>
  </si>
  <si>
    <t>ANEL DE CONCRETO ARMADO COM FUNDO, PARA FOSSA E POCO 1,50 X *0,50* M</t>
  </si>
  <si>
    <t>ANEL DE CONCRETO ARMADO COM FUNDO, PARA FOSSA E POCO 2,00 X *0,50* M</t>
  </si>
  <si>
    <t>ANEL DE CONCRETO ARMADO COM FUNDO, PARA FOSSA E POCO 2,50 X *0,50* M</t>
  </si>
  <si>
    <t>ANEL DE CONCRETO ARMADO, COM FUROS/DRENO PARA SUMIDOURO, D = 0,80 M, H = 0,50 M</t>
  </si>
  <si>
    <t>ANEL DE CONCRETO ARMADO, COM FUROS/DRENO PARA SUMIDOURO, D = 1,00 M, H = 0,50M</t>
  </si>
  <si>
    <t>ANEL DE CONCRETO ARMADO, COM FUROS/DRENO PARA SUMIDOURO, D = 1,50 M, H = 0,50 M</t>
  </si>
  <si>
    <t>ANEL DE DISTRIBUICAO EM ACO GALVANIZADO PARA FIO FE-160</t>
  </si>
  <si>
    <t>ANEL DE EXPANSAO EM COBRE, ENGATE RAPIDO 1 1/2", PARA EMPATACAO MANGUEIRA DE COMBATE A INCENDIO PREDIAL</t>
  </si>
  <si>
    <t>ANEL DE EXPANSAO EM COBRE, ENGATE RAPIDO 2 1/2", PARA EMPATACAO MANGUEIRA DE COMBATE A INCENDIO PREDIAL</t>
  </si>
  <si>
    <t>ANEL DE VEDACAO, PVC FLEXIVEL, 100 MM, PARA SAIDA DE BACIA / VASO SANITARIO</t>
  </si>
  <si>
    <t>ANEL DE VEDACAO/JUNTA ELASTICA, H = *16* MM, PARA TUBO DE CONCRETO, DN 300 MM</t>
  </si>
  <si>
    <t>ANEL DE VEDACAO/JUNTA ELASTICA, H = *16* MM, PARA TUBO DE CONCRETO, DN 400 MM</t>
  </si>
  <si>
    <t>ANEL DE VEDACAO/JUNTA ELASTICA, H = *16* MM, PARA TUBO DE CONCRETO, DN 500 MM</t>
  </si>
  <si>
    <t>ANEL DE VEDACAO/JUNTA ELASTICA, H = *16* MM, PARA TUBO DE CONCRETO, DN 600 MM</t>
  </si>
  <si>
    <t>ANEL DE VEDACAO/JUNTA ELASTICA, H = *18* MM, PARA TUBO DE CONCRETO, DN 700 MM</t>
  </si>
  <si>
    <t>ANEL DE VEDACAO/JUNTA ELASTICA, H = *19* MM, PARA TUBO DE CONCRETO, DN 800 MM</t>
  </si>
  <si>
    <t>ANEL DE VEDACAO/JUNTA ELASTICA, H = *19* MM, PARA TUBO DE CONCRETO, DN 900 MM</t>
  </si>
  <si>
    <t>ANEL DE VEDACAO/JUNTA ELASTICA, H = *21* MM, PARA TUBO DE CONCRETO, DN 1000 MM</t>
  </si>
  <si>
    <t>ANEL EM CONCRETO ARMADO, LISO, PARA FOSSAS SEPTICAS E SUMIDOUROS, COM FUNDO, DIAMETRO INTERNO DE 1,20 M E ALTURA DE 0,50 M</t>
  </si>
  <si>
    <t>ANEL EM CONCRETO ARMADO, LISO, PARA FOSSAS SEPTICAS E SUMIDOUROS, COM FUNDO, DIAMETRO INTERNO DE 3,00 M E ALTURA DE 0,50 M</t>
  </si>
  <si>
    <t>ANEL EM CONCRETO ARMADO, LISO, PARA FOSSAS SEPTICAS E SUMIDOUROS, SEM FUNDO, DIAMETRO INTERNO DE 2,00 M E ALTURA DE 0,50 M</t>
  </si>
  <si>
    <t>ANEL EM CONCRETO ARMADO, LISO, PARA FOSSAS SEPTICAS E SUMIDOUROS, SEM FUNDO, DIAMETRO INTERNO DE 2,50 M E ALTURA DE 0,50 M</t>
  </si>
  <si>
    <t>ANEL EM CONCRETO ARMADO, LISO, PARA FOSSAS SEPTICAS E SUMIDOUROS, SEM FUNDO, DIAMETRO INTERNO DE 3,00 M E ALTURA DE 0,50 M</t>
  </si>
  <si>
    <t>ANEL EM CONCRETO ARMADO, LISO, PARA POCOS DE INSPECAO, COM FUNDO, DIAMETRO INTERNO DE 0,60 M E ALTURA DE 0,50 M</t>
  </si>
  <si>
    <t>ANEL EM CONCRETO ARMADO, LISO, PARA POCOS DE INSPECAO, SEM FUNDO, DIAMETRO INTERNO DE 0,60 M E ALTURA DE 0,20 M</t>
  </si>
  <si>
    <t>ANEL EM CONCRETO ARMADO, LISO, PARA POCOS DE INSPECAO, SEM FUNDO, DIAMETRO INTERNO DE 0,60 M E ALTURA DE 0,50 M</t>
  </si>
  <si>
    <t>ANEL EM CONCRETO ARMADO, LISO, PARA POCOS DE VISITA, POCOS DE INSPECAO, FOSSAS SEPTICAS E SUMIDOUROS, COM FUNDO, DIAMETRO INTERNO DE 1,20 M E ALTURA DE 0,75 M</t>
  </si>
  <si>
    <t>ANEL EM CONCRETO ARMADO, LISO, PARA POCOS DE VISITA, POCOS DE INSPECAO, FOSSAS SEPTICAS E SUMIDOUROS, SEM FUNDO, DIAMETRO INTERNO DE 1,20 M E ALTURA DE 0,50 M</t>
  </si>
  <si>
    <t>ANEL EM CONCRETO ARMADO, LISO, PARA POCOS DE VISITAS, POCOS DE INSPECAO, FOSSAS SEPTICAS E SUMIDOUROS, COM FUNDO, DIAMETRO INTERNO DE 0,80 M E ALTURA DE 0,50 M</t>
  </si>
  <si>
    <t>ANEL EM CONCRETO ARMADO, LISO, PARA POCOS DE VISITAS, POCOS DE INSPECAO, FOSSAS SEPTICAS E SUMIDOUROS, COM FUNDO, DIAMETRO INTERNO DE 1,00 M E ALTURA DE 0,50 M</t>
  </si>
  <si>
    <t>ANEL EM CONCRETO ARMADO, LISO, PARA POCOS DE VISITAS, POCOS DE INSPECAO, FOSSAS SEPTICAS E SUMIDOUROS, SEM FUNDO, DIAMETRO INTERNO DE 0,80 M E ALTURA DE 0,50 M</t>
  </si>
  <si>
    <t>ANEL EM CONCRETO ARMADO, LISO, PARA POCOS DE VISITAS, POCOS DE INSPECAO, FOSSAS SEPTICAS E SUMIDOUROS, SEM FUNDO, DIAMETRO INTERNO DE 1,00 M E ALTURA DE 0,50 M</t>
  </si>
  <si>
    <t>ANEL EM CONCRETO ARMADO, LISO, PARA, POCOS DE VISITA, POCOS DE INSPECAO, FOSSAS SEPTICAS E SUMIDOUROS, COM FUNDO, DIAMETRO INTERNO DE 1,50 M E ALTURA DE 1,00 M</t>
  </si>
  <si>
    <t>ANEL EM CONCRETO ARMADO, LISO, PARA, POCOS DE VISITA, POCOS DE INSPECAO, FOSSAS SEPTICAS E SUMIDOUROS, SEM FUNDO, DIAMETRO INTERNO DE 1,50 M E ALTURA DE 0,50 M</t>
  </si>
  <si>
    <t>ANEL EM CONCRETO ARMADO, PERFURADO, PARA FOSSAS SEPTICAS E SUMIDOUROS, SEM FUNDO, DIAMETRO INTERNO DE 1,20 M E ALTURA DE 0,50 M</t>
  </si>
  <si>
    <t>ANEL EM CONCRETO ARMADO, PERFURADO, PARA FOSSAS SEPTICAS E SUMIDOUROS, SEM FUNDO, DIAMETRO INTERNO DE 2,00 M E ALTURA DE 0,50 M</t>
  </si>
  <si>
    <t>ANEL EM CONCRETO ARMADO, PERFURADO, PARA FOSSAS SEPTICAS E SUMIDOUROS, SEM FUNDO, DIAMETRO INTERNO DE 2,50 M E ALTURA DE 0,50 M</t>
  </si>
  <si>
    <t>ANEL EM CONCRETO ARMADO, PERFURADO, PARA FOSSAS SEPTICAS E SUMIDOUROS, SEM FUNDO, DIAMETRO INTERNO DE 3,00 M E ALTURA DE 0,50 M</t>
  </si>
  <si>
    <t>APARELHO CORTE OXI-ACETILENO PARA SOLDA E CORTE CONTENDO MACARICO SOLDA, BICO DE CORTE, CILINDROS, REGULADORES, MANGUEIRAS E CARRINHO</t>
  </si>
  <si>
    <t>APARELHO SINALIZADOR LUMINOSO COM LED, PARA SAIDA GARAGEM, COM 2 LENTES EM POLICARBONATO, BIVOLT (INCLUI SUPORTE DE FIXACAO)</t>
  </si>
  <si>
    <t>APONTADOR OU APROPRIADOR DE MAO DE OBRA (HORISTA)</t>
  </si>
  <si>
    <t>APONTADOR OU APROPRIADOR DE MAO DE OBRA (MENSALISTA)</t>
  </si>
  <si>
    <t>AQUECEDOR DE AGUA A GAS GLP/GN COM CAPACIDADE DE ARMAZENAMENTO DE 50 A 80 L</t>
  </si>
  <si>
    <t>AQUECEDOR DE AGUA ELETRICO HORIZONTAL, RESERVATORIO DE 200 L CILINDRICO EM COBRE, REFORCADO COM ACO CARBONO, MONOFASICO, TENSAO NOMINAL 220 V</t>
  </si>
  <si>
    <t>AQUECEDOR DE AGUA ELETRICO RESERVATORIO DE 100 L CILINDRICO EM COBRE, REFORCADO COM ACO CARBONO, MONOFASICO, TENSAO NOMINAL 220 V</t>
  </si>
  <si>
    <t>AQUECEDOR DE AGUA ELETRICO RESERVATORIO DE 500 L CILINDRICO EM COBRE, REFORCADO COM ACO CARBONO, MONOFASICO, TENSAO NOMINAL 220 V</t>
  </si>
  <si>
    <t>AQUECEDOR DE AGUA ELETRICO RESERVATORIO DE 500 L CILINDRICO EM COBRE, REFORCADO COM ACO CARBONO, TRIFASICO, TENSAO NOMINAL 220/380/400 V, POTENCIA 24 KW</t>
  </si>
  <si>
    <t>AQUECEDOR DE AGUA ELETRICO RESERVATORIO DE 700 L CILINDRICO EM COBRE, REFORCADO COM ACO CARBONO, MONOFASICO, TENSAO NOMINAL 220 V</t>
  </si>
  <si>
    <t>AQUECEDOR SOLAR COM RESERVATORIO TERMICO DE 1000 L E *5* PLACAS COLETORAS DE *2,0* M2 (NAO INCLUI ACESSORIOS) (SEM INSTALACAO)</t>
  </si>
  <si>
    <t>AQUECEDOR SOLAR COM RESERVATORIO TERMICO DE 400 L E *2* PLACAS COLETORAS DE *2,0* M2 (NAO INCLUI ACESSORIOS) (SEM INSTALACAO)</t>
  </si>
  <si>
    <t>AQUECEDOR SOLAR COM RESERVATORIO TERMICO DE 600 L E *3* PLACAS COLETORAS DE *2,0* M2 (NAO INCLUI ACESSORIOS) (SEM INSTALACAO)</t>
  </si>
  <si>
    <t>AQUECEDOR SOLAR COM RESERVATORIO TERMICO DE 800 L E *4* PLACAS COLETORAS DE *2,0* M2 (NAO INCLUI ACESSORIOS) (SEM INSTALACAO)</t>
  </si>
  <si>
    <t>AQUECEDOR SOLAR DE INSTALACAO EXTERNA, KIT COMPACTO, CONJUNTO COM RESERVATORIO TERMICO DE 200 L, PLACA COLETORA DE *2,0* M2 E INCLUSO ACESSORIOS (RESIDENCIAS ATE 120,00 M2 E DE 4 A 5 BANHOS POR DIA) (SEM INSTALACAO)</t>
  </si>
  <si>
    <t>AR CONDICIONADO SPLIT INVERTER, HI-WALL (PAREDE), 12000 BTU/H, CICLO FRIO, 60HZ, CLASSIFICACAO A (SELO PROCEL), GAS HFC, CONTROLE S/FIO</t>
  </si>
  <si>
    <t>AR CONDICIONADO SPLIT INVERTER, HI-WALL (PAREDE), 18000 BTU/H, CICLO FRIO, 60HZ, CLASSIFICACAO A (SELO PROCEL), GAS HFC, CONTROLE S/FIO</t>
  </si>
  <si>
    <t>AR CONDICIONADO SPLIT INVERTER, HI-WALL (PAREDE), 24000 BTU/H, CICLO FRIO, 60HZ, CLASSIFICACAO A (SELO PROCEL), GAS HFC, CONTROLE S/FIO</t>
  </si>
  <si>
    <t>AR CONDICIONADO SPLIT INVERTER, HI-WALL (PAREDE), 9000 BTU/H, CICLO FRIO, 60HZ, CLASSIFICACAO A (SELO PROCEL), GAS HFC, CONTROLE S/FIO</t>
  </si>
  <si>
    <t>AR CONDICIONADO SPLIT INVERTER, PISO TETO, 18000 BTU/H, CICLO FRIO, 60HZ, CLASSIFICACAO ENERGETICA A OU B (SELO PROCEL), GAS HFC, CONTROLE S/FIO</t>
  </si>
  <si>
    <t>AR CONDICIONADO SPLIT INVERTER, PISO TETO, 24000 BTU/H, CICLO FRIO, 60HZ, CLASSIFICACAO ENERGETICA A OU B (SELO PROCEL), GAS HFC, CONTROLE S/FIO</t>
  </si>
  <si>
    <t>AR CONDICIONADO SPLIT INVERTER, PISO TETO, 36000 BTU/H, CICLO FRIO, 60HZ, CLASSIFICACAO ENERGETICA A OU B (SELO PROCEL), GAS HFC, CONTROLE S/FIO</t>
  </si>
  <si>
    <t>AR CONDICIONADO SPLIT INVERTER, PISO TETO, 48000 BTU/H, CICLO FRIO, 60HZ, CLASSIFICACAO ENERGETICA A OU B (SELO PROCEL), GAS HFC, CONTROLE S/FIO</t>
  </si>
  <si>
    <t>AR CONDICIONADO SPLIT INVERTER, PISO TETO, APRESENTANDO ENTRE 54000 E 58000 BTU/H, CICLO FRIO, 60HZ, CLASSIFICACAO ENERGETICA A OU B (SELO PROCEL), GAS HFC, CONTROLE S/FIO</t>
  </si>
  <si>
    <t>AR CONDICIONADO SPLIT ON/OFF, CASSETE (TETO), 18000 BTUS/H, CICLO QUENTE/FRIO, 60 HZ, CLASSIFICACAO ENERGETICA C - SELO PROCEL, GAS HFC, CONTROLE S/ FIO</t>
  </si>
  <si>
    <t>AR CONDICIONADO SPLIT ON/OFF, CASSETE (TETO), 24000 BTUS/H, CICLO QUENTE/FRIO, 60 HZ, CLASSIFICACAO ENERGETICA C - SELO PROCEL, GAS HFC, CONTROLE S/ FIO</t>
  </si>
  <si>
    <t>AR CONDICIONADO SPLIT ON/OFF, CASSETE (TETO), 36000 BTUS/H, CICLO QUENTE/FRIO, 60 HZ, CLASSIFICACAO ENERGETICA A - SELO PROCEL, GAS HFC, CONTROLE S/ FIO</t>
  </si>
  <si>
    <t>AR CONDICIONADO SPLIT ON/OFF, CASSETE (TETO), 48000 BTUS/H, CICLO QUENTE/FRIO, 60 HZ, CLASSIFICACAO ENERGETICA A - SELO PROCEL, GAS HFC, CONTROLE S/ FIO</t>
  </si>
  <si>
    <t>AR CONDICIONADO SPLIT ON/OFF, CASSETE (TETO), 60000 BTUS/H, CICLO QUENTE/FRIO, 60 HZ, CLASSIFICACAO ENERGETICA A - SELO PROCEL, GAS HFC, CONTROLE S/ FIO</t>
  </si>
  <si>
    <t>AR CONDICIONADO SPLIT ON/OFF, CASSETE (TETO), FRIO 4 VIAS 18000 BTUS/H, CLASSIFICACAO ENERGETICA C - SELO PROCEL, GAS HFC, CONTROLE S/ FIO</t>
  </si>
  <si>
    <t>AR CONDICIONADO SPLIT ON/OFF, CASSETE (TETO), FRIO 4 VIAS 24000 BTUS/H, CLASSIFICACAO ENERGETICA C - SELO PROCEL, GAS HFC, CONTROLE S/ FIO</t>
  </si>
  <si>
    <t>AR CONDICIONADO SPLIT ON/OFF, CASSETE (TETO), FRIO 4 VIAS 36000 BTUS/H, CLASSIFICACAO ENERGETICA C - SELO PROCEL, GAS HFC, CONTROLE S/ FIO</t>
  </si>
  <si>
    <t>AR CONDICIONADO SPLIT ON/OFF, CASSETE (TETO), FRIO 4 VIAS 48000 BTUS/H, CLASSIFICACAO ENERGETICA C - SELO PROCEL, GAS HFC, CONTROLE S/ FIO</t>
  </si>
  <si>
    <t>AR CONDICIONADO SPLIT ON/OFF, CASSETE (TETO), FRIO 4 VIAS 60000 BTUS/H, CLASSIFICACAO ENERGETICA C - SELO PROCEL, GAS HFC, CONTROLE S/ FIO</t>
  </si>
  <si>
    <t>AR CONDICIONADO SPLIT ON/OFF, HI-WALL (PAREDE), 12000 BTUS/H, CICLO FRIO, 60 HZ, CLASSIFICACAO ENERGETICA A - SELO PROCEL, GAS HFC, CONTROLE S/ FIO</t>
  </si>
  <si>
    <t>AR CONDICIONADO SPLIT ON/OFF, HI-WALL (PAREDE), 12000 BTUS/H, CICLO QUENTE/FRIO, 60 HZ, CLASSIFICACAO ENERGETICA A - SELO PROCEL, GAS HFC, CONTROLE S/ FIO</t>
  </si>
  <si>
    <t>AR CONDICIONADO SPLIT ON/OFF, HI-WALL (PAREDE), 18000 BTUS/H, CICLO FRIO, 60 HZ, CLASSIFICACAO ENERGETICA A - SELO PROCEL, GAS HFC, CONTROLE S/ FIO</t>
  </si>
  <si>
    <t>AR CONDICIONADO SPLIT ON/OFF, HI-WALL (PAREDE), 18000 BTUS/H, CICLO QUENTE/FRIO, 60 HZ, CLASSIFICACAO ENERGETICA A - SELO PROCEL, GAS HFC, CONTROLE S/ FIO</t>
  </si>
  <si>
    <t>AR CONDICIONADO SPLIT ON/OFF, HI-WALL (PAREDE), 24000 BTUS/H, CICLO FRIO, 60 HZ, CLASSIFICACAO ENERGETICA A - SELO PROCEL, GAS HFC, CONTROLE S/ FIO</t>
  </si>
  <si>
    <t>AR CONDICIONADO SPLIT ON/OFF, HI-WALL (PAREDE), 24000 BTUS/H, CICLO QUENTE/FRIO, 60 HZ, CLASSIFICACAO ENERGETICA A - SELO PROCEL, GAS HFC, CONTROLE S/ FIO</t>
  </si>
  <si>
    <t>AR CONDICIONADO SPLIT ON/OFF, HI-WALL (PAREDE), 9000 BTUS/H, CICLO FRIO, 60 HZ, CLASSIFICACAO ENERGETICA A - SELO PROCEL, GAS HFC, CONTROLE S/ FIO</t>
  </si>
  <si>
    <t>AR CONDICIONADO SPLIT ON/OFF, HI-WALL (PAREDE), 9000 BTUS/H, CICLO QUENTE/FRIO, 60 HZ, CLASSIFICACAO ENERGETICA A - SELO PROCEL, GAS HFC, CONTROLE S/ FIO</t>
  </si>
  <si>
    <t>AR CONDICIONADO SPLIT ON/OFF, PISO TETO, 18.000 BTU/H, CICLO FRIO, 60HZ, CLASSIFICACAO ENERGETICA C - SELO PROCEL, GAS HFC, CONTROLE S/FIO</t>
  </si>
  <si>
    <t>AR CONDICIONADO SPLIT ON/OFF, PISO TETO, 24.000 BTU/H, CICLO FRIO, 60HZ, CLASSIFICACAO ENERGETICA C - SELO PROCEL, GAS HFC, CONTROLE S/FIO</t>
  </si>
  <si>
    <t>AR CONDICIONADO SPLIT ON/OFF, PISO TETO, 36.000 BTU/H, CICLO FRIO, 60HZ, CLASSIFICACAO ENERGETICA C - SELO PROCEL, GAS HFC, CONTROLE S/FIO</t>
  </si>
  <si>
    <t>AR CONDICIONADO SPLIT ON/OFF, PISO TETO, 48.000 BTU/H, CICLO FRIO, 60HZ, CLASSIFICACAO ENERGETICA C - SELO PROCEL, GAS HFC, CONTROLE S/FIO</t>
  </si>
  <si>
    <t>AR CONDICIONADO SPLIT ON/OFF, PISO TETO, 60.000 BTU/H, CICLO FRIO, 60HZ, CLASSIFICACAO ENERGETICA C - SELO PROCEL, GAS HFC, CONTROLE S/FIO</t>
  </si>
  <si>
    <t>AR-CONDICIONADO FRIO SPLITAO INVERTER 30 TR</t>
  </si>
  <si>
    <t>AR-CONDICIONADO FRIO SPLITAO MODULAR 10 TR</t>
  </si>
  <si>
    <t>AR-CONDICIONADO FRIO SPLITAO MODULAR 15 TR</t>
  </si>
  <si>
    <t>AR-CONDICIONADO FRIO SPLITAO MODULAR 20 TR</t>
  </si>
  <si>
    <t>AR-CONDICIONADO SPLIT INVERTER, PISO TETO, 24000 BTU/H, QUENTE/FRIO, 60HZ, CLASSIFICACAO ENERGETICA A - SELO PROCEL, GAS HFC, CONTROLE S/FIO</t>
  </si>
  <si>
    <t>ARADO REVERSIVEL COM 3 DISCOS DE 26" X 6MM REBOCAVEL</t>
  </si>
  <si>
    <t>ARAME DE ACO OVALADO 15 X 17 (45,7 KG, 700 KGF), ROLO 1000 M</t>
  </si>
  <si>
    <t>ARAME DE AMARRACAO PARA GABIAO GALVANIZADO, DIAMETRO 2,2 MM</t>
  </si>
  <si>
    <t>ARAME FARPADO GALVANIZADO, 14 BWG (2,11 MM), CLASSE 250</t>
  </si>
  <si>
    <t>ARAME FARPADO GALVANIZADO, 16 BWG (1,65 MM), CLASSE 250</t>
  </si>
  <si>
    <t>ARAME GALVANIZADO 12 BWG, D = 2,76 MM (0,048 KG/M) OU 14 BWG, D = 2,11 MM (0,026 KG/M)</t>
  </si>
  <si>
    <t>ARAME GALVANIZADO 16 BWG, D = 1,65MM (0,0166 KG/M)</t>
  </si>
  <si>
    <t>ARAME GALVANIZADO 18 BWG, D = 1,24MM (0,009 KG/M)</t>
  </si>
  <si>
    <t>ARAME GALVANIZADO 6 BWG, D = 5,16 MM (0,157 KG/M), OU 8 BWG, D = 4,19 MM (0,101 KG/M), OU 10 BWG, D = 3,40 MM (0,0713 KG/M)</t>
  </si>
  <si>
    <t>ARAME PROTEGIDO COM POLIMERO PARA GABIAO, DIAMETRO 2,2 MM</t>
  </si>
  <si>
    <t>ARAME RECOZIDO 16 BWG, D = 1,65 MM (0,016 KG/M) OU 18 BWG, D = 1,25 MM (0,01 KG/M)</t>
  </si>
  <si>
    <t>AREIA FINA - POSTO JAZIDA/FORNECEDOR (RETIRADO NA JAZIDA, SEM TRANSPORTE)</t>
  </si>
  <si>
    <t>AREIA GROSSA - POSTO JAZIDA/FORNECEDOR (RETIRADO NA JAZIDA, SEM TRANSPORTE)</t>
  </si>
  <si>
    <t>AREIA MEDIA - POSTO JAZIDA/FORNECEDOR (RETIRADO NA JAZIDA, SEM TRANSPORTE)</t>
  </si>
  <si>
    <t>AREIA PARA ATERRO - POSTO JAZIDA/FORNECEDOR (RETIRADO NA JAZIDA, SEM TRANSPORTE)</t>
  </si>
  <si>
    <t>AREIA PARA LEITO FILTRANTE (0,42 A 1,68 MM) - POSTO JAZIDA/FORNECEDOR (RETIRADO NA JAZIDA, SEM TRANSPORTE)</t>
  </si>
  <si>
    <t>ARGAMASSA COLANTE AC I PARA CERAMICAS</t>
  </si>
  <si>
    <t>ARGAMASSA COLANTE AC II</t>
  </si>
  <si>
    <t>ARGAMASSA COLANTE TIPO AC III</t>
  </si>
  <si>
    <t>ARGAMASSA COLANTE TIPO AC III E</t>
  </si>
  <si>
    <t>ARGAMASSA INDUSTRIALIZADA MULTIUSO, PARA REVESTIMENTO INTERNO E EXTERNO E ASSENTAMENTO DE BLOCOS DIVERSOS</t>
  </si>
  <si>
    <t>ARGAMASSA INDUSTRIALIZADA PARA CHAPISCO COLANTE</t>
  </si>
  <si>
    <t>ARGAMASSA INDUSTRIALIZADA PARA CHAPISCO ROLADO</t>
  </si>
  <si>
    <t>ARGAMASSA PARA REVESTIMENTO DECORATIVO MONOCAMADA</t>
  </si>
  <si>
    <t>ARGAMASSA PISO SOBRE PISO</t>
  </si>
  <si>
    <t>ARGAMASSA POLIMERICA DE REPARO ESTRUTURAL, BICOMPONENTE</t>
  </si>
  <si>
    <t>ARGAMASSA POLIMERICA IMPERMEABILIZANTE SEMIFLEXIVEL, BICOMPONENTE, A BASE DE CIMENTO E ADITIVOS</t>
  </si>
  <si>
    <t>ARGAMASSA PRONTA PARA CONTRAPISO</t>
  </si>
  <si>
    <t>ARGAMASSA USINADA AUTOADENSAVEL E AUTONIVELANTE PARA CONTRAPISO, COM BOMBEAMENTO (DISPONIBILIZACAO DE BOMBA), SEM O LANCAMENTO</t>
  </si>
  <si>
    <t>ARGILA EXPANDIDA, GRANULOMETRIA 2215</t>
  </si>
  <si>
    <t>ARGILA OU BARRO PARA ATERRO/REATERRO (COM TRANSPORTE ATE 10 KM)</t>
  </si>
  <si>
    <t>ARGILA OU BARRO PARA ATERRO/REATERRO (RETIRADO NA JAZIDA, SEM TRANSPORTE)</t>
  </si>
  <si>
    <t>ARGILA, ARGILA VERMELHA OU ARGILA ARENOSA (RETIRADA NA JAZIDA, SEM TRANSPORTE)</t>
  </si>
  <si>
    <t>ARMACAO VERTICAL COM HASTE E CONTRA-PINO, EM CHAPA DE ACO GALVANIZADO 3/16", COM 1 ESTRIBO E 1 ISOLADOR</t>
  </si>
  <si>
    <t>ARMACAO VERTICAL COM HASTE E CONTRA-PINO, EM CHAPA DE ACO GALVANIZADO 3/16", COM 1 ESTRIBO, SEM ISOLADOR</t>
  </si>
  <si>
    <t>ARMACAO VERTICAL COM HASTE E CONTRA-PINO, EM CHAPA DE ACO GALVANIZADO 3/16", COM 2 ESTRIBOS, E 2 ISOLADORES</t>
  </si>
  <si>
    <t>ARMACAO VERTICAL COM HASTE E CONTRA-PINO, EM CHAPA DE ACO GALVANIZADO 3/16", COM 2 ESTRIBOS, SEM ISOLADOR</t>
  </si>
  <si>
    <t>ARMACAO VERTICAL COM HASTE E CONTRA-PINO, EM CHAPA DE ACO GALVANIZADO 3/16", COM 3 ESTRIBOS E 3 ISOLADORES</t>
  </si>
  <si>
    <t>ARMACAO VERTICAL COM HASTE E CONTRA-PINO, EM CHAPA DE ACO GALVANIZADO 3/16", COM 3 ESTRIBOS, SEM ISOLADOR</t>
  </si>
  <si>
    <t>ARMACAO VERTICAL COM HASTE E CONTRA-PINO, EM CHAPA DE ACO GALVANIZADO 3/16", COM 4 ESTRIBOS E 4 ISOLADORES</t>
  </si>
  <si>
    <t>ARMACAO VERTICAL COM HASTE E CONTRA-PINO, EM CHAPA DE ACO GALVANIZADO 3/16", COM 4 ESTRIBOS, SEM ISOLADOR</t>
  </si>
  <si>
    <t>ARMADOR (HORISTA)</t>
  </si>
  <si>
    <t>ARMADOR (MENSALISTA)</t>
  </si>
  <si>
    <t>ARQUITETO JUNIOR (HORISTA)</t>
  </si>
  <si>
    <t>ARQUITETO JUNIOR (MENSALISTA)</t>
  </si>
  <si>
    <t>ARQUITETO PLENO (HORISTA)</t>
  </si>
  <si>
    <t>ARQUITETO PLENO (MENSALISTA)</t>
  </si>
  <si>
    <t>ARQUITETO SENIOR (HORISTA)</t>
  </si>
  <si>
    <t>ARQUITETO SENIOR (MENSALISTA)</t>
  </si>
  <si>
    <t>ARRUELA EM ACO GALVANIZADO, DIAMETRO EXTERNO = 35MM, ESPESSURA = 3MM, DIAMETRO DO FURO= 18MM</t>
  </si>
  <si>
    <t>ARRUELA EM ALUMINIO, COM ROSCA, DE 1 1/2", PARA ELETRODUTO</t>
  </si>
  <si>
    <t>ARRUELA EM ALUMINIO, COM ROSCA, DE 1 1/4", PARA ELETRODUTO</t>
  </si>
  <si>
    <t>ARRUELA EM ALUMINIO, COM ROSCA, DE 1", PARA ELETRODUTO</t>
  </si>
  <si>
    <t>ARRUELA EM ALUMINIO, COM ROSCA, DE 1/2", PARA ELETRODUTO</t>
  </si>
  <si>
    <t>ARRUELA EM ALUMINIO, COM ROSCA, DE 2 1/2", PARA ELETRODUTO</t>
  </si>
  <si>
    <t>ARRUELA EM ALUMINIO, COM ROSCA, DE 2", PARA ELETRODUTO</t>
  </si>
  <si>
    <t>ARRUELA EM ALUMINIO, COM ROSCA, DE 3", PARA ELETRODUTO</t>
  </si>
  <si>
    <t>ARRUELA EM ALUMINIO, COM ROSCA, DE 3/4", PARA ELETRODUTO</t>
  </si>
  <si>
    <t>ARRUELA EM ALUMINIO, COM ROSCA, DE 3/8", PARA ELETRODUTO</t>
  </si>
  <si>
    <t>ARRUELA EM ALUMINIO, COM ROSCA, DE 4", PARA ELETRODUTO</t>
  </si>
  <si>
    <t>ARRUELA LISA, REDONDA, DE LATAO POLIDO, DIAMETRO NOMINAL 5/8", DIAMETRO EXTERNO = 34 MM, DIAMETRO DO FURO = 17 MM, ESPESSURA = *2,5* MM</t>
  </si>
  <si>
    <t>ARRUELA QUADRADA EM ACO GALVANIZADO, DIMENSAO = 38 MM, ESPESSURA = 3MM, DIAMETRO DO FURO= 18 MM</t>
  </si>
  <si>
    <t>ASFALTO MODIFICADO TIPO I - NBR 9910 (ASFALTO OXIDADO PARA IMPERMEABILIZACAO, COEFICIENTE DE PENETRACAO 25-40)</t>
  </si>
  <si>
    <t>ASFALTO MODIFICADO TIPO II - NBR 9910 (ASFALTO OXIDADO PARA IMPERMEABILIZACAO, COEFICIENTE DE PENETRACAO 20-35)</t>
  </si>
  <si>
    <t>ASFALTO MODIFICADO TIPO III - NBR 9910 (ASFALTO OXIDADO PARA IMPERMEABILIZACAO, COEFICIENTE DE PENETRACAO 15-25)</t>
  </si>
  <si>
    <t>ASSENTADOR DE MANILHAS (HORISTA)</t>
  </si>
  <si>
    <t>ASSENTADOR DE MANILHAS (MENSALISTA)</t>
  </si>
  <si>
    <t>ASSENTO SANITARIO DE PLASTICO, TIPO CONVENCIONAL</t>
  </si>
  <si>
    <t>ASSENTO VASO SANITARIO INFANTIL EM PLASTICO BRANCO</t>
  </si>
  <si>
    <t>AUTOMATICO DE BOIA SUPERIOR / INFERIOR, *15* A / 250 V</t>
  </si>
  <si>
    <t>AUXILIAR DE AZULEJISTA (HORISTA)</t>
  </si>
  <si>
    <t>AUXILIAR DE AZULEJISTA (MENSALISTA)</t>
  </si>
  <si>
    <t>AUXILIAR DE ENCANADOR OU BOMBEIRO HIDRAULICO (HORISTA)</t>
  </si>
  <si>
    <t>AUXILIAR DE ENCANADOR OU BOMBEIRO HIDRAULICO (MENSALISTA)</t>
  </si>
  <si>
    <t>AUXILIAR DE ESCRITORIO (HORISTA)</t>
  </si>
  <si>
    <t>AUXILIAR DE ESCRITORIO (MENSALISTA)</t>
  </si>
  <si>
    <t>AUXILIAR DE LABORATORISTA DE SOLOS E DE CONCRETO (HORISTA)</t>
  </si>
  <si>
    <t>AUXILIAR DE LABORATORISTA DE SOLOS E DE CONCRETO (MENSALISTA)</t>
  </si>
  <si>
    <t>AUXILIAR DE MECANICO (HORISTA)</t>
  </si>
  <si>
    <t>AUXILIAR DE MECANICO (MENSALISTA)</t>
  </si>
  <si>
    <t>AUXILIAR DE PEDREIRO (HORISTA)</t>
  </si>
  <si>
    <t>AUXILIAR DE PEDREIRO (MENSALISTA)</t>
  </si>
  <si>
    <t>AUXILIAR DE SERVICOS GERAIS (HORISTA)</t>
  </si>
  <si>
    <t>AUXILIAR DE SERVICOS GERAIS (MENSALISTA)</t>
  </si>
  <si>
    <t>AUXILIAR DE TOPOGRAFO (HORISTA)</t>
  </si>
  <si>
    <t>AUXILIAR DE TOPOGRAFO (MENSALISTA)</t>
  </si>
  <si>
    <t>AUXILIAR TECNICO / ASSISTENTE DE ENGENHARIA (HORISTA)</t>
  </si>
  <si>
    <t>AUXILIAR TECNICO / ASSISTENTE DE ENGENHARIA (MENSALISTA)</t>
  </si>
  <si>
    <t>AVENTAL DE SEGURANCA DE RASPA DE COURO 1,00 X 0,60 M</t>
  </si>
  <si>
    <t>AZULEJISTA OU LADRILHEIRO (HORISTA)</t>
  </si>
  <si>
    <t>AZULEJISTA OU LADRILHEIRO (MENSALISTA)</t>
  </si>
  <si>
    <t>BACIA SANITARIA (VASO) COM CAIXA ACOPLADA, SIFAO APARENTE, DE LOUCA BRANCA (SEM ASSENTO)</t>
  </si>
  <si>
    <t>BACIA SANITARIA (VASO) COM CAIXA ACOPLADA, SIFAO OCULTO / CARENADO, DE LOUCA BRANCA (SEM ASSENTO) - PADRAO ALTO</t>
  </si>
  <si>
    <t>BACIA SANITARIA (VASO) CONVENCIONAL PARA PCD, SEM FURO FRONTAL, DE LOUCA BRANCA (SEM ASSENTO)</t>
  </si>
  <si>
    <t>BACIA SANITARIA (VASO) CONVENCIONAL PARA USO ESPECIFICO (HOSPITAIS, CLINICAS), COM FURO FRONTAL, DE LOUCA BRANCA, SEM ASSENTO</t>
  </si>
  <si>
    <t>BACIA SANITARIA (VASO) CONVENCIONAL, DE LOUCA BRANCA, SIFAO APARENTE, SAIDA VERTICAL (SEM ASSENTO)</t>
  </si>
  <si>
    <t>BACIA SANITARIA (VASO) CONVENCIONAL, DE LOUCA COLORIDA, SIFAO APARENTE, SAIDA VERTICAL (SEM ASSENTO)</t>
  </si>
  <si>
    <t>BACIA SANITARIA (VASO) INFANTIL, SIFONADO, DE LOUCA BRANCA, (SEM ASSENTO)</t>
  </si>
  <si>
    <t>BALDE VERMELHO PARA SINALIZACAO DE VIAS</t>
  </si>
  <si>
    <t>BANCADA DE MARMORE SINTETICO COM UMA CUBA, 120 X *60* CM</t>
  </si>
  <si>
    <t>BANCADA DE MARMORE SINTETICO COM UMA CUBA, 150 X *60* CM</t>
  </si>
  <si>
    <t>BANCADA DE MARMORE SINTETICO COM UMA CUBA, 200 X *60* CM</t>
  </si>
  <si>
    <t>BANCADA/ BANCA EM GRANITO, POLIDO, TIPO ANDORINHA/ QUARTZ/ CASTELO/ CORUMBA OU OUTROS EQUIVALENTES DA REGIAO, COM CUBA INOX, FORMATO *120 X 60* CM, E= *2* CM</t>
  </si>
  <si>
    <t>BANCADA/ BANCA/ BALCAO/ TAMPO EM MARMORE BRANCO COMUM, POLIDO, LISO, ACABAMENTO RETO, E= *3* CM (SEM FUROS)</t>
  </si>
  <si>
    <t>BANCADA/BANCA/PIA DE ACO INOXIDAVEL (AISI 430) COM 1 CUBA CENTRAL, COM VALVULA, ESCORREDOR DUPLO, DE *0,55 X 1,20* M</t>
  </si>
  <si>
    <t>BANCADA/BANCA/PIA DE ACO INOXIDAVEL (AISI 430) COM 1 CUBA CENTRAL, COM VALVULA, ESCORREDOR DUPLO, DE *0,55 X 1,40* M</t>
  </si>
  <si>
    <t>BANCADA/BANCA/PIA DE ACO INOXIDAVEL (AISI 430) COM 1 CUBA CENTRAL, COM VALVULA, ESCORREDOR DUPLO, DE *0,55 X 1,80* M</t>
  </si>
  <si>
    <t>BANCADA/BANCA/PIA DE ACO INOXIDAVEL (AISI 430) COM 1 CUBA CENTRAL, COM VALVULA, LISA (SEM ESCORREDOR), DE *0,55 X 1,20* M</t>
  </si>
  <si>
    <t>BANCADA/BANCA/PIA DE ACO INOXIDAVEL (AISI 430) COM 1 CUBA CENTRAL, SEM VALVULA, ESCORREDOR DUPLO, DE *0,55 X 1,60* M</t>
  </si>
  <si>
    <t>BANCADA/BANCA/PIA DE ACO INOXIDAVEL (AISI 430) COM 2 CUBAS, COM VALVULAS, ESCORREDOR DUPLO, DE *0,55 X 2,00* M</t>
  </si>
  <si>
    <t>BANCADA/TAMPO ACO INOX (AISI 304), LARGURA 60 CM, COM RODABANCA (NAO INCLUI PES DE APOIO)</t>
  </si>
  <si>
    <t>BANCADA/TAMPO ACO INOX (AISI 304), LARGURA 70 CM, COM RODABANCA (NAO INCLUI PES DE APOIO)</t>
  </si>
  <si>
    <t>BANCADA/TAMPO LISO (SEM CUBA) EM MARMORE SINTETICO</t>
  </si>
  <si>
    <t>BANCO ARTICULADO PARA BANHO, EM ACO INOX POLIDO, 70* CM X 45* CM</t>
  </si>
  <si>
    <t>BANCO COM ENCOSTO, 1,60M* DE COMPRIMENTO, EM TUBO DE ACO CARBONO E PINTURA NO PROCESSO ELETROSTATICO - PARA ACADEMIA AO AR LIVRE / ACADEMIA DA TERCEIRA IDADE - ATI</t>
  </si>
  <si>
    <t>BANDEJA DE PINTURA PARA ROLO 23 CM</t>
  </si>
  <si>
    <t>BARRA ANTIPANICO DUPLA, CEGA EM LADO OPOSTO, COR CINZA</t>
  </si>
  <si>
    <t>BARRA ANTIPANICO DUPLA, PARA PORTA DE VIDRO, COR CINZA</t>
  </si>
  <si>
    <t>BARRA ANTIPANICO SIMPLES, CEGA EM LADO OPOSTO, COR CINZA</t>
  </si>
  <si>
    <t>BARRA ANTIPANICO SIMPLES, COM FECHADURA LADO OPOSTO, COR CINZA</t>
  </si>
  <si>
    <t>BARRA ANTIPANICO SIMPLES, PARA PORTA DE VIDRO, COR CINZA</t>
  </si>
  <si>
    <t>BARRA DE ACO CHATA, RETANGULAR (QUALQUER BITOLA)</t>
  </si>
  <si>
    <t>BARRA DE ACO CHATO, RETANGULAR, 19,05 MM X 3,17 MM (L X E), 0,47 KG/M</t>
  </si>
  <si>
    <t>BARRA DE ACO CHATO, RETANGULAR, 25,4 MM X 4,76 MM (L X E), 0,94 KG/M</t>
  </si>
  <si>
    <t>BARRA DE ACO CHATO, RETANGULAR, 25,4 MM X 6,35 MM (L X E), 1,2265 KG/M</t>
  </si>
  <si>
    <t>BARRA DE ACO CHATO, RETANGULAR, 38,1 MM X 12,7 MM (L X E), 3,79 KG/M</t>
  </si>
  <si>
    <t>BARRA DE ACO CHATO, RETANGULAR, 38,1 MM X 6,35 MM (L X E), 1,89 KG/M</t>
  </si>
  <si>
    <t>BARRA DE ACO CHATO, RETANGULAR, 38,1 MM X 9,53 MM (L X E), 2,84 KG/M</t>
  </si>
  <si>
    <t>BARRA DE ACO CHATO, RETANGULAR, 50,8 MM X 12,7 MM (L X E), 5,06 KG/M</t>
  </si>
  <si>
    <t>BARRA DE ACO CHATO, RETANGULAR, 50,8 MM X 25,4 MM (L X E), 10,12 KG/M</t>
  </si>
  <si>
    <t>BARRA DE ACO CHATO, RETANGULAR, 50,8 MM X 6,35 MM (L X E), 2,53 KG/M</t>
  </si>
  <si>
    <t>BARRA DE ACO CHATO, RETANGULAR, 50,8 MM X 7,94 MM (L X E), 3,162 KG/M</t>
  </si>
  <si>
    <t>BARRA DE ACO CHATO, RETANGULAR, 50,8 MM X 9,53 MM (L X E), 3,79KG/M</t>
  </si>
  <si>
    <t>BARRA DE APOIO EM "L", EM ACO INOX POLIDO 70 X 70 CM, DIAMETRO MINIMO 3 CM</t>
  </si>
  <si>
    <t>BARRA DE APOIO EM "L", EM ACO INOX POLIDO 80 X 80 CM, DIAMETRO MINIMO 3 CM</t>
  </si>
  <si>
    <t>BARRA DE APOIO LATERAL ARTICULADA, COM TRAVA, EM ACO INOX POLIDO, 70 CM, DIAMETRO MINIMO 3 CM</t>
  </si>
  <si>
    <t>BARRA DE APOIO RETA, EM ACO INOX POLIDO, COMPRIMENTO 60CM, DIAMETRO MINIMO 3 CM</t>
  </si>
  <si>
    <t>BARRA DE APOIO RETA, EM ACO INOX POLIDO, COMPRIMENTO 70CM, DIAMETRO MINIMO 3 CM</t>
  </si>
  <si>
    <t>BARRA DE APOIO RETA, EM ACO INOX POLIDO, COMPRIMENTO 80CM, DIAMETRO MINIMO 3 CM</t>
  </si>
  <si>
    <t>BARRA DE APOIO RETA, EM ACO INOX POLIDO, COMPRIMENTO 90 CM, DIAMETRO MINIMO 3 CM</t>
  </si>
  <si>
    <t>BARRA DE APOIO RETA, EM ALUMINIO, COMPRIMENTO 60CM, DIAMETRO MINIMO 3 CM</t>
  </si>
  <si>
    <t>BARRA DE APOIO RETA, EM ALUMINIO, COMPRIMENTO 70CM, DIAMETRO MINIMO 3 CM</t>
  </si>
  <si>
    <t>BARRA DE APOIO RETA, EM ALUMINIO, COMPRIMENTO 80 CM, DIAMETRO MINIMO 3 CM</t>
  </si>
  <si>
    <t>BARRA DE APOIO RETA, EM ALUMINIO, COMPRIMENTO 90 CM, DIAMETRO MINIMO 3 CM</t>
  </si>
  <si>
    <t>BASE DE MISTURADOR MONOCOMANDO PARA CHUVEIRO, DE PAREDE (NAO INCLUI ACABAMENTOS)</t>
  </si>
  <si>
    <t>BASE PARA MASTRO DE PARA-RAIOS DIAMETRO NOMINAL 1 1/2"</t>
  </si>
  <si>
    <t>BASE PARA MASTRO DE PARA-RAIOS DIAMETRO NOMINAL 2"</t>
  </si>
  <si>
    <t>BASE PARA RELE COM SUPORTE METALICO</t>
  </si>
  <si>
    <t>BASTIDOR PARA BLOCO M10</t>
  </si>
  <si>
    <t>BATE-ESTACAS POR GRAVIDADE, POTENCIA160 HP, PESO DO MARTELO ATE 3 TONELADAS</t>
  </si>
  <si>
    <t>BATENTE / PORTAL / ADUELA / MARCO EM MADEIRA MACICA COM REBAIXO, E = *3* CM, L = *14* CM, PARA PORTAS DE GIRO DE *60 CM A 120* CM X *210* CM, CEDRINHO / ANGELIM COMERCIAL / TAURI / CURUPIXA / PEROBA / CUMARU OU EQUIVALENTE DA REGIAO (NAO INCLUI ALIZARES)</t>
  </si>
  <si>
    <t>JG</t>
  </si>
  <si>
    <t>BATENTE / PORTAL / ADUELA / MARCO EM MADEIRA MACICA COM REBAIXO, E = *3* CM, L = *14* CM, PARA PORTAS DE GIRO DE *60 CM A 120* CM X *210* CM, PINUS / EUCALIPTO / VIROLA OU EQUIVALENTE DA REGIAO (NAO INCLUI ALIZARES)</t>
  </si>
  <si>
    <t>BATENTE / PORTAL / ADUELA / MARCO EM MADEIRA MACICA COM REBAIXO, E = *3* CM, L = *16* CM, PARA PORTAS DE GIRO DE *60 CM A 120* CM X *210* CM, CEDRINHO / ANGELIM COMERCIAL / TAURI / CURUPIXA / PEROBA / CUMARU OU EQUIVALENTE DA REGIAO (NAO INCLUI ALIZARES)</t>
  </si>
  <si>
    <t>BATENTE / PORTAL / ADUELA / MARCO EM MADEIRA MACICA COM REBAIXO, E = *3* CM, L = *16* CM, PARA PORTAS DE GIRO DE *60 CM A 120* CM X *210* CM, PINUS / EUCALIPTO / VIROLA OU EQUIVALENTE DA REGIAO (NAO INCLUI ALIZARES)</t>
  </si>
  <si>
    <t>BATENTE/PORTAL/ADUELA/MARCO, EM MDF/PVC WOOD/POLIESTIRENO OU MADEIRA LAMINADA, L = *9,0* CM COM GUARNICAO REGULAVEL 2 FACES = *35* MM, PRIMER</t>
  </si>
  <si>
    <t>BETONEIRA CAPACIDADE NOMINAL 400 L, CAPACIDADE DE MISTURA 280 L, MOTOR ELETRICO TRIFASICO 220/380 V POTENCIA 2 CV, SEM CARREGADOR</t>
  </si>
  <si>
    <t>BETONEIRA CAPACIDADE NOMINAL 400 L, CAPACIDADE DE MISTURA 310 L, MOTOR A DIESEL POTENCIA 5 CV, SEM CARREGADOR</t>
  </si>
  <si>
    <t>BETONEIRA CAPACIDADE NOMINAL 400 L, CAPACIDADE DE MISTURA 310 L, MOTOR A GASOLINA POTENCIA 5,5 CV, SEM CARREGADOR</t>
  </si>
  <si>
    <t>BETONEIRA, CAPACIDADE NOMINAL 400 L, CAPACIDADE DE MISTURA 310L, MOTOR ELETRICO TRIFASICO 220/380V POTENCIA 2 CV, SEM CARREGADOR</t>
  </si>
  <si>
    <t>BETONEIRA, CAPACIDADE NOMINAL 600 L, CAPACIDADE DE MISTURA 360L, MOTOR ELETRICO TRIFASICO 220/380V, POTENCIA 4CV, EXCLUSO CARREGADOR</t>
  </si>
  <si>
    <t>BETONEIRA, CAPACIDADE NOMINAL 600 L, CAPACIDADE DE MISTURA 440 L, MOTOR A DIESEL POTENCIA 10 CV, COM CARREGADOR</t>
  </si>
  <si>
    <t>BLASTER, DINAMITADOR OU CABO DE FOGO (HORISTA)</t>
  </si>
  <si>
    <t>BLASTER, DINAMITADOR OU CABO DE FOGO (MENSALISTA)</t>
  </si>
  <si>
    <t>BLOCO / TIJOLO DE VIDRO INCOLOR, CANELADO / ONDULADO, *19 X 19 X 8* CM (A X L X E)</t>
  </si>
  <si>
    <t>BLOCO / TIJOLO DE VIDRO INCOLOR, XADREZ, *20 X 20 X 10* CM (A X L X E)</t>
  </si>
  <si>
    <t>BLOCO CERAMICO / TIJOLO VAZADO PARA ALVENARIA DE VEDACAO, 4 FUROS NA HORIZONTAL DE 9 X 9 X 19 CM (L X A X C)</t>
  </si>
  <si>
    <t>BLOCO CERAMICO / TIJOLO VAZADO PARA ALVENARIA DE VEDACAO, 6 FUROS NA HORIZONTAL DE 11,5 X 19 X 29 CM (L X A X C)</t>
  </si>
  <si>
    <t>BLOCO CERAMICO / TIJOLO VAZADO PARA ALVENARIA DE VEDACAO, 6 FUROS NA HORIZONTAL DE 11,5 X 19 X 39 CM (L X A X C)</t>
  </si>
  <si>
    <t>BLOCO CERAMICO / TIJOLO VAZADO PARA ALVENARIA DE VEDACAO, 6 FUROS NA HORIZONTAL DE 9 X 14 X 19 CM (L X A X C)</t>
  </si>
  <si>
    <t>BLOCO CERAMICO / TIJOLO VAZADO PARA ALVENARIA DE VEDACAO, 6 FUROS NA HORIZONTAL DE 9 X 14 X 24 CM (L X A X C)</t>
  </si>
  <si>
    <t>BLOCO CERAMICO / TIJOLO VAZADO PARA ALVENARIA DE VEDACAO, 6 FUROS NA HORIZONTAL DE 9 X 19 X 39 CM (L X A X C)</t>
  </si>
  <si>
    <t>BLOCO CERAMICO / TIJOLO VAZADO PARA ALVENARIA DE VEDACAO, 8 FUROS NA HORIZONTAL DE 9 X 19 X 19 CM (L X A X C)</t>
  </si>
  <si>
    <t>BLOCO CERAMICO / TIJOLO VAZADO PARA ALVENARIA DE VEDACAO, 8 FUROS NA HORIZONTAL DE 9 X 19 X 29 CM (L X A X C)</t>
  </si>
  <si>
    <t>BLOCO CERAMICO / TIJOLO VAZADO PARA ALVENARIA DE VEDACAO, 9 FUROS NA HORIZONTAL DE 11,5 X 14 X 24 CM (L X A X C)</t>
  </si>
  <si>
    <t>BLOCO CERAMICO / TIJOLO VAZADO PARA ALVENARIA DE VEDACAO, 9 FUROS NA HORIZONTAL DE 14 X 19 X 29 CM (L X A X C)</t>
  </si>
  <si>
    <t>BLOCO CERAMICO / TIJOLO VAZADO PARA ALVENARIA DE VEDACAO, 9 FUROS NA HORIZONTAL DE 14 X 19 X 39 CM (L X A X C)</t>
  </si>
  <si>
    <t>BLOCO CERAMICO / TIJOLO VAZADO PARA ALVENARIA DE VEDACAO, 9 FUROS NA HORIZONTAL DE 19 X 19 X 29 CM (L X A X C)</t>
  </si>
  <si>
    <t>BLOCO CERAMICO / TIJOLO VAZADO PARA ALVENARIA DE VEDACAO, 9 FUROS NA HORIZONTAL DE 19 X 19 X 39 CM (L X A X C)</t>
  </si>
  <si>
    <t>BLOCO CERAMICO / TIJOLO VAZADO PARA ALVENARIA DE VEDACAO, FUROS NA HORIZONTAL DE 11,5 X 19 X 19 CM (L X A X C)</t>
  </si>
  <si>
    <t>BLOCO CERAMICO / TIJOLO VAZADO PARA ALVENARIA DE VEDACAO, FUROS NA VERTICAL DE 11,5 X 19 X 29 CM (L X A X C)</t>
  </si>
  <si>
    <t>BLOCO CERAMICO / TIJOLO VAZADO PARA ALVENARIA DE VEDACAO, FUROS NA VERTICAL DE 11,5 X 19 X 39 CM (L X A X C)</t>
  </si>
  <si>
    <t>BLOCO CERAMICO / TIJOLO VAZADO PARA ALVENARIA DE VEDACAO, FUROS NA VERTICAL DE 14 X 19 X 29 CM (L X A X C)</t>
  </si>
  <si>
    <t>BLOCO CERAMICO / TIJOLO VAZADO PARA ALVENARIA DE VEDACAO, FUROS NA VERTICAL DE 14 X 19 X 39 CM (L X A X C)</t>
  </si>
  <si>
    <t>BLOCO CERAMICO / TIJOLO VAZADO PARA ALVENARIA DE VEDACAO, FUROS NA VERTICAL DE 19 X 19 X 39 CM (L X A X C)</t>
  </si>
  <si>
    <t>BLOCO CERAMICO / TIJOLO VAZADO PARA ALVENARIA DE VEDACAO, FUROS NA VERTICAL DE 9 X 19 X 39 CM (L X A X C)</t>
  </si>
  <si>
    <t>BLOCO CONCRETO CELULAR AUTOCLAVADO 12,5 X 30 X 60 CM (E X A X C)</t>
  </si>
  <si>
    <t>BLOCO CONCRETO CELULAR AUTOCLAVADO 7,5 X 30 X 60 CM (E X A X C)</t>
  </si>
  <si>
    <t>BLOCO DE CONCRETO ESTRUTURAL 14 X 19 X 29 CM, FBK 10 MPA (NBR 6136)</t>
  </si>
  <si>
    <t>BLOCO DE CONCRETO ESTRUTURAL 14 X 19 X 29 CM, FBK 12 MPA (NBR 6136)</t>
  </si>
  <si>
    <t>BLOCO DE CONCRETO ESTRUTURAL 14 X 19 X 29 CM, FBK 14 MPA (NBR 6136)</t>
  </si>
  <si>
    <t>BLOCO DE CONCRETO ESTRUTURAL 14 X 19 X 29 CM, FBK 16 MPA (NBR 6136)</t>
  </si>
  <si>
    <t>BLOCO DE CONCRETO ESTRUTURAL 14 X 19 X 29 CM, FBK 4,5 MPA (NBR 6136)</t>
  </si>
  <si>
    <t>BLOCO DE CONCRETO ESTRUTURAL 14 X 19 X 29 CM, FBK 6 MPA (NBR 6136)</t>
  </si>
  <si>
    <t>BLOCO DE CONCRETO ESTRUTURAL 14 X 19 X 29 CM, FBK 8 MPA (NBR 6136)</t>
  </si>
  <si>
    <t>BLOCO DE CONCRETO ESTRUTURAL 14 X 19 X 34 CM, FBK 4,5 MPA (NBR 6136)</t>
  </si>
  <si>
    <t>BLOCO DE CONCRETO ESTRUTURAL 14 X 19 X 39 CM, FBK 10 MPA (NBR 6136)</t>
  </si>
  <si>
    <t>BLOCO DE CONCRETO ESTRUTURAL 14 X 19 X 39 CM, FBK 12 MPA (NBR 6136)</t>
  </si>
  <si>
    <t>BLOCO DE CONCRETO ESTRUTURAL 14 X 19 X 39 CM, FBK 14 MPA (NBR 6136)</t>
  </si>
  <si>
    <t>BLOCO DE CONCRETO ESTRUTURAL 14 X 19 X 39 CM, FBK 4,5 MPA (NBR 6136)</t>
  </si>
  <si>
    <t>BLOCO DE CONCRETO ESTRUTURAL 14 X 19 X 39 CM, FBK 6 MPA (NBR 6136)</t>
  </si>
  <si>
    <t>BLOCO DE CONCRETO ESTRUTURAL 14 X 19 X 39 CM, FBK 8 MPA (NBR 6136)</t>
  </si>
  <si>
    <t>BLOCO DE CONCRETO ESTRUTURAL 14 X 19 X 39, FCK 16 MPA (NBR 6136)</t>
  </si>
  <si>
    <t>BLOCO DE CONCRETO ESTRUTURAL 19 X 19 X 39 CM, FBK 10 MPA (NBR 6136)</t>
  </si>
  <si>
    <t>BLOCO DE CONCRETO ESTRUTURAL 19 X 19 X 39 CM, FBK 12 MPA (NBR 6136)</t>
  </si>
  <si>
    <t>BLOCO DE CONCRETO ESTRUTURAL 19 X 19 X 39 CM, FBK 14 MPA (NBR 6136)</t>
  </si>
  <si>
    <t>BLOCO DE CONCRETO ESTRUTURAL 19 X 19 X 39 CM, FBK 16 MPA (NBR 6136)</t>
  </si>
  <si>
    <t>BLOCO DE CONCRETO ESTRUTURAL 19 X 19 X 39 CM, FBK 4,5 MPA (NBR 6136)</t>
  </si>
  <si>
    <t>BLOCO DE CONCRETO ESTRUTURAL 19 X 19 X 39 CM, FBK 8 MPA (NBR 6136)</t>
  </si>
  <si>
    <t>BLOCO DE CONCRETO ESTRUTURAL 9 X 19 X 39 CM, FBK 4,5 MPA (NBR 6136)</t>
  </si>
  <si>
    <t>BLOCO DE ENGATE RAPIDO PARA BASTIDOR TIPO M10</t>
  </si>
  <si>
    <t>BLOCO DE ESPUMA MULTIUSO *23X 13 X 8* CM</t>
  </si>
  <si>
    <t>BLOCO DE GESSO COMPACTO / MACICO, BRANCO, E = 10 CM, DIMENSOES *67 X 50* CM</t>
  </si>
  <si>
    <t>BLOCO DE GESSO VAZADO, BRANCO, E = *7* CM, DIMENSOES *67 X 50* CM</t>
  </si>
  <si>
    <t>BLOCO DE POLIETILENO ALTA DENSIDADE, *27* X *30* X *100* CM, ACOMPANHADOS PLACAS TERMINAIS E LONGARINAS, PARA FUNDO DE FILTRO</t>
  </si>
  <si>
    <t>BLOCO DE VEDACAO CONCRETO 14 X 19 X 29 CM (CLASSE C - NBR 6136)</t>
  </si>
  <si>
    <t>BLOCO DE VEDACAO CONCRETO APARENTE 9 X 19 X 39 CM (CLASSE C - NBR 6136)</t>
  </si>
  <si>
    <t>BLOCO DE VEDACAO DE CONCRETO 14 X 19 X 39 CM (CLASSE C - NBR 6136)</t>
  </si>
  <si>
    <t>BLOCO DE VEDACAO DE CONCRETO 19 X 19 X 39 CM (CLASSE C - NBR 6136)</t>
  </si>
  <si>
    <t>BLOCO DE VEDACAO DE CONCRETO APARENTE 14 X 19 X 39 CM (CLASSE C - NBR 6136)</t>
  </si>
  <si>
    <t>BLOCO DE VEDACAO DE CONCRETO APARENTE 19 X 19 X 39 CM (CLASSE C - NBR 6136)</t>
  </si>
  <si>
    <t>BLOCO DE VEDACAO DE CONCRETO CELULAR AUTOCLAVADO 10 X 30 X 60 CM (E X A X C)</t>
  </si>
  <si>
    <t>BLOCO DE VEDACAO DE CONCRETO CELULAR AUTOCLAVADO 15 X 30 X 60 CM (E X A X C)</t>
  </si>
  <si>
    <t>BLOCO DE VEDACAO DE CONCRETO CELULAR AUTOCLAVADO 20 X 30 X 60 CM (E X A X C)</t>
  </si>
  <si>
    <t>BLOCO DE VEDACAO DE CONCRETO, 9 X 19 X 39 CM (CLASSE C - NBR 6136)</t>
  </si>
  <si>
    <t>BLOCO DE VIDRO / ELEMENTO VAZADO, INCOLOR, VENEZIANA, *20 X 20 X 6* CM (A X L X E)</t>
  </si>
  <si>
    <t>BLOCO DE VIDRO / ELEMENTO VAZADO, INCOLOR, VENEZIANA, DE *20 X 10 X 8* CM (A X L X E)</t>
  </si>
  <si>
    <t>BLOCO ESTRUTURAL CERAMICO DE 14 X 19 X 29 CM (L X A X C) E 6,0 MPA</t>
  </si>
  <si>
    <t>BLOCO ESTRUTURAL CERAMICO DE 14 X 19 X 34 CM (L X A X C) E 6,0 MPA</t>
  </si>
  <si>
    <t>BLOCO ESTRUTURAL CERAMICO DE 14 X 19 X 39 CM (L X A X C) E 6,0 MPA</t>
  </si>
  <si>
    <t>BLOCO ESTRUTURAL CERAMICO DE 19 X 19 X 29 CM (L X A X C) E 6,0 MPA</t>
  </si>
  <si>
    <t>BLOCO ESTRUTURAL CERAMICO DE 19 X 19 X 39 CM (L X A X C) E 6,0 MPA</t>
  </si>
  <si>
    <t>BLOQUETE/PISO DE CONCRETO - MODELO PISOGRAMA/CONCREGRAMA 2 FUROS, DIMENSOES APROX. DE *35 X 15* CM E ESPESSURA DE 7 CM (+/- 1 CM), COR NATURAL</t>
  </si>
  <si>
    <t>BLOQUETE/PISO DE CONCRETO - MODELO PISOGRAMA/CONCREGRAMA/PAVI-GRADE/GRAMEIRO, DIMENSOES APROXIMADAS DE *60 X 45* CM E ESPESSURA DE 8 CM (+/- 1 CM), COR NATURAL</t>
  </si>
  <si>
    <t>BLOQUETE/PISO INTERTRAVADO DE CONCRETO - MODELO ONDA/16 FACES/RETANGULAR/TIJOLINHO/PAVER/HOLANDES/PARALELEPIPEDO, *20 X 10* CM, E = 10 CM, RESISTENCIA DE 35 MPA, COR NATURAL</t>
  </si>
  <si>
    <t>BLOQUETE/PISO INTERTRAVADO DE CONCRETO - MODELO ONDA/16 FACES/RETANGULAR/TIJOLINHO/PAVER/HOLANDES/PARALELEPIPEDO, *20 X 10* CM, E = 10 CM, RESISTENCIA DE 50 MPA, COR NATURAL</t>
  </si>
  <si>
    <t>BLOQUETE/PISO INTERTRAVADO DE CONCRETO - MODELO ONDA/16 FACES/RETANGULAR/TIJOLINHO/PAVER/HOLANDES/PARALELEPIPEDO, *20 X 10* CM, E = 6 CM, RESISTENCIA DE 35 MPA, COLORIDO</t>
  </si>
  <si>
    <t>BLOQUETE/PISO INTERTRAVADO DE CONCRETO - MODELO ONDA/16 FACES/RETANGULAR/TIJOLINHO/PAVER/HOLANDES/PARALELEPIPEDO, *20 X 10* CM, E = 6 CM, RESISTENCIA DE 35 MPA, COR NATURAL</t>
  </si>
  <si>
    <t>BLOQUETE/PISO INTERTRAVADO DE CONCRETO - MODELO ONDA/16 FACES/RETANGULAR/TIJOLINHO/PAVER/HOLANDES/PARALELEPIPEDO, *20 X 10* CM, E = 8 CM, RESISTENCIA DE 35 MPA, COLORIDO</t>
  </si>
  <si>
    <t>BLOQUETE/PISO INTERTRAVADO DE CONCRETO - MODELO ONDA/16 FACES/RETANGULAR/TIJOLINHO/PAVER/HOLANDES/PARALELEPIPEDO, *20 X 10* CM, E = 8 CM, RESISTENCIA DE 35 MPA, COR NATURAL</t>
  </si>
  <si>
    <t>BLOQUETE/PISO INTERTRAVADO DE CONCRETO - MODELO RAQUETE, *22 X 13,5* CM, E = 6 CM, RESISTENCIA DE 35 MPA, COR NATURAL</t>
  </si>
  <si>
    <t>BLOQUETE/PISO INTERTRAVADO DE CONCRETO - MODELO SEXTAVADO / HEXAGONAL, *25 X 25* CM, E = 10 CM, RESISTENCIA DE 35 MPA, COR NATURAL</t>
  </si>
  <si>
    <t>BLOQUETE/PISO INTERTRAVADO DE CONCRETO - MODELO SEXTAVADO / HEXAGONAL, *25 X 25* CM, E = 6 CM, RESISTENCIA DE 35 MPA, COR NATURAL</t>
  </si>
  <si>
    <t>BLOQUETE/PISO INTERTRAVADO DE CONCRETO - MODELO SEXTAVADO / HEXAGONAL, *25 X 25* CM, E = 8 CM, RESISTENCIA DE 35 MPA, COR NATURAL</t>
  </si>
  <si>
    <t>BOCAL PVC, PARA CALHA PLUVIAL, DIAMETRO DA SAIDA ENTRE *75 E 120* MM, PARA DRENAGEM PLUVIAL PREDIAL</t>
  </si>
  <si>
    <t>BOLSA DE LIGACAO EM PVC FLEXIVEL PARA VASO SANITARIO 40 MM (1 1/2")</t>
  </si>
  <si>
    <t>BOLSA DE LONA PARA FERRAMENTAS *50 X 35 X 25* CM</t>
  </si>
  <si>
    <t>BOMBA CENTRIFUGA COM MOTOR ELETRICO MONOFASICO, POTENCIA 0,33 HP, BOCAIS 1" X 3/4", DIAMETRO DO ROTOR 99 MM, HM/Q = 4 MCA / 8,5 M3/H A 18 MCA / 0,90 M3/H</t>
  </si>
  <si>
    <t>BOMBA CENTRIFUGA MONOESTAGIO COM MOTOR ELETRICO MONOFASICO, POTENCIA 15 HP, DIAMETRO DO ROTOR *173* MM, HM/Q = *30* MCA / *90* M3/H A *45* MCA / *55* M3/H</t>
  </si>
  <si>
    <t>BOMBA CENTRIFUGA MOTOR ELETRICO MONOFASICO 0,49 HP BOCAIS 1" X 3/4", DIAMETRO DO ROTOR 110 MM, HM/Q: 6 M / 8,3 M3/H A 20 M / 1,2 M3/H</t>
  </si>
  <si>
    <t>BOMBA CENTRIFUGA MOTOR ELETRICO MONOFASICO 0,50 CV DIAMETRO DE SUCCAO X ELEVACAO 3/4" X 3/4", MONOESTAGIO, DIAMETRO DOS ROTORES 114 MM, HM/Q: 2 M / 2,99 M3/H A 24 M / 0,71 M3/H</t>
  </si>
  <si>
    <t>BOMBA CENTRIFUGA MOTOR ELETRICO MONOFASICO 0,74HP DIAMETRO DE SUCCAO X ELEVACAO 1 1/4" X 1", DIAMETRO DO ROTOR 120 MM, HM/Q: 8 M / 7,70 M3/H A 24 M / 2,80 M3/H</t>
  </si>
  <si>
    <t>BOMBA CENTRIFUGA MOTOR ELETRICO TRIFASICO 0,99HP DIAMETRO DE SUCCAO X ELEVACAO 1" X 1", DIAMETRO DO ROTOR 145 MM, HM/Q: 14 M / 8,4 M3/H A 40 M / 0,60 M3/H</t>
  </si>
  <si>
    <t>BOMBA CENTRIFUGA MOTOR ELETRICO TRIFASICO 1,48HP DIAMETRO DE SUCCAO X ELEVACAO 1" X 1", 4 ESTAGIOS, DIAMETRO DOS ROTORES 3 X 107 MM + 1 X 100 MM, HM/Q: 10 M / 5,3 M3/H A 70 M / 1,8 M3/H</t>
  </si>
  <si>
    <t>BOMBA CENTRIFUGA MOTOR ELETRICO TRIFASICO 14,8 HP, DIAMETRO DE SUCCAO X ELEVACAO 2 1/2" X 2", DIAMETRO DO ROTOR 195 MM, HM/Q: 62 M / 55,5 M3/H A 80 M / 31,50 M3/H</t>
  </si>
  <si>
    <t>BOMBA CENTRIFUGA MOTOR ELETRICO TRIFASICO 2,96HP, DIAMETRO DE SUCCAO X ELEVACAO 1 1/2" X 1 1/4", DIAMETRO DO ROTOR 148 MM, HM/Q: 34 M / 14,80 M3/H A 40 M / 8,60 M3/H</t>
  </si>
  <si>
    <t>BOMBA CENTRIFUGA MOTOR ELETRICO TRIFASICO 5HP, DIAMETRO DE SUCCAO X ELEVACAO 2" X 1 1/2", DIAMETRO DO ROTOR 155 MM, HM/Q: 40 M / 20,40 M3/H A 46 M / 9,20 M3/H</t>
  </si>
  <si>
    <t>BOMBA CENTRIFUGA MOTOR ELETRICO TRIFASICO 9,86 DIAMETRO DE SUCCAO X ELEVACAO 1" X 1", 4 ESTAGIOS, DIAMETRO DOS ROTORES 4 X 146 MM, HM/Q: 85 M / 14,9 M3/H A 140 M / 4,2 M3/H</t>
  </si>
  <si>
    <t>BOMBA CENTRIFUGA, MOTOR ELETRICO TRIFASICO 1,48HP DIAMETRO DE SUCCAO X ELEVACAO 1 1/2" X 1", DIAMETRO DO ROTOR 117 MM, HM/Q: 10 M / 21,9 M3/H A 24 M / 6,1 M3/H</t>
  </si>
  <si>
    <t>BOMBA DE PROJECAO DE CONCRETO SECO, POTENCIA 10 CV, VAZAO 3 M3/H</t>
  </si>
  <si>
    <t>BOMBA DE PROJECAO DE CONCRETO SECO, POTENCIA 10 CV, VAZAO 6 M3/H</t>
  </si>
  <si>
    <t>BOMBA SUBMERSA PARA POCOS TUBULARES PROFUNDOS DIAMETRO DE 4 POLEGADAS, ELETRICA, MONOFASICA, POTENCIA 0,49 HP, 13 ESTAGIOS, BOCAL DE DESCARGA DIAMETRO DE UMA POLEGADA E MEIA, HM/Q = 18 M / 1,90 M3/H A 85 M / 0,60 M3/H</t>
  </si>
  <si>
    <t>BOMBA SUBMERSA PARA POCOS TUBULARES PROFUNDOS DIAMETRO DE 4 POLEGADAS, ELETRICA, TRIFASICA, POTENCIA 1,97 HP, 20 ESTAGIOS, BOCAL DE DESCARGA DIAMETRO DE UMA POLEGADA E MEIA, HM/Q = 18 M / 5,40 M3/H A 164 M / 0,80 M3/H</t>
  </si>
  <si>
    <t>BOMBA SUBMERSA PARA POCOS TUBULARES PROFUNDOS DIAMETRO DE 4 POLEGADAS, ELETRICA, TRIFASICA, POTENCIA 5,42 HP, 15 ESTAGIOS, BOCAL DE DESCARGA DIAMETRO DE 2 POLEGADAS, HM/Q = 18 M / 18,10 M3/H A 121 M / 2,90 M3/H</t>
  </si>
  <si>
    <t>BOMBA SUBMERSA PARA POCOS TUBULARES PROFUNDOS DIAMETRO DE 4 POLEGADAS, ELETRICA, TRIFASICA, POTENCIA 5,42 HP, 29 ESTAGIOS, BOCAL DE DESCARGA DE UMA POLEGADA E MEIA, HM/Q = 18 M / 8,10 M3/H A 201 M / 3,2 M3/H</t>
  </si>
  <si>
    <t>BOMBA SUBMERSA PARA POCOS TUBULARES PROFUNDOS DIAMETRO DE 6 POLEGADAS, ELETRICA, TRIFASICA, POTENCIA 27,12 HP, 7 ESTAGIOS, BOCAL DE DESCARGA DIAMETRO DE 4 POLEGADAS, HM/Q = 13,9 M / 90 M3/H A 44,0 M / 25,0 M3/H</t>
  </si>
  <si>
    <t>BOMBA SUBMERSA PARA POCOS TUBULARES PROFUNDOS DIAMETRO DE 6 POLEGADAS, ELETRICA, TRIFASICA, POTENCIA 3,45 HP, 5 ESTAGIOS, BOCAL DE DESCARGA DIAMETRO DE 2 POLEGADAS, HM/Q = 68,5 M / 6,12 M3/H A 39,5 M / 14,04 M3/H</t>
  </si>
  <si>
    <t>BOMBA SUBMERSA PARA POCOS TUBULARES PROFUNDOS DIAMETRO DE 6 POLEGADAS, ELETRICA, TRIFASICA, POTENCIA 32 HP, 9 ESTAGIOS, BOCAL DE DESCARGA DIAMETRO DE 4 POLEGADAS, HM/Q = 114,0 M / 13,9 M3/H A 57,0 M / 25,0 M3/H</t>
  </si>
  <si>
    <t>BOMBA SUBMERSIVEL, ELETRICA, TRIFASICA, POTENCIA 0,98 HP, DIAMETRO DO ROTOR 142 MM SEMIABERTO, BOCAL DE SAIDA DIAMETRO DE 2 POLEGADAS, HM/Q = 2 M / 32 M3/H A 8 M / 16 M3/H</t>
  </si>
  <si>
    <t>BOMBA SUBMERSIVEL, ELETRICA, TRIFASICA, POTENCIA 0,99 HP, DIAMETRO ROTOR 98 MM SEMIABERTO, BOCAL DE SAIDA DIAMETRO 2 POLEGADAS, HM/Q = 2 M / 28,90 M3/H A 14 M / 7 M3/H</t>
  </si>
  <si>
    <t>BOMBA SUBMERSIVEL, ELETRICA, TRIFASICA, POTENCIA 1,97 HP, DIAMETRO DO ROTOR 144 MM SEMIABERTO, BOCAL DE SAIDA DIAMETRO DE 2 POLEGADAS, HM/Q = 2 M / 26,8 M3/H A 28 M / 4,6 M3/H</t>
  </si>
  <si>
    <t>BOMBA SUBMERSIVEL, ELETRICA, TRIFASICA, POTENCIA 13 HP, DIAMETRO DO ROTOR 170 MM, BOCAL DE SAIDA DIAMETRO DE 3 POLEGADAS, HM/Q = 11 M / 68,40 M3/H A 72 M / 3,6 M3/H</t>
  </si>
  <si>
    <t>BOMBA SUBMERSIVEL, ELETRICA, TRIFASICA, POTENCIA 2,96 HP, DIAMETRO DO ROTOR 144 MM SEMIABERTO, BOCAL DE SAIDA DIAMETRO DE DUAS POLEGADAS, HM/Q = 2 M / 38,8 M3/H A 28 M / 5 M3/H</t>
  </si>
  <si>
    <t>BOMBA SUBMERSIVEL, ELETRICA, TRIFASICA, POTENCIA 3,75 HP, DIAMETRO DO ROTOR 90 MM SEMIABERTO, BOCAL DE SAIDA DIAMETRO DE 2 POLEGADAS, HM/Q = 5 M / 61,2 M3/H A 25,5 M / 3,6 M3/H</t>
  </si>
  <si>
    <t>BOMBA SUBMERSIVEL, ELETRICA, TRIFASICA, POTENCIA 6 HP, DIAMETRO DO ROTOR 127 MM, BOCAL DE SAIDA DIAMETRO DE 3 POLEGADAS, HM/Q = 7 M / 66,90 M3/H A 26 M / 2,88 M3/H</t>
  </si>
  <si>
    <t>BOMBA TRIPLEX COM MOTOR A DIESEL, NACIONAL, DIAMETRO DE SUCCAO DE 2 1/2"</t>
  </si>
  <si>
    <t>BOMBA TRIPLEX, PARA INJECAO DE CALDA DE CIMENTO, VAZAO MAXIMA DE *100* LITROS/MINUTO, PRESSAO MAXIMA DE *70* BAR, POTENCIA DE 15 CV</t>
  </si>
  <si>
    <t>BORBOLETA PARA JANELA TIPO GUILHOTINA, EM ZAMAC CROMADO</t>
  </si>
  <si>
    <t>BOTA DE PVC PRETA, CANO MEDIO, SEM FORRO</t>
  </si>
  <si>
    <t>BOTA DE SEGURANCA COM BIQUEIRA DE ACO E COLARINHO ACOLCHOADO</t>
  </si>
  <si>
    <t>BRACO / CANO PARA CHUVEIRO ELETRICO, EM ALUMINIO, 30 CM X 1/2"</t>
  </si>
  <si>
    <t>BRACO P/ LUMINARIA PUBLICA 1 X 1,50M ROMAGNOLE OU EQUIV</t>
  </si>
  <si>
    <t>BUCHA DE NYLON SEM ABA S10</t>
  </si>
  <si>
    <t>BUCHA DE NYLON SEM ABA S10, COM PARAFUSO DE 6,10 X 65 MM EM ACO ZINCADO COM ROSCA SOBERBA, CABECA CHATA E FENDA PHILLIPS</t>
  </si>
  <si>
    <t>BUCHA DE NYLON SEM ABA S12, COM PARAFUSO DE 5/16" X 80 MM EM ACO ZINCADO COM ROSCA SOBERBA E CABECA SEXTAVADA</t>
  </si>
  <si>
    <t>BUCHA DE NYLON SEM ABA S4</t>
  </si>
  <si>
    <t>BUCHA DE NYLON SEM ABA S5</t>
  </si>
  <si>
    <t>BUCHA DE NYLON SEM ABA S6</t>
  </si>
  <si>
    <t>BUCHA DE NYLON SEM ABA S6, COM PARAFUSO DE 4,20 X 40 MM EM ACO ZINCADO COM ROSCA SOBERBA, CABECA CHATA E FENDA PHILLIPS</t>
  </si>
  <si>
    <t>BUCHA DE NYLON SEM ABA S8</t>
  </si>
  <si>
    <t>BUCHA DE NYLON SEM ABA S8, COM PARAFUSO DE 4,80 X 50 MM EM ACO ZINCADO COM ROSCA SOBERBA, CABECA CHATA E FENDA PHILLIPS</t>
  </si>
  <si>
    <t>BUCHA DE NYLON, DIAMETRO DO FURO 8 MM, COMPRIMENTO 40 MM, COM PARAFUSO DE ROSCA SOBERBA, CABECA CHATA, FENDA SIMPLES, 4,8 X 50 MM</t>
  </si>
  <si>
    <t>BUCHA DE REDUCAO CPVC, SOLDAVEL, 54 X 28 MM, PARA AGUA QUENTE</t>
  </si>
  <si>
    <t>BUCHA DE REDUCAO DE COBRE SEM ANEL DE SOLDA, PONTA X BOLSA, 22 X 15 MM</t>
  </si>
  <si>
    <t>BUCHA DE REDUCAO DE COBRE SEM ANEL DE SOLDA, PONTA X BOLSA, 28 X 22 MM</t>
  </si>
  <si>
    <t>BUCHA DE REDUCAO DE COBRE SEM ANEL DE SOLDA, PONTA X BOLSA, 35 X 28 MM</t>
  </si>
  <si>
    <t>BUCHA DE REDUCAO DE COBRE SEM ANEL DE SOLDA, PONTA X BOLSA, 42 X 35 MM</t>
  </si>
  <si>
    <t>BUCHA DE REDUCAO DE COBRE SEM ANEL DE SOLDA, PONTA X BOLSA, 54 X 42 MM</t>
  </si>
  <si>
    <t>BUCHA DE REDUCAO DE COBRE SEM ANEL DE SOLDA, PONTA X BOLSA, 66 X 54 MM</t>
  </si>
  <si>
    <t>BUCHA DE REDUCAO DE FERRO GALVANIZADO, COM ROSCA BSP, DE 1 1/2" X 1 1/4"</t>
  </si>
  <si>
    <t>BUCHA DE REDUCAO DE FERRO GALVANIZADO, COM ROSCA BSP, DE 1 1/2" X 1"</t>
  </si>
  <si>
    <t>BUCHA DE REDUCAO DE FERRO GALVANIZADO, COM ROSCA BSP, DE 1 1/2" X 1/2"</t>
  </si>
  <si>
    <t>BUCHA DE REDUCAO DE FERRO GALVANIZADO, COM ROSCA BSP, DE 1 1/2" X 3/4"</t>
  </si>
  <si>
    <t>BUCHA DE REDUCAO DE FERRO GALVANIZADO, COM ROSCA BSP, DE 1 1/4" X 1"</t>
  </si>
  <si>
    <t>BUCHA DE REDUCAO DE FERRO GALVANIZADO, COM ROSCA BSP, DE 1 1/4" X 1/2"</t>
  </si>
  <si>
    <t>BUCHA DE REDUCAO DE FERRO GALVANIZADO, COM ROSCA BSP, DE 1 1/4" X 3/4"</t>
  </si>
  <si>
    <t>BUCHA DE REDUCAO DE FERRO GALVANIZADO, COM ROSCA BSP, DE 1" X 1/2"</t>
  </si>
  <si>
    <t>BUCHA DE REDUCAO DE FERRO GALVANIZADO, COM ROSCA BSP, DE 1" X 3/4"</t>
  </si>
  <si>
    <t>BUCHA DE REDUCAO DE FERRO GALVANIZADO, COM ROSCA BSP, DE 1/2" X 1/4"</t>
  </si>
  <si>
    <t>BUCHA DE REDUCAO DE FERRO GALVANIZADO, COM ROSCA BSP, DE 1/2" X 3/8"</t>
  </si>
  <si>
    <t>BUCHA DE REDUCAO DE FERRO GALVANIZADO, COM ROSCA BSP, DE 2 1/2" X 1 1/2"</t>
  </si>
  <si>
    <t>BUCHA DE REDUCAO DE FERRO GALVANIZADO, COM ROSCA BSP, DE 2 1/2" X 1 1/4"</t>
  </si>
  <si>
    <t>BUCHA DE REDUCAO DE FERRO GALVANIZADO, COM ROSCA BSP, DE 2 1/2" X 1"</t>
  </si>
  <si>
    <t>BUCHA DE REDUCAO DE FERRO GALVANIZADO, COM ROSCA BSP, DE 2 1/2" X 2"</t>
  </si>
  <si>
    <t>BUCHA DE REDUCAO DE FERRO GALVANIZADO, COM ROSCA BSP, DE 2" X 1 1/2"</t>
  </si>
  <si>
    <t>BUCHA DE REDUCAO DE FERRO GALVANIZADO, COM ROSCA BSP, DE 2" X 1 1/4"</t>
  </si>
  <si>
    <t>BUCHA DE REDUCAO DE FERRO GALVANIZADO, COM ROSCA BSP, DE 2" X 1"</t>
  </si>
  <si>
    <t>BUCHA DE REDUCAO DE FERRO GALVANIZADO, COM ROSCA BSP, DE 3" X 1 1/2"</t>
  </si>
  <si>
    <t>BUCHA DE REDUCAO DE FERRO GALVANIZADO, COM ROSCA BSP, DE 3" X 1 1/4"</t>
  </si>
  <si>
    <t>BUCHA DE REDUCAO DE FERRO GALVANIZADO, COM ROSCA BSP, DE 3" X 2 1/2"</t>
  </si>
  <si>
    <t>BUCHA DE REDUCAO DE FERRO GALVANIZADO, COM ROSCA BSP, DE 3" X 2"</t>
  </si>
  <si>
    <t>BUCHA DE REDUCAO DE FERRO GALVANIZADO, COM ROSCA BSP, DE 3/4" X 1/2"</t>
  </si>
  <si>
    <t>BUCHA DE REDUCAO DE FERRO GALVANIZADO, COM ROSCA BSP, DE 4" X 2 1/2"</t>
  </si>
  <si>
    <t>BUCHA DE REDUCAO DE FERRO GALVANIZADO, COM ROSCA BSP, DE 4" X 2"</t>
  </si>
  <si>
    <t>BUCHA DE REDUCAO DE FERRO GALVANIZADO, COM ROSCA BSP, DE 4" X 3"</t>
  </si>
  <si>
    <t>BUCHA DE REDUCAO DE FERRO GALVANIZADO, COM ROSCA BSP, DE 5" X 4"</t>
  </si>
  <si>
    <t>BUCHA DE REDUCAO DE FERRO GALVANIZADO, COM ROSCA BSP, DE 6" X 4"</t>
  </si>
  <si>
    <t>BUCHA DE REDUCAO DE FERRO GALVANIZADO, COM ROSCA BSP, DE 6" X 5"</t>
  </si>
  <si>
    <t>BUCHA DE REDUCAO DE PVC, SOLDAVEL, CURTA, COM 25 X 20 MM, PARA AGUA FRIA PREDIAL</t>
  </si>
  <si>
    <t>BUCHA DE REDUCAO DE PVC, SOLDAVEL, CURTA, COM 32 X 25 MM, PARA AGUA FRIA PREDIAL</t>
  </si>
  <si>
    <t>BUCHA DE REDUCAO DE PVC, SOLDAVEL, CURTA, COM 40 X 32 MM, PARA AGUA FRIA PREDIAL</t>
  </si>
  <si>
    <t>BUCHA DE REDUCAO DE PVC, SOLDAVEL, CURTA, COM 50 X 40 MM, PARA AGUA FRIA PREDIAL</t>
  </si>
  <si>
    <t>BUCHA DE REDUCAO DE PVC, SOLDAVEL, CURTA, COM 60 X 50 MM, PARA AGUA FRIA PREDIAL</t>
  </si>
  <si>
    <t>BUCHA DE REDUCAO DE PVC, SOLDAVEL, LONGA, 50 X 40 MM, PARA ESGOTO PREDIAL</t>
  </si>
  <si>
    <t>BUCHA DE REDUCAO DE PVC, SOLDAVEL, LONGA, COM 32 X 20 MM, PARA AGUA FRIA PREDIAL</t>
  </si>
  <si>
    <t>BUCHA DE REDUCAO DE PVC, SOLDAVEL, LONGA, COM 40 X 25 MM, PARA AGUA FRIA PREDIAL</t>
  </si>
  <si>
    <t>BUCHA DE REDUCAO DE PVC, SOLDAVEL, LONGA, COM 50 X 25 MM, PARA AGUA FRIA PREDIAL</t>
  </si>
  <si>
    <t>BUCHA DE REDUCAO DE PVC, SOLDAVEL, LONGA, COM 50 X 32 MM, PARA AGUA FRIA PREDIAL</t>
  </si>
  <si>
    <t>BUCHA DE REDUCAO DE PVC, SOLDAVEL, LONGA, COM 60 X 25 MM, PARA AGUA FRIA PREDIAL</t>
  </si>
  <si>
    <t>BUCHA DE REDUCAO DE PVC, SOLDAVEL, LONGA, COM 60 X 32 MM, PARA AGUA FRIA PREDIAL</t>
  </si>
  <si>
    <t>BUCHA DE REDUCAO DE PVC, SOLDAVEL, LONGA, COM 60 X 50 MM, PARA AGUA FRIA PREDIAL</t>
  </si>
  <si>
    <t>BUCHA DE REDUCAO DE PVC, SOLDAVEL, LONGA, COM 75 X 50 MM, PARA AGUA FRIA PREDIAL</t>
  </si>
  <si>
    <t>BUCHA DE REDUCAO EM ALUMINIO, COM ROSCA, DE 1 1/2" X 1 1/4", PARA ELETRODUTO</t>
  </si>
  <si>
    <t>BUCHA DE REDUCAO EM ALUMINIO, COM ROSCA, DE 1 1/2" X 1", PARA ELETRODUTO</t>
  </si>
  <si>
    <t>BUCHA DE REDUCAO EM ALUMINIO, COM ROSCA, DE 1 1/2" X 3/4", PARA ELETRODUTO</t>
  </si>
  <si>
    <t>BUCHA DE REDUCAO EM ALUMINIO, COM ROSCA, DE 1 1/4" X 1", PARA ELETRODUTO</t>
  </si>
  <si>
    <t>BUCHA DE REDUCAO EM ALUMINIO, COM ROSCA, DE 1 1/4" X 1/2", PARA ELETRODUTO</t>
  </si>
  <si>
    <t>BUCHA DE REDUCAO EM ALUMINIO, COM ROSCA, DE 1 1/4" X 3/4", PARA ELETRODUTO</t>
  </si>
  <si>
    <t>BUCHA DE REDUCAO EM ALUMINIO, COM ROSCA, DE 1" X 1/2", PARA ELETRODUTO</t>
  </si>
  <si>
    <t>BUCHA DE REDUCAO EM ALUMINIO, COM ROSCA, DE 1" X 3/4", PARA ELETRODUTO</t>
  </si>
  <si>
    <t>BUCHA DE REDUCAO EM ALUMINIO, COM ROSCA, DE 2 1/2" X 1 1/2", PARA ELETRODUTO</t>
  </si>
  <si>
    <t>BUCHA DE REDUCAO EM ALUMINIO, COM ROSCA, DE 2 1/2" X 1 1/4", PARA ELETRODUTO</t>
  </si>
  <si>
    <t>BUCHA DE REDUCAO EM ALUMINIO, COM ROSCA, DE 2 1/2" X 1", PARA ELETRODUTO</t>
  </si>
  <si>
    <t>BUCHA DE REDUCAO EM ALUMINIO, COM ROSCA, DE 2 1/2" X 2", PARA ELETRODUTO</t>
  </si>
  <si>
    <t>BUCHA DE REDUCAO EM ALUMINIO, COM ROSCA, DE 2" X 1 1/2", PARA ELETRODUTO</t>
  </si>
  <si>
    <t>BUCHA DE REDUCAO EM ALUMINIO, COM ROSCA, DE 2" X 1 1/4", PARA ELETRODUTO</t>
  </si>
  <si>
    <t>BUCHA DE REDUCAO EM ALUMINIO, COM ROSCA, DE 2" X 1", PARA ELETRODUTO</t>
  </si>
  <si>
    <t>BUCHA DE REDUCAO EM ALUMINIO, COM ROSCA, DE 2" X 3/4", PARA ELETRODUTO</t>
  </si>
  <si>
    <t>BUCHA DE REDUCAO EM ALUMINIO, COM ROSCA, DE 3" X 1 1/2", PARA ELETRODUTO</t>
  </si>
  <si>
    <t>BUCHA DE REDUCAO EM ALUMINIO, COM ROSCA, DE 3" X 1 1/4", PARA ELETRODUTO</t>
  </si>
  <si>
    <t>BUCHA DE REDUCAO EM ALUMINIO, COM ROSCA, DE 3" X 2 1/2", PARA ELETRODUTO</t>
  </si>
  <si>
    <t>BUCHA DE REDUCAO EM ALUMINIO, COM ROSCA, DE 3" X 2", PARA ELETRODUTO</t>
  </si>
  <si>
    <t>BUCHA DE REDUCAO EM ALUMINIO, COM ROSCA, DE 4" X 2 1/2", PARA ELETRODUTO</t>
  </si>
  <si>
    <t>BUCHA DE REDUCAO EM ALUMINIO, COM ROSCA, DE 4" X 2", PARA ELETRODUTO</t>
  </si>
  <si>
    <t>BUCHA DE REDUCAO EM ALUMINIO, COM ROSCA, DE 4" X 3", PARA ELETRODUTO</t>
  </si>
  <si>
    <t>BUCHA DE REDUCAO PVC ROSCAVEL 3/4" X 1/2"</t>
  </si>
  <si>
    <t>BUCHA DE REDUCAO PVC, ROSCAVEL 1 1/2" X 1"</t>
  </si>
  <si>
    <t>BUCHA DE REDUCAO PVC, ROSCAVEL, 1 1/2" X 3/4"</t>
  </si>
  <si>
    <t>BUCHA DE REDUCAO PVC, ROSCAVEL, 1" X 1/2"</t>
  </si>
  <si>
    <t>BUCHA DE REDUCAO PVC, ROSCAVEL, 1" X 3/4"</t>
  </si>
  <si>
    <t>BUCHA DE REDUCAO, CPVC, SOLDAVEL, 22 X 15 MM, PARA AGUA QUENTE</t>
  </si>
  <si>
    <t>BUCHA DE REDUCAO, CPVC, SOLDAVEL, 28 X 22 MM, PARA AGUA QUENTE</t>
  </si>
  <si>
    <t>BUCHA DE REDUCAO, CPVC, SOLDAVEL, 35 X 28 MM, PARA AGUA QUENTE</t>
  </si>
  <si>
    <t>BUCHA DE REDUCAO, CPVC, SOLDAVEL, 42 X 22 MM, PARA AGUA QUENTE</t>
  </si>
  <si>
    <t>BUCHA DE REDUCAO, CPVC, SOLDAVEL, 54 X 35 MM, PARA AGUA QUENTE</t>
  </si>
  <si>
    <t>BUCHA DE REDUCAO, PPR, DN 25 X 20 MM, PARA AGUA QUENTE PREDIAL</t>
  </si>
  <si>
    <t>BUCHA DE REDUCAO, PPR, DN 32 X 25 MM, PARA AGUA QUENTE E FRIA PREDIAL</t>
  </si>
  <si>
    <t>BUCHA DE REDUCAO, PPR, DN 40 X 25 MM, PARA AGUA QUENTE E FRIA PREDIAL</t>
  </si>
  <si>
    <t>BUCHA DE REDUCAO, PPR, DN 50 X 25 MM, PARA AGUA QUENTE E FRIA PREDIAL</t>
  </si>
  <si>
    <t>BUCHA DE REDUCAO, PPR, DN 50 X 32 MM, PARA AGUA QUENTE E FRIA PREDIAL</t>
  </si>
  <si>
    <t>BUCHA DE REDUCAO, PVC, LONGA, SERIE R, DN 50 X 40 MM, PARA ESGOTO PREDIAL</t>
  </si>
  <si>
    <t>BUCHA EM ALUMINIO, COM ROSCA, DE 1 1/2", PARA ELETRODUTO</t>
  </si>
  <si>
    <t>BUCHA EM ALUMINIO, COM ROSCA, DE 1 1/4", PARA ELETRODUTO</t>
  </si>
  <si>
    <t>BUCHA EM ALUMINIO, COM ROSCA, DE 1", PARA ELETRODUTO</t>
  </si>
  <si>
    <t>BUCHA EM ALUMINIO, COM ROSCA, DE 1/2", PARA ELETRODUTO</t>
  </si>
  <si>
    <t>BUCHA EM ALUMINIO, COM ROSCA, DE 2 1/2", PARA ELETRODUTO</t>
  </si>
  <si>
    <t>BUCHA EM ALUMINIO, COM ROSCA, DE 2", PARA ELETRODUTO</t>
  </si>
  <si>
    <t>BUCHA EM ALUMINIO, COM ROSCA, DE 3", PARA ELETRODUTO</t>
  </si>
  <si>
    <t>BUCHA EM ALUMINIO, COM ROSCA, DE 3/4", PARA ELETRODUTO</t>
  </si>
  <si>
    <t>BUCHA EM ALUMINIO, COM ROSCA, DE 3/8", PARA ELETRODUTO</t>
  </si>
  <si>
    <t>BUCHA EM ALUMINIO, COM ROSCA, DE 4", PARA ELETRODUTO</t>
  </si>
  <si>
    <t>CABECEIRA DIREITA OU ESQUERDA, PVC, PARA CALHA PLUVIAL, DIAMETRO ENTRE *119 E 170* MM, PARA DRENAGEM PLUVIAL PREDIAL</t>
  </si>
  <si>
    <t>CABECOTE PARA ENTRADA DE LINHA DE ALIMENTACAO PARA ELETRODUTO, EM LIGA DE ALUMINIO COM ACABAMENTO ANTI CORROSIVO, COM FIXACAO POR ENCAIXE LISO DE 360 GRAUS, DE 1 1/2"</t>
  </si>
  <si>
    <t>CABECOTE PARA ENTRADA DE LINHA DE ALIMENTACAO PARA ELETRODUTO, EM LIGA DE ALUMINIO COM ACABAMENTO ANTI CORROSIVO, COM FIXACAO POR ENCAIXE LISO DE 360 GRAUS, DE 1 1/4"</t>
  </si>
  <si>
    <t>CABECOTE PARA ENTRADA DE LINHA DE ALIMENTACAO PARA ELETRODUTO, EM LIGA DE ALUMINIO COM ACABAMENTO ANTI CORROSIVO, COM FIXACAO POR ENCAIXE LISO DE 360 GRAUS, DE 1"</t>
  </si>
  <si>
    <t>CABECOTE PARA ENTRADA DE LINHA DE ALIMENTACAO PARA ELETRODUTO, EM LIGA DE ALUMINIO COM ACABAMENTO ANTI CORROSIVO, COM FIXACAO POR ENCAIXE LISO DE 360 GRAUS, DE 1/2"</t>
  </si>
  <si>
    <t>CABECOTE PARA ENTRADA DE LINHA DE ALIMENTACAO PARA ELETRODUTO, EM LIGA DE ALUMINIO COM ACABAMENTO ANTI CORROSIVO, COM FIXACAO POR ENCAIXE LISO DE 360 GRAUS, DE 2 1/2"</t>
  </si>
  <si>
    <t>CABECOTE PARA ENTRADA DE LINHA DE ALIMENTACAO PARA ELETRODUTO, EM LIGA DE ALUMINIO COM ACABAMENTO ANTI CORROSIVO, COM FIXACAO POR ENCAIXE LISO DE 360 GRAUS, DE 2"</t>
  </si>
  <si>
    <t>CABECOTE PARA ENTRADA DE LINHA DE ALIMENTACAO PARA ELETRODUTO, EM LIGA DE ALUMINIO COM ACABAMENTO ANTI CORROSIVO, COM FIXACAO POR ENCAIXE LISO DE 360 GRAUS, DE 3 1/2"</t>
  </si>
  <si>
    <t>CABECOTE PARA ENTRADA DE LINHA DE ALIMENTACAO PARA ELETRODUTO, EM LIGA DE ALUMINIO COM ACABAMENTO ANTI CORROSIVO, COM FIXACAO POR ENCAIXE LISO DE 360 GRAUS, DE 3"</t>
  </si>
  <si>
    <t>CABECOTE PARA ENTRADA DE LINHA DE ALIMENTACAO PARA ELETRODUTO, EM LIGA DE ALUMINIO COM ACABAMENTO ANTI CORROSIVO, COM FIXACAO POR ENCAIXE LISO DE 360 GRAUS, DE 3/4"</t>
  </si>
  <si>
    <t>CABECOTE PARA ENTRADA DE LINHA DE ALIMENTACAO PARA ELETRODUTO, EM LIGA DE ALUMINIO COM ACABAMENTO ANTI CORROSIVO, COM FIXACAO POR ENCAIXE LISO DE 360 GRAUS, DE 4"</t>
  </si>
  <si>
    <t>CABIDE/GANCHO DE BANHEIRO SIMPLES EM METAL CROMADO</t>
  </si>
  <si>
    <t>CABO COAXIAL RG11 95% DE MALHA</t>
  </si>
  <si>
    <t>CABO COAXIAL RG59 95% DE MALHA</t>
  </si>
  <si>
    <t>CABO COAXIAL RG6 95% DE MALHA</t>
  </si>
  <si>
    <t>CABO DE ACO GALVANIZADO, DIAMETRO 12,7 MM (1/2"), COM ALMA DE ACO CABO INDEPENDENTE 6 X 25 F</t>
  </si>
  <si>
    <t>CABO DE ACO GALVANIZADO, DIAMETRO 12,7 MM (1/2"), COM ALMA DE FIBRA 6 X 25 F</t>
  </si>
  <si>
    <t>CABO DE ACO GALVANIZADO, DIAMETRO 9,53 MM (3/8"), COM ALMA DE FIBRA 6 X 25 F</t>
  </si>
  <si>
    <t>CABO DE ALUMINIO NU COM ALMA DE ACO, BITOLA 1/0 AWG</t>
  </si>
  <si>
    <t>CABO DE ALUMINIO NU COM ALMA DE ACO, BITOLA 2 AWG</t>
  </si>
  <si>
    <t>CABO DE ALUMINIO NU COM ALMA DE ACO, BITOLA 2/0 AWG</t>
  </si>
  <si>
    <t>CABO DE ALUMINIO NU COM ALMA DE ACO, BITOLA 4 AWG</t>
  </si>
  <si>
    <t>CABO DE ALUMINIO NU SEM ALMA DE ACO, BITOLA 1/0 AWG</t>
  </si>
  <si>
    <t>CABO DE ALUMINIO NU SEM ALMA DE ACO, BITOLA 2 AWG</t>
  </si>
  <si>
    <t>CABO DE ALUMINIO NU SEM ALMA DE ACO, BITOLA 2/0 AWG</t>
  </si>
  <si>
    <t>CABO DE ALUMINIO NU SEM ALMA DE ACO, BITOLA 4 AWG</t>
  </si>
  <si>
    <t>CABO DE COBRE FLEXIVEL NAO HALOGENADO, SEM EMISSAO DE FUMACA, 750V, SECAO NOMINAL 120 MM</t>
  </si>
  <si>
    <t>CABO DE COBRE FLEXIVEL NAO HALOGENADO, SEM EMISSAO DE FUMACA, 750V, SECAO NOMINAL 2,5 MM</t>
  </si>
  <si>
    <t>CABO DE COBRE FLEXIVEL NAO HALOGENADO, SEM EMISSAO DE FUMACA, 750V, SECAO NOMINAL 240 MM</t>
  </si>
  <si>
    <t>CABO DE COBRE FLEXIVEL NAO HALOGENADO, SEM EMISSAO DE FUMACA, 750V, SECAO NOMINAL 50 MM</t>
  </si>
  <si>
    <t>CABO DE COBRE FLEXIVEL NAO HALOGENADO, SEM EMISSAO DE FUMACA, 750V, SECAO NOMINAL 6,0 MM</t>
  </si>
  <si>
    <t>CABO DE COBRE NU 10 MM2 MEIO-DURO</t>
  </si>
  <si>
    <t>CABO DE COBRE NU 120 MM2 MEIO-DURO</t>
  </si>
  <si>
    <t>CABO DE COBRE NU 150 MM2 MEIO-DURO</t>
  </si>
  <si>
    <t>CABO DE COBRE NU 16 MM2 MEIO-DURO</t>
  </si>
  <si>
    <t>CABO DE COBRE NU 185 MM2 MEIO-DURO</t>
  </si>
  <si>
    <t>CABO DE COBRE NU 25 MM2 MEIO-DURO</t>
  </si>
  <si>
    <t>CABO DE COBRE NU 35 MM2 MEIO-DURO</t>
  </si>
  <si>
    <t>CABO DE COBRE NU 50 MM2 MEIO-DURO</t>
  </si>
  <si>
    <t>CABO DE COBRE NU 70 MM2 MEIO-DURO</t>
  </si>
  <si>
    <t>CABO DE COBRE NU 95 MM2 MEIO-DURO</t>
  </si>
  <si>
    <t>CABO DE COBRE, FLEXIVEL, CLASSE 4 OU 5, ISOLACAO EM PVC/A, ANTICHAMA BWF-B, 1 CONDUTOR, 450/750 V, SECAO NOMINAL 0,5 MM2</t>
  </si>
  <si>
    <t>CABO DE COBRE, FLEXIVEL, CLASSE 4 OU 5, ISOLACAO EM PVC/A, ANTICHAMA BWF-B, 1 CONDUTOR, 450/750 V, SECAO NOMINAL 0,75 MM2</t>
  </si>
  <si>
    <t>CABO DE COBRE, FLEXIVEL, CLASSE 4 OU 5, ISOLACAO EM PVC/A, ANTICHAMA BWF-B, 1 CONDUTOR, 450/750 V, SECAO NOMINAL 1,0 MM2</t>
  </si>
  <si>
    <t>CABO DE COBRE, FLEXIVEL, CLASSE 4 OU 5, ISOLACAO EM PVC/A, ANTICHAMA BWF-B, 1 CONDUTOR, 450/750 V, SECAO NOMINAL 1,5 MM2</t>
  </si>
  <si>
    <t>CABO DE COBRE, FLEXIVEL, CLASSE 4 OU 5, ISOLACAO EM PVC/A, ANTICHAMA BWF-B, 1 CONDUTOR, 450/750 V, SECAO NOMINAL 10 MM2</t>
  </si>
  <si>
    <t>CABO DE COBRE, FLEXIVEL, CLASSE 4 OU 5, ISOLACAO EM PVC/A, ANTICHAMA BWF-B, 1 CONDUTOR, 450/750 V, SECAO NOMINAL 120 MM2</t>
  </si>
  <si>
    <t>CABO DE COBRE, FLEXIVEL, CLASSE 4 OU 5, ISOLACAO EM PVC/A, ANTICHAMA BWF-B, 1 CONDUTOR, 450/750 V, SECAO NOMINAL 150 MM2</t>
  </si>
  <si>
    <t>CABO DE COBRE, FLEXIVEL, CLASSE 4 OU 5, ISOLACAO EM PVC/A, ANTICHAMA BWF-B, 1 CONDUTOR, 450/750 V, SECAO NOMINAL 16 MM2</t>
  </si>
  <si>
    <t>CABO DE COBRE, FLEXIVEL, CLASSE 4 OU 5, ISOLACAO EM PVC/A, ANTICHAMA BWF-B, 1 CONDUTOR, 450/750 V, SECAO NOMINAL 185 MM2</t>
  </si>
  <si>
    <t>CABO DE COBRE, FLEXIVEL, CLASSE 4 OU 5, ISOLACAO EM PVC/A, ANTICHAMA BWF-B, 1 CONDUTOR, 450/750 V, SECAO NOMINAL 2,5 MM2</t>
  </si>
  <si>
    <t>CABO DE COBRE, FLEXIVEL, CLASSE 4 OU 5, ISOLACAO EM PVC/A, ANTICHAMA BWF-B, 1 CONDUTOR, 450/750 V, SECAO NOMINAL 240 MM2</t>
  </si>
  <si>
    <t>CABO DE COBRE, FLEXIVEL, CLASSE 4 OU 5, ISOLACAO EM PVC/A, ANTICHAMA BWF-B, 1 CONDUTOR, 450/750 V, SECAO NOMINAL 25 MM2</t>
  </si>
  <si>
    <t>CABO DE COBRE, FLEXIVEL, CLASSE 4 OU 5, ISOLACAO EM PVC/A, ANTICHAMA BWF-B, 1 CONDUTOR, 450/750 V, SECAO NOMINAL 35 MM2</t>
  </si>
  <si>
    <t>CABO DE COBRE, FLEXIVEL, CLASSE 4 OU 5, ISOLACAO EM PVC/A, ANTICHAMA BWF-B, 1 CONDUTOR, 450/750 V, SECAO NOMINAL 4 MM2</t>
  </si>
  <si>
    <t>CABO DE COBRE, FLEXIVEL, CLASSE 4 OU 5, ISOLACAO EM PVC/A, ANTICHAMA BWF-B, 1 CONDUTOR, 450/750 V, SECAO NOMINAL 50 MM2</t>
  </si>
  <si>
    <t>CABO DE COBRE, FLEXIVEL, CLASSE 4 OU 5, ISOLACAO EM PVC/A, ANTICHAMA BWF-B, 1 CONDUTOR, 450/750 V, SECAO NOMINAL 6 MM2</t>
  </si>
  <si>
    <t>CABO DE COBRE, FLEXIVEL, CLASSE 4 OU 5, ISOLACAO EM PVC/A, ANTICHAMA BWF-B, 1 CONDUTOR, 450/750 V, SECAO NOMINAL 70 MM2</t>
  </si>
  <si>
    <t>CABO DE COBRE, FLEXIVEL, CLASSE 4 OU 5, ISOLACAO EM PVC/A, ANTICHAMA BWF-B, 1 CONDUTOR, 450/750 V, SECAO NOMINAL 95 MM2</t>
  </si>
  <si>
    <t>CABO DE COBRE, FLEXIVEL, CLASSE 4 OU 5, ISOLACAO EM PVC/A, ANTICHAMA BWF-B, COBERTURA PVC-ST1, ANTICHAMA BWF-B, 1 CONDUTOR, 0,6/1 KV, SECAO NOMINAL 1,5 MM2</t>
  </si>
  <si>
    <t>CABO DE COBRE, FLEXIVEL, CLASSE 4 OU 5, ISOLACAO EM PVC/A, ANTICHAMA BWF-B, COBERTURA PVC-ST1, ANTICHAMA BWF-B, 1 CONDUTOR, 0,6/1 KV, SECAO NOMINAL 10 MM2</t>
  </si>
  <si>
    <t>CABO DE COBRE, FLEXIVEL, CLASSE 4 OU 5, ISOLACAO EM PVC/A, ANTICHAMA BWF-B, COBERTURA PVC-ST1, ANTICHAMA BWF-B, 1 CONDUTOR, 0,6/1 KV, SECAO NOMINAL 120 MM2</t>
  </si>
  <si>
    <t>CABO DE COBRE, FLEXIVEL, CLASSE 4 OU 5, ISOLACAO EM PVC/A, ANTICHAMA BWF-B, COBERTURA PVC-ST1, ANTICHAMA BWF-B, 1 CONDUTOR, 0,6/1 KV, SECAO NOMINAL 150 MM2</t>
  </si>
  <si>
    <t>CABO DE COBRE, FLEXIVEL, CLASSE 4 OU 5, ISOLACAO EM PVC/A, ANTICHAMA BWF-B, COBERTURA PVC-ST1, ANTICHAMA BWF-B, 1 CONDUTOR, 0,6/1 KV, SECAO NOMINAL 16 MM2</t>
  </si>
  <si>
    <t>CABO DE COBRE, FLEXIVEL, CLASSE 4 OU 5, ISOLACAO EM PVC/A, ANTICHAMA BWF-B, COBERTURA PVC-ST1, ANTICHAMA BWF-B, 1 CONDUTOR, 0,6/1 KV, SECAO NOMINAL 185 MM2</t>
  </si>
  <si>
    <t>CABO DE COBRE, FLEXIVEL, CLASSE 4 OU 5, ISOLACAO EM PVC/A, ANTICHAMA BWF-B, COBERTURA PVC-ST1, ANTICHAMA BWF-B, 1 CONDUTOR, 0,6/1 KV, SECAO NOMINAL 2,5 MM2</t>
  </si>
  <si>
    <t>CABO DE COBRE, FLEXIVEL, CLASSE 4 OU 5, ISOLACAO EM PVC/A, ANTICHAMA BWF-B, COBERTURA PVC-ST1, ANTICHAMA BWF-B, 1 CONDUTOR, 0,6/1 KV, SECAO NOMINAL 240 MM2</t>
  </si>
  <si>
    <t>CABO DE COBRE, FLEXIVEL, CLASSE 4 OU 5, ISOLACAO EM PVC/A, ANTICHAMA BWF-B, COBERTURA PVC-ST1, ANTICHAMA BWF-B, 1 CONDUTOR, 0,6/1 KV, SECAO NOMINAL 25 MM2</t>
  </si>
  <si>
    <t>CABO DE COBRE, FLEXIVEL, CLASSE 4 OU 5, ISOLACAO EM PVC/A, ANTICHAMA BWF-B, COBERTURA PVC-ST1, ANTICHAMA BWF-B, 1 CONDUTOR, 0,6/1 KV, SECAO NOMINAL 300 MM2</t>
  </si>
  <si>
    <t>CABO DE COBRE, FLEXIVEL, CLASSE 4 OU 5, ISOLACAO EM PVC/A, ANTICHAMA BWF-B, COBERTURA PVC-ST1, ANTICHAMA BWF-B, 1 CONDUTOR, 0,6/1 KV, SECAO NOMINAL 35 MM2</t>
  </si>
  <si>
    <t>CABO DE COBRE, FLEXIVEL, CLASSE 4 OU 5, ISOLACAO EM PVC/A, ANTICHAMA BWF-B, COBERTURA PVC-ST1, ANTICHAMA BWF-B, 1 CONDUTOR, 0,6/1 KV, SECAO NOMINAL 4 MM2</t>
  </si>
  <si>
    <t>CABO DE COBRE, FLEXIVEL, CLASSE 4 OU 5, ISOLACAO EM PVC/A, ANTICHAMA BWF-B, COBERTURA PVC-ST1, ANTICHAMA BWF-B, 1 CONDUTOR, 0,6/1 KV, SECAO NOMINAL 400 MM2</t>
  </si>
  <si>
    <t>CABO DE COBRE, FLEXIVEL, CLASSE 4 OU 5, ISOLACAO EM PVC/A, ANTICHAMA BWF-B, COBERTURA PVC-ST1, ANTICHAMA BWF-B, 1 CONDUTOR, 0,6/1 KV, SECAO NOMINAL 50 MM2</t>
  </si>
  <si>
    <t>CABO DE COBRE, FLEXIVEL, CLASSE 4 OU 5, ISOLACAO EM PVC/A, ANTICHAMA BWF-B, COBERTURA PVC-ST1, ANTICHAMA BWF-B, 1 CONDUTOR, 0,6/1 KV, SECAO NOMINAL 500 MM2</t>
  </si>
  <si>
    <t>CABO DE COBRE, FLEXIVEL, CLASSE 4 OU 5, ISOLACAO EM PVC/A, ANTICHAMA BWF-B, COBERTURA PVC-ST1, ANTICHAMA BWF-B, 1 CONDUTOR, 0,6/1 KV, SECAO NOMINAL 6 MM2</t>
  </si>
  <si>
    <t>CABO DE COBRE, FLEXIVEL, CLASSE 4 OU 5, ISOLACAO EM PVC/A, ANTICHAMA BWF-B, COBERTURA PVC-ST1, ANTICHAMA BWF-B, 1 CONDUTOR, 0,6/1 KV, SECAO NOMINAL 70 MM2</t>
  </si>
  <si>
    <t>CABO DE COBRE, FLEXIVEL, CLASSE 4 OU 5, ISOLACAO EM PVC/A, ANTICHAMA BWF-B, COBERTURA PVC-ST1, ANTICHAMA BWF-B, 1 CONDUTOR, 0,6/1 KV, SECAO NOMINAL 95 MM2</t>
  </si>
  <si>
    <t>CABO DE COBRE, RIGIDO, CLASSE 2, ISOLACAO EM PVC, ANTI-CHAMA BWF-B, 1 CONDUTOR, 450/750 V, DIAMETRO 120 MM2</t>
  </si>
  <si>
    <t>CABO DE COBRE, RIGIDO, CLASSE 2, ISOLACAO EM PVC/A, ANTICHAMA BWF-B, 1 CONDUTOR, 450/750 V, SECAO NOMINAL 150 MM2</t>
  </si>
  <si>
    <t>CABO DE COBRE, RIGIDO, CLASSE 2, ISOLACAO EM PVC/A, ANTICHAMA BWF-B, 1 CONDUTOR, 450/750 V, SECAO NOMINAL 16 MM2</t>
  </si>
  <si>
    <t>CABO DE COBRE, RIGIDO, CLASSE 2, ISOLACAO EM PVC/A, ANTICHAMA BWF-B, 1 CONDUTOR, 450/750 V, SECAO NOMINAL 185 MM2</t>
  </si>
  <si>
    <t>CABO DE COBRE, RIGIDO, CLASSE 2, ISOLACAO EM PVC/A, ANTICHAMA BWF-B, 1 CONDUTOR, 450/750 V, SECAO NOMINAL 240 MM2</t>
  </si>
  <si>
    <t>CABO DE COBRE, RIGIDO, CLASSE 2, ISOLACAO EM PVC/A, ANTICHAMA BWF-B, 1 CONDUTOR, 450/750 V, SECAO NOMINAL 25 MM2</t>
  </si>
  <si>
    <t>CABO DE COBRE, RIGIDO, CLASSE 2, ISOLACAO EM PVC/A, ANTICHAMA BWF-B, 1 CONDUTOR, 450/750 V, SECAO NOMINAL 35 MM2</t>
  </si>
  <si>
    <t>CABO DE COBRE, RIGIDO, CLASSE 2, ISOLACAO EM PVC/A, ANTICHAMA BWF-B, 1 CONDUTOR, 450/750 V, SECAO NOMINAL 50 MM2</t>
  </si>
  <si>
    <t>CABO DE COBRE, RIGIDO, CLASSE 2, ISOLACAO EM PVC/A, ANTICHAMA BWF-B, 1 CONDUTOR, 450/750 V, SECAO NOMINAL 6 MM2</t>
  </si>
  <si>
    <t>CABO DE COBRE, RIGIDO, CLASSE 2, ISOLACAO EM PVC/A, ANTICHAMA BWF-B, 1 CONDUTOR, 450/750 V, SECAO NOMINAL 70 MM2</t>
  </si>
  <si>
    <t>CABO DE COBRE, RIGIDO, CLASSE 2, ISOLACAO EM PVC/A, ANTICHAMA BWF-B, 1 CONDUTOR, 450/750 V, SECAO NOMINAL 95 MM2</t>
  </si>
  <si>
    <t>CABO DE REDE, PAR TRANCADO U/UTP, 4 PARES, CATEGORIA 5E (CAT 5E), ISOLAMENTO PVC (CM)</t>
  </si>
  <si>
    <t>CABO DE REDE, PAR TRANCADO U/UTP, 4 PARES, CATEGORIA 5E (CAT 5E), ISOLAMENTO PVC (CMX)</t>
  </si>
  <si>
    <t>CABO DE REDE, PAR TRANCADO U/UTP, 4 PARES, CATEGORIA 5E (CAT 5E), ISOLAMENTO PVC (LSZH)</t>
  </si>
  <si>
    <t>CABO DE REDE, PAR TRANCADO U/UTP, 4 PARES, CATEGORIA 6 (CAT 6), ISOLAMENTO PVC (CM)</t>
  </si>
  <si>
    <t>CABO DE REDE, PAR TRANCADO UTP, 4 PARES, CATEGORIA 6 (CAT 6), ISOLAMENTO PVC (LSZH)</t>
  </si>
  <si>
    <t>CABO ELETRONICO CATEGORIA 6A U/UTP 23AWG X 4P</t>
  </si>
  <si>
    <t>CABO FLEXIVEL PVC 750 V, 2 CONDUTORES DE 1,5 MM2</t>
  </si>
  <si>
    <t>CABO FLEXIVEL PVC 750 V, 2 CONDUTORES DE 4,0 MM2</t>
  </si>
  <si>
    <t>CABO FLEXIVEL PVC 750 V, 2 CONDUTORES DE 6,0 MM2</t>
  </si>
  <si>
    <t>CABO FLEXIVEL PVC 750 V, 3 CONDUTORES DE 1,5 MM2</t>
  </si>
  <si>
    <t>CABO FLEXIVEL PVC 750 V, 3 CONDUTORES DE 4,0 MM2</t>
  </si>
  <si>
    <t>CABO FLEXIVEL PVC 750 V, 3 CONDUTORES DE 6,0 MM2</t>
  </si>
  <si>
    <t>CABO FLEXIVEL PVC 750 V, 4 CONDUTORES DE 1,5 MM2</t>
  </si>
  <si>
    <t>CABO FLEXIVEL PVC 750 V, 4 CONDUTORES DE 4,0 MM2</t>
  </si>
  <si>
    <t>CABO FLEXIVEL PVC 750 V, 4 CONDUTORES DE 6,0 MM2</t>
  </si>
  <si>
    <t>CABO MULTIPOLAR DE COBRE, FLEXIVEL, CLASSE 4 OU 5, ISOLACAO EM HEPR, COBERTURA EM PVC-ST2, ANTICHAMA BWF-B, 0,6/1 KV, 3 CONDUTORES DE 1,5 MM2</t>
  </si>
  <si>
    <t>CABO MULTIPOLAR DE COBRE, FLEXIVEL, CLASSE 4 OU 5, ISOLACAO EM HEPR, COBERTURA EM PVC-ST2, ANTICHAMA BWF-B, 0,6/1 KV, 3 CONDUTORES DE 10 MM2</t>
  </si>
  <si>
    <t>CABO MULTIPOLAR DE COBRE, FLEXIVEL, CLASSE 4 OU 5, ISOLACAO EM HEPR, COBERTURA EM PVC-ST2, ANTICHAMA BWF-B, 0,6/1 KV, 3 CONDUTORES DE 120 MM2</t>
  </si>
  <si>
    <t>CABO MULTIPOLAR DE COBRE, FLEXIVEL, CLASSE 4 OU 5, ISOLACAO EM HEPR, COBERTURA EM PVC-ST2, ANTICHAMA BWF-B, 0,6/1 KV, 3 CONDUTORES DE 16 MM2</t>
  </si>
  <si>
    <t>CABO MULTIPOLAR DE COBRE, FLEXIVEL, CLASSE 4 OU 5, ISOLACAO EM HEPR, COBERTURA EM PVC-ST2, ANTICHAMA BWF-B, 0,6/1 KV, 3 CONDUTORES DE 2,5 MM2</t>
  </si>
  <si>
    <t>CABO MULTIPOLAR DE COBRE, FLEXIVEL, CLASSE 4 OU 5, ISOLACAO EM HEPR, COBERTURA EM PVC-ST2, ANTICHAMA BWF-B, 0,6/1 KV, 3 CONDUTORES DE 25 MM2</t>
  </si>
  <si>
    <t>CABO MULTIPOLAR DE COBRE, FLEXIVEL, CLASSE 4 OU 5, ISOLACAO EM HEPR, COBERTURA EM PVC-ST2, ANTICHAMA BWF-B, 0,6/1 KV, 3 CONDUTORES DE 35 MM2</t>
  </si>
  <si>
    <t>CABO MULTIPOLAR DE COBRE, FLEXIVEL, CLASSE 4 OU 5, ISOLACAO EM HEPR, COBERTURA EM PVC-ST2, ANTICHAMA BWF-B, 0,6/1 KV, 3 CONDUTORES DE 4 MM2</t>
  </si>
  <si>
    <t>CABO MULTIPOLAR DE COBRE, FLEXIVEL, CLASSE 4 OU 5, ISOLACAO EM HEPR, COBERTURA EM PVC-ST2, ANTICHAMA BWF-B, 0,6/1 KV, 3 CONDUTORES DE 50 MM2</t>
  </si>
  <si>
    <t>CABO MULTIPOLAR DE COBRE, FLEXIVEL, CLASSE 4 OU 5, ISOLACAO EM HEPR, COBERTURA EM PVC-ST2, ANTICHAMA BWF-B, 0,6/1 KV, 3 CONDUTORES DE 6 MM2</t>
  </si>
  <si>
    <t>CABO MULTIPOLAR DE COBRE, FLEXIVEL, CLASSE 4 OU 5, ISOLACAO EM HEPR, COBERTURA EM PVC-ST2, ANTICHAMA BWF-B, 0,6/1 KV, 3 CONDUTORES DE 70 MM2</t>
  </si>
  <si>
    <t>CABO MULTIPOLAR DE COBRE, FLEXIVEL, CLASSE 4 OU 5, ISOLACAO EM HEPR, COBERTURA EM PVC-ST2, ANTICHAMA BWF-B, 0,6/1 KV, 3 CONDUTORES DE 95 MM2</t>
  </si>
  <si>
    <t>CABO TELEFONICO CCI 50, 1 PAR, USO INTERNO, SEM BLINDAGEM</t>
  </si>
  <si>
    <t>CABO TELEFONICO CCI 50, 2 PARES, USO INTERNO, SEM BLINDAGEM</t>
  </si>
  <si>
    <t>CABO TELEFONICO CCI 50, 3 PARES, USO INTERNO, SEM BLINDAGEM</t>
  </si>
  <si>
    <t>CABO TELEFONICO CCI 50, 4 PARES, USO INTERNO, SEM BLINDAGEM</t>
  </si>
  <si>
    <t>CABO TELEFONICO CCI 50, 5 PARES, USO INTERNO, SEM BLINDAGEM</t>
  </si>
  <si>
    <t>CABO TELEFONICO CCI 50, 6 PARES, USO INTERNO, SEM BLINDAGEM</t>
  </si>
  <si>
    <t>CABO TELEFONICO CI 50, 10 PARES, USO INTERNO</t>
  </si>
  <si>
    <t>CABO TELEFONICO CI 50, 20 PARES, USO INTERNO</t>
  </si>
  <si>
    <t>CABO TELEFONICO CI 50, 200 PARES, USO INTERNO</t>
  </si>
  <si>
    <t>CABO TELEFONICO CI 50, 30 PARES, USO INTERNO</t>
  </si>
  <si>
    <t>CABO TELEFONICO CI 50, 50 PARES, USO INTERNO</t>
  </si>
  <si>
    <t>CABO TELEFONICO CI 50, 75 PARES, USO INTERNO</t>
  </si>
  <si>
    <t>CABO TELEFONICO CTP - APL - 50, 10 PARES, USO EXTERNO</t>
  </si>
  <si>
    <t>CABO TELEFONICO CTP - APL - 50, 100 PARES, USO EXTERNO</t>
  </si>
  <si>
    <t>CABO TELEFONICO CTP - APL - 50, 20 PARES, USO EXTERNO</t>
  </si>
  <si>
    <t>CABO TELEFONICO CTP - APL - 50, 30 PARES, USO EXTERNO</t>
  </si>
  <si>
    <t>CACAMBA METALICA BASCULANTE COM CAPACIDADE DE 10 M3 (INCLUI MONTAGEM, NAO INCLUI CAMINHAO)</t>
  </si>
  <si>
    <t>CACAMBA METALICA BASCULANTE COM CAPACIDADE DE 12 M3 (INCLUI MONTAGEM, NAO INCLUI CAMINHAO)</t>
  </si>
  <si>
    <t>CACAMBA METALICA BASCULANTE COM CAPACIDADE DE 6 M3 (INCLUI MONTAGEM, NAO INCLUI CAMINHAO)</t>
  </si>
  <si>
    <t>CACAMBA METALICA BASCULANTE COM CAPACIDADE DE 8 M3 (INCLUI MONTAGEM, NAO INCLUI CAMINHAO)</t>
  </si>
  <si>
    <t>CADEADO SIMPLES, CORPO EM LATAO MACICO, COM LARGURA DE 25 MM E ALTURA DE APROX 25 MM, HASTE CEMENTADA (NAO LONGA), EM ACO TEMPERADO COM DIAMETRO DE APROX 5,0 MM, INCLUINDO 2 CHAVES</t>
  </si>
  <si>
    <t>CADEADO SIMPLES, CORPO EM LATAO MACICO, COM LARGURA DE 35 MM E ALTURA DE APROX 30 MM, HASTE CEMENTADA (NAO LONGA), EM ACO TEMPERADO COM DIAMETRO DE APROX 6,0 MM, INCLUINDO 2 CHAVES</t>
  </si>
  <si>
    <t>CADEADO SIMPLES, CORPO EM LATAO MACICO, COM LARGURA DE 50 MM E ALTURA DE APROX 40 MM, HASTE CEMENTADA EM ACO TEMPERADO COM DIAMETRO DE APROX 8,0 MM, INCLUINDO 2 CHAVES</t>
  </si>
  <si>
    <t>CADEIRA SUSPENSA MANUAL / BALANCIM INDIVIDUAL (NBR 14751)</t>
  </si>
  <si>
    <t>CAIBRO 5 X 5 CM EM PINUS, MISTA OU EQUIVALENTE DA REGIAO - BRUTA</t>
  </si>
  <si>
    <t>CAIBRO APARELHADO *6 X 8* CM, EM MACARANDUBA/MASSARANDUBA, ANGELIM OU EQUIVALENTE DA REGIAO</t>
  </si>
  <si>
    <t>CAIBRO APARELHADO *7,5 X 7,5* CM, EM MACARANDUBA/MASSARANDUBA, ANGELIM OU EQUIVALENTE DA REGIAO</t>
  </si>
  <si>
    <t>CAIBRO NAO APARELHADO *5 X 6* CM, EM MACARANDUBA/MASSARANDUBA, ANGELIM OU EQUIVALENTE DA REGIAO - BRUTA</t>
  </si>
  <si>
    <t>CAIBRO NAO APARELHADO *6 X 6* CM, EM MACARANDUBA/MASSARANDUBA, ANGELIM OU EQUIVALENTE DA REGIAO - BRUTA</t>
  </si>
  <si>
    <t>CAIBRO NAO APARELHADO, *6 X 8* CM, EM MACARANDUBA/MASSARANDUBA, ANGELIM OU EQUIVALENTE DA REGIAO - BRUTA</t>
  </si>
  <si>
    <t>CAIBRO ROLICO DE MADEIRA TRATADA, D = 4 A 7 CM, H = 3,00 M, EM EUCALIPTO OU EQUIVALENTE DA REGIAO</t>
  </si>
  <si>
    <t>CAIXA D'AGUA / RESERVATORIO EM POLIESTER REFORCADO COM FIBRA DE VIDRO, 10000 LITROS, COM TAMPA</t>
  </si>
  <si>
    <t>CAIXA D'AGUA / RESERVATORIO EM POLIESTER REFORCADO COM FIBRA DE VIDRO, 1500 LITROS, COM TAMPA</t>
  </si>
  <si>
    <t>CAIXA D'AGUA / RESERVATORIO EM POLIESTER REFORCADO COM FIBRA DE VIDRO, 15000 LITROS, COM TAMPA</t>
  </si>
  <si>
    <t>CAIXA D'AGUA / RESERVATORIO EM POLIESTER REFORCADO COM FIBRA DE VIDRO, 2000 LITROS, COM TAMPA</t>
  </si>
  <si>
    <t>CAIXA D'AGUA / RESERVATORIO EM POLIESTER REFORCADO COM FIBRA DE VIDRO, 20000 LITROS, COM TAMPA</t>
  </si>
  <si>
    <t>CAIXA D'AGUA / RESERVATORIO EM POLIESTER REFORCADO COM FIBRA DE VIDRO, 3000 LITROS, COM TAMPA</t>
  </si>
  <si>
    <t>CAIXA D'AGUA / RESERVATORIO EM POLIESTER REFORCADO COM FIBRA DE VIDRO, 500 LITROS, COM TAMPA</t>
  </si>
  <si>
    <t>CAIXA D'AGUA / RESERVATORIO EM POLIESTER REFORCADO COM FIBRA DE VIDRO, 5000 LITROS, COM TAMPA</t>
  </si>
  <si>
    <t>CAIXA D'AGUA / RESERVATORIO EM POLIESTER REFORCADO COM FIBRA DE VIDRO, 7000 LITROS, COM TAMPA</t>
  </si>
  <si>
    <t>CAIXA D'AGUA / RESERVATORIO EM POLIESTER REFORCADO COM FIBRA DE VIDRO, 750 LITROS, COM TAMPA</t>
  </si>
  <si>
    <t>CAIXA D'AGUA / RESERVATORIO EM POLIESTER REFORCADO COM FIBRA DE VIDRO,1000 LITROS, COM TAMPA</t>
  </si>
  <si>
    <t>CAIXA D'AGUA / RESERVATORIO EM POLIETILENO, 1000 LITROS, COM TAMPA</t>
  </si>
  <si>
    <t>CAIXA D'AGUA / RESERVATORIO EM POLIETILENO, 1500 LITROS, COM TAMPA</t>
  </si>
  <si>
    <t>CAIXA D'AGUA / RESERVATORIO EM POLIETILENO, 2000 LITROS, COM TAMPA</t>
  </si>
  <si>
    <t>CAIXA D'AGUA / RESERVATORIO EM POLIETILENO, 3000 LITROS, COM TAMPA</t>
  </si>
  <si>
    <t>CAIXA D'AGUA / RESERVATORIO EM POLIETILENO, 500 LITROS, COM TAMPA</t>
  </si>
  <si>
    <t>CAIXA D'AGUA / RESERVATORIO EM POLIETILENO, 750 LITROS, COM TAMPA</t>
  </si>
  <si>
    <t>CAIXA DE ATERRAMENTO EM CONCRETO PRE-MOLDADO, DIAMETRO DE 0,30 M E ALTURA DE 0,35 M, SEM FUNDO E COM TAMPA</t>
  </si>
  <si>
    <t>CAIXA DE CONCRETO ARMADO PRE-MOLDADO, COM FUNDO E SEM TAMPA, DIMENSOES DE 0,30 X 0,30 X 0,30 M</t>
  </si>
  <si>
    <t>CAIXA DE CONCRETO ARMADO PRE-MOLDADO, COM FUNDO E SEM TAMPA, DIMENSOES DE 0,40 X 0,40 X 0,40 M</t>
  </si>
  <si>
    <t>CAIXA DE CONCRETO ARMADO PRE-MOLDADO, COM FUNDO E SEM TAMPA, DIMENSOES DE 0,60 X 0,60 X 0,50 M</t>
  </si>
  <si>
    <t>CAIXA DE CONCRETO ARMADO PRE-MOLDADO, COM FUNDO E SEM TAMPA, DIMENSOES DE 0,80 X 0,80 X 0,50 M</t>
  </si>
  <si>
    <t>CAIXA DE CONCRETO ARMADO PRE-MOLDADO, COM FUNDO E SEM TAMPA, DIMENSOES DE 1,00 X 1,00 X 0,50 M</t>
  </si>
  <si>
    <t>CAIXA DE CONCRETO ARMADO PRE-MOLDADO, COM FUNDO E TAMPA, DIMENSOES DE 0,30 X 0,30 X 0,30 M</t>
  </si>
  <si>
    <t>CAIXA DE CONCRETO ARMADO PRE-MOLDADO, COM FUNDO E TAMPA, DIMENSOES DE 0,40 X 0,40 X 0,40 M</t>
  </si>
  <si>
    <t>CAIXA DE CONCRETO ARMADO PRE-MOLDADO, COM FUNDO E TAMPA, DIMENSOES DE 0,60 X 0,60 X 0,50 M</t>
  </si>
  <si>
    <t>CAIXA DE CONCRETO ARMADO PRE-MOLDADO, SEM FUNDO, QUADRADA, DIMENSOES DE 0,30 X 0,30 X 0,30 M</t>
  </si>
  <si>
    <t>CAIXA DE CONCRETO ARMADO PRE-MOLDADO, SEM FUNDO, QUADRADA, DIMENSOES DE 0,40 X 0,40 X 0,40 M</t>
  </si>
  <si>
    <t>CAIXA DE CONCRETO ARMADO PRE-MOLDADO, SEM FUNDO, QUADRADA, DIMENSOES DE 0,60 X 0,60 X 0,50 M</t>
  </si>
  <si>
    <t>CAIXA DE CONCRETO ARMADO PRE-MOLDADO, SEM FUNDO, QUADRADA, DIMENSOES DE 0,80 X 0,80 X 0,50 M</t>
  </si>
  <si>
    <t>CAIXA DE CONCRETO ARMADO PRE-MOLDADO, SEM FUNDO, QUADRADA, DIMENSOES DE 1,00 X 1,00 X 0,50 M</t>
  </si>
  <si>
    <t>CAIXA DE DERIVACAO PARA MEDIDOR DE ENERGIA, COM BARRAMENTO MONOFASICO, EM POLICARBONATO / TERMOPLASTICO - MODULO (PADRAO CONCESSIONARIA LOCAL)</t>
  </si>
  <si>
    <t>CAIXA DE DERIVACAO PARA MEDIDOR DE ENERGIA, COM BARRAMENTO POLIFASICO, EM POLICARBONATO / TERMOPLASTICO - MODULO (PADRAO CONCESSIONARIA LOCAL)</t>
  </si>
  <si>
    <t>CAIXA DE DESCARGA PLASTICA PARA BACIA / VASO SANITARIO DE EMBUTIR, COM ESPELHO ACIONADOR EM PLASTICO, CAPACIDADE 6 A 10 LITROS, (COMPLETA - ACESSORIOS INCLUSOS)</t>
  </si>
  <si>
    <t>CAIXA DE DESCARGA PLASTICA PARA BACIA / VASO SANITARIO, EXTERNA, CAPACIDADE 9 LITROS, PUXADOR FIO DE NYLON, NAO INCLUSO CANO, BOLSA, ENGATE</t>
  </si>
  <si>
    <t>CAIXA DE GORDURA CILINDRICA EM CONCRETO SIMPLES, PRE-MOLDADA, COM DIAMETRO DE 40 CM E ALTURA DE 45 CM, COM TAMPA</t>
  </si>
  <si>
    <t>CAIXA DE GORDURA EM PVC, DIAMETRO MINIMO 300 MM, DIAMETRO DE SAIDA 100 MM, CAPACIDADE APROXIMADA 18 LITROS, COM TAMPA E CESTO</t>
  </si>
  <si>
    <t>CAIXA DE INCENDIO/ABRIGO PARA MANGUEIRA, DE EMBUTIR/INTERNA, COM 75 X 45 X 17 CM, EM CHAPA DE ACO, PORTA COM VENTILACAO, VISOR COM A INSCRICAO "INCENDIO", SUPORTE/CESTA INTERNA PARA A MANGUEIRA, PINTURA ELETROSTATICA VERMELHA</t>
  </si>
  <si>
    <t>CAIXA DE INCENDIO/ABRIGO PARA MANGUEIRA, DE EMBUTIR/INTERNA, COM 90 X 60 X 17 CM, EM CHAPA DE ACO, PORTA COM VENTILACAO, VISOR COM A INSCRICAO "INCENDIO", SUPORTE/CESTA INTERNA PARA A MANGUEIRA, PINTURA ELETROSTATICA VERMELHA</t>
  </si>
  <si>
    <t>CAIXA DE INCENDIO/ABRIGO PARA MANGUEIRA, DE SOBREPOR/EXTERNA, COM 75 X 45 X 17 CM, EM CHAPA DE ACO, PORTA COM VENTILACAO, VISOR COM A INSCRICAO "INCENDIO", SUPORTE/CESTA INTERNA PARA A MANGUEIRA, PINTURA ELETROSTATICA VERMELHA</t>
  </si>
  <si>
    <t>CAIXA DE INCENDIO/ABRIGO PARA MANGUEIRA, DE SOBREPOR/EXTERNA, COM 90 X 60 X 17 CM, EM CHAPA DE ACO, PORTA COM VENTILACAO, VISOR COM A INSCRICAO "INCENDIO", SUPORTE/CESTA INTERNA PARA A MANGUEIRA, PINTURA ELETROSTATICA VERMELHA</t>
  </si>
  <si>
    <t>CAIXA DE LUZ "3 X 3" EM ACO ESMALTADA</t>
  </si>
  <si>
    <t>CAIXA DE LUZ "4 X 2" EM ACO ESMALTADA</t>
  </si>
  <si>
    <t>CAIXA DE LUZ "4 X 4" EM ACO ESMALTADA</t>
  </si>
  <si>
    <t>CAIXA DE PASSAGEM / DERIVACAO / LUZ, OCTOGONAL 4 X4, EM ACO ESMALTADA, COM FUNDO MOVEL SIMPLES (FMS)</t>
  </si>
  <si>
    <t>CAIXA DE PASSAGEM ELETRICA DE PAREDE, DE EMBUTIR, EM PVC, COM TAMPA APARAFUSADA, DIMENSOES 120 X 120 X *75* MM</t>
  </si>
  <si>
    <t>CAIXA DE PASSAGEM ELETRICA DE PAREDE, DE EMBUTIR, EM PVC, COM TAMPA APARAFUSADA, DIMENSOES 150 X 150 X *75* MM</t>
  </si>
  <si>
    <t>CAIXA DE PASSAGEM ELETRICA DE PAREDE, DE EMBUTIR, EM PVC, COM TAMPA APARAFUSADA, DIMENSOES 200 X 200 X *90* MM</t>
  </si>
  <si>
    <t>CAIXA DE PASSAGEM ELETRICA DE PAREDE, DE EMBUTIR, EM TERMOPLASTICO / PVC, COM TAMPA APARAFUSADA, DIMENSOES 400 X 400 X *120* MM</t>
  </si>
  <si>
    <t>CAIXA DE PASSAGEM ELETRICA DE PAREDE, DE SOBREPOR, EM PVC, COM TAMPA APARAFUSADA, DIMENSOES 300 X 300 X *100* MM</t>
  </si>
  <si>
    <t>CAIXA DE PASSAGEM ELETRICA DE PAREDE, DE SOBREPOR, EM PVC, COM TAMPA APARAFUSADA, DIMENSOES, 400 X 400 X *120* MM</t>
  </si>
  <si>
    <t>CAIXA DE PASSAGEM ELETRICA DE PAREDE, DE SOBREPOR, EM TERMOPLASTICO / PVC, COM TAMPA APARAFUSADA, DIMENSOES 200 X 200 X *100* MM</t>
  </si>
  <si>
    <t>CAIXA DE PASSAGEM ELETRICA DE PAREDE, DE SOBREPOR, EM TERMOPLASTICO / PVC, COM TAMPA APARAFUSADA, DIMENSOES, 150 X 150 X *100* MM</t>
  </si>
  <si>
    <t>CAIXA DE PASSAGEM ELETRICA, PARA PISO, EM PVC, DIMENSOES DE 3/4" A 4"</t>
  </si>
  <si>
    <t>CAIXA DE PASSAGEM METALICA DE SOBREPOR COM TAMPA PARAFUSADA, DIMENSOES 20 X 20 X 10 CM</t>
  </si>
  <si>
    <t>CAIXA DE PASSAGEM METALICA DE SOBREPOR COM TAMPA PARAFUSADA, DIMENSOES 30 X 30 X 10 CM</t>
  </si>
  <si>
    <t>CAIXA DE PASSAGEM METALICA DE SOBREPOR COM TAMPA PARAFUSADA, DIMENSOES 40 X 40 X 15 CM</t>
  </si>
  <si>
    <t>CAIXA DE PASSAGEM METALICA DE SOBREPOR COM TAMPA PARAFUSADA, DIMENSOES 50 X 50 X 15 CM</t>
  </si>
  <si>
    <t>CAIXA DE PASSAGEM METALICA DE SOBREPOR COM TAMPA PARAFUSADA, DIMENSOES 60 X 60 X 20 CM</t>
  </si>
  <si>
    <t>CAIXA DE PASSAGEM METALICA DE SOBREPOR COM TAMPA PARAFUSADA, DIMENSOES 70 X 70 X 20 CM</t>
  </si>
  <si>
    <t>CAIXA DE PASSAGEM METALICA DE SOBREPOR COM TAMPA PARAFUSADA, DIMENSOES 80 X 80 X 20 CM</t>
  </si>
  <si>
    <t>CAIXA DE PASSAGEM METALICA, DE SOBREPOR, COM TAMPA APARAFUSADA, DIMENSOES 15 X 15 X *10* CM</t>
  </si>
  <si>
    <t>CAIXA DE PASSAGEM METALICA, DE SOBREPOR, COM TAMPA APARAFUSADA, DIMENSOES 35 X 35 X *12* CM</t>
  </si>
  <si>
    <t>CAIXA DE PASSAGEM, EM PVC, DE 4" X 2", PARA ELETRODUTO FLEXIVEL CORRUGADO</t>
  </si>
  <si>
    <t>CAIXA DE PASSAGEM, EM PVC, DE 4" X 4", PARA ELETRODUTO FLEXIVEL CORRUGADO</t>
  </si>
  <si>
    <t>CAIXA DE PASSAGEM/ LUZ / TELEFONIA, DE EMBUTIR, EM CHAPA DE ACO GALVANIZADO, DIMENSOES 120 X 120 X *12* CM (PADRAO CONCESSIONARIA LOCAL)</t>
  </si>
  <si>
    <t>CAIXA DE PASSAGEM/ LUZ / TELEFONIA, DE EMBUTIR, EM CHAPA DE ACO GALVANIZADO, DIMENSOES 150 X 150 X 15 CM (PADRAO CONCESSIONARIA LOCAL)</t>
  </si>
  <si>
    <t>CAIXA DE PASSAGEM/ LUZ / TELEFONIA, DE EMBUTIR, EM CHAPA DE ACO GALVANIZADO, DIMENSOES 20 X 20 X *12* CM (PADRAO CONCESSIONARIA LOCAL)</t>
  </si>
  <si>
    <t>CAIXA DE PASSAGEM/ LUZ / TELEFONIA, DE EMBUTIR, EM CHAPA DE ACO GALVANIZADO, DIMENSOES 200 X 200 X 20 CM (PADRAO CONCESSIONARIA LOCAL)</t>
  </si>
  <si>
    <t>CAIXA DE PASSAGEM/ LUZ / TELEFONIA, DE EMBUTIR, EM CHAPA DE ACO GALVANIZADO, DIMENSOES 40 X 40 X *12* CM (PADRAO CONCESSIONARIA LOCAL)</t>
  </si>
  <si>
    <t>CAIXA DE PASSAGEM/ LUZ / TELEFONIA, DE EMBUTIR, EM CHAPA DE ACO GALVANIZADO, DIMENSOES 60 X 60 X *12* CM (PADRAO CONCESSIONARIA LOCAL)</t>
  </si>
  <si>
    <t>CAIXA DE PASSAGEM/ LUZ / TELEFONIA, DE EMBUTIR, EM CHAPA DE ACO GALVANIZADO, DIMENSOES 80 X 80 X *12* CM (PADRAO CONCESSIONARIA LOCAL)</t>
  </si>
  <si>
    <t>CAIXA DE PASSAGEM/ LUZ / TELEFONIA, DE SOBREPOR, EM CHAPA DE ACO GALVANIZADO, DIMENSOES 80 X 80 X *12* CM (PADRAO CONCESSIONARIA LOCAL)</t>
  </si>
  <si>
    <t>CAIXA DE PROTECAO EXTERNA PARA MEDIDOR HOROSAZONAL, DE BAIXA TENSAO, COM MODULO, EM CHAPA DE ACO (PADRAO DA CONCESSIONARIA LOCAL)</t>
  </si>
  <si>
    <t>CAIXA DE PROTECAO PARA TRANSFORMADOR CORRENTE, EM CHAPA DE ACO 18 USG (PADRAO DA CONCESSIONARIA LOCAL)</t>
  </si>
  <si>
    <t>CAIXA INTERNA/EXTERNA DE MEDICAO PARA 1 MEDIDOR TRIFASICO, COM VISOR, EM CHAPA DE ACO 18 USG (PADRAO DA CONCESSIONARIA LOCAL)</t>
  </si>
  <si>
    <t>CAIXA INTERNA/EXTERNA DE MEDICAO PARA 4 MEDIDORES MONOFASICOS, COM VISOR, EM CHAPA DE ACO 18 USG (PADRAO DA CONCESSIONARIA LOCAL)</t>
  </si>
  <si>
    <t>CAIXA MODULAR PARA MEDIDOR DE ENERGIA AGRUPADA, EM POLICARBONATO / TERMOPLASTICO, COM SUPORTE PARA DISJUNTOR (PADRAO DA CONCESSIONARIA LOCAL)</t>
  </si>
  <si>
    <t>CAIXA OCTOGONAL DE FUNDO MOVEL, EM PVC, DE 3" X 3", PARA ELETRODUTO FLEXIVEL CORRUGADO</t>
  </si>
  <si>
    <t>CAIXA OCTOGONAL DE FUNDO MOVEL, EM PVC, DE 4" X 4", PARA ELETRODUTO FLEXIVEL CORRUGADO</t>
  </si>
  <si>
    <t>CAIXA PARA HIDROMETRO CONCRETO PRE MOLDADO, *0,24 M X 0,45 M X 0,30* M (L X C X A)</t>
  </si>
  <si>
    <t>CAIXA PARA MEDICAO COLETIVA TIPO L, PADRAO BIFASICO OU TRIFASICO, PARA ATE 4 MEDIDORES, SEM BARRAMENTO E COM PORTAS INFERIOR E SUPERIOR</t>
  </si>
  <si>
    <t>CAIXA PARA MEDICAO COLETIVA TIPO M, PADRAO BIFASICO OU TRIFASICO, PARA ATE 8 MEDIDORES, SEM BARRAMENTO E COM PORTAS INFERIOR E SUPERIOR</t>
  </si>
  <si>
    <t>CAIXA PARA MEDICAO COLETIVA TIPO N, PADRAO BIFASICO OU TRIFASICO, PARA ATE 12 MEDIDORES, SEM BARRAMENTO E COM PORTAS INFERIOR E SUPERIOR</t>
  </si>
  <si>
    <t>CAIXA PARA MEDIDOR MONOFASICO, EM POLICARBONATO / TERMOPLASTICO, PARA ALOJAR 1 DISJUNTOR (PADRAO DA CONCESSIONARIA LOCAL)</t>
  </si>
  <si>
    <t>CAIXA PARA MEDIDOR POLIFASICO, EM POLICARBONATO / TERMOPLASTICO, PARA ALOJAR 1 DISJUNTOR (PADRAO DA CONCESSIONARIA LOCAL)</t>
  </si>
  <si>
    <t>CAIXA PRE-MOLDADA PARA BOCA DE LOBO, EM CONCRETO ARMADO, COM FCK DE 25 MPA, COM DIMENSOES 1,10 X 0,65 X 1,00 M (COMPRIMENTO X LARGURA X ALTURA)</t>
  </si>
  <si>
    <t>CAIXA SIFONADA PVC, 100 X 100 X 50 MM, COM GRELHA REDONDA, BRANCA</t>
  </si>
  <si>
    <t>CAIXA SIFONADA PVC, 250 X 230 X 75 MM, COM TAMPA CEGA QUADRADA, BRANCA</t>
  </si>
  <si>
    <t>CAIXA SIFONADA, PVC, 150 X *185* X 75 MM, COM GRELHA QUADRADA, BRANCA</t>
  </si>
  <si>
    <t>CAIXA SIFONADA, PVC, 150 X 150 X 50 MM, COM GRELHA QUADRADA, BRANCA (NBR 5688)</t>
  </si>
  <si>
    <t>CAIXA SIFONADA, PVC, 150 X 150 X 50 MM, COM GRELHA REDONDA, BRANCA</t>
  </si>
  <si>
    <t>CAL HIDRATADA CH-I PARA ARGAMASSAS</t>
  </si>
  <si>
    <t>CAL HIDRATADA PARA PINTURA</t>
  </si>
  <si>
    <t>CAL VIRGEM COMUM PARA ARGAMASSAS (NBR 6453)</t>
  </si>
  <si>
    <t>CALCETEIRO / RASTELEIRO (HORISTA)</t>
  </si>
  <si>
    <t>CALCETEIRO / RASTELEIRO (MENSALISTA)</t>
  </si>
  <si>
    <t>CALHA / PERFIL PLUVIAL DE PVC, DIAMETRO ENTRE *119 E 170* MM, COMPRIMENTO DE 3 M, PARA DRENAGEM PLUVIAL PREDIAL</t>
  </si>
  <si>
    <t>CALHA MOLDURA AMERICANA DE CHAPA DE ACO GALVANIZADA NUM 26, CORTE 33 CM</t>
  </si>
  <si>
    <t>CALHA PARA AGUA FURTADA DE CHAPA DE ACO GALVANIZADA NUM 26, CORTE 40 CM</t>
  </si>
  <si>
    <t>CALHA PARA AGUA FURTADA DE CHAPA DE ACO GALVANIZADA NUM 26, CORTE 50 CM</t>
  </si>
  <si>
    <t>CALHA PLATIBANDA DE CHAPA DE ACO GALVANIZADA NUM 26, CORTE 45 CM</t>
  </si>
  <si>
    <t>CALHA QUADRADA DE CHAPA DE ACO GALVANIZADA NUM 24, CORTE 100 CM</t>
  </si>
  <si>
    <t>CALHA QUADRADA DE CHAPA DE ACO GALVANIZADA NUM 24, CORTE 33 CM</t>
  </si>
  <si>
    <t>CALHA QUADRADA DE CHAPA DE ACO GALVANIZADA NUM 24, CORTE 50 CM</t>
  </si>
  <si>
    <t>CALHA QUADRADA DE CHAPA DE ACO GALVANIZADA NUM 26, CORTE 33 CM</t>
  </si>
  <si>
    <t>CALHA QUADRADA DE CHAPA DE ACO GALVANIZADA NUM 28, CORTE 25 CM</t>
  </si>
  <si>
    <t>CALHA/CANALETA DE CONCRETO SIMPLES, TIPO MEIA CANA, DIAMETRO DE 20 CM, PARA AGUA PLUVIAL</t>
  </si>
  <si>
    <t>CALHA/CANALETA DE CONCRETO SIMPLES, TIPO MEIA CANA, DIAMETRO DE 30 CM, PARA AGUA PLUVIAL</t>
  </si>
  <si>
    <t>CALHA/CANALETA DE CONCRETO SIMPLES, TIPO MEIA CANA, DIAMETRO DE 40 CM, PARA AGUA PLUVIAL</t>
  </si>
  <si>
    <t>CALHA/CANALETA DE CONCRETO SIMPLES, TIPO MEIA CANA, DIAMETRO DE 50 CM, PARA AGUA PLUVIAL</t>
  </si>
  <si>
    <t>CALHA/CANALETA DE CONCRETO SIMPLES, TIPO MEIA CANA, DIAMETRO DE 60 CM, PARA AGUA PLUVIAL</t>
  </si>
  <si>
    <t>CALHA/CANALETA DE CONCRETO SIMPLES, TIPO MEIA CANA, DIAMETRO DE 80 CM, PARA AGUA PLUVIAL</t>
  </si>
  <si>
    <t>CAMADA SEPARADORA DE FILME DE POLIETILENO 20 A 25 MICRA</t>
  </si>
  <si>
    <t>CAMINHAO TOCO, PESO BRUTO TOTAL 10700 KG, CARGA UTIL MAXIMA 7400 KG, DISTANCIA ENTRE EIXOS 4,00 M, POTENCIA 175 CV (INCLUI CABINE E CHASSI, NAO INCLUI CARROCERIA)</t>
  </si>
  <si>
    <t>CAMINHAO TOCO, PESO BRUTO TOTAL 13200 KG, CARGA UTIL MAXIMA 9200 KG, DISTANCIA ENTRE EIXOS 3,31 M, POTENCIA 175 CV (INCLUI CABINE E CHASSI, NAO INCLUI CARROCERIA)</t>
  </si>
  <si>
    <t>CAMINHAO TOCO, PESO BRUTO TOTAL 14300 KG, CARGA UTIL MAXIMA 9480 KG, DISTANCIA ENTRE EIXOS 4,80 M, POTENCIA 185 CV (INCLUI CABINE E CHASSI, NAO INCLUI CARROCERIA)</t>
  </si>
  <si>
    <t>CAMINHAO TOCO, PESO BRUTO TOTAL 16000 KG, CARGA UTIL MAXIMA 10600 KG, DISTANCIA ENTRE EIXOS 4,80 M, POTENCIA 277 CV (INCLUI CABINE E CHASSI, NAO INCLUI CARROCERIA)</t>
  </si>
  <si>
    <t>CAMINHAO TOCO, PESO BRUTO TOTAL 16000 KG, CARGA UTIL MAXIMA 10830 KG, DISTANCIA ENTRE EIXOS 3,56 M, POTENCIA 226 CV (INCLUI CABINE E CHASSI, NAO INCLUI CARROCERIA)</t>
  </si>
  <si>
    <t>CAMINHAO TOCO, PESO BRUTO TOTAL 16000 KG, CARGA UTIL MAXIMA 11030 KG, DISTANCIA ENTRE EIXOS 5,41 M, POTENCIA 185 CV (INCLUI CABINE E CHASSI, NAO INCLUI CARROCERIA)</t>
  </si>
  <si>
    <t>CAMINHAO TOCO, PESO BRUTO TOTAL 8500 KG, CARGA UTIL MAXIMA 5600 KG, DISTANCIA ENTRE EIXOS 3,40 M, POTENCIA 167 CV (INCLUI CABINE E CHASSI, NAO INCLUI CARROCERIA)</t>
  </si>
  <si>
    <t>CAMINHAO TOCO, PESO BRUTO TOTAL 9600 KG, CARGA UTIL MAXIMA 6190 KG, DISTANCIA ENTRE EIXOS 3,70 M, POTENCIA 156 CV (INCLUI CABINE E CHASSI, NAO INCLUI CARROCERIA)</t>
  </si>
  <si>
    <t>CAMINHAO TRUCADO, PESO BRUTO TOTAL 23000 KG, CARGA UTIL MAXIMA 15285 KG, DISTANCIA ENTRE EIXOS 4,80 M, POTENCIA 326 CV (INCLUI CABINE E CHASSI, NAO INCLUI CARROCERIA)</t>
  </si>
  <si>
    <t>CAMINHAO TRUCADO, PESO BRUTO TOTAL 23000 KG, CARGA UTIL MAXIMA 15460 KG, DISTANCIA ENTRE EIXOS 4,80 M, POTENCIA 286 CV (INCLUI CABINE E CHASSI, NAO INCLUI CARROCERIA)</t>
  </si>
  <si>
    <t>CAMINHAO TRUCADO, PESO BRUTO TOTAL 23000 KG, CARGA UTIL MAXIMA 16360 KG, CABINE ESTENDIDA, DISTANCIA ENTRE EIXOS 3,56 M, POTENCIA 277 CV (INCLUI CABINE E CHASSI, NAO INCLUI CARROCERIA)</t>
  </si>
  <si>
    <t>CAMINHAO TRUCADO, PESO BRUTO TOTAL 23000 KG, CARGA UTIL MAXIMA 16540 KG, DISTANCIA ENTRE EIXOS 4,80 M, POTENCIA 256 CV (INCLUI CABINE E CHASSI, NAO INCLUI CARROCERIA)</t>
  </si>
  <si>
    <t>CAMINHONETE COM MOTOR A DIESEL, POTENCIA *160* CV, CABINE DUPLA, 4X4</t>
  </si>
  <si>
    <t>CAMPAINHA ALTA POTENCIA 110V / 220V, DIAMETRO 150 MM</t>
  </si>
  <si>
    <t>CAMPAINHA CIGARRA 127 V / 220 V (APENAS MODULO)</t>
  </si>
  <si>
    <t>CAMPAINHA CIGARRA 127 V / 220 V, CONJUNTO MONTADO PARA EMBUTIR 4" X 2" (PLACA + SUPORTE + MODULO)</t>
  </si>
  <si>
    <t>CANALETA DE CONCRETO 14 X 19 X 19 CM (CLASSE C - NBR 6136)</t>
  </si>
  <si>
    <t>CANALETA DE CONCRETO 19 X 19 X 19 CM (CLASSE C - NBR 6136)</t>
  </si>
  <si>
    <t>CANALETA DE CONCRETO 9 X 19 X 19 CM (CLASSE C - NBR 6136)</t>
  </si>
  <si>
    <t>CANALETA DE CONCRETO ESTRUTURAL 14 X 19 X 29 CM, FBK 14 MPA (NBR 6136)</t>
  </si>
  <si>
    <t>CANALETA DE CONCRETO ESTRUTURAL 14 X 19 X 29 CM, FBK 4,5 MPA (NBR 6136)</t>
  </si>
  <si>
    <t>CANALETA DE CONCRETO ESTRUTURAL 14 X 19 X 39 CM, FBK 14 MPA (NBR 6136)</t>
  </si>
  <si>
    <t>CANALETA DE CONCRETO ESTRUTURAL 14 X 19 X 39 CM, FBK 4,5 MPA (NBR 6136)</t>
  </si>
  <si>
    <t>CANALETA ESTRUTURAL CERAMICA DE 14 X 19 X 19 CM (L X A X C) E 6,0 MPA</t>
  </si>
  <si>
    <t>CANALETA ESTRUTURAL CERAMICA DE 14 X 19 X 29 CM (L X A X C) E 6,0 MPA</t>
  </si>
  <si>
    <t>CANALETA ESTRUTURAL CERAMICA DE 14 X 19 X 39 CM (L X A X C) E 6,0 MPA</t>
  </si>
  <si>
    <t>CANOPLA ACABAMENTO CROMADO PARA INSTALACAO DE SPRINKLER, SOB FORRO, 15 MM</t>
  </si>
  <si>
    <t>CANTONEIRA (ABAS IGUAIS) EM ACO CARBONO, 25,4 MM X 3,17 MM (L X E), 1,27KG/M</t>
  </si>
  <si>
    <t>CANTONEIRA (ABAS IGUAIS) EM ACO CARBONO, 38,1 MM X 3,17 MM (L X E), 3,48 KG/M</t>
  </si>
  <si>
    <t>CANTONEIRA (ABAS IGUAIS) EM ACO CARBONO, 50,8 MM X 9,53 MM (L X E), 6,99 KG/M</t>
  </si>
  <si>
    <t>CANTONEIRA ACO ABAS IGUAIS (QUALQUER BITOLA), ESPESSURA ENTRE 1/8" E 1/4"</t>
  </si>
  <si>
    <t>CANTONEIRA EM ALUMINIO, ABAS IGUAIS, LARGURA DE 25,40 MM (1"), ESPESSURA DE 3,17 MM (1/8") E PESO LINEAR DE APROXIMADAMENTE 0,408 KG/M</t>
  </si>
  <si>
    <t>CANTONEIRA EM ALUMINIO, ABAS IGUAIS, LARGURA DE 25,40 MM (1"), ESPESSURA DE 4,76 MM (3/16") E PESO LINEAR DE APROXIMADAMENTE 0,593 KG/M</t>
  </si>
  <si>
    <t>CANTONEIRA EM ALUMINIO, ABAS IGUAIS, LARGURA DE 31,75 MM (1 1/4"), ESPESSURA DE 4,76 MM (3/16") E PESO LINEAR DE APROXIMADAMENTE 0,755 KG/M</t>
  </si>
  <si>
    <t>CANTONEIRA EM ALUMINIO, ABAS IGUAIS, LARGURA DE 38,10 MM (1 1/2"), ESPESSURA DE 4,76 MM (3/16") E PESO LINEAR DE APROXIMADAMENTE 0,915 KG/M</t>
  </si>
  <si>
    <t>CANTONEIRA EM ALUMINIO, ABAS IGUAIS, LARGURA DE 50,80 MM (2"), ESPESSURA DE 3,17 MM (1/8") E PESO LINEAR DE APROXIMADAMENTE 0,842 KG/M</t>
  </si>
  <si>
    <t>CANTONEIRA EM ALUMINIO, ABAS IGUAIS, LARGURA DE 50,80 MM (2"), ESPESSURA DE 6,35 MM (1/4") E PESO LINEAR DE APROXIMADAMENTE 1,630 KG/M</t>
  </si>
  <si>
    <t>CAP OU TAMPAO DE FERRO GALVANIZADO, COM ROSCA BSP, DE 1 1/2"</t>
  </si>
  <si>
    <t>CAP OU TAMPAO DE FERRO GALVANIZADO, COM ROSCA BSP, DE 1 1/4"</t>
  </si>
  <si>
    <t>CAP OU TAMPAO DE FERRO GALVANIZADO, COM ROSCA BSP, DE 1"</t>
  </si>
  <si>
    <t>CAP OU TAMPAO DE FERRO GALVANIZADO, COM ROSCA BSP, DE 1/2"</t>
  </si>
  <si>
    <t>CAP OU TAMPAO DE FERRO GALVANIZADO, COM ROSCA BSP, DE 1/4"</t>
  </si>
  <si>
    <t>CAP OU TAMPAO DE FERRO GALVANIZADO, COM ROSCA BSP, DE 2 1/2"</t>
  </si>
  <si>
    <t>CAP OU TAMPAO DE FERRO GALVANIZADO, COM ROSCA BSP, DE 2"</t>
  </si>
  <si>
    <t>CAP OU TAMPAO DE FERRO GALVANIZADO, COM ROSCA BSP, DE 3"</t>
  </si>
  <si>
    <t>CAP OU TAMPAO DE FERRO GALVANIZADO, COM ROSCA BSP, DE 3/4"</t>
  </si>
  <si>
    <t>CAP OU TAMPAO DE FERRO GALVANIZADO, COM ROSCA BSP, DE 3/8"</t>
  </si>
  <si>
    <t>CAP OU TAMPAO DE FERRO GALVANIZADO, COM ROSCA BSP, DE 4"</t>
  </si>
  <si>
    <t>CAP PPR DN 20 MM, PARA AGUA QUENTE PREDIAL</t>
  </si>
  <si>
    <t>CAP PPR DN 25 MM, PARA AGUA QUENTE PREDIAL</t>
  </si>
  <si>
    <t>CAP PVC, ROSCAVEL, 1", PARA AGUA FRIA PREDIAL</t>
  </si>
  <si>
    <t>CAP PVC, ROSCAVEL, 1/2", PARA AGUA FRIA PREDIAL</t>
  </si>
  <si>
    <t>CAP PVC, ROSCAVEL, 3/4", PARA AGUA FRIA PREDIAL</t>
  </si>
  <si>
    <t>CAP PVC, SERIE R, DN 100 MM, PARA ESGOTO PREDIAL</t>
  </si>
  <si>
    <t>CAP PVC, SERIE R, DN 150 MM, PARA ESGOTO PREDIAL</t>
  </si>
  <si>
    <t>CAP PVC, SERIE R, DN 75 MM, PARA ESGOTO PREDIAL</t>
  </si>
  <si>
    <t>CAP PVC, SOLDAVEL, 20 MM, PARA AGUA FRIA PREDIAL</t>
  </si>
  <si>
    <t>CAP PVC, SOLDAVEL, 25 MM, PARA AGUA FRIA PREDIAL</t>
  </si>
  <si>
    <t>CAP PVC, SOLDAVEL, 32 MM, PARA AGUA FRIA PREDIAL</t>
  </si>
  <si>
    <t>CAP PVC, SOLDAVEL, 40 MM, PARA AGUA FRIA PREDIAL</t>
  </si>
  <si>
    <t>CAP PVC, SOLDAVEL, 50 MM, PARA AGUA FRIA PREDIAL</t>
  </si>
  <si>
    <t>CAP PVC, SOLDAVEL, 60 MM, PARA AGUA FRIA PREDIAL</t>
  </si>
  <si>
    <t>CAP PVC, SOLDAVEL, 75 MM, PARA AGUA FRIA PREDIAL</t>
  </si>
  <si>
    <t>CAP PVC, SOLDAVEL, DN 100 MM, SERIE NORMAL, PARA ESGOTO PREDIAL</t>
  </si>
  <si>
    <t>CAP PVC, SOLDAVEL, DN 50 MM, SERIE NORMAL, PARA ESGOTO PREDIAL</t>
  </si>
  <si>
    <t>CAP PVC, SOLDAVEL, DN 75 MM, SERIE NORMAL, PARA ESGOTO PREDIAL</t>
  </si>
  <si>
    <t>CAP, PVC PBA, JE, DN 100 / DE 110 MM, PARA REDE DE AGUA (NBR 10351)</t>
  </si>
  <si>
    <t>CAP, PVC PBA, JE, DN 50 / DE 60 MM, PARA REDE DE AGUA (NBR 10351)</t>
  </si>
  <si>
    <t>CAP, PVC PBA, JE, DN 75 / DE 85 MM, PARA REDE DE AGUA (NBR 10351)</t>
  </si>
  <si>
    <t>CAP, PVC, JE, OCRE, DN 150 MM (CONEXAO PARA TUBO COLETOR DE ESGOTO)</t>
  </si>
  <si>
    <t>CAP, PVC, JE, OCRE, DN 200 MM (CONEXAO PARA TUBO COLETOR DE ESGOTO)</t>
  </si>
  <si>
    <t>CAPA PARA CHUVA EM PVC COM FORRO DE POLIESTER, COM CAPUZ (AMARELA OU AZUL)</t>
  </si>
  <si>
    <t>CAPACETE DE SEGURANCA ABA FRONTAL COM SUSPENSAO DE POLIETILENO, SEM JUGULAR (CLASSE B)</t>
  </si>
  <si>
    <t>CAPACITOR TRIFASICO, POTENCIA 2,5 KVAR, TENSAO 220 V, FORNECIDO COM CAPA PROTETORA, RESISTOR INTERNO A UNIDADE CAPACITIVA</t>
  </si>
  <si>
    <t>CAPACITOR TRIFASICO, POTENCIA 5 KVAR, TENSAO 220 V, FORNECIDO COM CAPA PROTETORA, RESISTOR INTERNO A UNIDADE CAPACITIVA</t>
  </si>
  <si>
    <t>CAPIM BRAQUIARIA DECUMBENS/ BRAQUIARINHA, VC *70*% MINIMO</t>
  </si>
  <si>
    <t>CAPTOR FRANKLIN (4 PONTAS), EM LATAO CROMADO, H = 300 MM, DUAS DESCIDAS</t>
  </si>
  <si>
    <t>CAPTOR FRANKLIN (4 PONTAS), EM LATAO CROMADO, H = 300 MM, UMA DESCIDA</t>
  </si>
  <si>
    <t>CAPTOR FRANKLIN (4 PONTAS), EM LATAO CROMADO, H = 350 MM, DUAS DESCIDAS</t>
  </si>
  <si>
    <t>CAPTOR FRANKLIN (4 PONTAS), EM LATAO CROMADO, H=350 MM, UMA DESCIDA</t>
  </si>
  <si>
    <t>CARENAGEM /TAMPA, EM PLASTICO, COR BRANCA, UTILIZADO EM KIT CHASSI METALICO PARA INSTAL. HIDRAULICA DE CUBA SIMPLES SEM MAQUINA DE LAVAR ROUPA, *355* X *670* MM (L X H) (COM FUROS E DEMAIS ENCAIXES)</t>
  </si>
  <si>
    <t>CARENAGEM /TAMPA, EM PLASTICO, COR BRANCA, UTILIZADO EM KIT CHASSI METALICO PARA INSTAL. HIDRAULICA DE TANQUE COM MAQUINA DE LAVAR ROUPA, *360* X *470* MM (L X H) (COM FUROS E DEMAIS ENCAIXES)</t>
  </si>
  <si>
    <t>CARPETE DE NYLON EM MANTA PARA TRAFEGO COMERCIAL PESADO, E = 6 A 7 MM (INSTALADO)</t>
  </si>
  <si>
    <t>CARPETE DE NYLON EM MANTA PARA TRAFEGO COMERCIAL PESADO, E = 9 A 10 MM (INSTALADO)</t>
  </si>
  <si>
    <t>CARPETE DE NYLON EM PLACAS 50 X 50 CM PARA TRAFEGO COMERCIAL PESADO, E = 6,5 MM (INSTALADO)</t>
  </si>
  <si>
    <t>CARPETE DE POLIESTER EM MANTA PARA TRAFEGO COMERCIAL PESADO, E = 4 A 5 MM (INSTALADO)</t>
  </si>
  <si>
    <t>CARPETE DE POLIPROPILENO EM MANTA PARA TRAFEGO COMERCIAL MEDIO, E = 5 A 6 MM (INSTALADO)</t>
  </si>
  <si>
    <t>CARPINTEIRO AUXILIAR (HORISTA)</t>
  </si>
  <si>
    <t>CARPINTEIRO AUXILIAR (MENSALISTA)</t>
  </si>
  <si>
    <t>CARPINTEIRO DE ESQUADRIAS (HORISTA)</t>
  </si>
  <si>
    <t>CARPINTEIRO DE ESQUADRIAS (MENSALISTA)</t>
  </si>
  <si>
    <t>CARPINTEIRO DE FORMAS OU OFICIAL (MENSALISTA)</t>
  </si>
  <si>
    <t>CARPINTEIRO DE FORMAS PARA CONCRETO (HORISTA)</t>
  </si>
  <si>
    <t>CARRANCA PARA JANELA VENEZIANA DE ABRIR, EM LATAO CROMADO, SIMPLES, PARA APARAFUSAR NA PAREDE</t>
  </si>
  <si>
    <t>CARRINHO COM 2 PNEUS PARA TRANSPORTAR TUBO CONCRETO, ALTURA ATE 1,0 M E DIAMETRO ATE 1000MM, COM ESTRUTURA EM PERFIL OU TUBO METALICO</t>
  </si>
  <si>
    <t>CARRINHO DE MAO, EM ACO, COM CAPACIDADE DE *45 A 65* L / *100* KG, PNEU COM CAMARA</t>
  </si>
  <si>
    <t>CARROCERIA FIXA ABERTA DE MADEIRA PARA TRANSPORTE GERAL DE CARGA SECA DIMENSOES APROXIMADAS 2,25 X 4,10 X 0,50 M (INCLUI MONTAGEM, NAO INCLUI CAMINHAO)</t>
  </si>
  <si>
    <t>CARROCERIA FIXA ABERTA DE MADEIRA PARA TRANSPORTE GERAL DE CARGA SECA DIMENSOES APROXIMADAS 2,5 X 5,5 X 0,50 M (INCLUI MONTAGEM, NAO INCLUI CAMINHAO)</t>
  </si>
  <si>
    <t>CARROCERIA FIXA ABERTA DE MADEIRA PARA TRANSPORTE GERAL DE CARGA SECA DIMENSOES APROXIMADAS 2,5 X 6,00 X 0,50 M (INCLUI MONTAGEM, NAO INCLUI CAMINHAO)</t>
  </si>
  <si>
    <t>CARROCERIA FIXA ABERTA DE MADEIRA PARA TRANSPORTE GERAL DE CARGA SECA DIMENSOES APROXIMADAS 2,5 X 6,5 X 0,50 M (INCLUI MONTAGEM, NAO INCLUI CAMINHAO)</t>
  </si>
  <si>
    <t>CARROCERIA FIXA ABERTA DE MADEIRA PARA TRANSPORTE GERAL DE CARGA SECA DIMENSOES APROXIMADAS 2,5 X 7,00 X 0,50 M (INCLUI MONTAGEM, NAO INCLUI CAMINHAO)</t>
  </si>
  <si>
    <t>CARROCERIA FIXA ABERTA DE MADEIRA PARA TRANSPORTE GERAL DE CARGA SECA DIMENSOES APROXIMADAS 2,5 X 7,5 X 0,50 M (INCLUI MONTAGEM, NAO INCLUI CAMINHAO)</t>
  </si>
  <si>
    <t>CAVALETE PARA TALHA COM ESTRUTURA EM TUBO METALICO ALTURA MINIMA 3,2 M EQUIPADO COM RODAS DE BORRACHA PARA MOVIMENTACAO DE TUBOS DE CONCRETO NA CENTRAL DE PREMOLDADOS COM CAPACIDADE DE CARGA DE 3 TONELADAS</t>
  </si>
  <si>
    <t>CAVALO MECANICO TRACAO 4X2, PESO BRUTO TOTAL 16000 KG, CAPACIDADE MAXIMA DE TRACAO *36000* KG, DISTANCIA ENTRE EIXOS *3,56* M, POTENCIA *286* CV (INCLUI CABINE E CHASSI, NAO INCLUI SEMIRREBOQUE)</t>
  </si>
  <si>
    <t>CAVALO MECANICO TRACAO 4X2, PESO BRUTO TOTAL 16000 KG, CAPACIDADE MAXIMA DE TRACAO *45000* KG, DISTANCIA ENTRE EIXOS *3,56* M, POTENCIA *330* CV (INCLUI CABINE E CHASSI, NAO INCLUI SEMIRREBOQUE)</t>
  </si>
  <si>
    <t>CAVALO MECANICO TRACAO 4X2, PESO BRUTO TOTAL 16000 KG, CAPACIDADE MAXIMA DE TRACAO *80000* KG, POTENCIA *380* CV (INCLUI CABINE E CHASSI, NAO INCLUI SEMIRREBOQUE)</t>
  </si>
  <si>
    <t>CAVALO MECANICO TRACAO 4X2, PESO BRUTO TOTAL COMBINADO 49000 KG, CAPACIDADE MAXIMA DE TRACAO *66000* KG, POTENCIA *360* CV (INCLUI CABINE E CHASSI, NAO INCLUI SEMIRREBOQUE)</t>
  </si>
  <si>
    <t>CAVALO MECANICO TRACAO 6X2, PESO BRUTO TOTAL COMBINADO 56000 KG, CAPACIDADE MAXIMA DE TRACAO *66000* KG, POTENCIA *360* CV (INCLUI CABINE E CHASSI, NAO INCLUI SEMIRREBOQUE)</t>
  </si>
  <si>
    <t>CAVOUQUEIRO OU OPERADOR DE PERFURATRIZ / ROMPEDOR (HORISTA)</t>
  </si>
  <si>
    <t>CAVOUQUEIRO OU OPERADOR DE PERFURATRIZ / ROMPEDOR (MENSALISTA)</t>
  </si>
  <si>
    <t>CENTRO DE MEDICAO AGRUPADA, EM POLICARBONATO / PVC, COM 12 MEDIDORES E PROTECAO GERAL (INCLUI BARRAMENTO, DISJUNTORES E ACESSORIOS DE FIXACAO) (PADRAO CONCESSIONARIA LOCAL)</t>
  </si>
  <si>
    <t>CENTRO DE MEDICAO AGRUPADA, EM POLICARBONATO / PVC, COM 16 MEDIDORES E PROTECAO GERAL (INCLUI BARRAMENTO, DISJUNTORES E ACESSORIOS DE FIXACAO) (PADRAO CONCESSIONARIA LOCAL)</t>
  </si>
  <si>
    <t>CENTRO DE MEDICAO AGRUPADA, EM POLICARBONATO / PVC, COM 4 MEDIDORES E PROTECAO GERAL (INCLUI BARRAMENTO, DISJUNTORES E ACESSORIOS DE FIXACAO) (PADRAO CONCESSIONARIA LOCAL)</t>
  </si>
  <si>
    <t>CENTRO DE MEDICAO AGRUPADA, EM POLICARBONATO / PVC, COM 8 MEDIDORES E PROTECAO GERAL (INCLUI BARRAMENTO, DISJUNTORES E ACESSORIOS DE FIXACAO) (PADRAO CONCESSIONARIA LOCAL)</t>
  </si>
  <si>
    <t>CERA LIQUIDA INCOLOR MULTIPISO</t>
  </si>
  <si>
    <t>CHAPA ACO INOX AISI 304 NUMERO 4 (E = 6 MM), ACABAMENTO NUMERO 1 (LAMINADO A QUENTE, FOSCO)</t>
  </si>
  <si>
    <t>CHAPA ACO INOX AISI 304 NUMERO 9 (E = 4 MM), ACABAMENTO NUMERO 1 (LAMINADO A QUENTE, FOSCO)</t>
  </si>
  <si>
    <t>CHAPA DE ACO CARBONO GALVANIZADA, PERFURADA (GRADE FUROS) E = 1,5 MM, DIAMETRO DO FURO = 9,52 MM (FUROS ALTERNADOS HORIZ.)</t>
  </si>
  <si>
    <t>CHAPA DE ACO CARBONO LAMINADO A QUENTE, QUALIDADE ESTRUTURAL, BITOLA 3/16", E =4,75 MM (37,29 KG/M2)</t>
  </si>
  <si>
    <t>CHAPA DE ACO FINA A FRIO BITOLA MSG 20, E = 0,90 MM (7,20 KG/M2)</t>
  </si>
  <si>
    <t>CHAPA DE ACO FINA A FRIO BITOLA MSG 24, E = 0,60 MM (4,80 KG/M2)</t>
  </si>
  <si>
    <t>CHAPA DE ACO FINA A FRIO BITOLA MSG 26, E = 0,45 MM (3,60 KG/M2)</t>
  </si>
  <si>
    <t>CHAPA DE ACO FINA A QUENTE BITOLA MSG 13, E = 2,25 MM (18,00 KG/M2)</t>
  </si>
  <si>
    <t>CHAPA DE ACO FINA A QUENTE BITOLA MSG 14, E = 2,00 MM (16,0 KG/M2)</t>
  </si>
  <si>
    <t>CHAPA DE ACO FINA A QUENTE BITOLA MSG 16, E = 1,50 MM (12,00 KG/M2)</t>
  </si>
  <si>
    <t>CHAPA DE ACO FINA A QUENTE BITOLA MSG 18, E = 1,20 MM (9,60 KG/M2)</t>
  </si>
  <si>
    <t>CHAPA DE ACO FINA A QUENTE BITOLA MSG 3/16", E = 4,75 MM (38,00 KG/M2)</t>
  </si>
  <si>
    <t>CHAPA DE ACO GALVANIZADA BITOLA GSG 14, E = 1,95 MM (15,60 KG/M2)</t>
  </si>
  <si>
    <t>CHAPA DE ACO GALVANIZADA BITOLA GSG 16, E = 1,55 MM (12,40 KG/M2)</t>
  </si>
  <si>
    <t>CHAPA DE ACO GALVANIZADA BITOLA GSG 18, E = 1,25 MM (10,00 KG/M2)</t>
  </si>
  <si>
    <t>CHAPA DE ACO GALVANIZADA BITOLA GSG 19, E = 1,11 MM (8,88 KG/M2)</t>
  </si>
  <si>
    <t>CHAPA DE ACO GALVANIZADA BITOLA GSG 20, E = 0,95 MM (7,60 KG/M2)</t>
  </si>
  <si>
    <t>CHAPA DE ACO GALVANIZADA BITOLA GSG 22, E = 0,80 MM (6,40 KG/M2)</t>
  </si>
  <si>
    <t>CHAPA DE ACO GALVANIZADA BITOLA GSG 24, E = 0,64 (5,12 KG/M2)</t>
  </si>
  <si>
    <t>CHAPA DE ACO GALVANIZADA BITOLA GSG 26, E = 0,50 MM (4,00 KG/M2)</t>
  </si>
  <si>
    <t>CHAPA DE ACO GALVANIZADA BITOLA GSG 30, E = 0,35 MM (2,80 KG/M2)</t>
  </si>
  <si>
    <t>CHAPA DE ACO GROSSA, ASTM A36, E = 1" (25,40 MM) 199,18 KG/M2</t>
  </si>
  <si>
    <t>CHAPA DE ACO GROSSA, ASTM A36, E = 1/2" (12,70 MM) 99,59 KG/M2</t>
  </si>
  <si>
    <t>CHAPA DE ACO GROSSA, ASTM A36, E = 1/4" (6,35 MM) 49,79 KG/M2</t>
  </si>
  <si>
    <t>CHAPA DE ACO GROSSA, ASTM A36, E = 3/4" (19,05 MM) 149,39 KG/M2</t>
  </si>
  <si>
    <t>CHAPA DE ACO GROSSA, ASTM A36, E = 3/8" (9,53 MM) 74,69 KG/M2</t>
  </si>
  <si>
    <t>CHAPA DE ACO GROSSA, ASTM A36, E = 5/8" (15,88 MM) 124,49 KG/M2</t>
  </si>
  <si>
    <t>CHAPA DE ACO GROSSA, ASTM A36, E = 7/8" (22,23 MM) 174,28 KG/M2</t>
  </si>
  <si>
    <t>CHAPA DE ACO GROSSA, SAE 1020, BITOLA 1/4", E = 6,35 MM (49,85 KG/M2)</t>
  </si>
  <si>
    <t>CHAPA DE ACO XADREZ PARA PISOS, E = 1/4" (6,30 MM) 54,53 KG/M2</t>
  </si>
  <si>
    <t>CHAPA DE LAMINADO MELAMINICO, LISO BRILHANTE, DE 1,25 X 3,08 METROS, ESPESSURA = 0,8 MILIMETROS</t>
  </si>
  <si>
    <t>CHAPA DE LAMINADO MELAMINICO, LISO FOSCO, DE 1,25 X 3,08 METROS, ESPESSURA = 0,8 MILIMETROS</t>
  </si>
  <si>
    <t>CHAPA DE LAMINADO MELAMINICO, TEXTURIZADO, DE 1,25 X 3,08 METROS, ESPESSURA = 0,8 MILIMETROS</t>
  </si>
  <si>
    <t>CHAPA DE MDF BRANCO LISO 1 FACE, E = 12 MM, DE *2,75 X 1,85* M</t>
  </si>
  <si>
    <t>CHAPA DE MDF BRANCO LISO 1 FACE, E = 15 MM, DE *2,75 X 1,85* M</t>
  </si>
  <si>
    <t>CHAPA DE MDF BRANCO LISO 1 FACE, E = 18 MM, DE *2,75 X 1,85* M</t>
  </si>
  <si>
    <t>CHAPA DE MDF BRANCO LISO 1 FACE, E = 25 MM, DE *2,75 X 1,85* M</t>
  </si>
  <si>
    <t>CHAPA DE MDF BRANCO LISO 1 FACE, E = 6 MM, DE *2,75 X 1,85* M</t>
  </si>
  <si>
    <t>CHAPA DE MDF BRANCO LISO 1 FACE, E = 9 MM, DE *2,75 X 1,85* M</t>
  </si>
  <si>
    <t>CHAPA DE MDF BRANCO LISO 2 FACES, E = 12 MM, DE *2,75 X 1,85* M</t>
  </si>
  <si>
    <t>CHAPA DE MDF BRANCO LISO 2 FACES, E = 15 MM, DE *2,75 X 1,85* M</t>
  </si>
  <si>
    <t>CHAPA DE MDF BRANCO LISO 2 FACES, E = 18 MM, DE *2,75 X 1,85* M</t>
  </si>
  <si>
    <t>CHAPA DE MDF BRANCO LISO 2 FACES, E = 25 MM, DE *2,75 X 1,85* M</t>
  </si>
  <si>
    <t>CHAPA DE MDF BRANCO LISO 2 FACES, E = 6 MM, DE *2,75 X 1,85* M</t>
  </si>
  <si>
    <t>CHAPA DE MDF BRANCO LISO 2 FACES, E = 9 MM, DE *2,75 X 1,85* M</t>
  </si>
  <si>
    <t>CHAPA DE MDF CRU, E = 12 MM, DE *2,75 X 1,85* M</t>
  </si>
  <si>
    <t>CHAPA DE MDF CRU, E = 15 MM, DE *2,75 X 1,85* M</t>
  </si>
  <si>
    <t>CHAPA DE MDF CRU, E = 18 MM, DE *2,75 X 1,85* M</t>
  </si>
  <si>
    <t>CHAPA DE MDF CRU, E = 20 MM, DE *2,75 X 1,85* M</t>
  </si>
  <si>
    <t>CHAPA DE MDF CRU, E = 25 MM, DE *2,75 X 1,85* M</t>
  </si>
  <si>
    <t>CHAPA DE MDF CRU, E = 6 MM, DE *2,75 X 1,85* M</t>
  </si>
  <si>
    <t>CHAPA DE MDF CRU, E = 9 MM, DE *2,75 X 1,85* M</t>
  </si>
  <si>
    <t>CHAPA EM ACO GALVANIZADO PARA STEEL DECK, COM NERVURAS TRAPEZOIDAIS, LARGURA UTIL DE 915 MM E ESPESSURA DE 0,80 MM</t>
  </si>
  <si>
    <t>CHAPA EM ACO GALVANIZADO PARA STEEL DECK, COM NERVURAS TRAPEZOIDAIS, LARGURA UTIL DE 915 MM E ESPESSURA DE 0,95 MM</t>
  </si>
  <si>
    <t>CHAPA EM ACO GALVANIZADO PARA STEEL DECK, COM NERVURAS TRAPEZOIDAIS, LARGURA UTIL DE 915 MM E ESPESSURA DE 1,25 MM</t>
  </si>
  <si>
    <t>CHAPA/BOBINA LISA EM ALUMINIO, LIGA 1.200 - H14, QUALQUER ESPESSURA, QUALQUER LARGURA</t>
  </si>
  <si>
    <t>CHAPA/PAINEL DE MADEIRA COMPENSADA PLASTIFICADA (MADEIRITE PLASTIFICADO) PARA FORMA DE CONCRETO, DE 2200 X 1100 MM, E = *17* MM</t>
  </si>
  <si>
    <t>CHAPA/PAINEL DE MADEIRA COMPENSADA PLASTIFICADA (MADEIRITE PLASTIFICADO) PARA FORMA DE CONCRETO, DE 2200 X 1100 MM, E = 10 MM</t>
  </si>
  <si>
    <t>CHAPA/PAINEL DE MADEIRA COMPENSADA PLASTIFICADA (MADEIRITE PLASTIFICADO) PARA FORMA DE CONCRETO, DE 2200 X 1100 MM, E = 12 MM</t>
  </si>
  <si>
    <t>CHAPA/PAINEL DE MADEIRA COMPENSADA PLASTIFICADA (MADEIRITE PLASTIFICADO) PARA FORMA DE CONCRETO, DE 2200 X 1100 MM, E = 14 MM</t>
  </si>
  <si>
    <t>CHAPA/PAINEL DE MADEIRA COMPENSADA PLASTIFICADA (MADEIRITE PLASTIFICADO) PARA FORMA DE CONCRETO, DE 2200 X 1100 MM, E = 20 MM</t>
  </si>
  <si>
    <t>CHAPA/PAINEL DE MADEIRA COMPENSADA PLASTIFICADA (MADEIRITE PLASTIFICADO) PARA FORMA DE CONCRETO, DE 2200 X 1100 MM, E = 6 MM</t>
  </si>
  <si>
    <t>CHAPA/PAINEL DE MADEIRA COMPENSADA RESINADA (MADEIRITE RESINADO ROSA) PARA FORMA DE CONCRETO, DE 2200 X 1100 MM, E = 14 MM</t>
  </si>
  <si>
    <t>CHAPA/PAINEL DE MADEIRA COMPENSADA RESINADA (MADEIRITE RESINADO ROSA) PARA FORMA DE CONCRETO, DE 2200 X 1100 MM, E = 17 MM</t>
  </si>
  <si>
    <t>CHAPA/PAINEL DE MADEIRA COMPENSADA RESINADA (MADEIRITE RESINADO ROSA) PARA FORMA DE CONCRETO, DE 2200 X 1100 MM, E = 20 MM</t>
  </si>
  <si>
    <t>CHAPA/PAINEL DE MADEIRA COMPENSADA RESINADA (MADEIRITE RESINADO ROSA) PARA FORMA DE CONCRETO, DE 2200 X 1100 MM, E = 6 MM</t>
  </si>
  <si>
    <t>CHAPA/PAINEL DE MADEIRA COMPENSADA RESINADA (MADEIRITE RESINADO ROSA) PARA FORMA DE CONCRETO, DE 2200 X 1100 MM, E = 8 A 12 MM</t>
  </si>
  <si>
    <t>CHAVE DUPLA PARA CONEXOES TIPO STORZ, ENGATE RAPIDO 1 1/2" X 2 1/2", EM LATAO, PARA INSTALACAO PREDIAL COMBATE A INCENDIO</t>
  </si>
  <si>
    <t>CHUMBADOR DE ACO GALVANIZADO, 1" X 600 MM, PARA POSTES DE ACO COM BASE, INCLUSO PORCA E ARRUELA</t>
  </si>
  <si>
    <t>CHUMBADOR DE ACO TIPO PARABOLT, * 5/8" X 200* MM, COM PORCA E ARRUELA</t>
  </si>
  <si>
    <t>CHUMBADOR DE ACO ZINCADO, DIAMETRO 1/2", COMPRIMENTO 75 MM</t>
  </si>
  <si>
    <t>CHUMBADOR DE ACO ZINCADO, DIAMETRO 1/4" COM PARAFUSO 1/4" X 40 MM</t>
  </si>
  <si>
    <t>CHUMBADOR DE ACO ZINCADO, DIAMETRO 5/8", COMPRIMENTO 6", COM PORCA</t>
  </si>
  <si>
    <t>CHUVEIRO COMUM EM PLASTICO BRANCO, COM CANO, 3 TEMPERATURAS, 5500 W (110/220 V)</t>
  </si>
  <si>
    <t>CHUVEIRO COMUM EM PLASTICO CROMADO, COM CANO, 4 TEMPERATURAS (110/220 V)</t>
  </si>
  <si>
    <t>CIMENTO BRANCO NAO ESTRUTURAL (CPB - NAO ESTRUTURAL)</t>
  </si>
  <si>
    <t>CIMENTO IMPERMEABILIZANTE DE PEGA ULTRARRAPIDA PARA TAMPONAMENTOS</t>
  </si>
  <si>
    <t>CIMENTO PORTLAND COMPOSTO CP II-32</t>
  </si>
  <si>
    <t>CIMENTO PORTLAND DE ALTO FORNO (AF) CP III-40</t>
  </si>
  <si>
    <t>CIMENTO PORTLAND ESTRUTURAL BRANCO CPB - 32 OU CPB - 40</t>
  </si>
  <si>
    <t>CIMENTO PORTLAND POZOLANICO CP IV-32</t>
  </si>
  <si>
    <t>CINTA CIRCULAR EM ACO GALVANIZADO DE 150 MM DE DIAMETRO PARA FIXACAO DE CAIXA MEDICAO, INCLUI PARAFUSOS E PORCAS</t>
  </si>
  <si>
    <t>CINTA CIRCULAR EM ACO GALVANIZADO DE 210 MM DE DIAMETRO PARA INSTALACAO DE TRANSFORMADOR EM POSTE DE CONCRETO</t>
  </si>
  <si>
    <t>CINTURAO DE SEGURANCA TIPO PARAQUEDISTA, FIVELA EM ACO, AJUSTE NO SUSPENSORIO, CINTURA E PERNAS</t>
  </si>
  <si>
    <t>COBRE ELETROLITICO EM BARRA OU CHAPA</t>
  </si>
  <si>
    <t>COLA A BASE DE RESINA SINTETICA PARA CHAPA DE LAMINADO MELAMINICO E OUTROS</t>
  </si>
  <si>
    <t>COLA BRANCA BASE PVA</t>
  </si>
  <si>
    <t>COLA PARA TUBOS E MANTAS ELASTOMERICAS, A BASE DE SOLVENTE</t>
  </si>
  <si>
    <t>COLAR DE TOMADA EM POLIPROPILENO, PP, COM PARAFUSOS, PARA PEAD, 63 X 1/2" - LIGACAO PREDIAL DE AGUA</t>
  </si>
  <si>
    <t>COLAR DE TOMADA EM POLIPROPILENO, PP, COM PARAFUSOS, PARA PEAD, 63 X 3/4" - LIGACAO PREDIAL DE AGUA</t>
  </si>
  <si>
    <t>COLAR TOMADA PVC, COM TRAVAS, SAIDA COM ROSCA, DE 110 MM X 1/2" OU 110 MM X 3/4", PARA LIGACAO PREDIAL DE AGUA</t>
  </si>
  <si>
    <t>COLAR TOMADA PVC, COM TRAVAS, SAIDA COM ROSCA, DE 32 MM X 1/2" OU 32 MM X 3/4", PARA LIGACAO PREDIAL DE AGUA</t>
  </si>
  <si>
    <t>COLAR TOMADA PVC, COM TRAVAS, SAIDA COM ROSCA, DE 40 MM X 1/2" OU 40 MM X 3/4", PARA LIGACAO PREDIAL DE AGUA</t>
  </si>
  <si>
    <t>COLAR TOMADA PVC, COM TRAVAS, SAIDA COM ROSCA, DE 50 MM X 1/2" OU 50 MM X 3/4", PARA LIGACAO PREDIAL DE AGUA</t>
  </si>
  <si>
    <t>COLAR TOMADA PVC, COM TRAVAS, SAIDA COM ROSCA, DE 60 MM X 1/2" OU 60 MM X 3/4", PARA LIGACAO PREDIAL DE AGUA</t>
  </si>
  <si>
    <t>COLAR TOMADA PVC, COM TRAVAS, SAIDA COM ROSCA, DE 75 MM X 1/2" OU 75 MM X 3/4", PARA LIGACAO PREDIAL DE AGUA</t>
  </si>
  <si>
    <t>COLAR TOMADA PVC, COM TRAVAS, SAIDA COM ROSCA, DE 85 MM X 1/2" OU 85 MM X 3/4", PARA LIGACAO PREDIAL DE AGUA</t>
  </si>
  <si>
    <t>COLAR TOMADA PVC, COM TRAVAS, SAIDA ROSCAVEL COM BUCHA DE LATAO, DE 60 MM X 1/2" OU 60 MM X 3/4", PARA LIGACAO PREDIAL DE AGUA</t>
  </si>
  <si>
    <t>COMPACTADOR DE SOLO A PERCUSSAO (SOQUETE), A GASOLINA 4 TEMPOS, PESO 55 A 65 KG, FORCA DE IMPACTO 1.000 A 1.500 KGF, FREQ. 600 A 700 GOLPES P/ MINUTO, VELOCIDADE TRABALHO DE 10 A 15 M/MIN, POT. DE 2,00 A 3,00 HP</t>
  </si>
  <si>
    <t>COMPACTADOR DE SOLO TIPO PLACA VIBRATORIA REVERSIVEL, A GASOLINA 4 TEMPOS, PESO 125 A 150 KG, FORCA CENTRIF. 2500 A 2800 KGF, LARG. TRABALHO 400 A 450 MM, FREQ. VIBRACAO 4300 A 4500 RPM, VELOC. TRABALHO 15 A 20 M/MIN, POT. 5,5 A 6,0 HP</t>
  </si>
  <si>
    <t>COMPACTADOR DE SOLO TIPO PLACA VIBRATORIA REVERSIVEL, A GASOLINA 4 TEMPOS, PESO 150 A 175 KG, FORCA CENTRIF. 2800 A 3100 KGF, LARG. TRABALHO DE 450 A 520 MM, FREQ. VIBRACAO 4000 A 4300 RPM, VELOC. TRABALHO DE 15 A 20 M/MIN, POT. DE 6,0 A 7,0 HP</t>
  </si>
  <si>
    <t>COMPACTADOR DE SOLO, TIPO PLACA VIBRATORIA NAO REVERSIVEL, A GASOLINA 4 TEMPOS, PESO 80 A 120 KG, FORCA CENTRIF. DE 1300 A 2000 KGF, LARG. TRABALHO DE 400 A 500 MM, FREQ. VIBRACAO DE 4800 A 6000 RPM, VELOCIDADE TRABALHO DE 20 A 30 M/MIN, POT. DE 5,0 A 6,0 HP</t>
  </si>
  <si>
    <t>COMPACTADOR DE SOLO, TIPO PLACA VIBRATORIA REVERSIVEL, A DIESEL, PESO 700 A 820 KG, FORCA CENTRIF. DE 6.200 A 10.000 KGF, LARG. TRABALHO DE 650 A 720 MM, FREQ. VIBRACAO DE 3.000 A 3.500 RPM, VELOCIDADE TRABALHO DE 25 A 30 M/MIN, POT. DE 13,0 A 15,0 HP</t>
  </si>
  <si>
    <t>COMPACTADOR DE SOLO, TIPO PLACA VIBRATORIA REVERSIVEL, A GASOLINA 4 TEMPOS, PESO 160 A 265 KG, FORCA CENTRIF. DE 2750 A 4000 KGF, LARG. TRABALHO DE 430 A 550 MM, FREQ. VIBRACAO DE 4000 A 5500 RPM, VELOCIDADE TRABALHO DE 20 A 25 M/MIN, POT. DE 7,5 A 9,0 HP</t>
  </si>
  <si>
    <t>COMPACTADOR DE SOLOS DE PERCURSAO (SOQUETE) COM MOTOR A GASOLINA 4 TEMPOS DE 4 HP (4 CV)</t>
  </si>
  <si>
    <t>COMPENSADO NAVAL - CHAPA/PAINEL EM MADEIRA COMPENSADA PRENSADA, DE 2200 X 1600 MM, E = 10 MM</t>
  </si>
  <si>
    <t>COMPENSADO NAVAL - CHAPA/PAINEL EM MADEIRA COMPENSADA PRENSADA, DE 2200 X 1600 MM, E = 12 MM</t>
  </si>
  <si>
    <t>COMPENSADO NAVAL - CHAPA/PAINEL EM MADEIRA COMPENSADA PRENSADA, DE 2200 X 1600 MM, E = 15 MM</t>
  </si>
  <si>
    <t>COMPENSADO NAVAL - CHAPA/PAINEL EM MADEIRA COMPENSADA PRENSADA, DE 2200 X 1600 MM, E = 18 MM</t>
  </si>
  <si>
    <t>COMPENSADO NAVAL - CHAPA/PAINEL EM MADEIRA COMPENSADA PRENSADA, DE 2200 X 1600 MM, E = 20 MM</t>
  </si>
  <si>
    <t>COMPENSADO NAVAL - CHAPA/PAINEL EM MADEIRA COMPENSADA PRENSADA, DE 2200 X 1600 MM, E = 25 MM</t>
  </si>
  <si>
    <t>COMPENSADO NAVAL - CHAPA/PAINEL EM MADEIRA COMPENSADA PRENSADA, DE 2200 X 1600 MM, E = 4 MM</t>
  </si>
  <si>
    <t>COMPENSADO NAVAL - CHAPA/PAINEL EM MADEIRA COMPENSADA PRENSADA, DE 2200 X 1600 MM, E = 6 MM</t>
  </si>
  <si>
    <t>COMPRESSOR DE AR ESTACIONARIO, VAZAO 620 PCM, PRESSAO EFETIVA DE TRABALHO 109 PSI, MOTOR ELETRICO, POTENCIA 127 CV</t>
  </si>
  <si>
    <t>COMPRESSOR DE AR REBOCAVEL VAZAO 400 PCM, PRESSAO EFETIVA DE TRABALHO 102 PSI, MOTOR DIESEL, POTENCIA 110 CV</t>
  </si>
  <si>
    <t>COMPRESSOR DE AR REBOCAVEL VAZAO 748 PCM, PRESSAO EFETIVA DE TRABALHO 102 PSI, MOTOR DIESEL, POTENCIA 210 CV</t>
  </si>
  <si>
    <t>COMPRESSOR DE AR REBOCAVEL VAZAO 860 PCM, PRESSAO EFETIVA DE TRABALHO 102 PSI, MOTOR DIESEL, POTENCIA 250 CV</t>
  </si>
  <si>
    <t>COMPRESSOR DE AR REBOCAVEL, VAZAO 152 PCM, PRESSAO EFETIVA DE TRABALHO 102 PSI, MOTOR DIESEL, POTENCIA 31,5 KW</t>
  </si>
  <si>
    <t>COMPRESSOR DE AR REBOCAVEL, VAZAO 189 PCM, PRESSAO EFETIVA DE TRABALHO 102 PSI, MOTOR DIESEL, POTENCIA 63 CV</t>
  </si>
  <si>
    <t>COMPRESSOR DE AR REBOCAVEL, VAZAO 250 PCM, PRESSAO EFETIVA DE TRABALHO 102 PSI, MOTOR DIESEL, POTENCIA 81 CV</t>
  </si>
  <si>
    <t>COMPRESSOR DE AR REBOCAVEL, VAZAO 89 PCM, PRESSAO EFETIVA DE TRABALHO *102* PSI, MOTOR DIESEL, POTENCIA *20* CV</t>
  </si>
  <si>
    <t>CONCERTINA CLIPADA (DUPLA) EM ACO GALVANIZADO DE ALTA RESISTENCIA, COM ESPIRAL DE 300 MM, D = 2,76 MM</t>
  </si>
  <si>
    <t>CONCERTINA SIMPLES EM ACO GALVANIZADO DE ALTA RESISTENCIA, COM ESPIRAL DE 300 MM, D = 2,76 MM</t>
  </si>
  <si>
    <t>CONCRETO AUTOADENSAVEL (CAA) CLASSE DE RESISTENCIA C15, ESPALHAMENTO SF2, COM BOMBEAMENTO (DISPONIBILIZACAO DE BOMBA), SEM O LANCAMENTO (NBR 15823)</t>
  </si>
  <si>
    <t>CONCRETO AUTOADENSAVEL (CAA) CLASSE DE RESISTENCIA C20, ESPALHAMENTO SF2, COM BOMBEAMENTO (DISPONIBILIZACAO DE BOMBA), SEM O LANCAMENTO (NBR 15823)</t>
  </si>
  <si>
    <t>CONCRETO AUTOADENSAVEL (CAA) CLASSE DE RESISTENCIA C25, ESPALHAMENTO SF2, COM BOMBEAMENTO (DISPONIBILIZACAO DE BOMBA), SEM O LANCAMENTO (NBR 15823)</t>
  </si>
  <si>
    <t>CONCRETO AUTOADENSAVEL (CAA) CLASSE DE RESISTENCIA C30, ESPALHAMENTO SF2, COM BOMBEAMENTO (DISPONIBILIZACAO DE BOMBA), SEM O LANCAMENTO (NBR 15823)</t>
  </si>
  <si>
    <t>CONCRETO BETUMINOSO USINADO A QUENTE (CBUQ) PARA PAVIMENTACAO ASFALTICA, PADRAO DNIT, FAIXA C, COM CAP 30/45 - AQUISICAO POSTO USINA</t>
  </si>
  <si>
    <t>T</t>
  </si>
  <si>
    <t>CONCRETO BETUMINOSO USINADO A QUENTE (CBUQ) PARA PAVIMENTACAO ASFALTICA, PADRAO DNIT, FAIXA C, COM CAP 50/70 - AQUISICAO POSTO USINA</t>
  </si>
  <si>
    <t>CONCRETO BETUMINOSO USINADO A QUENTE (CBUQ) PARA PAVIMENTACAO ASFALTICA, PADRAO DNIT, PARA BINDER, COM CAP 50/70 - AQUISICAO POSTO USINA</t>
  </si>
  <si>
    <t>CONCRETO USINADO BOMBEAVEL, CLASSE DE RESISTENCIA C20, BRITA 0 E 1, SLUMP = 100 +/- 20 MM, COM BOMBEAMENTO (DISPONIBILIZACAO DE BOMBA), SEM O LANCAMENTO (NBR 8953)</t>
  </si>
  <si>
    <t>CONCRETO USINADO BOMBEAVEL, CLASSE DE RESISTENCIA C20, COM BRITA 0 E 1, SLUMP = 100 +/- 20 MM, EXCLUI SERVICO DE BOMBEAMENTO (NBR 8953)</t>
  </si>
  <si>
    <t>CONCRETO USINADO BOMBEAVEL, CLASSE DE RESISTENCIA C20, COM BRITA 0 E 1, SLUMP = 130 +/- 20 MM, EXCLUI SERVICO DE BOMBEAMENTO (NBR 8953)</t>
  </si>
  <si>
    <t>CONCRETO USINADO BOMBEAVEL, CLASSE DE RESISTENCIA C20, COM BRITA 0 E 1, SLUMP = 190 +/- 20 MM, COM BOMBEAMENTO (DISPONIBILIZACAO DE BOMBA), SEM O LANCAMENTO (NBR 8953)</t>
  </si>
  <si>
    <t>CONCRETO USINADO BOMBEAVEL, CLASSE DE RESISTENCIA C20, COM BRITA 0, SLUMP = 220 +/- 20 MM, COM BOMBEAMENTO (DISPONIBILIZACAO DE BOMBA), SEM O LANCAMENTO (NBR 8953)</t>
  </si>
  <si>
    <t>CONCRETO USINADO BOMBEAVEL, CLASSE DE RESISTENCIA C25, BRITA 0 E 1, SLUMP = 100 +/- 20 MM, COM BOMBEAMENTO (DISPONIBILIZACAO DE BOMBA), SEM O LANCAMENTO (NBR 8953)</t>
  </si>
  <si>
    <t>CONCRETO USINADO BOMBEAVEL, CLASSE DE RESISTENCIA C25, COM BRITA 0 E 1, SLUMP = 100 +/- 20 MM, EXCLUI SERVICO DE BOMBEAMENTO (NBR 8953)</t>
  </si>
  <si>
    <t>CONCRETO USINADO BOMBEAVEL, CLASSE DE RESISTENCIA C25, COM BRITA 0 E 1, SLUMP = 130 +/- 20 MM, EXCLUI SERVICO DE BOMBEAMENTO (NBR 8953)</t>
  </si>
  <si>
    <t>CONCRETO USINADO BOMBEAVEL, CLASSE DE RESISTENCIA C25, COM BRITA 0 E 1, SLUMP = 190 +/- 20 MM, EXCLUI SERVICO DE BOMBEAMENTO (NBR 8953)</t>
  </si>
  <si>
    <t>CONCRETO USINADO BOMBEAVEL, CLASSE DE RESISTENCIA C30, BRITA 0 E 1, SLUMP = 100 +/- 20 MM, COM BOMBEAMENTO (DISPONIBILIZACAO DE BOMBA), SEM O LANCAMENTO (NBR 8953)</t>
  </si>
  <si>
    <t>CONCRETO USINADO BOMBEAVEL, CLASSE DE RESISTENCIA C30, COM BRITA 0 E 1, SLUMP = 100 +/- 20 MM, EXCLUI SERVICO DE BOMBEAMENTO (NBR 8953)</t>
  </si>
  <si>
    <t>CONCRETO USINADO BOMBEAVEL, CLASSE DE RESISTENCIA C30, COM BRITA 0 E 1, SLUMP = 130 +/- 20 MM, EXCLUI SERVICO DE BOMBEAMENTO (NBR 8953)</t>
  </si>
  <si>
    <t>CONCRETO USINADO BOMBEAVEL, CLASSE DE RESISTENCIA C30, COM BRITA 0 E 1, SLUMP = 190 +/- 20 MM, EXCLUI SERVICO DE BOMBEAMENTO (NBR 8953)</t>
  </si>
  <si>
    <t>CONCRETO USINADO BOMBEAVEL, CLASSE DE RESISTENCIA C30, COM BRITA 0 E 1, SLUMP = 220 +/- 30 MM, EXCLUI SERVICO DE BOMBEAMENTO (NBR 8953)</t>
  </si>
  <si>
    <t>CONCRETO USINADO BOMBEAVEL, CLASSE DE RESISTENCIA C35, BRITA 0 E 1, SLUMP = 100 +/- 20 MM, COM BOMBEAMENTO (DISPONIBILIZACAO DE BOMBA), SEM O LANCAMENTO (NBR 8953)</t>
  </si>
  <si>
    <t>CONCRETO USINADO BOMBEAVEL, CLASSE DE RESISTENCIA C35, COM BRITA 0 E 1, SLUMP = 100 +/- 20 MM, EXCLUI SERVICO DE BOMBEAMENTO (NBR 8953)</t>
  </si>
  <si>
    <t>CONCRETO USINADO BOMBEAVEL, CLASSE DE RESISTENCIA C40, BRITA 0 E 1, SLUMP = 100 +/- 20 MM, COM BOMBEAMENTO (DISPONIBILIZACAO DE BOMBA), SEM O LANCAMENTO (NBR 8953)</t>
  </si>
  <si>
    <t>CONCRETO USINADO BOMBEAVEL, CLASSE DE RESISTENCIA C40, COM BRITA 0 E 1, SLUMP = 100 +/- 20 MM, EXCLUI SERVICO DE BOMBEAMENTO (NBR 8953)</t>
  </si>
  <si>
    <t>CONCRETO USINADO BOMBEAVEL, CLASSE DE RESISTENCIA C45, BRITA 0 E 1, SLUMP = 100 +/- 20 MM, COM BOMBEAMENTO (DISPONIBILIZACAO DE BOMBA), SEM O LANCAMENTO (NBR 8953)</t>
  </si>
  <si>
    <t>CONCRETO USINADO BOMBEAVEL, CLASSE DE RESISTENCIA C50, BRITA 0 E 1, SLUMP = 100 +/- 20 MM, COM BOMBEAMENTO (DISPONIBILIZACAO DE BOMBA), SEM O LANCAMENTO (NBR 8953)</t>
  </si>
  <si>
    <t>CONCRETO USINADO BOMBEAVEL, CLASSE DE RESISTENCIA C60, COM BRITA 0 E 1, SLUMP = 100 +/- 20 MM, COM BOMBEAMENTO (DISPONIBILIZACAO DE BOMBA), SEM O LANCAMENTO (NBR 8953)</t>
  </si>
  <si>
    <t>CONCRETO USINADO CONVENCIONAL (NAO BOMBEAVEL) CLASSE DE RESISTENCIA C10, COM BRITA 1 E 2, SLUMP = 80 MM +/- 10 MM (NBR 8953)</t>
  </si>
  <si>
    <t>CONCRETO USINADO CONVENCIONAL (NAO BOMBEAVEL) CLASSE DE RESISTENCIA C15, COM BRITA 1 E 2, SLUMP = 80 MM +/- 10 MM (NBR 8953)</t>
  </si>
  <si>
    <t>CONDULETE DE ALUMINIO TIPO B, PARA ELETRODUTO ROSCAVEL DE 1", COM TAMPA CEGA</t>
  </si>
  <si>
    <t>CONDULETE DE ALUMINIO TIPO B, PARA ELETRODUTO ROSCAVEL DE 1/2", COM TAMPA CEGA</t>
  </si>
  <si>
    <t>CONDULETE DE ALUMINIO TIPO B, PARA ELETRODUTO ROSCAVEL DE 3/4", COM TAMPA CEGA</t>
  </si>
  <si>
    <t>CONDULETE DE ALUMINIO TIPO C, PARA ELETRODUTO ROSCAVEL DE 1", COM TAMPA CEGA</t>
  </si>
  <si>
    <t>CONDULETE DE ALUMINIO TIPO C, PARA ELETRODUTO ROSCAVEL DE 1/2", COM TAMPA CEGA</t>
  </si>
  <si>
    <t>CONDULETE DE ALUMINIO TIPO C, PARA ELETRODUTO ROSCAVEL DE 3/4", COM TAMPA CEGA</t>
  </si>
  <si>
    <t>CONDULETE DE ALUMINIO TIPO C, PARA ELETRODUTO ROSCAVEL DE 4", COM TAMPA CEGA</t>
  </si>
  <si>
    <t>CONDULETE DE ALUMINIO TIPO E, PARA ELETRODUTO ROSCAVEL DE 1 1/2", COM TAMPA CEGA</t>
  </si>
  <si>
    <t>CONDULETE DE ALUMINIO TIPO E, PARA ELETRODUTO ROSCAVEL DE 1 1/4", COM TAMPA CEGA</t>
  </si>
  <si>
    <t>CONDULETE DE ALUMINIO TIPO E, PARA ELETRODUTO ROSCAVEL DE 1", COM TAMPA CEGA</t>
  </si>
  <si>
    <t>CONDULETE DE ALUMINIO TIPO E, PARA ELETRODUTO ROSCAVEL DE 1/2", COM TAMPA CEGA</t>
  </si>
  <si>
    <t>CONDULETE DE ALUMINIO TIPO E, PARA ELETRODUTO ROSCAVEL DE 2", COM TAMPA CEGA</t>
  </si>
  <si>
    <t>CONDULETE DE ALUMINIO TIPO E, PARA ELETRODUTO ROSCAVEL DE 3", COM TAMPA CEGA</t>
  </si>
  <si>
    <t>CONDULETE DE ALUMINIO TIPO E, PARA ELETRODUTO ROSCAVEL DE 3/4", COM TAMPA CEGA</t>
  </si>
  <si>
    <t>CONDULETE DE ALUMINIO TIPO E, PARA ELETRODUTO ROSCAVEL DE 4", COM TAMPA CEGA</t>
  </si>
  <si>
    <t>CONDULETE DE ALUMINIO TIPO LR, PARA ELETRODUTO ROSCAVEL DE 1 1/2", COM TAMPA CEGA</t>
  </si>
  <si>
    <t>CONDULETE DE ALUMINIO TIPO LR, PARA ELETRODUTO ROSCAVEL DE 1 1/4", COM TAMPA CEGA</t>
  </si>
  <si>
    <t>CONDULETE DE ALUMINIO TIPO LR, PARA ELETRODUTO ROSCAVEL DE 1", COM TAMPA CEGA</t>
  </si>
  <si>
    <t>CONDULETE DE ALUMINIO TIPO LR, PARA ELETRODUTO ROSCAVEL DE 1/2", COM TAMPA CEGA</t>
  </si>
  <si>
    <t>CONDULETE DE ALUMINIO TIPO LR, PARA ELETRODUTO ROSCAVEL DE 2", COM TAMPA CEGA</t>
  </si>
  <si>
    <t>CONDULETE DE ALUMINIO TIPO LR, PARA ELETRODUTO ROSCAVEL DE 3", COM TAMPA CEGA</t>
  </si>
  <si>
    <t>CONDULETE DE ALUMINIO TIPO LR, PARA ELETRODUTO ROSCAVEL DE 3/4", COM TAMPA CEGA</t>
  </si>
  <si>
    <t>CONDULETE DE ALUMINIO TIPO LR, PARA ELETRODUTO ROSCAVEL DE 4", COM TAMPA CEGA</t>
  </si>
  <si>
    <t>CONDULETE DE ALUMINIO TIPO T, PARA ELETRODUTO ROSCAVEL DE 1 1/2", COM TAMPA CEGA</t>
  </si>
  <si>
    <t>CONDULETE DE ALUMINIO TIPO T, PARA ELETRODUTO ROSCAVEL DE 1 1/4", COM TAMPA CEGA</t>
  </si>
  <si>
    <t>CONDULETE DE ALUMINIO TIPO T, PARA ELETRODUTO ROSCAVEL DE 1", COM TAMPA CEGA</t>
  </si>
  <si>
    <t>CONDULETE DE ALUMINIO TIPO T, PARA ELETRODUTO ROSCAVEL DE 1/2", COM TAMPA CEGA</t>
  </si>
  <si>
    <t>CONDULETE DE ALUMINIO TIPO T, PARA ELETRODUTO ROSCAVEL DE 2", COM TAMPA CEGA</t>
  </si>
  <si>
    <t>CONDULETE DE ALUMINIO TIPO T, PARA ELETRODUTO ROSCAVEL DE 3", COM TAMPA CEGA</t>
  </si>
  <si>
    <t>CONDULETE DE ALUMINIO TIPO T, PARA ELETRODUTO ROSCAVEL DE 3/4", COM TAMPA CEGA</t>
  </si>
  <si>
    <t>CONDULETE DE ALUMINIO TIPO T, PARA ELETRODUTO ROSCAVEL DE 4", COM TAMPA CEGA</t>
  </si>
  <si>
    <t>CONDULETE DE ALUMINIO TIPO TB, PARA ELETRODUTO ROSCAVEL DE 3", COM TAMPA CEGA</t>
  </si>
  <si>
    <t>CONDULETE DE ALUMINIO TIPO X, PARA ELETRODUTO ROSCAVEL DE 1 1/2", COM TAMPA CEGA</t>
  </si>
  <si>
    <t>CONDULETE DE ALUMINIO TIPO X, PARA ELETRODUTO ROSCAVEL DE 1 1/4", COM TAMPA CEGA</t>
  </si>
  <si>
    <t>CONDULETE DE ALUMINIO TIPO X, PARA ELETRODUTO ROSCAVEL DE 1", COM TAMPA CEGA</t>
  </si>
  <si>
    <t>CONDULETE DE ALUMINIO TIPO X, PARA ELETRODUTO ROSCAVEL DE 1/2", COM TAMPA CEGA</t>
  </si>
  <si>
    <t>CONDULETE DE ALUMINIO TIPO X, PARA ELETRODUTO ROSCAVEL DE 2", COM TAMPA CEGA</t>
  </si>
  <si>
    <t>CONDULETE DE ALUMINIO TIPO X, PARA ELETRODUTO ROSCAVEL DE 3", COM TAMPA CEGA</t>
  </si>
  <si>
    <t>CONDULETE DE ALUMINIO TIPO X, PARA ELETRODUTO ROSCAVEL DE 3/4", COM TAMPA CEGA</t>
  </si>
  <si>
    <t>CONDULETE DE ALUMINIO TIPO X, PARA ELETRODUTO ROSCAVEL DE 4", COM TAMPA CEGA</t>
  </si>
  <si>
    <t>CONDULETE EM PVC, TIPO "B", SEM TAMPA, DE 1"</t>
  </si>
  <si>
    <t>CONDULETE EM PVC, TIPO "B", SEM TAMPA, DE 1/2" OU 3/4"</t>
  </si>
  <si>
    <t>CONDULETE EM PVC, TIPO "C", SEM TAMPA, DE 1"</t>
  </si>
  <si>
    <t>CONDULETE EM PVC, TIPO "C", SEM TAMPA, DE 1/2"</t>
  </si>
  <si>
    <t>CONDULETE EM PVC, TIPO "C", SEM TAMPA, DE 3/4"</t>
  </si>
  <si>
    <t>CONDULETE EM PVC, TIPO "E", SEM TAMPA, DE 1"</t>
  </si>
  <si>
    <t>CONDULETE EM PVC, TIPO "E", SEM TAMPA, DE 1/2"</t>
  </si>
  <si>
    <t>CONDULETE EM PVC, TIPO "E", SEM TAMPA, DE 3/4"</t>
  </si>
  <si>
    <t>CONDULETE EM PVC, TIPO "LB", SEM TAMPA, DE 1"</t>
  </si>
  <si>
    <t>CONDULETE EM PVC, TIPO "LB", SEM TAMPA, DE 1/2" OU 3/4"</t>
  </si>
  <si>
    <t>CONDULETE EM PVC, TIPO "LL", SEM TAMPA, DE 1"</t>
  </si>
  <si>
    <t>CONDULETE EM PVC, TIPO "LL", SEM TAMPA, DE 1/2" OU 3/4"</t>
  </si>
  <si>
    <t>CONDULETE EM PVC, TIPO "LR", SEM TAMPA, DE 1"</t>
  </si>
  <si>
    <t>CONDULETE EM PVC, TIPO "LR", SEM TAMPA, DE 1/2"</t>
  </si>
  <si>
    <t>CONDULETE EM PVC, TIPO "LR", SEM TAMPA, DE 3/4"</t>
  </si>
  <si>
    <t>CONDULETE EM PVC, TIPO "T", SEM TAMPA, DE 1"</t>
  </si>
  <si>
    <t>CONDULETE EM PVC, TIPO "T", SEM TAMPA, DE 3/4"</t>
  </si>
  <si>
    <t>CONDULETE EM PVC, TIPO "TB", SEM TAMPA, DE 1"</t>
  </si>
  <si>
    <t>CONDULETE EM PVC, TIPO "TB", SEM TAMPA, DE 1/2" OU 3/4"</t>
  </si>
  <si>
    <t>CONDULETE EM PVC, TIPO "X", SEM TAMPA, DE 1"</t>
  </si>
  <si>
    <t>CONDULETE EM PVC, TIPO "X", SEM TAMPA, DE 1/2"</t>
  </si>
  <si>
    <t>CONDULETE EM PVC, TIPO "X", SEM TAMPA, DE 3/4"</t>
  </si>
  <si>
    <t>CONDUTOR PLUVIAL, PVC, CIRCULAR, DIAMETRO ENTRE 80 E 100 MM, PARA DRENAGEM PLUVIAL PREDIAL</t>
  </si>
  <si>
    <t>CONE DE SINALIZACAO EM PVC FLEXIVEL, H = 70 / 76 CM (NBR 15071)</t>
  </si>
  <si>
    <t>CONE DE SINALIZACAO EM PVC RIGIDO COM FAIXA REFLETIVA, H = 70 / 76 CM</t>
  </si>
  <si>
    <t>CONECTOR / ADAPTADOR F/F, COM INSERTO METALICO, PPR, DN 25 MM X 1/2", PARA AGUA QUENTE E FRIA PREDIAL</t>
  </si>
  <si>
    <t>CONECTOR / ADAPTADOR F/F, COM INSERTO METALICO, PPR, DN 32 MM X 3/4", PARA AGUA QUENTE E FRIA PREDIAL</t>
  </si>
  <si>
    <t>CONECTOR / ADAPTADOR F/M, COM INSERTO METALICO, PPR, DN 25 MM X 1/2", PARA AGUA QUENTE E FRIA PREDIAL</t>
  </si>
  <si>
    <t>CONECTOR / ADAPTADOR F/M, COM INSERTO METALICO, PPR, DN 25 MM X 3/4", PARA AGUA QUENTE E FRIA PREDIAL</t>
  </si>
  <si>
    <t>CONECTOR / ADAPTADOR F/M, COM INSERTO METALICO, PPR, DN 32 MM X 1", PARA AGUA QUENTE E FRIA PREDIAL</t>
  </si>
  <si>
    <t>CONECTOR / ADAPTADOR F/M, COM INSERTO METALICO, PPR, DN 32 MM X 3/4", PARA AGUA QUENTE E FRIA PREDIAL</t>
  </si>
  <si>
    <t>CONECTOR / TOMADA FEMEA RJ 45, CATEGORIA 5 E (CAT 5E) PARA CABOS</t>
  </si>
  <si>
    <t>CONECTOR / TOMADA FEMEA RJ 45, CATEGORIA 6 (CAT 6) PARA CABOS</t>
  </si>
  <si>
    <t>CONECTOR BRONZE/LATAO SEM ANEL DE SOLDA, BOLSA X ROSCA F, 15 MM X 1/2"</t>
  </si>
  <si>
    <t>CONECTOR BRONZE/LATAO SEM ANEL DE SOLDA, BOLSA X ROSCA F, 22 MM X 1/2"</t>
  </si>
  <si>
    <t>CONECTOR BRONZE/LATAO SEM ANEL DE SOLDA, BOLSA X ROSCA F, 22 MM X 3/4"</t>
  </si>
  <si>
    <t>CONECTOR BRONZE/LATAO SEM ANEL DE SOLDA, BOLSA X ROSCA F, 28 MM X 1/2"</t>
  </si>
  <si>
    <t>CONECTOR CURVO 90 GRAUS DE ALUMINIO, BITOLA 1 1/2", PARA ADAPTAR ENTRADA DE ELETRODUTO METALICO FLEXIVEL EM QUADROS</t>
  </si>
  <si>
    <t>CONECTOR CURVO 90 GRAUS DE ALUMINIO, BITOLA 1 1/4", PARA ADAPTAR ENTRADA DE ELETRODUTO METALICO FLEXIVEL EM QUADROS</t>
  </si>
  <si>
    <t>CONECTOR CURVO 90 GRAUS DE ALUMINIO, BITOLA 1", PARA ADAPTAR ENTRADA DE ELETRODUTO METALICO FLEXIVEL EM QUADROS</t>
  </si>
  <si>
    <t>CONECTOR CURVO 90 GRAUS DE ALUMINIO, BITOLA 1/2", PARA ADAPTAR ENTRADA DE ELETRODUTO METALICO FLEXIVEL EM QUADROS</t>
  </si>
  <si>
    <t>CONECTOR CURVO 90 GRAUS DE ALUMINIO, BITOLA 2 1/2", PARA ADAPTAR ENTRADA DE ELETRODUTO METALICO FLEXIVEL EM QUADROS</t>
  </si>
  <si>
    <t>CONECTOR CURVO 90 GRAUS DE ALUMINIO, BITOLA 2", PARA ADAPTAR ENTRADA DE ELETRODUTO METALICO FLEXIVEL EM QUADROS</t>
  </si>
  <si>
    <t>CONECTOR CURVO 90 GRAUS DE ALUMINIO, BITOLA 3", PARA ADAPTAR ENTRADA DE ELETRODUTO METALICO FLEXIVEL EM QUADROS</t>
  </si>
  <si>
    <t>CONECTOR CURVO 90 GRAUS DE ALUMINIO, BITOLA 3/4", PARA ADAPTAR ENTRADA DE ELETRODUTO METALICO FLEXIVEL EM QUADROS</t>
  </si>
  <si>
    <t>CONECTOR CURVO 90 GRAUS DE ALUMINIO, BITOLA 4", PARA ADAPTAR ENTRADA DE ELETRODUTO METALICO FLEXIVEL EM QUADROS</t>
  </si>
  <si>
    <t>CONECTOR DE ALUMINIO TIPO PRENSA CABO, BITOLA 1 1/2", PARA CABOS DE DIAMETRO DE 37 A 40 MM</t>
  </si>
  <si>
    <t>CONECTOR DE ALUMINIO TIPO PRENSA CABO, BITOLA 1 1/4", PARA CABOS DE DIAMETRO DE 31 A 34 MM</t>
  </si>
  <si>
    <t>CONECTOR DE ALUMINIO TIPO PRENSA CABO, BITOLA 1", PARA CABOS DE DIAMETRO DE 22,5 A 25 MM</t>
  </si>
  <si>
    <t>CONECTOR DE ALUMINIO TIPO PRENSA CABO, BITOLA 1/2", PARA CABOS DE DIAMETRO DE 12,5 A 15 MM</t>
  </si>
  <si>
    <t>CONECTOR DE ALUMINIO TIPO PRENSA CABO, BITOLA 2", PARA CABOS DE DIAMETRO DE 47,5 A 50 MM</t>
  </si>
  <si>
    <t>CONECTOR DE ALUMINIO TIPO PRENSA CABO, BITOLA 3/4", PARA CABOS DE DIAMETRO DE 17,5 A 20 MM</t>
  </si>
  <si>
    <t>CONECTOR DE ALUMINIO TIPO PRENSA CABO, BITOLA 3/8", PARA CABOS DE DIAMETRO DE 9 A 10 MM</t>
  </si>
  <si>
    <t>CONECTOR MACHO RJ 45, CATEGORIA 5 E (CAT 5E) PARA CABOS</t>
  </si>
  <si>
    <t>CONECTOR MACHO RJ 45, CATEGORIA 6 (CAT 6) PARA CABOS</t>
  </si>
  <si>
    <t>CONECTOR METALICO TIPO PARAFUSO FENDIDO (SPLIT BOLT), COM SEPARADOR DE CABOS BIMETALICOS, PARA CABOS ATE 25 MM2</t>
  </si>
  <si>
    <t>CONECTOR METALICO TIPO PARAFUSO FENDIDO (SPLIT BOLT), COM SEPARADOR DE CABOS BIMETALICOS, PARA CABOS ATE 50 MM2</t>
  </si>
  <si>
    <t>CONECTOR METALICO TIPO PARAFUSO FENDIDO (SPLIT BOLT), COM SEPARADOR DE CABOS BIMETALICOS, PARA CABOS ATE 70 MM2</t>
  </si>
  <si>
    <t>CONECTOR METALICO TIPO PARAFUSO FENDIDO (SPLIT BOLT), PARA CABOS ATE 10 MM2</t>
  </si>
  <si>
    <t>CONECTOR METALICO TIPO PARAFUSO FENDIDO (SPLIT BOLT), PARA CABOS ATE 120 MM2</t>
  </si>
  <si>
    <t>CONECTOR METALICO TIPO PARAFUSO FENDIDO (SPLIT BOLT), PARA CABOS ATE 150 MM2</t>
  </si>
  <si>
    <t>CONECTOR METALICO TIPO PARAFUSO FENDIDO (SPLIT BOLT), PARA CABOS ATE 16 MM2</t>
  </si>
  <si>
    <t>CONECTOR METALICO TIPO PARAFUSO FENDIDO (SPLIT BOLT), PARA CABOS ATE 185 MM2</t>
  </si>
  <si>
    <t>CONECTOR METALICO TIPO PARAFUSO FENDIDO (SPLIT BOLT), PARA CABOS ATE 25 MM2</t>
  </si>
  <si>
    <t>CONECTOR METALICO TIPO PARAFUSO FENDIDO (SPLIT BOLT), PARA CABOS ATE 35 MM2</t>
  </si>
  <si>
    <t>CONECTOR METALICO TIPO PARAFUSO FENDIDO (SPLIT BOLT), PARA CABOS ATE 50 MM2</t>
  </si>
  <si>
    <t>CONECTOR METALICO TIPO PARAFUSO FENDIDO (SPLIT BOLT), PARA CABOS ATE 6 MM2</t>
  </si>
  <si>
    <t>CONECTOR METALICO TIPO PARAFUSO FENDIDO (SPLIT BOLT), PARA CABOS ATE 70 MM2</t>
  </si>
  <si>
    <t>CONECTOR METALICO TIPO PARAFUSO FENDIDO (SPLIT BOLT), PARA CABOS ATE 95 MM2</t>
  </si>
  <si>
    <t>CONECTOR RETO DE ALUMINIO PARA ELETRODUTO DE 1 1/2", PARA ADAPTAR ENTRADA DE ELETRODUTO METALICO FLEXIVEL EM QUADROS</t>
  </si>
  <si>
    <t>CONECTOR RETO DE ALUMINIO PARA ELETRODUTO DE 1 1/4", PARA ADAPTAR ENTRADA DE ELETRODUTO METALICO FLEXIVEL EM QUADROS</t>
  </si>
  <si>
    <t>CONECTOR RETO DE ALUMINIO PARA ELETRODUTO DE 1", PARA ADAPTAR ENTRADA DE ELETRODUTO METALICO FLEXIVEL EM QUADROS</t>
  </si>
  <si>
    <t>CONECTOR RETO DE ALUMINIO PARA ELETRODUTO DE 1/2", PARA ADAPTAR ENTRADA DE ELETRODUTO METALICO FLEXIVEL EM QUADROS</t>
  </si>
  <si>
    <t>CONECTOR RETO DE ALUMINIO PARA ELETRODUTO DE 2 1/2", PARA ADAPTAR ENTRADA DE ELETRODUTO METALICO FLEXIVEL EM QUADROS</t>
  </si>
  <si>
    <t>CONECTOR RETO DE ALUMINIO PARA ELETRODUTO DE 2", PARA ADAPTAR ENTRADA DE ELETRODUTO METALICO FLEXIVEL EM QUADROS</t>
  </si>
  <si>
    <t>CONECTOR RETO DE ALUMINIO PARA ELETRODUTO DE 3", PARA ADAPTAR ENTRADA DE ELETRODUTO METALICO FLEXIVEL EM QUADROS</t>
  </si>
  <si>
    <t>CONECTOR RETO DE ALUMINIO PARA ELETRODUTO DE 3/4", PARA ADAPTAR ENTRADA DE ELETRODUTO METALICO FLEXIVEL EM QUADROS</t>
  </si>
  <si>
    <t>CONECTOR RETO DE ALUMINIO PARA ELETRODUTO DE 4", PARA ADAPTAR ENTRADA DE ELETRODUTO METALICO FLEXIVEL EM QUADROS</t>
  </si>
  <si>
    <t>CONECTOR, CPVC, SOLDAVEL, 114 MM X 4", PARA AGUA QUENTE</t>
  </si>
  <si>
    <t>CONECTOR, CPVC, SOLDAVEL, 15 MM X 1/2", PARA AGUA QUENTE</t>
  </si>
  <si>
    <t>CONECTOR, CPVC, SOLDAVEL, 22 MM X 1/2", PARA AGUA QUENTE</t>
  </si>
  <si>
    <t>CONECTOR, CPVC, SOLDAVEL, 22 MM X 3/4", PARA AGUA QUENTE</t>
  </si>
  <si>
    <t>CONECTOR, CPVC, SOLDAVEL, 28 MM X 1", PARA AGUA QUENTE</t>
  </si>
  <si>
    <t>CONECTOR, CPVC, SOLDAVEL, 35 MM X 1 1/4", PARA AGUA QUENTE</t>
  </si>
  <si>
    <t>CONECTOR, CPVC, SOLDAVEL, 42 MM X 1 1/2", PARA AGUA QUENTE</t>
  </si>
  <si>
    <t>CONECTOR, CPVC, SOLDAVEL, 54 MM X 2", PARA AGUA QUENTE</t>
  </si>
  <si>
    <t>CONECTOR, CPVC, SOLDAVEL, 73 MM X 2 1/2", PARA AGUA QUENTE</t>
  </si>
  <si>
    <t>CONECTOR, CPVC, SOLDAVEL, 89 MM X 3", PARA AGUA QUENTE</t>
  </si>
  <si>
    <t>CONECTOR/ADAPTADOR FIXO, ROSCA FEMEA, EM PLASTICO, DN 16 MM X 1/2", PARA CONEXAO COM CRIMPAGEM, EM TUBO PEX PARA INST. AGUA QUENTE/FRIA</t>
  </si>
  <si>
    <t>CONECTOR/ADAPTADOR FIXO, ROSCA FEMEA, EM PLASTICO, DN 20 MM X 1/2", PARA CONEXAO COM CRIMPAGEM, EM TUBO PEX PARA INST. AGUA QUENTE/FRIA</t>
  </si>
  <si>
    <t>CONECTOR/ADAPTADOR FIXO, ROSCA FEMEA, EM PLASTICO, DN 20 MM X 3/4", PARA CONEXAO COM CRIMPAGEM, EM TUBO PEX PARA INST. AGUA QUENTE/FRIA</t>
  </si>
  <si>
    <t>CONECTOR/ADAPTADOR FIXO, ROSCA FEMEA, EM PLASTICO, DN 25 MM X 3/4", PARA CONEXAO COM CRIMPAGEM, EM TUBO PEX PARA INST. AGUA QUENTE/FRIA</t>
  </si>
  <si>
    <t>CONECTOR/ADAPTADOR FIXO, ROSCA FEMEA, METALICA, COM ANEL DESLIZANTE, DN 16 MM X 1/2", PARA TUBO PEX PARA INST. AGUA QUENTE/FRIA</t>
  </si>
  <si>
    <t>CONECTOR/ADAPTADOR FIXO, ROSCA FEMEA, METALICA, COM ANEL DESLIZANTE, DN 20 MM X 1/2", PARA TUBO PEX PARA INST. AGUA QUENTE/FRIA</t>
  </si>
  <si>
    <t>CONECTOR/ADAPTADOR FIXO, ROSCA FEMEA, METALICA, COM ANEL DESLIZANTE, DN 20 MM X 3/4", PARA TUBO PEX PARA INST. AGUA QUENTE/FRIA</t>
  </si>
  <si>
    <t>CONECTOR/ADAPTADOR FIXO, ROSCA FEMEA, METALICA, COM ANEL DESLIZANTE, DN 25 MM X 1", PARA TUBO PEX PARA INST. AGUA QUENTE/FRIA</t>
  </si>
  <si>
    <t>CONECTOR/ADAPTADOR FIXO, ROSCA FEMEA, METALICA, COM ANEL DESLIZANTE, DN 25 MM X 3/4", PARA TUBO PEX PARA INST. AGUA QUENTE/FRIA</t>
  </si>
  <si>
    <t>CONECTOR/ADAPTADOR FIXO, ROSCA FEMEA, METALICA, COM ANEL DESLIZANTE, DN 32 MM X 1", PARA TUBO PEX PARA INST. AGUA QUENTE/FRIA</t>
  </si>
  <si>
    <t>CONECTOR/ADAPTADOR MOVEL, ROSCA FEMEA, METALICA, COM ANEL DESLIZANTE, DN 16 MM X 3/4", PARA TUBO PEX PARA INST. AGUA QUENTE/FRIA</t>
  </si>
  <si>
    <t>CONJ. DE FERRAGENS PARA PORTA DE VIDRO TEMPERADO, EM ZAMAC CROMADO, CONTEMPLANDO DOBRADICA INF., DOBRADICA SUP., PIVO PARA DOBRADICA INF., PIVO PARA DOBRADICA SUP., FECHADURA CENTRAL EM ZAMC. CROMADO, CONTRA FECHADURA DE PRESSAO</t>
  </si>
  <si>
    <t>CONJUNTO ARRUELAS DE VEDACAO 5/16" PARA TELHA FIBROCIMENTO (UMA ARRUELA METALICA E UMA ARRUELA PVC - CONICAS)</t>
  </si>
  <si>
    <t>CONJUNTO DE FERRAGENS PIVO, PARA PORTA PIVOTANTE DE ATE 100 KG, REGULAVEL COM ESFERA, CROMADO - SUPERIOR E INFERIOR - COMPLETO</t>
  </si>
  <si>
    <t>CONJUNTO DE LIGACAO AJUSTAVEL, PARA VASO / BACIA SANITARIA, EM PLASTICO BRANCO, COM TUBO, CANOPLA E ESPUDE</t>
  </si>
  <si>
    <t>CONJUNTO DE LIGACAO PARA VASO / BACIA SANITARIA, EM PLASTICO BRANCO, COM TUBO, CANOPLA E ANEL DE EXPANSAO (TUBO 1.1/2" X 20 CM)</t>
  </si>
  <si>
    <t>CONJUNTO MONTADO ESTOPIM COM ESPOLETA COMUM NUMERO 8, COM CABECA ACENDEDORA, 1,5 M</t>
  </si>
  <si>
    <t>CONJUNTO PARA FUTSAL COM PAR DE TRAVES OFICIAIS DE 3,00 X 2,00 M EM TUBO DE ACO GALVANIZADO 3" COM REQUADROS EM TUBO DE 1", PINTURA EM PRIMER COM TINTA ESMALTE SINTETICO E REDES DE POLIETILENO FIO 4 MM</t>
  </si>
  <si>
    <t>CONJUNTO PARA QUADRA DE VOLEI COM POSTES EM TUBO DE ACO GALVANIZADO 3", H = *255* CM, PINTURA EM TINTA ESMALTE SINTETICO, REDE DE NYLON COM 2 MM, MALHA 10 X 10 CM E ANTENAS OFICIAIS EM FIBRA DE VIDRO</t>
  </si>
  <si>
    <t>CONJUNTO PRE-MOLDADO COMPOSTO POR GRELHA (0,99 X 0,45 M), QUADRO (1,10 X 0,52 M) E CANTONEIRA (1,10 X 0,35 M), EM CONCRETO ARMADO, COM FCK DE 21 MPA</t>
  </si>
  <si>
    <t>CONTAINER ALMOXARIFADO, DE *2,40* X *6,00* M, PADRAO SIMPLES, SEM REVESTIMENTO E SEM DIVISORIAS INTERNOS E SEM SANITARIO, PARA USO EM CANTEIRO DE OBRAS</t>
  </si>
  <si>
    <t>CONTATOR TRIPOLAR, CORRENTE DE *110* A, TENSAO NOMINAL DE *500* V, CATEGORIA AC-2 E AC-3</t>
  </si>
  <si>
    <t>CONTATOR TRIPOLAR, CORRENTE DE *185* A, TENSAO NOMINAL DE *500* V, CATEGORIA AC-2 E AC-3</t>
  </si>
  <si>
    <t>CONTATOR TRIPOLAR, CORRENTE DE *22* A, TENSAO NOMINAL DE *500* V, CATEGORIA AC-2 E AC-3</t>
  </si>
  <si>
    <t>CONTATOR TRIPOLAR, CORRENTE DE *265* A, TENSAO NOMINAL DE *500* V, CATEGORIA AC-2 E AC-3</t>
  </si>
  <si>
    <t>CONTATOR TRIPOLAR, CORRENTE DE *38* A, TENSAO NOMINAL DE *500* V, CATEGORIA AC-2 E AC-3</t>
  </si>
  <si>
    <t>CONTATOR TRIPOLAR, CORRENTE DE *500* A, TENSAO NOMINAL DE *500* V, CATEGORIA AC-2 E AC-3</t>
  </si>
  <si>
    <t>CONTATOR TRIPOLAR, CORRENTE DE *65* A, TENSAO NOMINAL DE *500* V, CATEGORIA AC-2 E AC-3</t>
  </si>
  <si>
    <t>CONTATOR TRIPOLAR, CORRENTE DE 12 A, TENSAO NOMINAL DE *500* V, CATEGORIA AC-2 E AC-3</t>
  </si>
  <si>
    <t>CONTATOR TRIPOLAR, CORRENTE DE 25 A, TENSAO NOMINAL DE *500* V, CATEGORIA AC-2 E AC-3</t>
  </si>
  <si>
    <t>CONTATOR TRIPOLAR, CORRENTE DE 250 A, TENSAO NOMINAL DE *500* V, PARA ACIONAMENTO DE CAPACITORES</t>
  </si>
  <si>
    <t>CONTATOR TRIPOLAR, CORRENTE DE 300 A, TENSAO NOMINAL DE *500* V, CATEGORIA AC-2 E AC-3</t>
  </si>
  <si>
    <t>CONTATOR TRIPOLAR, CORRENTE DE 32 A, TENSAO NOMINAL DE *500* V, CATEGORIA AC-2 E AC-3</t>
  </si>
  <si>
    <t>CONTATOR TRIPOLAR, CORRENTE DE 400 A, TENSAO NOMINAL DE *500* V, CATEGORIA AC-2 E AC-3</t>
  </si>
  <si>
    <t>CONTATOR TRIPOLAR, CORRENTE DE 45 A, TENSAO NOMINAL DE *500* V, CATEGORIA AC-2 E AC-3</t>
  </si>
  <si>
    <t>CONTATOR TRIPOLAR, CORRENTE DE 630 A, TENSAO NOMINAL DE *500* V, CATEGORIA AC-2 E AC-3</t>
  </si>
  <si>
    <t>CONTATOR TRIPOLAR, CORRENTE DE 75 A, TENSAO NOMINAL DE *500* V, CATEGORIA AC-2 E AC-3</t>
  </si>
  <si>
    <t>CONTATOR TRIPOLAR, CORRENTE DE 9 A, TENSAO NOMINAL DE *500* V, CATEGORIA AC-2 E AC-3</t>
  </si>
  <si>
    <t>CONTATOR TRIPOLAR, CORRENTE DE 95 A, TENSAO NOMINAL DE *500* V, CATEGORIA AC-2 E AC-3</t>
  </si>
  <si>
    <t>CONTRA-PORCA SEXTAVADA, DIAMETRO NOMINAL 1 3/8", ALTURA 35 MM</t>
  </si>
  <si>
    <t>CONTRAMARCO DE ALUMINIO (PERFIL 25) PARA ESQUADRIAS, TIPO CONVENCIONAL / CADEIRINHA, 60 MM (CM-060), INCLUSO CONEXOES, GRAPAS E TRAVAMENTOS</t>
  </si>
  <si>
    <t>CORDA DE POLIAMIDA 12 MM TIPO BOMBEIRO, PARA TRABALHO EM ALTURA</t>
  </si>
  <si>
    <t>100M</t>
  </si>
  <si>
    <t>CORDAO DE COBRE, FLEXIVEL, TORCIDO, CLASSE 4 OU 5, ISOLACAO EM PVC/D, 300 V, 2 CONDUTORES DE 0,5 MM2</t>
  </si>
  <si>
    <t>CORDAO DE COBRE, FLEXIVEL, TORCIDO, CLASSE 4 OU 5, ISOLACAO EM PVC/D, 300 V, 2 CONDUTORES DE 0,75 MM2</t>
  </si>
  <si>
    <t>CORDAO DE COBRE, FLEXIVEL, TORCIDO, CLASSE 4 OU 5, ISOLACAO EM PVC/D, 300 V, 2 CONDUTORES DE 1,0 MM2</t>
  </si>
  <si>
    <t>CORDAO DE COBRE, FLEXIVEL, TORCIDO, CLASSE 4 OU 5, ISOLACAO EM PVC/D, 300 V, 2 CONDUTORES DE 1,5 MM2</t>
  </si>
  <si>
    <t>CORDAO DE COBRE, FLEXIVEL, TORCIDO, CLASSE 4 OU 5, ISOLACAO EM PVC/D, 300 V, 2 CONDUTORES DE 2,5 MM2</t>
  </si>
  <si>
    <t>CORDAO DE COBRE, FLEXIVEL, TORCIDO, CLASSE 4 OU 5, ISOLACAO EM PVC/D, 300 V, 2 CONDUTORES DE 4 MM2</t>
  </si>
  <si>
    <t>CORDEL DETONANTE, NP 05 G/M</t>
  </si>
  <si>
    <t>CORDEL DETONANTE, NP 10 G/M</t>
  </si>
  <si>
    <t>COROA PARA PERFURATRIZ T38, D = 2 1/2", 6 X 4 BOTOES BALISTICOS, FACE PLANA</t>
  </si>
  <si>
    <t>CORRENTE DE ELO CURTO COMUM, SOLDADA, GALVANIZADA, ESPESSURA DO ELO = 1/2" (12,5 MM)</t>
  </si>
  <si>
    <t>CORTADEIRA DE PISO DE CONCRETO E ASFALTO, PARA DISCO PADRAO DE DIAMETRO 350 MM (14") OU 450 MM (18"), MOTOR A GASOLINA, POTENCIA 13 HP, SEM DISCO</t>
  </si>
  <si>
    <t>CORTADEIRA HIDRAULICA DE VERGALHAO, PARA ACO DE DIAMETRO ATE 50 MM, MOTOR ELETRICO TRIFASICO, POTENCIA DE 5,5 HP A 7,5 HP</t>
  </si>
  <si>
    <t>COTOVELO 45 GRAUS DE FERRO GALVANIZADO, COM ROSCA BSP, DE 1 1/2"</t>
  </si>
  <si>
    <t>COTOVELO 45 GRAUS DE FERRO GALVANIZADO, COM ROSCA BSP, DE 1 1/4"</t>
  </si>
  <si>
    <t>COTOVELO 45 GRAUS DE FERRO GALVANIZADO, COM ROSCA BSP, DE 1"</t>
  </si>
  <si>
    <t>COTOVELO 45 GRAUS DE FERRO GALVANIZADO, COM ROSCA BSP, DE 1/2"</t>
  </si>
  <si>
    <t>COTOVELO 45 GRAUS DE FERRO GALVANIZADO, COM ROSCA BSP, DE 2 1/2"</t>
  </si>
  <si>
    <t>COTOVELO 45 GRAUS DE FERRO GALVANIZADO, COM ROSCA BSP, DE 2"</t>
  </si>
  <si>
    <t>COTOVELO 45 GRAUS DE FERRO GALVANIZADO, COM ROSCA BSP, DE 3"</t>
  </si>
  <si>
    <t>COTOVELO 45 GRAUS DE FERRO GALVANIZADO, COM ROSCA BSP, DE 3/4"</t>
  </si>
  <si>
    <t>COTOVELO 45 GRAUS DE FERRO GALVANIZADO, COM ROSCA BSP, DE 4"</t>
  </si>
  <si>
    <t>COTOVELO 45 GRAUS, PEAD PE 100, DE 125 MM, PARA ELETROFUSAO</t>
  </si>
  <si>
    <t>COTOVELO 45 GRAUS, PEAD PE 100, DE 200 MM, PARA ELETROFUSAO</t>
  </si>
  <si>
    <t>COTOVELO 45 GRAUS, PEAD PE 100, DE 32 MM, PARA ELETROFUSAO</t>
  </si>
  <si>
    <t>COTOVELO 45 GRAUS, PEAD PE 100, DE 40 MM, PARA ELETROFUSAO</t>
  </si>
  <si>
    <t>COTOVELO 45 GRAUS, PEAD PE 100, DE 63 MM, PARA ELETROFUSAO</t>
  </si>
  <si>
    <t>COTOVELO 90 GRAUS DE FERRO GALVANIZADO, COM ROSCA BSP MACHO/FEMEA, DE 1 1/2"</t>
  </si>
  <si>
    <t>COTOVELO 90 GRAUS DE FERRO GALVANIZADO, COM ROSCA BSP MACHO/FEMEA, DE 1 1/4"</t>
  </si>
  <si>
    <t>COTOVELO 90 GRAUS DE FERRO GALVANIZADO, COM ROSCA BSP MACHO/FEMEA, DE 1"</t>
  </si>
  <si>
    <t>COTOVELO 90 GRAUS DE FERRO GALVANIZADO, COM ROSCA BSP MACHO/FEMEA, DE 1/2"</t>
  </si>
  <si>
    <t>COTOVELO 90 GRAUS DE FERRO GALVANIZADO, COM ROSCA BSP MACHO/FEMEA, DE 2 1/2"</t>
  </si>
  <si>
    <t>COTOVELO 90 GRAUS DE FERRO GALVANIZADO, COM ROSCA BSP MACHO/FEMEA, DE 2"</t>
  </si>
  <si>
    <t>COTOVELO 90 GRAUS DE FERRO GALVANIZADO, COM ROSCA BSP MACHO/FEMEA, DE 3"</t>
  </si>
  <si>
    <t>COTOVELO 90 GRAUS DE FERRO GALVANIZADO, COM ROSCA BSP MACHO/FEMEA, DE 3/4"</t>
  </si>
  <si>
    <t>COTOVELO 90 GRAUS DE FERRO GALVANIZADO, COM ROSCA BSP, DE 1 1/2"</t>
  </si>
  <si>
    <t>COTOVELO 90 GRAUS DE FERRO GALVANIZADO, COM ROSCA BSP, DE 1 1/4"</t>
  </si>
  <si>
    <t>COTOVELO 90 GRAUS DE FERRO GALVANIZADO, COM ROSCA BSP, DE 1"</t>
  </si>
  <si>
    <t>COTOVELO 90 GRAUS DE FERRO GALVANIZADO, COM ROSCA BSP, DE 1/2"</t>
  </si>
  <si>
    <t>COTOVELO 90 GRAUS DE FERRO GALVANIZADO, COM ROSCA BSP, DE 2 1/2"</t>
  </si>
  <si>
    <t>COTOVELO 90 GRAUS DE FERRO GALVANIZADO, COM ROSCA BSP, DE 2"</t>
  </si>
  <si>
    <t>COTOVELO 90 GRAUS DE FERRO GALVANIZADO, COM ROSCA BSP, DE 3"</t>
  </si>
  <si>
    <t>COTOVELO 90 GRAUS DE FERRO GALVANIZADO, COM ROSCA BSP, DE 3/4"</t>
  </si>
  <si>
    <t>COTOVELO 90 GRAUS DE FERRO GALVANIZADO, COM ROSCA BSP, DE 4"</t>
  </si>
  <si>
    <t>COTOVELO 90 GRAUS DE FERRO GALVANIZADO, COM ROSCA BSP, DE 5"</t>
  </si>
  <si>
    <t>COTOVELO 90 GRAUS DE FERRO GALVANIZADO, COM ROSCA BSP, DE 6"</t>
  </si>
  <si>
    <t>COTOVELO 90 GRAUS, PEAD PE 100, DE 125 MM, PARA ELETROFUSAO</t>
  </si>
  <si>
    <t>COTOVELO 90 GRAUS, PEAD PE 100, DE 20 MM, PARA ELETROFUSAO</t>
  </si>
  <si>
    <t>COTOVELO 90 GRAUS, PEAD PE 100, DE 200 MM, PARA ELETROFUSAO</t>
  </si>
  <si>
    <t>COTOVELO 90 GRAUS, PEAD PE 100, DE 32 MM, PARA ELETROFUSAO</t>
  </si>
  <si>
    <t>COTOVELO 90 GRAUS, PEAD PE 100, DE 63 MM, PARA ELETROFUSAO</t>
  </si>
  <si>
    <t>COTOVELO BRONZE/LATAO SEM ANEL DE SOLDA, BOLSA X ROSCA F, 15MM X 1/2"</t>
  </si>
  <si>
    <t>COTOVELO BRONZE/LATAO SEM ANEL DE SOLDA, BOLSA X ROSCA F, 22MM X 1/2"</t>
  </si>
  <si>
    <t>COTOVELO BRONZE/LATAO SEM ANEL DE SOLDA, BOLSA X ROSCA F, 22MM X 3/4"</t>
  </si>
  <si>
    <t>COTOVELO DE COBRE 90 GRAUS SEM ANEL DE SOLDA, BOLSA X BOLSA, 104 MM</t>
  </si>
  <si>
    <t>COTOVELO DE COBRE 90 GRAUS SEM ANEL DE SOLDA, BOLSA X BOLSA, 15 MM</t>
  </si>
  <si>
    <t>COTOVELO DE COBRE 90 GRAUS SEM ANEL DE SOLDA, BOLSA X BOLSA, 22 MM</t>
  </si>
  <si>
    <t>COTOVELO DE COBRE 90 GRAUS SEM ANEL DE SOLDA, BOLSA X BOLSA, 28 MM</t>
  </si>
  <si>
    <t>COTOVELO DE COBRE 90 GRAUS SEM ANEL DE SOLDA, BOLSA X BOLSA, 35 MM</t>
  </si>
  <si>
    <t>COTOVELO DE COBRE 90 GRAUS SEM ANEL DE SOLDA, BOLSA X BOLSA, 42 MM</t>
  </si>
  <si>
    <t>COTOVELO DE COBRE 90 GRAUS SEM ANEL DE SOLDA, BOLSA X BOLSA, 54 MM</t>
  </si>
  <si>
    <t>COTOVELO DE COBRE 90 GRAUS SEM ANEL DE SOLDA, BOLSA X BOLSA, 66 MM</t>
  </si>
  <si>
    <t>COTOVELO DE COBRE 90 GRAUS SEM ANEL DE SOLDA, BOLSA X BOLSA, 79 MM</t>
  </si>
  <si>
    <t>COTOVELO DE REDUCAO 90 GRAUS DE FERRO GALVANIZADO, COM ROSCA BSP, DE 1 1/2" X 1"</t>
  </si>
  <si>
    <t>COTOVELO DE REDUCAO 90 GRAUS DE FERRO GALVANIZADO, COM ROSCA BSP, DE 1 1/2" X 3/4"</t>
  </si>
  <si>
    <t>COTOVELO DE REDUCAO 90 GRAUS DE FERRO GALVANIZADO, COM ROSCA BSP, DE 1 1/4" X 1"</t>
  </si>
  <si>
    <t>COTOVELO DE REDUCAO 90 GRAUS DE FERRO GALVANIZADO, COM ROSCA BSP, DE 1" X 1/2"</t>
  </si>
  <si>
    <t>COTOVELO DE REDUCAO 90 GRAUS DE FERRO GALVANIZADO, COM ROSCA BSP, DE 1" X 3/4"</t>
  </si>
  <si>
    <t>COTOVELO DE REDUCAO 90 GRAUS DE FERRO GALVANIZADO, COM ROSCA BSP, DE 2 1/2" X 2"</t>
  </si>
  <si>
    <t>COTOVELO DE REDUCAO 90 GRAUS DE FERRO GALVANIZADO, COM ROSCA BSP, DE 2" X 1 1/2"</t>
  </si>
  <si>
    <t>COTOVELO DE REDUCAO 90 GRAUS DE FERRO GALVANIZADO, COM ROSCA BSP, DE 3/4" X 1/2"</t>
  </si>
  <si>
    <t>COTOVELO/JOELHO 90 GRAUS, EM POLIPROPILENO, PN 16, PARA TUBOS PEAD, 20 X 20 MM - LIGACAO PREDIAL DE AGUA</t>
  </si>
  <si>
    <t>COTOVELO/JOELHO 90 GRAUS, EM POLIPROPILENO, PN 16, PARA TUBOS PEAD, 32 X 32 MM - LIGACAO PREDIAL DE AGUA</t>
  </si>
  <si>
    <t>COTOVELO/JOELHO COM ADAPTADOR, 90 GRAUS, EM POLIPROPILENO, PN 16, PARA TUBOS PEAD, 20 MM X 1/2" - LIGACAO PREDIAL DE AGUA</t>
  </si>
  <si>
    <t>COTOVELO/JOELHO COM ADAPTADOR, 90 GRAUS, EM POLIPROPILENO, PN 16, PARA TUBOS PEAD, 20 MM X 3/4" - LIGACAO PREDIAL DE AGUA</t>
  </si>
  <si>
    <t>COTOVELO/JOELHO COM ADAPTADOR, 90 GRAUS, EM POLIPROPILENO, PN 16, PARA TUBOS PEAD, 32 MM X 1" - LIGACAO PREDIAL DE AGUA</t>
  </si>
  <si>
    <t>CREMONA RETANGULAR INJETADA LISA COM CHAVE, COM CASTANHA / ALCA, EM LATAO, COM ACABAMENTO CROMADO, DE SOBREPOR / EMBUTIR</t>
  </si>
  <si>
    <t>CREMONA RETANGULAR INJETADA LISA, COM CASTANHA / ALCA, EM LATAO, COM ACABAMENTO CROMADO, DE SOBREPOR / EMBUTIR</t>
  </si>
  <si>
    <t>CRUZETA DE CONCRETO LEVE, COMP. 2000 MM SECAO, 90 X 90 MM</t>
  </si>
  <si>
    <t>CRUZETA DE FERRO GALVANIZADO, COM ROSCA BSP, DE 1 1/2"</t>
  </si>
  <si>
    <t>CRUZETA DE FERRO GALVANIZADO, COM ROSCA BSP, DE 1 1/4"</t>
  </si>
  <si>
    <t>CRUZETA DE FERRO GALVANIZADO, COM ROSCA BSP, DE 1"</t>
  </si>
  <si>
    <t>CRUZETA DE FERRO GALVANIZADO, COM ROSCA BSP, DE 1/2"</t>
  </si>
  <si>
    <t>CRUZETA DE FERRO GALVANIZADO, COM ROSCA BSP, DE 2 1/2"</t>
  </si>
  <si>
    <t>CRUZETA DE FERRO GALVANIZADO, COM ROSCA BSP, DE 2"</t>
  </si>
  <si>
    <t>CRUZETA DE FERRO GALVANIZADO, COM ROSCA BSP, DE 3"</t>
  </si>
  <si>
    <t>CRUZETA DE FERRO GALVANIZADO, COM ROSCA BSP, DE 3/4"</t>
  </si>
  <si>
    <t>CRUZETA DE MADEIRA TRATADA, *90 X 115 X 2400* MM, EM EUCALIPTO OU EQUIVALENTE DA REGIAO</t>
  </si>
  <si>
    <t>CUMEEIRA ARTICULADA (ABA INFERIOR) PARA TELHA ONDULADA DE FIBROCIMENTO E = 4 MM, ABA *330* MM, COMPRIMENTO 500 MM (SEM AMIANTO)</t>
  </si>
  <si>
    <t>CUMEEIRA NORMAL PARA TELHA ESTRUTURAL DE FIBROCIMENTO 2 ABAS, E = 6 MM, DE 1050 X 935 MM (SEM AMIANTO)</t>
  </si>
  <si>
    <t>CUMEEIRA NORMAL PARA TELHA ONDULADA DE FIBROCIMENTO, E = 6 MM, ABA 300 MM, COMPRIMENTO 1100 MM (SEM AMIANTO)</t>
  </si>
  <si>
    <t>CUMEEIRA PARA TELHA CERAMICA, COMPRIMENTO DE *41* CM, RENDIMENTO DE *3* TELHAS/M</t>
  </si>
  <si>
    <t>CUMEEIRA PARA TELHA DE CONCRETO, PARA 2 AGUAS DE TELHADO, COR CINZA, RENDIMENTO DE *3* TELHAS/M</t>
  </si>
  <si>
    <t>CUMEEIRA SHED PARA TELHA ONDULADA DE FIBROCIMENTO, E = 6 MM, ABA 280 MM, COMPRIMENTO 1100 MM (SEM AMIANTO)</t>
  </si>
  <si>
    <t>CUMEEIRA UNIVERSAL PARA TELHA ONDULADA DE FIBROCIMENTO, E = 6 MM, ABA 210 MM, COMPRIMENTO 1100 MM (SEM AMIANTO)</t>
  </si>
  <si>
    <t>CURVA 135 GRAUS PARA ELETRODUTO, EM ACO GALVANIZADO ELETROLITICO, COM ROSCA, DIAMETRO DE 100 MM (4")</t>
  </si>
  <si>
    <t>CURVA 135 GRAUS PARA ELETRODUTO, EM ACO GALVANIZADO ELETROLITICO, COM ROSCA, DIAMETRO DE 15 MM (1/2"), ESPESSURA DE 1,50 MM</t>
  </si>
  <si>
    <t>CURVA 135 GRAUS PARA ELETRODUTO, EM ACO GALVANIZADO ELETROLITICO, COM ROSCA, DIAMETRO DE 20 MM (3/4"), ESPESSURA DE 1,50 MM</t>
  </si>
  <si>
    <t>CURVA 135 GRAUS PARA ELETRODUTO, EM ACO GALVANIZADO ELETROLITICO, COM ROSCA, DIAMETRO DE 25 MM (1"), ESPESSURA DE 1,50 MM</t>
  </si>
  <si>
    <t>CURVA 135 GRAUS PARA ELETRODUTO, EM ACO GALVANIZADO ELETROLITICO, COM ROSCA, DIAMETRO DE 32 MM (1 1/4"), ESPESSURA DE 1,50 MM</t>
  </si>
  <si>
    <t>CURVA 135 GRAUS PARA ELETRODUTO, EM ACO GALVANIZADO ELETROLITICO, COM ROSCA, DIAMETRO DE 40 MM (1 1/2"), ESPESSURA DE 1,50 MM</t>
  </si>
  <si>
    <t>CURVA 135 GRAUS PARA ELETRODUTO, EM ACO GALVANIZADO ELETROLITICO, COM ROSCA, DIAMETRO DE 50 MM (2")</t>
  </si>
  <si>
    <t>CURVA 135 GRAUS PARA ELETRODUTO, EM ACO GALVANIZADO ELETROLITICO, COM ROSCA, DIAMETRO DE 65 MM (2 1/2")</t>
  </si>
  <si>
    <t>CURVA 135 GRAUS PARA ELETRODUTO, EM ACO GALVANIZADO ELETROLITICO, COM ROSCA, DIAMETRO DE 80 MM (3")</t>
  </si>
  <si>
    <t>CURVA 135 GRAUS, DE PVC RIGIDO ROSCAVEL, DE 1", PARA ELETRODUTO</t>
  </si>
  <si>
    <t>CURVA 135 GRAUS, DE PVC RIGIDO ROSCAVEL, DE 3/4", PARA ELETRODUTO</t>
  </si>
  <si>
    <t>CURVA 180 GRAUS, DE PVC RIGIDO ROSCAVEL, DE 1 1/2", PARA ELETRODUTO</t>
  </si>
  <si>
    <t>CURVA 180 GRAUS, DE PVC RIGIDO ROSCAVEL, DE 1 1/4", PARA ELETRODUTO</t>
  </si>
  <si>
    <t>CURVA 180 GRAUS, DE PVC RIGIDO ROSCAVEL, DE 1", PARA ELETRODUTO</t>
  </si>
  <si>
    <t>CURVA 180 GRAUS, DE PVC RIGIDO ROSCAVEL, DE 1/2", PARA ELETRODUTO</t>
  </si>
  <si>
    <t>CURVA 180 GRAUS, DE PVC RIGIDO ROSCAVEL, DE 2", PARA ELETRODUTO</t>
  </si>
  <si>
    <t>CURVA 180 GRAUS, DE PVC RIGIDO ROSCAVEL, DE 3/4", PARA ELETRODUTO</t>
  </si>
  <si>
    <t>CURVA 45 GRAUS DE COBRE SEM ANEL DE SOLDA, BOLSA X BOLSA, 15 MM</t>
  </si>
  <si>
    <t>CURVA 45 GRAUS DE COBRE SEM ANEL DE SOLDA, BOLSA X BOLSA, 22 MM</t>
  </si>
  <si>
    <t>CURVA 45 GRAUS DE COBRE SEM ANEL DE SOLDA, BOLSA X BOLSA, 28 MM</t>
  </si>
  <si>
    <t>CURVA 45 GRAUS DE COBRE SEM ANEL DE SOLDA, BOLSA X BOLSA, 35 MM</t>
  </si>
  <si>
    <t>CURVA 45 GRAUS DE COBRE SEM ANEL DE SOLDA, BOLSA X BOLSA, 42 MM</t>
  </si>
  <si>
    <t>CURVA 45 GRAUS DE COBRE SEM ANEL DE SOLDA, BOLSA X BOLSA, 54 MM</t>
  </si>
  <si>
    <t>CURVA 45 GRAUS DE COBRE SEM ANEL DE SOLDA, BOLSA X BOLSA, 66 MM</t>
  </si>
  <si>
    <t>CURVA 45 GRAUS DE FERRO GALVANIZADO, COM ROSCA BSP FEMEA, DE 1 1/2"</t>
  </si>
  <si>
    <t>CURVA 45 GRAUS DE FERRO GALVANIZADO, COM ROSCA BSP FEMEA, DE 1 1/4"</t>
  </si>
  <si>
    <t>CURVA 45 GRAUS DE FERRO GALVANIZADO, COM ROSCA BSP FEMEA, DE 1"</t>
  </si>
  <si>
    <t>CURVA 45 GRAUS DE FERRO GALVANIZADO, COM ROSCA BSP FEMEA, DE 1/2"</t>
  </si>
  <si>
    <t>CURVA 45 GRAUS DE FERRO GALVANIZADO, COM ROSCA BSP FEMEA, DE 2 1/2"</t>
  </si>
  <si>
    <t>CURVA 45 GRAUS DE FERRO GALVANIZADO, COM ROSCA BSP FEMEA, DE 2"</t>
  </si>
  <si>
    <t>CURVA 45 GRAUS DE FERRO GALVANIZADO, COM ROSCA BSP FEMEA, DE 3"</t>
  </si>
  <si>
    <t>CURVA 45 GRAUS DE FERRO GALVANIZADO, COM ROSCA BSP FEMEA, DE 3/4"</t>
  </si>
  <si>
    <t>CURVA 45 GRAUS DE FERRO GALVANIZADO, COM ROSCA BSP FEMEA, DE 4"</t>
  </si>
  <si>
    <t>CURVA 45 GRAUS DE FERRO GALVANIZADO, COM ROSCA BSP MACHO/FEMEA, DE 1 1/2"</t>
  </si>
  <si>
    <t>CURVA 45 GRAUS DE FERRO GALVANIZADO, COM ROSCA BSP MACHO/FEMEA, DE 1 1/4"</t>
  </si>
  <si>
    <t>CURVA 45 GRAUS DE FERRO GALVANIZADO, COM ROSCA BSP MACHO/FEMEA, DE 1"</t>
  </si>
  <si>
    <t>CURVA 45 GRAUS DE FERRO GALVANIZADO, COM ROSCA BSP MACHO/FEMEA, DE 1/2"</t>
  </si>
  <si>
    <t>CURVA 45 GRAUS DE FERRO GALVANIZADO, COM ROSCA BSP MACHO/FEMEA, DE 2 1/2"</t>
  </si>
  <si>
    <t>CURVA 45 GRAUS DE FERRO GALVANIZADO, COM ROSCA BSP MACHO/FEMEA, DE 2"</t>
  </si>
  <si>
    <t>CURVA 45 GRAUS DE FERRO GALVANIZADO, COM ROSCA BSP MACHO/FEMEA, DE 3"</t>
  </si>
  <si>
    <t>CURVA 45 GRAUS DE FERRO GALVANIZADO, COM ROSCA BSP MACHO/FEMEA, DE 3/4"</t>
  </si>
  <si>
    <t>CURVA 45 GRAUS EM ACO CARBONO, SOLDAVEL, PRESSAO 3.000 LBS, DN 1 1/2"</t>
  </si>
  <si>
    <t>CURVA 45 GRAUS EM ACO CARBONO, SOLDAVEL, PRESSAO 3.000 LBS, DN 1 1/4"</t>
  </si>
  <si>
    <t>CURVA 45 GRAUS EM ACO CARBONO, SOLDAVEL, PRESSAO 3.000 LBS, DN 1"</t>
  </si>
  <si>
    <t>CURVA 45 GRAUS EM ACO CARBONO, SOLDAVEL, PRESSAO 3.000 LBS, DN 1/2"</t>
  </si>
  <si>
    <t>CURVA 45 GRAUS EM ACO CARBONO, SOLDAVEL, PRESSAO 3.000 LBS, DN 2 1/2"</t>
  </si>
  <si>
    <t>CURVA 45 GRAUS EM ACO CARBONO, SOLDAVEL, PRESSAO 3.000 LBS, DN 2"</t>
  </si>
  <si>
    <t>CURVA 45 GRAUS EM ACO CARBONO, SOLDAVEL, PRESSAO 3.000 LBS, DN 3"</t>
  </si>
  <si>
    <t>CURVA 45 GRAUS EM ACO CARBONO, SOLDAVEL, PRESSAO 3.000 LBS, DN 3/4"</t>
  </si>
  <si>
    <t>CURVA 45 GRAUS PARA ELETRODUTO, EM ACO GALVANIZADO ELETROLITICO, COM ROSCA, DIAMETRO DE 20 MM (3/4"), ESPESSURA DE 1,50 MM</t>
  </si>
  <si>
    <t>CURVA 45 GRAUS PARA ELETRODUTO, EM ACO GALVANIZADO ELETROLITICO, COM ROSCA, DIAMETRO DE 25 MM (1"), ESPESSURA DE 1,50 MM</t>
  </si>
  <si>
    <t>CURVA 45 GRAUS PARA ELETRODUTO, EM ACO GALVANIZADO ELETROLITICO, COM ROSCA, DIAMETRO DE 40 MM (1 1/2"), ESPESSURA DE 1,50 MM</t>
  </si>
  <si>
    <t>CURVA 45 GRAUS RANHURADA EM FERRO FUNDIDO, DN 50 MM (2")</t>
  </si>
  <si>
    <t>CURVA 45 GRAUS RANHURADA EM FERRO FUNDIDO, DN 65 MM (2 1/2")</t>
  </si>
  <si>
    <t>CURVA 45 GRAUS RANHURADA EM FERRO FUNDIDO, DN 80 MM (3")</t>
  </si>
  <si>
    <t>CURVA 90 GRAUS DE BARRA CHATA EM ALUMINIO 3/4" X 1/4" X 300 MM</t>
  </si>
  <si>
    <t>CURVA 90 GRAUS DE FERRO GALVANIZADO, COM ROSCA BSP FEMEA, DE 1 1/2"</t>
  </si>
  <si>
    <t>CURVA 90 GRAUS DE FERRO GALVANIZADO, COM ROSCA BSP FEMEA, DE 1 1/4"</t>
  </si>
  <si>
    <t>CURVA 90 GRAUS DE FERRO GALVANIZADO, COM ROSCA BSP FEMEA, DE 1"</t>
  </si>
  <si>
    <t>CURVA 90 GRAUS DE FERRO GALVANIZADO, COM ROSCA BSP FEMEA, DE 1/2"</t>
  </si>
  <si>
    <t>CURVA 90 GRAUS DE FERRO GALVANIZADO, COM ROSCA BSP FEMEA, DE 2 1/2"</t>
  </si>
  <si>
    <t>CURVA 90 GRAUS DE FERRO GALVANIZADO, COM ROSCA BSP FEMEA, DE 2"</t>
  </si>
  <si>
    <t>CURVA 90 GRAUS DE FERRO GALVANIZADO, COM ROSCA BSP FEMEA, DE 3"</t>
  </si>
  <si>
    <t>CURVA 90 GRAUS DE FERRO GALVANIZADO, COM ROSCA BSP FEMEA, DE 3/4"</t>
  </si>
  <si>
    <t>CURVA 90 GRAUS DE FERRO GALVANIZADO, COM ROSCA BSP FEMEA, DE 4"</t>
  </si>
  <si>
    <t>CURVA 90 GRAUS DE FERRO GALVANIZADO, COM ROSCA BSP MACHO, DE 1 1/2"</t>
  </si>
  <si>
    <t>CURVA 90 GRAUS DE FERRO GALVANIZADO, COM ROSCA BSP MACHO, DE 1 1/4"</t>
  </si>
  <si>
    <t>CURVA 90 GRAUS DE FERRO GALVANIZADO, COM ROSCA BSP MACHO, DE 1"</t>
  </si>
  <si>
    <t>CURVA 90 GRAUS DE FERRO GALVANIZADO, COM ROSCA BSP MACHO, DE 1/2"</t>
  </si>
  <si>
    <t>CURVA 90 GRAUS DE FERRO GALVANIZADO, COM ROSCA BSP MACHO, DE 2 1/2"</t>
  </si>
  <si>
    <t>CURVA 90 GRAUS DE FERRO GALVANIZADO, COM ROSCA BSP MACHO, DE 2"</t>
  </si>
  <si>
    <t>CURVA 90 GRAUS DE FERRO GALVANIZADO, COM ROSCA BSP MACHO, DE 3"</t>
  </si>
  <si>
    <t>CURVA 90 GRAUS DE FERRO GALVANIZADO, COM ROSCA BSP MACHO, DE 3/4"</t>
  </si>
  <si>
    <t>CURVA 90 GRAUS DE FERRO GALVANIZADO, COM ROSCA BSP MACHO, DE 4"</t>
  </si>
  <si>
    <t>CURVA 90 GRAUS DE FERRO GALVANIZADO, COM ROSCA BSP MACHO, DE 6"</t>
  </si>
  <si>
    <t>CURVA 90 GRAUS DE FERRO GALVANIZADO, COM ROSCA BSP MACHO/FEMEA, DE 1 1/2"</t>
  </si>
  <si>
    <t>CURVA 90 GRAUS DE FERRO GALVANIZADO, COM ROSCA BSP MACHO/FEMEA, DE 1 1/4"</t>
  </si>
  <si>
    <t>CURVA 90 GRAUS DE FERRO GALVANIZADO, COM ROSCA BSP MACHO/FEMEA, DE 1"</t>
  </si>
  <si>
    <t>CURVA 90 GRAUS DE FERRO GALVANIZADO, COM ROSCA BSP MACHO/FEMEA, DE 1/2"</t>
  </si>
  <si>
    <t>CURVA 90 GRAUS DE FERRO GALVANIZADO, COM ROSCA BSP MACHO/FEMEA, DE 2 1/2"</t>
  </si>
  <si>
    <t>CURVA 90 GRAUS DE FERRO GALVANIZADO, COM ROSCA BSP MACHO/FEMEA, DE 2"</t>
  </si>
  <si>
    <t>CURVA 90 GRAUS DE FERRO GALVANIZADO, COM ROSCA BSP MACHO/FEMEA, DE 3"</t>
  </si>
  <si>
    <t>CURVA 90 GRAUS DE FERRO GALVANIZADO, COM ROSCA BSP MACHO/FEMEA, DE 3/4"</t>
  </si>
  <si>
    <t>CURVA 90 GRAUS DE FERRO GALVANIZADO, COM ROSCA BSP MACHO/FEMEA, DE 4"</t>
  </si>
  <si>
    <t>CURVA 90 GRAUS EM ACO CARBONO, RAIO CURTO, SOLDAVEL, PRESSAO 3.000 LBS, DN 1 1/2"</t>
  </si>
  <si>
    <t>CURVA 90 GRAUS EM ACO CARBONO, RAIO CURTO, SOLDAVEL, PRESSAO 3.000 LBS, DN 1 1/4"</t>
  </si>
  <si>
    <t>CURVA 90 GRAUS EM ACO CARBONO, RAIO CURTO, SOLDAVEL, PRESSAO 3.000 LBS, DN 1"</t>
  </si>
  <si>
    <t>CURVA 90 GRAUS EM ACO CARBONO, RAIO CURTO, SOLDAVEL, PRESSAO 3.000 LBS, DN 1/2"</t>
  </si>
  <si>
    <t>CURVA 90 GRAUS EM ACO CARBONO, RAIO CURTO, SOLDAVEL, PRESSAO 3.000 LBS, DN 2 1/2"</t>
  </si>
  <si>
    <t>CURVA 90 GRAUS EM ACO CARBONO, RAIO CURTO, SOLDAVEL, PRESSAO 3.000 LBS, DN 2"</t>
  </si>
  <si>
    <t>CURVA 90 GRAUS EM ACO CARBONO, RAIO CURTO, SOLDAVEL, PRESSAO 3.000 LBS, DN 3"</t>
  </si>
  <si>
    <t>CURVA 90 GRAUS EM ACO CARBONO, RAIO CURTO, SOLDAVEL, PRESSAO 3.000 LBS, DN 3/4"</t>
  </si>
  <si>
    <t>CURVA 90 GRAUS PARA ELETRODUTO, EM ACO GALVANIZADO ELETROLITICO, COM ROSCA, DIAMETRO DE 100 MM (4")</t>
  </si>
  <si>
    <t>CURVA 90 GRAUS PARA ELETRODUTO, EM ACO GALVANIZADO ELETROLITICO, COM ROSCA, DIAMETRO DE 15 MM (1/2"), ESPESSURA DE 1,50 MM</t>
  </si>
  <si>
    <t>CURVA 90 GRAUS PARA ELETRODUTO, EM ACO GALVANIZADO ELETROLITICO, COM ROSCA, DIAMETRO DE 20 MM (3/4"), ESPESSURA DE 1,50 MM</t>
  </si>
  <si>
    <t>CURVA 90 GRAUS PARA ELETRODUTO, EM ACO GALVANIZADO ELETROLITICO, COM ROSCA, DIAMETRO DE 25 MM (1"), ESPESSURA DE 1,50 MM</t>
  </si>
  <si>
    <t>CURVA 90 GRAUS PARA ELETRODUTO, EM ACO GALVANIZADO ELETROLITICO, COM ROSCA, DIAMETRO DE 32 MM (1 1/4"), ESPESSURA DE 1,50 MM</t>
  </si>
  <si>
    <t>CURVA 90 GRAUS PARA ELETRODUTO, EM ACO GALVANIZADO ELETROLITICO, COM ROSCA, DIAMETRO DE 40 MM (1 1/2"), ESPESSURA DE 1,50 MM</t>
  </si>
  <si>
    <t>CURVA 90 GRAUS PARA ELETRODUTO, EM ACO GALVANIZADO ELETROLITICO, COM ROSCA, DIAMETRO DE 50 MM (2")</t>
  </si>
  <si>
    <t>CURVA 90 GRAUS PARA ELETRODUTO, EM ACO GALVANIZADO ELETROLITICO, COM ROSCA, DIAMETRO DE 65 MM (2 1/2")</t>
  </si>
  <si>
    <t>CURVA 90 GRAUS PARA ELETRODUTO, EM ACO GALVANIZADO ELETROLITICO, COM ROSCA, DIAMETRO DE 80 MM (3")</t>
  </si>
  <si>
    <t>CURVA 90 GRAUS RANHURADA EM FERRO FUNDIDO, DN 50 MM (2")</t>
  </si>
  <si>
    <t>CURVA 90 GRAUS RANHURADA EM FERRO FUNDIDO, DN 65 MM (2 1/2")</t>
  </si>
  <si>
    <t>CURVA 90 GRAUS RANHURADA EM FERRO FUNDIDO, DN 80 MM (3")</t>
  </si>
  <si>
    <t>CURVA 90 GRAUS, CURTA, DE PVC RIGIDO ROSCAVEL, DE 1", PARA ELETRODUTO</t>
  </si>
  <si>
    <t>CURVA 90 GRAUS, CURTA, DE PVC RIGIDO ROSCAVEL, DE 1/2", PARA ELETRODUTO</t>
  </si>
  <si>
    <t>CURVA 90 GRAUS, CURTA, DE PVC RIGIDO ROSCAVEL, DE 3/4", PARA ELETRODUTO</t>
  </si>
  <si>
    <t>CURVA 90 GRAUS, LONGA, DE PVC RIGIDO ROSCAVEL, DE 1 1/2", PARA ELETRODUTO</t>
  </si>
  <si>
    <t>CURVA 90 GRAUS, LONGA, DE PVC RIGIDO ROSCAVEL, DE 1 1/4", PARA ELETRODUTO</t>
  </si>
  <si>
    <t>CURVA 90 GRAUS, LONGA, DE PVC RIGIDO ROSCAVEL, DE 1", PARA ELETRODUTO</t>
  </si>
  <si>
    <t>CURVA 90 GRAUS, LONGA, DE PVC RIGIDO ROSCAVEL, DE 1/2", PARA ELETRODUTO</t>
  </si>
  <si>
    <t>CURVA 90 GRAUS, LONGA, DE PVC RIGIDO ROSCAVEL, DE 2 1/2", PARA ELETRODUTO</t>
  </si>
  <si>
    <t>CURVA 90 GRAUS, LONGA, DE PVC RIGIDO ROSCAVEL, DE 2", PARA ELETRODUTO</t>
  </si>
  <si>
    <t>CURVA 90 GRAUS, LONGA, DE PVC RIGIDO ROSCAVEL, DE 3", PARA ELETRODUTO</t>
  </si>
  <si>
    <t>CURVA 90 GRAUS, LONGA, DE PVC RIGIDO ROSCAVEL, DE 3/4", PARA ELETRODUTO</t>
  </si>
  <si>
    <t>CURVA 90 GRAUS, LONGA, DE PVC RIGIDO ROSCAVEL, DE 4", PARA ELETRODUTO</t>
  </si>
  <si>
    <t>CURVA CPVC, 90 GRAUS, SOLDAVEL, 15 MM, PARA AGUA QUENTE</t>
  </si>
  <si>
    <t>CURVA CPVC, 90 GRAUS, SOLDAVEL, 22 MM, PARA AGUA QUENTE</t>
  </si>
  <si>
    <t>CURVA CPVC, 90 GRAUS, SOLDAVEL, 28 MM, PARA AGUA QUENTE</t>
  </si>
  <si>
    <t>CURVA DE PVC 45 GRAUS, SOLDAVEL, 20 MM, COR MARROM, PARA AGUA FRIA PREDIAL</t>
  </si>
  <si>
    <t>CURVA DE PVC 45 GRAUS, SOLDAVEL, 25 MM, COR MARROM, PARA AGUA FRIA PREDIAL</t>
  </si>
  <si>
    <t>CURVA DE PVC 45 GRAUS, SOLDAVEL, 32 MM, COR MARROM, PARA AGUA FRIA PREDIAL</t>
  </si>
  <si>
    <t>CURVA DE PVC 45 GRAUS, SOLDAVEL, 40 MM, COR MARROM, PARA AGUA FRIA PREDIAL</t>
  </si>
  <si>
    <t>CURVA DE PVC 45 GRAUS, SOLDAVEL, 50 MM, COR MARROM, PARA AGUA FRIA PREDIAL</t>
  </si>
  <si>
    <t>CURVA DE PVC 45 GRAUS, SOLDAVEL, 60 MM, COR MARROM, PARA AGUA FRIA PREDIAL</t>
  </si>
  <si>
    <t>CURVA DE PVC 45 GRAUS, SOLDAVEL, 75 MM, COR MARROM, PARA AGUA FRIA PREDIAL</t>
  </si>
  <si>
    <t>CURVA DE PVC 45 GRAUS, SOLDAVEL, 85 MM, COR MARROM, PARA AGUA FRIA PREDIAL</t>
  </si>
  <si>
    <t>CURVA DE PVC 90 GRAUS, SOLDAVEL, 110 MM, COR MARROM, PARA AGUA FRIA PREDIAL</t>
  </si>
  <si>
    <t>CURVA DE PVC 90 GRAUS, SOLDAVEL, 20 MM, COR MARROM, PARA AGUA FRIA PREDIAL</t>
  </si>
  <si>
    <t>CURVA DE PVC 90 GRAUS, SOLDAVEL, 25 MM, COR MARROM, PARA AGUA FRIA PREDIAL</t>
  </si>
  <si>
    <t>CURVA DE PVC 90 GRAUS, SOLDAVEL, 32 MM, COR MARROM, PARA AGUA FRIA PREDIAL</t>
  </si>
  <si>
    <t>CURVA DE PVC 90 GRAUS, SOLDAVEL, 40 MM, COR MARROM, PARA AGUA FRIA PREDIAL</t>
  </si>
  <si>
    <t>CURVA DE PVC 90 GRAUS, SOLDAVEL, 50 MM, COR MARROM, PARA AGUA FRIA PREDIAL</t>
  </si>
  <si>
    <t>CURVA DE PVC 90 GRAUS, SOLDAVEL, 60 MM, COR MARROM, PARA AGUA FRIA PREDIAL</t>
  </si>
  <si>
    <t>CURVA DE PVC 90 GRAUS, SOLDAVEL, 75 MM, COR MARROM, PARA AGUA FRIA PREDIAL</t>
  </si>
  <si>
    <t>CURVA DE PVC 90 GRAUS, SOLDAVEL, 85 MM, COR MARROM, PARA AGUA FRIA PREDIAL</t>
  </si>
  <si>
    <t>CURVA DE PVC, 90 GRAUS, SERIE R, DN 100 MM, PARA ESGOTO PREDIAL</t>
  </si>
  <si>
    <t>CURVA DE TRANSPOSICAO BRONZE/LATAO SEM ANEL DE SOLDA, BOLSA X BOLSA, 15 MM</t>
  </si>
  <si>
    <t>CURVA DE TRANSPOSICAO BRONZE/LATAO SEM ANEL DE SOLDA, BOLSA X BOLSA, 22 MM</t>
  </si>
  <si>
    <t>CURVA DE TRANSPOSICAO BRONZE/LATAO SEM ANEL DE SOLDA, BOLSA X BOLSA, 28 MM</t>
  </si>
  <si>
    <t>CURVA DE TRANSPOSICAO, CPVC, SOLDAVEL, 15 MM</t>
  </si>
  <si>
    <t>CURVA DE TRANSPOSICAO, CPVC, SOLDAVEL, 22 MM</t>
  </si>
  <si>
    <t>CURVA DE TRANSPOSICAO, PVC SOLDAVEL, 20 MM, COR MARROM, PARA AGUA FRIA PREDIAL</t>
  </si>
  <si>
    <t>CURVA DE TRANSPOSICAO, PVC, SOLDAVEL, 25 MM, COR MARROM, PARA AGUA FRIA PREDIAL</t>
  </si>
  <si>
    <t>CURVA DE TRANSPOSICAO, PVC, SOLDAVEL, 32 MM, COR MARROM, PARA AGUA FRIA PREDIAL</t>
  </si>
  <si>
    <t>CURVA LONGA PVC, PB, JE, 45 GRAUS, DN 100 MM, PARA REDE COLETORA ESGOTO</t>
  </si>
  <si>
    <t>CURVA LONGA PVC, PB, JE, 45 GRAUS, DN 150 MM, PARA REDE COLETORA ESGOTO</t>
  </si>
  <si>
    <t>CURVA LONGA PVC, PB, JE, 90 GRAUS, DN 100 MM, PARA REDE COLETORA ESGOTO</t>
  </si>
  <si>
    <t>CURVA LONGA PVC, PB, JE, 90 GRAUS, DN 150 MM, PARA REDE COLETORA ESGOTO</t>
  </si>
  <si>
    <t>CURVA PPR 90 GRAUS, F/F, DN 20 MM, PARA AGUA QUENTE PREDIAL</t>
  </si>
  <si>
    <t>CURVA PPR 90 GRAUS, F/F, DN 25 MM, PARA AGUA QUENTE PREDIAL</t>
  </si>
  <si>
    <t>CURVA PVC 90 GRAUS, ROSCAVEL, 1 1/4", COR BRANCA, AGUA FRIA PREDIAL</t>
  </si>
  <si>
    <t>CURVA PVC 90 GRAUS, ROSCAVEL, 1", COR BRANCA, AGUA FRIA PREDIAL</t>
  </si>
  <si>
    <t>CURVA PVC 90 GRAUS, ROSCAVEL, 1/2", COR BRANCA, AGUA FRIA PREDIAL</t>
  </si>
  <si>
    <t>CURVA PVC 90 GRAUS, ROSCAVEL, 3/4", COR BRANCA, AGUA FRIA PREDIAL</t>
  </si>
  <si>
    <t>CURVA PVC CURTA 90 GRAUS, DN 100 MM, PARA ESGOTO PREDIAL</t>
  </si>
  <si>
    <t>CURVA PVC CURTA 90 GRAUS, DN 40 MM, PARA ESGOTO PREDIAL</t>
  </si>
  <si>
    <t>CURVA PVC CURTA 90 GRAUS, DN 50 MM, PARA ESGOTO PREDIAL</t>
  </si>
  <si>
    <t>CURVA PVC CURTA 90 GRAUS, DN 75 MM, PARA ESGOTO PREDIAL</t>
  </si>
  <si>
    <t>CURVA PVC LONGA 90 GRAUS, DN 100 MM, PARA ESGOTO PREDIAL</t>
  </si>
  <si>
    <t>CURVA PVC LONGA 90 GRAUS, DN 40 MM, PARA ESGOTO PREDIAL</t>
  </si>
  <si>
    <t>CURVA PVC LONGA 90 GRAUS, DN 50 MM, PARA ESGOTO PREDIAL</t>
  </si>
  <si>
    <t>CURVA PVC LONGA 90 GRAUS, DN 75 MM, PARA ESGOTO PREDIAL</t>
  </si>
  <si>
    <t>CURVA PVC PBA, JE, PB, 45 GRAUS, DN 100 / DE 110 MM, PARA REDE DE AGUA</t>
  </si>
  <si>
    <t>CURVA PVC PBA, JE, PB, 45 GRAUS, DN 50 / DE 60 MM, PARA REDE DE AGUA</t>
  </si>
  <si>
    <t>CURVA PVC PBA, JE, PB, 45 GRAUS, DN 75 / DE 85 MM, PARA REDE DE AGUA</t>
  </si>
  <si>
    <t>CURVA PVC PBA, JE, PB, 90 GRAUS, DN 100 / DE 110 MM, PARA REDE DE AGUA</t>
  </si>
  <si>
    <t>CURVA PVC PBA, JE, PB, 90 GRAUS, DN 50 / DE 60 MM, PARA REDE DE AGUA</t>
  </si>
  <si>
    <t>CURVA PVC PBA, JE, PB, 90 GRAUS, DN 75 / DE 85 MM, PARA REDE DE AGUA</t>
  </si>
  <si>
    <t>CURVA PVC, BB, JE, 45 GRAUS, DN 250 MM, PARA TUBO CORRUGADO E/OU LISO, REDE COLETORA ESGOTO</t>
  </si>
  <si>
    <t>CURVA PVC, BB, JE, 90 GRAUS, DN 200 MM, PARA TUBO CORRUGADO E/OU LISO, REDE COLETORA ESGOTO</t>
  </si>
  <si>
    <t>CURVA PVC, BB, JE, 90 GRAUS, DN 250 MM, PARA TUBO CORRUGADO E/OU LISO, REDE COLETORA ESGOTO</t>
  </si>
  <si>
    <t>CURVA PVC, SERIE R, 87.30 GRAUS, CURTA, PARA PE-DE-COLUNA, DN 100 MM, PARA ESGOTO PREDIAL</t>
  </si>
  <si>
    <t>CURVA PVC, SERIE R, 87.30 GRAUS, CURTA, PARA PE-DE-COLUNA, DN 150 MM, PARA ESGOTO PREDIAL</t>
  </si>
  <si>
    <t>CURVA PVC, SERIE R, 87.30 GRAUS, CURTA, PARA PE-DE-COLUNA, DN 75 MM, PARA ESGOTO PREDIAL</t>
  </si>
  <si>
    <t>DESEMPENADEIRA DE ACO DENTADA 12 X *25* CM, DENTES 8 X 8 MM, CABO FECHADO DE MADEIRA</t>
  </si>
  <si>
    <t>DESEMPENADEIRA DE ACO LISA 12 X *25* CM COM CABO FECHADO DE MADEIRA</t>
  </si>
  <si>
    <t>DESEMPENADEIRA PLASTICA LISA *14 X 27* CM</t>
  </si>
  <si>
    <t>DESENHISTA PROJETISTA (HORISTA)</t>
  </si>
  <si>
    <t>DESENHISTA PROJETISTA (MENSALISTA)</t>
  </si>
  <si>
    <t>DESINFETANTE PRONTO USO</t>
  </si>
  <si>
    <t>DESMOLDANTE PARA CONCRETO ESTAMPADO</t>
  </si>
  <si>
    <t>DESMOLDANTE PARA FORMAS METALICAS A BASE DE OLEO VEGETAL</t>
  </si>
  <si>
    <t>DESMOLDANTE PROTETOR PARA FORMAS DE MADEIRA, DE BASE OLEOSA EMULSIONADA EM AGUA</t>
  </si>
  <si>
    <t>DETERGENTE NEUTRO USO GERAL, CONCENTRADO</t>
  </si>
  <si>
    <t>DILUENTE AGUARRAS</t>
  </si>
  <si>
    <t>DILUENTE EPOXI</t>
  </si>
  <si>
    <t>DISCO DE BORRACHA PARA LIXADEIRA RIGIDO 7" COM ARRUELA CENTRAL</t>
  </si>
  <si>
    <t>DISCO DE CORTE DIAMANTADO SEGMENTADO DIAMETRO DE 180 MM PARA ESMERILHADEIRA 7"</t>
  </si>
  <si>
    <t>DISCO DE CORTE DIAMANTADO SEGMENTADO PARA CONCRETO/ASFALTO, DIAMETRO DE *350* MM, FURO DE 25,40 MM</t>
  </si>
  <si>
    <t>DISCO DE CORTE DIAMANTADO SEGMENTADO, DIAMETRO DE *110* MM, FURO DE 20 MM</t>
  </si>
  <si>
    <t>DISCO DE CORTE PARA METAL COM DUAS TELAS 12 X 1/8 X 3/4" (300 X 3,2 X 19,05 MM)</t>
  </si>
  <si>
    <t>DISCO DE DESBASTE PARA METAL FERROSO EM GERAL, COM TRES TELAS, 9 X 1/4 X 7/8" (228,6 X 6,4 X 22,2 MM)</t>
  </si>
  <si>
    <t>DISJUNTOR TERMOMAGNETICO AJUSTAVEL, TRIPOLAR DE 100 ATE 250A, CAPACIDADE DE INTERRUPCAO DE 35KA</t>
  </si>
  <si>
    <t>DISJUNTOR TERMOMAGNETICO AJUSTAVEL, TRIPOLAR DE 300 ATE 400A, CAPACIDADE DE INTERRUPCAO DE 35KA</t>
  </si>
  <si>
    <t>DISJUNTOR TERMOMAGNETICO AJUSTAVEL, TRIPOLAR DE 450 ATE 600A, CAPACIDADE DE INTERRUPCAO DE 35KA</t>
  </si>
  <si>
    <t>DISJUNTOR TERMOMAGNETICO PARA TRILHO DIN (IEC), BIPOLAR, 40 - 50 A</t>
  </si>
  <si>
    <t>DISJUNTOR TERMOMAGNETICO PARA TRILHO DIN (IEC), BIPOLAR, 6 - 32 A</t>
  </si>
  <si>
    <t>DISJUNTOR TERMOMAGNETICO PARA TRILHO DIN (IEC), BIPOLAR, 63 A</t>
  </si>
  <si>
    <t>DISJUNTOR TERMOMAGNETICO PARA TRILHO DIN (IEC), MONOPOLAR, 40 - 50 A</t>
  </si>
  <si>
    <t>DISJUNTOR TERMOMAGNETICO PARA TRILHO DIN (IEC), MONOPOLAR, 6 - 32 A</t>
  </si>
  <si>
    <t>DISJUNTOR TERMOMAGNETICO PARA TRILHO DIN (IEC), MONOPOLAR, 63 A</t>
  </si>
  <si>
    <t>DISJUNTOR TERMOMAGNETICO PARA TRILHO DIN (IEC), TRIPOLAR, 10 - 50 A</t>
  </si>
  <si>
    <t>DISJUNTOR TERMOMAGNETICO PARA TRILHO DIN (IEC), TRIPOLAR, 63 A</t>
  </si>
  <si>
    <t>DISJUNTOR TERMOMAGNETICO TRIPOLAR 125 A / 425 V / ICC - 25 KA</t>
  </si>
  <si>
    <t>DISJUNTOR TERMOMAGNETICO TRIPOLAR 150 A / 600 V, TIPO FXD / ICC - 35 KA</t>
  </si>
  <si>
    <t>DISJUNTOR TERMOMAGNETICO TRIPOLAR 200 A / 600 V, TIPO FXD / ICC - 35 KA</t>
  </si>
  <si>
    <t>DISJUNTOR TERMOMAGNETICO TRIPOLAR 250 A / 600 V, TIPO FXD</t>
  </si>
  <si>
    <t>DISJUNTOR TERMOMAGNETICO TRIPOLAR 3 X 250 A/ICC - 25 KA</t>
  </si>
  <si>
    <t>DISJUNTOR TERMOMAGNETICO TRIPOLAR 3 X 350 A/ICC - 25 KA</t>
  </si>
  <si>
    <t>DISJUNTOR TERMOMAGNETICO TRIPOLAR 3 X 400 A / ICC - 25 KA</t>
  </si>
  <si>
    <t>DISJUNTOR TERMOMAGNETICO TRIPOLAR 300 A / 600 V, TIPO JXD / ICC - 40 KA</t>
  </si>
  <si>
    <t>DISJUNTOR TERMOMAGNETICO TRIPOLAR 400 A / 600 V, TIPO JXD / ICC - 40 KA</t>
  </si>
  <si>
    <t>DISJUNTOR TERMOMAGNETICO TRIPOLAR 600 A / 600 V, TIPO LXD / ICC - 40 KA</t>
  </si>
  <si>
    <t>DISJUNTOR TERMOMAGNETICO TRIPOLAR 800 A / 600 V, TIPO LMXD</t>
  </si>
  <si>
    <t>DISJUNTOR TIPO NEMA, BIPOLAR 10 ATE 50 A, TENSAO MAXIMA 415 V</t>
  </si>
  <si>
    <t>DISJUNTOR TIPO NEMA, BIPOLAR 60 ATE 100A, TENSAO MAXIMA 415 V</t>
  </si>
  <si>
    <t>DISJUNTOR TIPO NEMA, MONOPOLAR 10 ATE 30A, TENSAO MAXIMA DE 240 V</t>
  </si>
  <si>
    <t>DISJUNTOR TIPO NEMA, MONOPOLAR 35 ATE 50 A, TENSAO MAXIMA DE 240 V</t>
  </si>
  <si>
    <t>DISJUNTOR TIPO NEMA, MONOPOLAR DE 60 ATE 70A, TENSAO MAXIMA DE 240 V</t>
  </si>
  <si>
    <t>DISJUNTOR TIPO NEMA, TRIPOLAR 10 ATE 50A, TENSAO MAXIMA DE 415 V</t>
  </si>
  <si>
    <t>DISJUNTOR TIPO NEMA, TRIPOLAR 60 ATE 100 A, TENSAO MAXIMA DE 415 V</t>
  </si>
  <si>
    <t>DISPOSITIVO DPS CLASSE II, 1 POLO, TENSAO MAXIMA DE 175 V, CORRENTE MAXIMA DE *20* KA (TIPO AC)</t>
  </si>
  <si>
    <t>DISPOSITIVO DPS CLASSE II, 1 POLO, TENSAO MAXIMA DE 175 V, CORRENTE MAXIMA DE *30* KA (TIPO AC)</t>
  </si>
  <si>
    <t>DISPOSITIVO DPS CLASSE II, 1 POLO, TENSAO MAXIMA DE 175 V, CORRENTE MAXIMA DE *45* KA (TIPO AC)</t>
  </si>
  <si>
    <t>DISPOSITIVO DPS CLASSE II, 1 POLO, TENSAO MAXIMA DE 175 V, CORRENTE MAXIMA DE *90* KA (TIPO AC)</t>
  </si>
  <si>
    <t>DISPOSITIVO DPS CLASSE II, 1 POLO, TENSAO MAXIMA DE 275 V, CORRENTE MAXIMA DE *20* KA (TIPO AC)</t>
  </si>
  <si>
    <t>DISPOSITIVO DPS CLASSE II, 1 POLO, TENSAO MAXIMA DE 275 V, CORRENTE MAXIMA DE *30* KA (TIPO AC)</t>
  </si>
  <si>
    <t>DISPOSITIVO DPS CLASSE II, 1 POLO, TENSAO MAXIMA DE 275 V, CORRENTE MAXIMA DE *45* KA (TIPO AC)</t>
  </si>
  <si>
    <t>DISPOSITIVO DPS CLASSE II, 1 POLO, TENSAO MAXIMA DE 275 V, CORRENTE MAXIMA DE *90* KA (TIPO AC)</t>
  </si>
  <si>
    <t>DISPOSITIVO DPS CLASSE II, 1 POLO, TENSAO MAXIMA DE 385 V, CORRENTE MAXIMA DE *20* KA (TIPO AC)</t>
  </si>
  <si>
    <t>DISPOSITIVO DPS CLASSE II, 1 POLO, TENSAO MAXIMA DE 385 V, CORRENTE MAXIMA DE *30* KA (TIPO AC)</t>
  </si>
  <si>
    <t>DISPOSITIVO DPS CLASSE II, 1 POLO, TENSAO MAXIMA DE 385 V, CORRENTE MAXIMA DE *45* KA (TIPO AC)</t>
  </si>
  <si>
    <t>DISPOSITIVO DPS CLASSE II, 1 POLO, TENSAO MAXIMA DE 385 V, CORRENTE MAXIMA DE *90* KA (TIPO AC)</t>
  </si>
  <si>
    <t>DISPOSITIVO DPS CLASSE II, 1 POLO, TENSAO MAXIMA DE 460 V, CORRENTE MAXIMA DE *20* KA (TIPO AC)</t>
  </si>
  <si>
    <t>DISPOSITIVO DPS CLASSE II, 1 POLO, TENSAO MAXIMA DE 460 V, CORRENTE MAXIMA DE *30* KA (TIPO AC)</t>
  </si>
  <si>
    <t>DISPOSITIVO DPS CLASSE II, 1 POLO, TENSAO MAXIMA DE 460 V, CORRENTE MAXIMA DE *45* KA (TIPO AC)</t>
  </si>
  <si>
    <t>DISPOSITIVO DPS CLASSE II, 1 POLO, TENSAO MAXIMA DE 460 V, CORRENTE MAXIMA DE *90* KA (TIPO AC)</t>
  </si>
  <si>
    <t>DISPOSITIVO DR, 2 POLOS, SENSIBILIDADE DE 30 MA, CORRENTE DE 100 A, TIPO AC</t>
  </si>
  <si>
    <t>DISPOSITIVO DR, 2 POLOS, SENSIBILIDADE DE 30 MA, CORRENTE DE 25 A, TIPO AC</t>
  </si>
  <si>
    <t>DISPOSITIVO DR, 2 POLOS, SENSIBILIDADE DE 30 MA, CORRENTE DE 40 A, TIPO AC</t>
  </si>
  <si>
    <t>DISPOSITIVO DR, 2 POLOS, SENSIBILIDADE DE 30 MA, CORRENTE DE 63 A, TIPO AC</t>
  </si>
  <si>
    <t>DISPOSITIVO DR, 2 POLOS, SENSIBILIDADE DE 30 MA, CORRENTE DE 80 A, TIPO AC</t>
  </si>
  <si>
    <t>DISPOSITIVO DR, 2 POLOS, SENSIBILIDADE DE 300 MA, CORRENTE DE 25 A, TIPO AC</t>
  </si>
  <si>
    <t>DISPOSITIVO DR, 2 POLOS, SENSIBILIDADE DE 300 MA, CORRENTE DE 40 A, TIPO AC</t>
  </si>
  <si>
    <t>DISPOSITIVO DR, 2 POLOS, SENSIBILIDADE DE 300 MA, CORRENTE DE 63 A, TIPO AC</t>
  </si>
  <si>
    <t>DISPOSITIVO DR, 4 POLOS, SENSIBILIDADE DE 30 MA, CORRENTE DE 100 A, TIPO AC</t>
  </si>
  <si>
    <t>DISPOSITIVO DR, 4 POLOS, SENSIBILIDADE DE 30 MA, CORRENTE DE 25 A, TIPO AC</t>
  </si>
  <si>
    <t>DISPOSITIVO DR, 4 POLOS, SENSIBILIDADE DE 30 MA, CORRENTE DE 40 A, TIPO AC</t>
  </si>
  <si>
    <t>DISPOSITIVO DR, 4 POLOS, SENSIBILIDADE DE 30 MA, CORRENTE DE 63 A, TIPO AC</t>
  </si>
  <si>
    <t>DISPOSITIVO DR, 4 POLOS, SENSIBILIDADE DE 30 MA, CORRENTE DE 80 A, TIPO AC</t>
  </si>
  <si>
    <t>DISPOSITIVO DR, 4 POLOS, SENSIBILIDADE DE 300 MA, CORRENTE DE 100 A, TIPO AC</t>
  </si>
  <si>
    <t>DISPOSITIVO DR, 4 POLOS, SENSIBILIDADE DE 300 MA, CORRENTE DE 25 A, TIPO AC</t>
  </si>
  <si>
    <t>DISPOSITIVO DR, 4 POLOS, SENSIBILIDADE DE 300 MA, CORRENTE DE 40 A, TIPO AC</t>
  </si>
  <si>
    <t>DISPOSITIVO DR, 4 POLOS, SENSIBILIDADE DE 300 MA, CORRENTE DE 63 A, TIPO AC</t>
  </si>
  <si>
    <t>DISPOSITIVO DR, 4 POLOS, SENSIBILIDADE DE 300 MA, CORRENTE DE 80 A, TIPO AC</t>
  </si>
  <si>
    <t>DISTRIBUIDOR DE AGREGADOS AUTOPROPELIDO, CAP 3 M3, A DIESEL, 6 CC, 176 CV</t>
  </si>
  <si>
    <t>DISTRIBUIDOR DE AGREGADOS REBOCAVEL, CAPACIDADE 1,9 M3, LARGURA DE TRABALHO 3,66 M</t>
  </si>
  <si>
    <t>DISTRIBUIDOR METALICO, COM ROSCA, 2 SAIDAS, DN 1" X 1/2", PARA CONEXAO COM ANEL DESLIZANTE EM TUBO PEX PARA INST. AGUA QUENTE/FRIA</t>
  </si>
  <si>
    <t>DISTRIBUIDOR METALICO, COM ROSCA, 2 SAIDAS, DN 3/4" X 1/2", PARA CONEXAO COM ANEL DESLIZANTE EM TUBO PEX PARA INST. AGUA QUENTE/FRIA</t>
  </si>
  <si>
    <t>DISTRIBUIDOR METALICO, COM ROSCA, 3 SAIDAS, DN 1" X 1/2", PARA CONEXAO COM ANEL DESLIZANTE EM TUBO PEX PARA INST. AGUA QUENTE/FRIA</t>
  </si>
  <si>
    <t>DISTRIBUIDOR METALICO, COM ROSCA, 3 SAIDAS, DN 3/4" X 1/2", PARA CONEXAO COM ANEL DESLIZANTE EM TUBO PEX PARA INST. AGUA QUENTE/FRIA</t>
  </si>
  <si>
    <t>DISTRIBUIDOR, PLASTICO, 2 SAIDAS, DN 32 X 16 MM, PARA CONEXAO COM CRIMPAGEM, EM TUBO PEX PARA INST. AGUA QUENTE/FRIA</t>
  </si>
  <si>
    <t>DISTRIBUIDOR, PLASTICO, 2 SAIDAS, DN 32 X 25 MM, PARA CONEXAO COM CRIMPAGEM, EM TUBO PEX PARA INST. AGUA QUENTE/FRIA</t>
  </si>
  <si>
    <t>DISTRIBUIDOR, PLASTICO, 3 SAIDAS, DN 32 X 16 MM, PARA CONEXAO COM CRIMPAGEM, EM TUBO PEX PARA INST. AGUA QUENTE/FRIA</t>
  </si>
  <si>
    <t>DISTRIBUIDOR, PLASTICO, 3 SAIDAS, DN 32 X 25 MM, PARA CONEXAO COM CRIMPAGEM, EM TUBO PEX PARA INST. AGUA QUENTE/FRIA</t>
  </si>
  <si>
    <t>DIVISORIA EM GRANITO, COM DUAS FACES POLIDAS, TIPO ANDORINHA/ QUARTZ/ CASTELO/ CORUMBA OU OUTROS EQUIVALENTES DA REGIAO, E= *3,0* CM</t>
  </si>
  <si>
    <t>DIVISORIA EM MARMORE, COM DUAS FACES POLIDAS, BRANCO COMUM, E= *3,0* CM</t>
  </si>
  <si>
    <t>DIVISORIA, PLACA PRE-MOLDADA EM GRANILITE, MARMORITE OU GRANITINA, E = *3 CM</t>
  </si>
  <si>
    <t>DOBRADEIRA ELETROMECANICA DE VERGALHAO, PARA ACO DE DIAMETRO ATE 1 1/2", MOTOR ELETRICO TRIFASICO, POTENCIA DE 3 HP ATE 5 HP</t>
  </si>
  <si>
    <t>DOBRADICA EM ACO/FERRO, 3 1/2" X 3", E= 1,9 A 2 MM, COM ANEL, CROMADO OU ZINCADO, TAMPA BOLA, COM PARAFUSOS</t>
  </si>
  <si>
    <t>DOBRADICA EM ACO/FERRO, 3" X 2 1/2", E= 1,2 A 1,8 MM, SEM ANEL, CROMADO OU ZINCADO, TAMPA BOLA, COM PARAFUSOS</t>
  </si>
  <si>
    <t>DOBRADICA EM ACO/FERRO, 3" X 2 1/2", E= 1,2 A 1,8 MM, SEM ANEL, CROMADO OU ZINCADO, TAMPA CHATA, COM PARAFUSOS</t>
  </si>
  <si>
    <t>DOBRADICA EM ACO/FERRO, 3" X 2 1/2", E= 1,9 A 2 MM, SEM ANEL, CROMADO OU ZINCADO, TAMPA BOLA, COM PARAFUSOS</t>
  </si>
  <si>
    <t>DOBRADICA TIPO VAI-E-VEM EM ACO/FERRO, TAMANHO 3", GALVANIZADO, COM PARAFUSOS</t>
  </si>
  <si>
    <t>DOMOS / CLARABOIA INDIVIDUAL, EM ACRILICO BRANCO/LEITOSO, *95 X 95* CM, INCLUI ACESSORIOS DE FIXACAO, SEM INSTALACAO</t>
  </si>
  <si>
    <t>DOSADOR DE AREIA, CAPACIDADE DE *26* LITROS</t>
  </si>
  <si>
    <t>DUCHA / CHUVEIRO METALICO, DE PAREDE, ARTICULAVEL, COM BRACO/CANO, SEM DESVIADOR</t>
  </si>
  <si>
    <t>DUCHA / CHUVEIRO METALICO, DE PAREDE, ARTICULAVEL, COM DESVIADOR E DUCHA MANUAL</t>
  </si>
  <si>
    <t>DUCHA / CHUVEIRO PLASTICO SIMPLES, 5", BRANCO, PARA ACOPLAR EM HASTE 1/2", AGUA FRIA</t>
  </si>
  <si>
    <t>DUCHA HIGIENICA PLASTICA COM REGISTRO METALICO 1/2"</t>
  </si>
  <si>
    <t>DUMPER COM CAPACIDADE DE CARGA DE 1700 KG, PARTIDA ELETRICA, MOTOR DIESEL COM POTENCIA DE 16 CV</t>
  </si>
  <si>
    <t>ELEMENTO VAZADO CERAMICO DIAGONAL (TIPO FLOR/QUADRADO/XIS) DE *7 X 18 X 25* CM (L X A X C)</t>
  </si>
  <si>
    <t>ELEMENTO VAZADO CERAMICO QUADRADO (TIPO RETO OU REDONDO) DE *7 A 9 X 20 X 20* CM (L X A X C)</t>
  </si>
  <si>
    <t>ELEMENTO VAZADO DE CONCRETO, QUADRICULADO, 1 FURO *10 X 10 X 10* CM</t>
  </si>
  <si>
    <t>ELEMENTO VAZADO DE CONCRETO, QUADRICULADO, 1 FURO *20 X 10 X 7* CM</t>
  </si>
  <si>
    <t>ELEMENTO VAZADO DE CONCRETO, QUADRICULADO, 1 FURO *20 X 20 X 6,5* CM</t>
  </si>
  <si>
    <t>ELEMENTO VAZADO DE CONCRETO, QUADRICULADO, 16 FUROS *29 X 29 X 6* CM</t>
  </si>
  <si>
    <t>ELEMENTO VAZADO DE CONCRETO, QUADRICULADO, 16 FUROS *33 X 33 X 10* CM</t>
  </si>
  <si>
    <t>ELEMENTO VAZADO DE CONCRETO, QUADRICULADO, 16 FUROS *40 X 40 X 7* CM</t>
  </si>
  <si>
    <t>ELEMENTO VAZADO DE CONCRETO, QUADRICULADO, 16 FUROS *50 X 50 X 7* CM</t>
  </si>
  <si>
    <t>ELEMENTO VAZADO DE CONCRETO, QUADRICULADO, 25 FUROS *50 X 50 X 5* CM</t>
  </si>
  <si>
    <t>ELEMENTO VAZADO DE CONCRETO, VENEZIANA *39 X 22 X 15* CM</t>
  </si>
  <si>
    <t>ELEMENTO VAZADO DE CONCRETO, VENEZIANA *39 X 29 X 10* CM</t>
  </si>
  <si>
    <t>ELEMENTO VAZADO DE CONCRETO, VENEZIANA *40 X 10 X 10* CM</t>
  </si>
  <si>
    <t>ELETRICISTA (HORISTA)</t>
  </si>
  <si>
    <t>ELETRICISTA (MENSALISTA)</t>
  </si>
  <si>
    <t>ELETRODO REVESTIDO AWS - E-6010, DIAMETRO IGUAL A 4,00 MM</t>
  </si>
  <si>
    <t>ELETRODO REVESTIDO AWS - E6013, DIAMETRO IGUAL A 2,50 MM</t>
  </si>
  <si>
    <t>ELETRODO REVESTIDO AWS - E6013, DIAMETRO IGUAL A 4,00 MM</t>
  </si>
  <si>
    <t>ELETRODO REVESTIDO AWS - E7018, DIAMETRO IGUAL A 4,00 MM</t>
  </si>
  <si>
    <t>ELETRODUTO DE PVC RIGIDO SOLDAVEL, CLASSE B, DE 20 MM</t>
  </si>
  <si>
    <t>ELETRODUTO DE PVC RIGIDO SOLDAVEL, CLASSE B, DE 25 MM</t>
  </si>
  <si>
    <t>ELETRODUTO DE PVC RIGIDO SOLDAVEL, CLASSE B, DE 32 MM</t>
  </si>
  <si>
    <t>ELETRODUTO DE PVC RIGIDO SOLDAVEL, CLASSE B, DE 40 MM</t>
  </si>
  <si>
    <t>ELETRODUTO DE PVC RIGIDO SOLDAVEL, CLASSE B, DE 50 MM</t>
  </si>
  <si>
    <t>ELETRODUTO DE PVC RIGIDO SOLDAVEL, CLASSE B, DE 60 MM</t>
  </si>
  <si>
    <t>ELETRODUTO EM ACO GALVANIZADO ELETROLITICO, LEVE, DIAMETRO 3/4", PAREDE DE 0,90 MM</t>
  </si>
  <si>
    <t>ELETRODUTO FLEXIVEL PLANO EM PEAD, COR PRETA E LARANJA, DIAMETRO 25 MM</t>
  </si>
  <si>
    <t>ELETRODUTO FLEXIVEL PLANO EM PEAD, COR PRETA E LARANJA, DIAMETRO 32 MM</t>
  </si>
  <si>
    <t>ELETRODUTO FLEXIVEL PLANO EM PEAD, COR PRETA E LARANJA, DIAMETRO 40 MM</t>
  </si>
  <si>
    <t>ELETRODUTO FLEXIVEL, EM FITA DE ACO GALVANIZADO, REVESTIDO COM PVC PRETO, DIAMETRO EXTERNO DE 15 MM, DN = 3/8", TIPO SEALTUBO</t>
  </si>
  <si>
    <t>ELETRODUTO FLEXIVEL, EM FITA DE ACO GALVANIZADO, REVESTIDO COM PVC PRETO, DIAMETRO EXTERNO DE 25 MM, DN = 3/4", TIPO SEALTUBO</t>
  </si>
  <si>
    <t>ELETRODUTO FLEXIVEL, EM FITA DE ACO GALVANIZADO, REVESTIDO COM PVC PRETO, DIAMETRO EXTERNO DE 32 MM, DN = 1", TIPO SEALTUBO</t>
  </si>
  <si>
    <t>ELETRODUTO FLEXIVEL, EM FITA DE ACO GALVANIZADO, REVESTIDO COM PVC PRETO, DIAMETRO EXTERNO DE 40 MM, DN = 1 1/4", TIPO SEALTUBO</t>
  </si>
  <si>
    <t>ELETRODUTO FLEXIVEL, EM FITA DE ACO GALVANIZADO, REVESTIDO COM PVC PRETO, DIAMETRO EXTERNO DE 50 MM, DN = 1 1/2", TIPO SEALTUBO</t>
  </si>
  <si>
    <t>ELETRODUTO FLEXIVEL, EM FITA DE ACO GALVANIZADO, REVESTIDO COM PVC PRETO, DIAMETRO EXTERNO DE 60 MM, DN = 2", TIPO SEALTUBO</t>
  </si>
  <si>
    <t>ELETRODUTO FLEXIVEL, EM FITA DE ACO GALVANIZADO, REVESTIDO COM PVC PRETO, DIAMETRO EXTERNO DE 75 MM, DN = 2 1/2", TIPO SEALTUBO</t>
  </si>
  <si>
    <t>ELETRODUTO FLEXIVEL, EM FITA DE ACO GALVANIZADO, SEM REVESTIMENTO, DIAMETRO NOMINAL 1 1/2"</t>
  </si>
  <si>
    <t>ELETRODUTO FLEXIVEL, EM FITA DE ACO GALVANIZADO, SEM REVESTIMENTO, DIAMETRO NOMINAL 1 1/4"</t>
  </si>
  <si>
    <t>ELETRODUTO FLEXIVEL, EM FITA DE ACO GALVANIZADO, SEM REVESTIMENTO, DIAMETRO NOMINAL 1"</t>
  </si>
  <si>
    <t>ELETRODUTO FLEXIVEL, EM FITA DE ACO GALVANIZADO, SEM REVESTIMENTO, DIAMETRO NOMINAL 1/2"</t>
  </si>
  <si>
    <t>ELETRODUTO FLEXIVEL, EM FITA DE ACO GALVANIZADO, SEM REVESTIMENTO, DIAMETRO NOMINAL 2 1/2"</t>
  </si>
  <si>
    <t>ELETRODUTO FLEXIVEL, EM FITA DE ACO GALVANIZADO, SEM REVESTIMENTO, DIAMETRO NOMINAL 2"</t>
  </si>
  <si>
    <t>ELETRODUTO FLEXIVEL, EM FITA DE ACO GALVANIZADO, SEM REVESTIMENTO, DIAMETRO NOMINAL 3"</t>
  </si>
  <si>
    <t>ELETRODUTO PVC FLEXIVEL CORRUGADO, COR AMARELA, DE 16 MM</t>
  </si>
  <si>
    <t>ELETRODUTO PVC FLEXIVEL CORRUGADO, COR AMARELA, DE 20 MM</t>
  </si>
  <si>
    <t>ELETRODUTO PVC FLEXIVEL CORRUGADO, COR AMARELA, DE 25 MM</t>
  </si>
  <si>
    <t>ELETRODUTO PVC FLEXIVEL CORRUGADO, COR AMARELA, DE 32 MM</t>
  </si>
  <si>
    <t>ELETRODUTO PVC FLEXIVEL CORRUGADO, REFORCADO, COR LARANJA, DE 20 MM, PARA LAJES E PISOS</t>
  </si>
  <si>
    <t>ELETRODUTO PVC FLEXIVEL CORRUGADO, REFORCADO, COR LARANJA, DE 25 MM, PARA LAJES E PISOS</t>
  </si>
  <si>
    <t>ELETRODUTO PVC FLEXIVEL CORRUGADO, REFORCADO, COR LARANJA, DE 32 MM, PARA LAJES E PISOS</t>
  </si>
  <si>
    <t>ELETRODUTO/CONDULETE DE PVC RIGIDO, LISO, COR CINZA, DE 1", PARA INSTALACOES APARENTES (NBR 5410)</t>
  </si>
  <si>
    <t>ELETRODUTO/CONDULETE DE PVC RIGIDO, LISO, COR CINZA, DE 1/2", PARA INSTALACOES APARENTES (NBR 5410)</t>
  </si>
  <si>
    <t>ELETRODUTO/CONDULETE DE PVC RIGIDO, LISO, COR CINZA, DE 3/4", PARA INSTALACOES APARENTES (NBR 5410)</t>
  </si>
  <si>
    <t>ELETRODUTO/DUTO PEAD FLEXIVEL PAREDE SIMPLES, CORRUGACAO HELICOIDAL, COR PRETA, SEM ROSCA, DE 1 1/2", CRC 680 N, PARA CABEAMENTO SUBTERRANEO (NBR 15715)</t>
  </si>
  <si>
    <t>ELETRODUTO/DUTO PEAD FLEXIVEL PAREDE SIMPLES, CORRUGACAO HELICOIDAL, COR PRETA, SEM ROSCA, DE 1 1/4", CRC 680 N, PARA CABEAMENTO SUBTERRANEO (NBR 15715)</t>
  </si>
  <si>
    <t>ELETRODUTO/DUTO PEAD FLEXIVEL PAREDE SIMPLES, CORRUGACAO HELICOIDAL, COR PRETA, SEM ROSCA, DE 2", CRC 680 N, PARA CABEAMENTO SUBTERRANEO (NBR 15715)</t>
  </si>
  <si>
    <t>ELETRODUTO/DUTO PEAD FLEXIVEL PAREDE SIMPLES, CORRUGACAO HELICOIDAL, COR PRETA, SEM ROSCA, DE 3", CRC 680 N, PARA CABEAMENTO SUBTERRANEO (NBR 15715)</t>
  </si>
  <si>
    <t>ELETRODUTO/DUTO PEAD FLEXIVEL PAREDE SIMPLES, CORRUGACAO HELICOIDAL, COR PRETA, SEM ROSCA, DE 4", CRC 680 N, PARA CABEAMENTO SUBTERRANEO (NBR 15715)</t>
  </si>
  <si>
    <t>ELETROTECNICO (HORISTA)</t>
  </si>
  <si>
    <t>ELETROTECNICO (MENSALISTA)</t>
  </si>
  <si>
    <t>ELEVADOR DE CARGA A CABO, CABINE SEMI FECHADA 2,0 X 1,5 X 2,0 M, CAPACIDADE DE CARGA 1000 KG, TORRE 2,38 X 2,21 X 15 M, GUINCHO DE EMBREAGEM, FREIO DE SEGURANCA, LIMITADOR DE VELOCIDADE E CANCELA</t>
  </si>
  <si>
    <t>ELEVADOR DE CREMALHEIRA CABINE FECHADA 1,5 X 2,5 X 2,35 M (UMA POR TORRE), CAPACIDADE DE CARGA 1200 KG (15 PESSOAS), TORRE 24 M (16 MODULOS), FREIO DE SEGURANCA, LIMITADOR DE CARGA</t>
  </si>
  <si>
    <t>EMENDA PARA CALHA PLUVIAL, PVC, DIAMETRO ENTRE 119 E 170 MM, PARA DRENAGEM PLUVIAL PREDIAL</t>
  </si>
  <si>
    <t>EMULSAO ASFALTICA ANIONICA</t>
  </si>
  <si>
    <t>EMULSAO EXPLOSIVA EM CARTUCHOS DE 1" X 12", DENSIDADE 1.15 G/CM3, INICIACAO ESPOLETA N. 8 / CORDEL</t>
  </si>
  <si>
    <t>EMULSAO EXPLOSIVA EM CARTUCHOS DE 1" X 24", DENSIDADE 1.15 G/CM3, INICIACAO ESPOLETA N. 8 / CORDEL</t>
  </si>
  <si>
    <t>EMULSAO EXPLOSIVA EM CARTUCHOS DE 1" X 8", DENSIDADE 1.15 G/CM3, INICIACAO ESPOLETA N. 8 / CORDEL</t>
  </si>
  <si>
    <t>EMULSAO EXPLOSIVA EM CARTUCHOS DE 2 1/2" X 24", DENSIDADE 1.15 G/CM3, INICIACAO ESPOLETA N. 8 / CORDEL</t>
  </si>
  <si>
    <t>EMULSAO EXPLOSIVA EM CARTUCHOS DE 2 1/4" X 24", DENSIDADE 1.15 G/CM3, INICIACAO ESPOLETA N. 8 / CORDEL</t>
  </si>
  <si>
    <t>EMULSAO EXPLOSIVA EM CARTUCHOS DE 2" X 24", DENSIDADE 1.15 G/CM3, INICIACAO ESPOLETA N. 8 / CORDEL</t>
  </si>
  <si>
    <t>ENCANADOR OU BOMBEIRO HIDRAULICO (HORISTA)</t>
  </si>
  <si>
    <t>ENCANADOR OU BOMBEIRO HIDRAULICO (MENSALISTA)</t>
  </si>
  <si>
    <t>ENCARREGADO GERAL DE OBRAS (HORISTA)</t>
  </si>
  <si>
    <t>ENCARREGADO GERAL DE OBRAS (MENSALISTA)</t>
  </si>
  <si>
    <t>ENDURECEDOR MINERAL DE BASE CIMENTICIA PARA PISO DE CONCRETO</t>
  </si>
  <si>
    <t>ENERGIA ELETRICA ATE 2000 KWH INDUSTRIAL, SEM DEMANDA</t>
  </si>
  <si>
    <t>ENERGIA ELETRICA COMERCIAL, BAIXA TENSAO, RELATIVA AO CONSUMO DE ATE 100 KWH, INCLUINDO ICMS, PIS/PASEP E COFINS</t>
  </si>
  <si>
    <t>ENGATE / RABICHO FLEXIVEL INOX 1/2" X 30 CM</t>
  </si>
  <si>
    <t>ENGATE / RABICHO FLEXIVEL INOX 1/2" X 40 CM</t>
  </si>
  <si>
    <t>ENGATE/RABICHO FLEXIVEL PLASTICO (PVC OU ABS) BRANCO 1/2" X 30 CM</t>
  </si>
  <si>
    <t>ENGATE/RABICHO FLEXIVEL PLASTICO (PVC OU ABS) BRANCO 1/2" X 40 CM</t>
  </si>
  <si>
    <t>ENGENHEIRO CIVIL DE OBRA JUNIOR (HORISTA)</t>
  </si>
  <si>
    <t>ENGENHEIRO CIVIL DE OBRA JUNIOR (MENSALISTA)</t>
  </si>
  <si>
    <t>ENGENHEIRO CIVIL DE OBRA PLENO (HORISTA)</t>
  </si>
  <si>
    <t>ENGENHEIRO CIVIL DE OBRA PLENO (MENSALISTA)</t>
  </si>
  <si>
    <t>ENGENHEIRO CIVIL DE OBRA SENIOR (HORISTA)</t>
  </si>
  <si>
    <t>ENGENHEIRO CIVIL DE OBRA SENIOR (MENSALISTA)</t>
  </si>
  <si>
    <t>ENXADA ESTREITA, EM ACO, *25 X 23* CM, COM CABO DE MADEIRA DE *150* CM</t>
  </si>
  <si>
    <t>EPI - FAMILIA ALMOXARIFE - HORISTA (ENCARGOS COMPLEMENTARES - COLETADO CAIXA)</t>
  </si>
  <si>
    <t>EPI - FAMILIA ALMOXARIFE - MENSALISTA (ENCARGOS COMPLEMENTARES - COLETADO CAIXA)</t>
  </si>
  <si>
    <t>EPI - FAMILIA CARPINTEIRO DE FORMAS - HORISTA (ENCARGOS COMPLEMENTARES - COLETADO CAIXA)</t>
  </si>
  <si>
    <t>EPI - FAMILIA CARPINTEIRO DE FORMAS - MENSALISTA (ENCARGOS COMPLEMENTARES - COLETADO CAIXA)</t>
  </si>
  <si>
    <t>EPI - FAMILIA ELETRICISTA - HORISTA (ENCARGOS COMPLEMENTARES - COLETADO CAIXA)</t>
  </si>
  <si>
    <t>EPI - FAMILIA ELETRICISTA - MENSALISTA (ENCARGOS COMPLEMENTARES - COLETADO CAIXA)</t>
  </si>
  <si>
    <t>EPI - FAMILIA ENCANADOR - HORISTA (ENCARGOS COMPLEMENTARES - COLETADO CAIXA)</t>
  </si>
  <si>
    <t>EPI - FAMILIA ENCANADOR - MENSALISTA (ENCARGOS COMPLEMENTARES - COLETADO CAIXA)</t>
  </si>
  <si>
    <t>EPI - FAMILIA ENCARREGADO GERAL - HORISTA (ENCARGOS COMPLEMENTARES - COLETADO CAIXA)</t>
  </si>
  <si>
    <t>EPI - FAMILIA ENCARREGADO GERAL - MENSALISTA (ENCARGOS COMPLEMENTARES - COLETADO CAIXA)</t>
  </si>
  <si>
    <t>EPI - FAMILIA ENGENHEIRO CIVIL - HORISTA (ENCARGOS COMPLEMENTARES - COLETADO CAIXA)</t>
  </si>
  <si>
    <t>EPI - FAMILIA ENGENHEIRO CIVIL - MENSALISTA (ENCARGOS COMPLEMENTARES - COLETADO CAIXA)</t>
  </si>
  <si>
    <t>EPI - FAMILIA OPERADOR ESCAVADEIRA - HORISTA (ENCARGOS COMPLEMENTARES - COLETADO CAIXA)</t>
  </si>
  <si>
    <t>EPI - FAMILIA OPERADOR ESCAVADEIRA - MENSALISTA (ENCARGOS COMPLEMENTARES - COLETADO CAIXA)</t>
  </si>
  <si>
    <t>EPI - FAMILIA PEDREIRO - HORISTA (ENCARGOS COMPLEMENTARES - COLETADO CAIXA)</t>
  </si>
  <si>
    <t>EPI - FAMILIA PEDREIRO - MENSALISTA (ENCARGOS COMPLEMENTARES - COLETADO CAIXA)</t>
  </si>
  <si>
    <t>EPI - FAMILIA PINTOR - HORISTA (ENCARGOS COMPLEMENTARES - COLETADO CAIXA)</t>
  </si>
  <si>
    <t>EPI - FAMILIA PINTOR - MENSALISTA (ENCARGOS COMPLEMENTARES - COLETADO CAIXA)</t>
  </si>
  <si>
    <t>EPI - FAMILIA SERVENTE - HORISTA (ENCARGOS COMPLEMENTARES - COLETADO CAIXA)</t>
  </si>
  <si>
    <t>EPI - FAMILIA SERVENTE - MENSALISTA (ENCARGOS COMPLEMENTARES - COLETADO CAIXA)</t>
  </si>
  <si>
    <t>EPI - FAMILIA SOLDADOR - HORISTA (ENCARGOS COMPLEMENTARES - COLETADO CAIXA)</t>
  </si>
  <si>
    <t>EPI - FAMILIA SOLDADOR - MENSALISTA (ENCARGOS COMPLEMENTARES - COLETADO CAIXA)</t>
  </si>
  <si>
    <t>EPI - FAMILIA TOPOGRAFO - HORISTA (ENCARGOS COMPLEMENTARES - COLETADO CAIXA)</t>
  </si>
  <si>
    <t>EPI - FAMILIA TOPOGRAFO - MENSALISTA (ENCARGOS COMPLEMENTARES - COLETADO CAIXA)</t>
  </si>
  <si>
    <t>EQUIPAMENTO DE LIMPEZA COMBINADO (VACUO/ALTA PRESSAO) 95% VACUO, TANQUE 7000 L, BOMBA 140 KGF/CM2 66 L/MIN COM MOTOR INDEPENDENTE A DIESEL DE 60 CV (INCLUI MONTAGEM, NAO INCLUI CAMINHAO)</t>
  </si>
  <si>
    <t>EQUIPAMENTO P/ DEMARCACAO DE FAIXAS DE TRAFEGO A QUENTE, A SER MONTADO SOBRE CAMINHAO DE PBT MIN. DE 17 T, DIST. MIN. ENTRE EIXOS 5,2 M, CAPACIDADE PARA 1.000 KG DE MATERIAL TERMOPLASTICO (INCLUI MONTAGEM, NAO INCLUI CAMINHAO, NEM COMPRESSOR DE AR)</t>
  </si>
  <si>
    <t>EQUIPAMENTO PARA DEMARCACAO DE FAIXAS DE TRAFEGO A FRIO, A SER MONTADO SOBRE CAMINHAO DE PBT MINIMO DE 9 T E DISTANCIA MINIMA ENTRE EIXOS DE 4,3 M, CAPACIDADE PARA 800 L DE TINTA (INCLUI MONTAGEM, NAO INCLUI CAMINHAO)</t>
  </si>
  <si>
    <t>ESCADA DUPLA DE ABRIR EM ALUMINIO, COM SAPATAS DE BORRACHA, *2,30* X *0,57* M (ALTURA UTIL X LARGURA MINIMA), MODELO PINTOR, 8 DEGRAUS, CAPACIDADE *100* KG</t>
  </si>
  <si>
    <t>ESCADA EXTENSIVEL EM ALUMINIO, COM SAPATAS DE BORRACHA, ALTURA FECHADA 3,60 M, ALTURA ESTENDIDA DE 6,0 A 6,30 M, LARGURA MINIMA DE 35 CM, CACIDADE *120* KG</t>
  </si>
  <si>
    <t>ESCAVADEIRA HIDRAULICA DE BRACO LONGO (LONGO ALCANCE) SOBRE ESTEIRAS, CACAMBA 0,52 M3, PESO OPERACIONAL 24 T, POTENCIA LIQUIDA 155 HP</t>
  </si>
  <si>
    <t>ESCAVADEIRA HIDRAULICA SOBRE ESTEIRAS COM CACAMBA DE 1,20 M3, PESO OPERACIONAL 21 T, POTENCIA BRUTA 155 HP</t>
  </si>
  <si>
    <t>ESCAVADEIRA HIDRAULICA SOBRE ESTEIRAS, CACAMBA 0,4 A 1,70 M3, PESO OPERACIONAL 23,2 T, POTENCIA BRUTA 183 HP</t>
  </si>
  <si>
    <t>ESCAVADEIRA HIDRAULICA SOBRE ESTEIRAS, CACAMBA 0,62M3, PESO OPERACIONAL 12,61T, POTENCIA LIQUIDA 95HP</t>
  </si>
  <si>
    <t>ESCAVADEIRA HIDRAULICA SOBRE ESTEIRAS, CACAMBA 0,80M3, PESO OPERACIONAL 17T, POTENCIA BRUTA 111HP</t>
  </si>
  <si>
    <t>ESCAVADEIRA HIDRAULICA SOBRE ESTEIRAS, CAPACIDADE DA CACAMBA ENTRE 1,20 E 1,50 M3, PESO OPERACIONAL ENTRE 20,00 E 22,00 TON, POTENCIA LIQUIDA ENTRE 150 E 155 HP, EQUIPADA COM CLAMSHELL</t>
  </si>
  <si>
    <t>ESCORA PRE-MOLDADA EM CONCRETO, *10 X 10* CM, H = 2,30M</t>
  </si>
  <si>
    <t>ESCOVA DE ACO, COM CABO, *4 X 15* FILEIRAS DE CERDAS</t>
  </si>
  <si>
    <t>ESGUICHO JATO REGULAVEL, TIPO ELKHART, ENGATE RAPIDO 1 1/2", PARA COMBATE A INCENDIO</t>
  </si>
  <si>
    <t>ESGUICHO JATO REGULAVEL, TIPO ELKHART, ENGATE RAPIDO 2 1/2", PARA COMBATE A INCENDIO</t>
  </si>
  <si>
    <t>ESGUICHO TIPO JATO SOLIDO, EM LATAO, ENGATE RAPIDO 1 1/2" X 13 MM, PARA MANGUEIRA EM INSTALACAO PREDIAL COMBATE A INCENDIO</t>
  </si>
  <si>
    <t>ESGUICHO TIPO JATO SOLIDO, EM LATAO, ENGATE RAPIDO 1 1/2" X 16 MM, PARA MANGUEIRA EM INSTALACAO PREDIAL COMBATE A INCENDIO</t>
  </si>
  <si>
    <t>ESGUICHO TIPO JATO SOLIDO, EM LATAO, ENGATE RAPIDO 1 1/2" X 19 MM, PARA MANGUEIRA EM INSTALACAO PREDIAL COMBATE A INCENDIO</t>
  </si>
  <si>
    <t>ESGUICHO TIPO JATO SOLIDO, EM LATAO, ENGATE RAPIDO 2 1/2" X 13 MM, PARA MANGUEIRA EM INSTALACAO PREDIAL COMBATE A INCENDIO</t>
  </si>
  <si>
    <t>ESGUICHO TIPO JATO SOLIDO, EM LATAO, ENGATE RAPIDO 2 1/2" X 16 MM, PARA MANGUEIRA EM INSTALACAO PREDIAL COMBATE A INCENDIO</t>
  </si>
  <si>
    <t>ESGUICHO TIPO JATO SOLIDO, EM LATAO, ENGATE RAPIDO 2 1/2" X 19 MM, PARA MANGUEIRA EM INSTALACAO PREDIAL COMBATE A INCENDIO</t>
  </si>
  <si>
    <t>ESMERILHADEIRA ANGULAR ELETRICA, DIAMETRO DO DISCO 7" (180 MM), ROTACAO 8500 RPM, POTENCIA 2400 W</t>
  </si>
  <si>
    <t>ESPACADOR / DISTANCIADOR CIRCULAR COM ENTRADA LATERAL, EM PLASTICO, PARA VERGALHAO *4,2 A 12,5* MM, COBRIMENTO 20 MM</t>
  </si>
  <si>
    <t>ESPACADOR / DISTANCIADOR TIPO GARRA DUPLA, EM PLASTICO, COBRIMENTO *20* MM, PARA FERRAGENS DE LAJES E FUNDO DE VIGAS</t>
  </si>
  <si>
    <t>ESPACADOR / DISTANCIADOR TIPO PINO EM PLASTICO, PARA VERGALHAO ATE 10 MM, PARA APOIO DE ARMADURA</t>
  </si>
  <si>
    <t>ESPACADOR OU DISTANCIADOR, EM PLASTICO, TIPO APOIO DE CORDOALHA (CARANGUEJO), PARA ARMADURA NEGATIVA E PROTENSAO, COBRIMENTO 50 MM</t>
  </si>
  <si>
    <t>ESPACADOR/SEPARADOR /CENTRALIZADOR DE BARRA DE ACO, PLASTICO, (CHUMBADOR TIPO CARAMBOLA - CB), DIAMETRO INTERNO ATE 20 MM</t>
  </si>
  <si>
    <t>ESPACADOR/SEPARADOR /CENTRALIZADOR DE BARRA DE ACO, PLASTICO, (CHUMBADOR TIPO CARAMBOLA - CB), DIAMETRO INTERNO ENTRE 25 A 32 MM</t>
  </si>
  <si>
    <t>ESPACADOR/SEPARADOR DE CORDOALHA TIPO DISCO 12 FUROS DE 14 MM, PARA TIRANTES</t>
  </si>
  <si>
    <t>ESPARGIDOR DE ASFALTO PRESSURIZADO, REBOCAVEL, TANQUE DE 2500 L, PNEUMATICO, COM MOTOR A GASOLINA 3,4HP</t>
  </si>
  <si>
    <t>ESPARGIDOR DE ASFALTO PRESSURIZADO, TANQUE 6 M3 COM ISOLACAO TERMICA, AQUECIDO COM 2 MACARICOS, COM BARRA ESPARGIDORA 3,60 M, A SER MONTADO SOBRE CAMINHAO</t>
  </si>
  <si>
    <t>ESPATULA DE PLASTICO LISA, LARGURA *10* CM</t>
  </si>
  <si>
    <t>ESPATULA EM ACO INOX COM CABO DE MADEIRA E LARGURA DE *8* CM</t>
  </si>
  <si>
    <t>ESPELHO / PLACA CEGA 4" X 2", PARA INSTALACAO DE TOMADAS E INTERRUPTORES</t>
  </si>
  <si>
    <t>ESPELHO / PLACA CEGA 4" X 4", PARA INSTALACAO DE TOMADAS E INTERRUPTORES</t>
  </si>
  <si>
    <t>ESPELHO / PLACA DE 1 POSTO 4" X 2", PARA INSTALACAO DE TOMADAS E INTERRUPTORES</t>
  </si>
  <si>
    <t>ESPELHO / PLACA DE 2 POSTOS 4" X 2", PARA INSTALACAO DE TOMADAS E INTERRUPTORES</t>
  </si>
  <si>
    <t>ESPELHO / PLACA DE 2 POSTOS 4" X 4", PARA INSTALACAO DE TOMADAS E INTERRUPTORES</t>
  </si>
  <si>
    <t>ESPELHO / PLACA DE 3 POSTOS 4" X 2", PARA INSTALACAO DE TOMADAS E INTERRUPTORES</t>
  </si>
  <si>
    <t>ESPELHO / PLACA DE 4 POSTOS 4" X 4", PARA INSTALACAO DE TOMADAS E INTERRUPTORES</t>
  </si>
  <si>
    <t>ESPELHO / PLACA DE 6 POSTOS 4" X 4", PARA INSTALACAO DE TOMADAS E INTERRUPTORES</t>
  </si>
  <si>
    <t>ESPELHO CRISTAL E = 4 MM</t>
  </si>
  <si>
    <t>ESPELHO, RETO OU CURVO, EM LATAO CROMADO, ESPESSURA ATE 6 MM, LARGURA *40*MM, ALTURA *180*MM - PARA FECHADURA DE EMBUTIR</t>
  </si>
  <si>
    <t>ESPELHO, RETO OU CURVO, EM LATAO CROMADO, ESPESSURA MINIMA 6 MM, LARGURA *43*MM, ALTURA *230*MM - PARA FECHADURA DE EMBUTIR</t>
  </si>
  <si>
    <t>ESPOLETA SIMPLES N 8.</t>
  </si>
  <si>
    <t>ESPUMA EXPANSIVA DE POLIURETANO, APLICACAO MANUAL - 500 ML</t>
  </si>
  <si>
    <t>ESQUADRO DE ACO 12" (300 MM), CABO DE ALUMINIO</t>
  </si>
  <si>
    <t>ESQUI TRIPLO, EM TUBO DE ACO CARBONO, PINTURA NO PROCESSO ELETROSTATICO - EQUIPAMENTO DE GINASTICA PARA ACADEMIA AO AR LIVRE / ACADEMIA DA TERCEIRA IDADE - ATI</t>
  </si>
  <si>
    <t>ESTABILIZADOR BIVOLT AUTOMATICO, 1000 VA</t>
  </si>
  <si>
    <t>ESTABILIZADOR BIVOLT AUTOMATICO, 1500 VA</t>
  </si>
  <si>
    <t>ESTABILIZADOR BIVOLT AUTOMATICO, 2000 VA</t>
  </si>
  <si>
    <t>ESTABILIZADOR BIVOLT AUTOMATICO, 300 VA</t>
  </si>
  <si>
    <t>ESTABILIZADOR BIVOLT AUTOMATICO, 500 VA</t>
  </si>
  <si>
    <t>ESTACA PRE-MOLDADA MACICA DE CONCRETO VIBRADO ARMADO, PARA CARGA DE 25 T, SECAO QUADRADA DE *16 X 16*, COM ANEL METALICO INCORPORADO A PECA (SOMENTE FORNECIMENTO)</t>
  </si>
  <si>
    <t>ESTACA PRE-MOLDADA MACICA DE CONCRETO VIBRADO ARMADO, PARA CARGA DE 50 T, SECAO QUADRADA, COM ANEL METALICO INCORPORADO A PECA (SOMENTE FORNECIMENTO)</t>
  </si>
  <si>
    <t>ESTACA PRE-MOLDADA VAZADA DE CONCRETO CENTRIFUGADO, PARA CARGA DE 100 T, SECAO CIRCULAR, COM ANEL METALICO INCORPORADO A PECA (SOMENTE FORNECIMENTO)</t>
  </si>
  <si>
    <t>ESTILETE DE METAL, LAMINA 18 MM</t>
  </si>
  <si>
    <t>ESTOPA</t>
  </si>
  <si>
    <t>ESTOPIM SIMPLES</t>
  </si>
  <si>
    <t>ESTRIBO COM PARAFUSO EM CHAPA DE FERRO FUNDIDO DE 2" X 3/16" X 35 CM, SECAO "U", PARA MADEIRAMENTO DE TELHADO</t>
  </si>
  <si>
    <t>ETANOL</t>
  </si>
  <si>
    <t>EXAMES - HORISTA (COLETADO CAIXA - ENCARGOS COMPLEMENTARES)</t>
  </si>
  <si>
    <t>EXAMES - MENSALISTA (COLETADO CAIXA - ENCARGOS COMPLEMENTARES)</t>
  </si>
  <si>
    <t>EXTINTOR DE INCENDIO PORTATIL COM CARGA DE AGUA PRESSURIZADA DE 10 L, CLASSE A</t>
  </si>
  <si>
    <t>EXTINTOR DE INCENDIO PORTATIL COM CARGA DE GAS CARBONICO CO2 DE 4 KG, CLASSE BC</t>
  </si>
  <si>
    <t>EXTINTOR DE INCENDIO PORTATIL COM CARGA DE GAS CARBONICO CO2 DE 6 KG, CLASSE BC</t>
  </si>
  <si>
    <t>EXTINTOR DE INCENDIO PORTATIL COM CARGA DE PO QUIMICO SECO (PQS) DE 12 KG, CLASSE BC</t>
  </si>
  <si>
    <t>EXTINTOR DE INCENDIO PORTATIL COM CARGA DE PO QUIMICO SECO (PQS) DE 4 KG, CLASSE BC</t>
  </si>
  <si>
    <t>EXTINTOR DE INCENDIO PORTATIL COM CARGA DE PO QUIMICO SECO (PQS) DE 6 KG, CLASSE BC</t>
  </si>
  <si>
    <t>EXTINTOR DE INCENDIO PORTATIL COM CARGA DE PO QUIMICO SECO (PQS) DE 8 KG, CLASSE BC</t>
  </si>
  <si>
    <t>EXTREMIDADE PVC PBA, BF, JE, DN 100/ DE 110 MM</t>
  </si>
  <si>
    <t>EXTREMIDADE PVC PBA, BF, JE, DN 75/ DE 85 MM</t>
  </si>
  <si>
    <t>EXTREMIDADE PVC PBA, PF, JE, DN 100 / DE 110 MM</t>
  </si>
  <si>
    <t>EXTREMIDADE PVC PBA, PF, JE, DN 75 / DE 85 MM</t>
  </si>
  <si>
    <t>EXTREMIDADE/TUBETE PARA HIDROMETRO PVC, COM ROSCA, CURTA, COM BUCHA LATAO, 3/4" OU 1/2"</t>
  </si>
  <si>
    <t>FECHADURA AUXILIAR DE SEGURANCA PARA PORTA EXTERNA, EM ACO INOX, BROCA DE 45 A 55 MM, LINGUETA COM 3 AVANCOS, INCLUINDO 2 CHAVES TIPO CILINDRO</t>
  </si>
  <si>
    <t>FECHADURA BICO DE PAPAGAIO PARA PORTA DE CORRER EXTERNA, EM ACO INOX COM ACABAMENTO CROMADO, MAQUINA COM 45 MM, INCLUINDO CHAVE TIPO CILINDRO</t>
  </si>
  <si>
    <t>FECHADURA BICO DE PAPAGAIO PARA PORTA DE CORRER INTERNA, EM ACO INOX COM ACABAMENTO CROMADO, MAQUINA COM 45 MM, INCLUINDO CHAVE TIPO BIPARTIDA</t>
  </si>
  <si>
    <t>FECHADURA DE EMBUTIR PARA GAVETA E MOVEIS DE MADEIRA, EM ACO INOX COM ACABAMENTO CROMADO, COM ABAS LATERAIS, CILINDRO COM 22 MM DE DIAMETRO, INCLUINDO CHAVE COM PERFIL METALICO E CAPA ESCAMOTEAVEL</t>
  </si>
  <si>
    <t>FECHADURA DE SOBREPOR PARA GAVETAS E ARMARIOS, EM ACO INOX COM ACABAMENTO CROMADO, COM CILINDRO DE APROX 20 MM</t>
  </si>
  <si>
    <t>FECHADURA DE SOBREPOR PARA PORTAO, EM ACO INOX COM ACABAMENTO CROMADO, CAIXA DE 100 MM, INCLUINDO CHAVE TIPO CILINDRO</t>
  </si>
  <si>
    <t>FECHADURA DE SOBREPOR PARA PORTAO, EM ACO INOX COM ACABAMENTO CROMADO, CAIXA DE 100 MM, INCLUINDO CHAVE TIPO TETRA</t>
  </si>
  <si>
    <t>FECHADURA DE SOBREPOR TIPO CAIXAO, EM FERRO COM ACABAMENTO RESINADO, SEM MACANETA, SEM CILINDRO, INCLUINDO CHAVE TIPO SIMPLES</t>
  </si>
  <si>
    <t>FECHADURA ESPELHO PARA PORTA DE BANHEIRO, EM ACO INOX (MAQUINA, TESTA E CONTRA-TESTA) E EM ZAMAC (MACANETA, LINGUETA E TRINCOS) COM ACABAMENTO CROMADO, MAQUINA DE 40 MM, INCLUINDO CHAVE TIPO TRANQUETA</t>
  </si>
  <si>
    <t>FECHADURA ESPELHO PARA PORTA DE BANHEIRO, EM ACO INOX (MAQUINA, TESTA E CONTRA-TESTA) E EM ZAMAC (MACANETA, LINGUETA E TRINCOS) COM ACABAMENTO CROMADO, MAQUINA DE 55 MM, INCLUINDO CHAVE TIPO TRANQUETA (CONJUNTO DE FECHADURAS)</t>
  </si>
  <si>
    <t>FECHADURA ESPELHO PARA PORTA EXTERNA, EM ACO INOX (MAQUINA, TESTA E CONTRA-TESTA) E EM ZAMAC (MACANETA, LINGUETA E TRINCOS) COM ACABAMENTO CROMADO, MAQUINA DE 40 MM, INCLUINDO CHAVE TIPO CILINDRO</t>
  </si>
  <si>
    <t>FECHADURA ESPELHO PARA PORTA EXTERNA, EM ACO INOX (MAQUINA, TESTA E CONTRA-TESTA) E EM ZAMAC (MACANETA, LINGUETA E TRINCOS) COM ACABAMENTO CROMADO, MAQUINA DE 55 MM, INCLUINDO CHAVE TIPO CILINDRO</t>
  </si>
  <si>
    <t>FECHADURA ESPELHO PARA PORTA INTERNA, EM ACO INOX (MAQUINA, TESTA E CONTRA-TESTA) E EM ZAMAC (MACANETA, LINGUETA E TRINCOS) COM ACABAMENTO CROMADO, MAQUINA DE 40 MM, INCLUINDO CHAVE TIPO INTERNA</t>
  </si>
  <si>
    <t>FECHADURA ESPELHO PARA PORTA INTERNA, EM ACO INOX (MAQUINA, TESTA E CONTRA-TESTA) E EM ZAMAC (MACANETA, LINGUETA E TRINCOS) COM ACABAMENTO CROMADO, MAQUINA DE 55 MM, INCLUINDO CHAVE TIPO INTERNA</t>
  </si>
  <si>
    <t>FECHADURA PARA PORTA PIVOTANTE DE VIDRO TEMPERADO, EM ACO INOX COM ACABAMENTO CROMADO, RECORTE PADRAO SANTA MARINA, COM CILINDRO EM LATAO, INCLUINDO CHAVE TIPO CILINDRO</t>
  </si>
  <si>
    <t>FECHADURA ROSETA REDONDA PARA PORTA DE BANHEIRO, EM ACO INOX (MAQUINA, TESTA E CONTRA-TESTA) E EM ZAMAC (MACANETA, LINGUETA E TRINCOS) COM ACABAMENTO CROMADO, MAQUINA DE 40 MM, INCLUINDO CHAVE TIPO TRANQUETA</t>
  </si>
  <si>
    <t>FECHADURA ROSETA REDONDA PARA PORTA DE BANHEIRO, EM ACO INOX (MAQUINA, TESTA E CONTRA-TESTA) E EM ZAMAC (MACANETA, LINGUETA E TRINCOS) COM ACABAMENTO CROMADO, MAQUINA DE 55 MM, INCLUINDO CHAVE TIPO TRANQUETA</t>
  </si>
  <si>
    <t>FECHADURA ROSETA REDONDA PARA PORTA EXTERNA, EM ACO INOX (MAQUINA, TESTA E CONTRA-TESTA) E EM ZAMAC (MACANETA, LINGUETA E TRINCOS) COM ACABAMENTO CROMADO, MAQUINA DE 40 MM, INCLUINDO CHAVE TIPO CILINDRO</t>
  </si>
  <si>
    <t>FECHADURA ROSETA REDONDA PARA PORTA EXTERNA, EM ACO INOX (MAQUINA, TESTA E CONTRA-TESTA) E EM ZAMAC (MACANETA, LINGUETA E TRINCOS) COM ACABAMENTO CROMADO, MAQUINA DE 55 MM, INCLUINDO CHAVE TIPO CILINDRO</t>
  </si>
  <si>
    <t>FECHADURA ROSETA REDONDA PARA PORTA INTERNA, EM ACO INOX (MAQUINA, TESTA E CONTRA-TESTA) E EM ZAMAC (MACANETA, LINGUETA E TRINCOS) COM ACABAMENTO CROMADO, MAQUINA DE 40 MM, INCLUINDO CHAVE TIPO INTERNA (CONJUNTO DE FECHADURAS)</t>
  </si>
  <si>
    <t>FECHADURA ROSETA REDONDA PARA PORTA INTERNA, EM ACO INOX (MAQUINA, TESTA E CONTRA-TESTA) E EM ZAMAC (MACANETA, LINGUETA E TRINCOS) COM ACABAMENTO CROMADO, MAQUINA DE 55 MM, INCLUINDO CHAVE TIPO INTERNA</t>
  </si>
  <si>
    <t>FECHO / FECHADURA COM PUXADOR CONCHA, COM TRANCA TIPO TRAVA, PARA JANELA / PORTA DE CORRER (INCLUI TESTA, FECHADURA, PUXADOR) - COMPLETA</t>
  </si>
  <si>
    <t>FECHO / TRINCO TIPO AVIAO, EM ZAMAC CROMADO, *60* MM, PARA JANELAS - INCLUI PARAFUSOS</t>
  </si>
  <si>
    <t>FECHO DE SEGURANCA, TIPO BATOM, EM LATAO / ZAMAC, CROMADO, PARA PORTAS E JANELAS - INCLUI PARAFUSOS</t>
  </si>
  <si>
    <t>FECHO QUEBRA UNHA, EM LATAO COM ACABAMENTO CROMADO, DE EMBUTIR, COM COMANDO ALAVANCA, ALTURA DE DE 22 CM, LARGURA MINIMA DE 1,90 CM E ESPESSURA MINIMA DE 1,90 MM, PARA PORTAS E JANELAS (INCLUI PARAFUSOS)</t>
  </si>
  <si>
    <t>FECHO QUEBRA UNHA, EM LATAO COM ACABAMENTO CROMADO, DE EMBUTIR, COM COMANDO ALAVANCA, ALTURA DE DE 40 CM, LARGURA MINIMA DE 1,90 CM E ESPESSURA MINIMA DE 1,90 MM, PARA PORTAS E JANELAS (INCLUI PARAFUSOS)</t>
  </si>
  <si>
    <t>FECHO QUEBRA UNHA, EM LATAO COM ACABAMENTO CROMADO, DE EMBUTIR, COM COMANDO DESLIZANTE, ALTURA DE 12 CM, LARGURA MINIMA DE 1,90 CM E ESPESSURA MINIMA DE 1,90 MM</t>
  </si>
  <si>
    <t>FECHO QUEBRA UNHA, EM LATAO COM ACABAMENTO CROMADO, DE EMBUTIR, COM COMANDO DESLIZANTE, ALTURA DE 22 CM, LARGURA MINIMA DE 1,90 CM E ESPESSURA MINIMA DE 1,90 MM</t>
  </si>
  <si>
    <t>FECHO QUEBRA UNHA, EM LATAO COM ACABAMENTO CROMADO, DE EMBUTIR, COM COMANDO DESLIZANTE, ALTURA DE 40 CM, LARGURA MINIMA DE 1,90 CM E ESPESSURA MINIMA DE 1,90 MM</t>
  </si>
  <si>
    <t>FERRAMENTAS - FAMILIA ALMOXARIFE - HORISTA (ENCARGOS COMPLEMENTARES - COLETADO CAIXA)</t>
  </si>
  <si>
    <t>FERRAMENTAS - FAMILIA ALMOXARIFE - MENSALISTA (ENCARGOS COMPLEMENTARES - COLETADO CAIXA)</t>
  </si>
  <si>
    <t>FERRAMENTAS - FAMILIA CARPINTEIRO DE FORMAS - HORISTA (ENCARGOS COMPLEMENTARES - COLETADO CAIXA)</t>
  </si>
  <si>
    <t>FERRAMENTAS - FAMILIA CARPINTEIRO DE FORMAS - MENSALISTA (ENCARGOS COMPLEMENTARES - COLETADO CAIXA)</t>
  </si>
  <si>
    <t>FERRAMENTAS - FAMILIA ELETRICISTA - HORISTA (ENCARGOS COMPLEMENTARES - COLETADO CAIXA)</t>
  </si>
  <si>
    <t>FERRAMENTAS - FAMILIA ELETRICISTA - MENSALISTA (ENCARGOS COMPLEMENTARES - COLETADO CAIXA)</t>
  </si>
  <si>
    <t>FERRAMENTAS - FAMILIA ENCANADOR - HORISTA (ENCARGOS COMPLEMENTARES - COLETADO CAIXA)</t>
  </si>
  <si>
    <t>FERRAMENTAS - FAMILIA ENCANADOR - MENSALISTA (ENCARGOS COMPLEMENTARES - COLETADO CAIXA)</t>
  </si>
  <si>
    <t>FERRAMENTAS - FAMILIA ENCARREGADO GERAL - HORISTA (ENCARGOS COMPLEMENTARES - COLETADO CAIXA)</t>
  </si>
  <si>
    <t>FERRAMENTAS - FAMILIA ENCARREGADO GERAL - MENSALISTA (ENCARGOS COMPLEMENTARES - COLETADO CAIXA)</t>
  </si>
  <si>
    <t>FERRAMENTAS - FAMILIA ENGENHEIRO CIVIL - HORISTA (ENCARGOS COMPLEMENTARES - COLETADO CAIXA)</t>
  </si>
  <si>
    <t>FERRAMENTAS - FAMILIA ENGENHEIRO CIVIL - MENSALISTA (ENCARGOS COMPLEMENTARES - COLETADO CAIXA)</t>
  </si>
  <si>
    <t>FERRAMENTAS - FAMILIA OPERADOR ESCAVADEIRA - HORISTA (ENCARGOS COMPLEMENTARES - COLETADO CAIXA)</t>
  </si>
  <si>
    <t>FERRAMENTAS - FAMILIA OPERADOR ESCAVADEIRA - MENSALISTA (ENCARGOS COMPLEMENTARES - COLETADO CAIXA)</t>
  </si>
  <si>
    <t>FERRAMENTAS - FAMILIA PEDREIRO - HORISTA (ENCARGOS COMPLEMENTARES - COLETADO CAIXA)</t>
  </si>
  <si>
    <t>FERRAMENTAS - FAMILIA PEDREIRO - MENSALISTA (ENCARGOS COMPLEMENTARES - COLETADO CAIXA)</t>
  </si>
  <si>
    <t>FERRAMENTAS - FAMILIA PINTOR - HORISTA (ENCARGOS COMPLEMENTARES - COLETADO CAIXA)</t>
  </si>
  <si>
    <t>FERRAMENTAS - FAMILIA PINTOR - MENSALISTA (ENCARGOS COMPLEMENTARES - COLETADO CAIXA)</t>
  </si>
  <si>
    <t>FERRAMENTAS - FAMILIA SERVENTE - HORISTA (ENCARGOS COMPLEMENTARES - COLETADO CAIXA)</t>
  </si>
  <si>
    <t>FERRAMENTAS - FAMILIA SERVENTE - MENSALISTA (ENCARGOS COMPLEMENTARES - COLETADO CAIXA)</t>
  </si>
  <si>
    <t>FERRAMENTAS - FAMILIA SOLDADOR - HORISTA (ENCARGOS COMPLEMENTARES - COLETADO CAIXA)</t>
  </si>
  <si>
    <t>FERRAMENTAS - FAMILIA SOLDADOR - MENSALISTA (ENCARGOS COMPLEMENTARES - COLETADO CAIXA)</t>
  </si>
  <si>
    <t>FERRAMENTAS - FAMILIA TOPOGRAFO - HORISTA (ENCARGOS COMPLEMENTARES - COLETADO CAIXA)</t>
  </si>
  <si>
    <t>FERRAMENTAS - FAMILIA TOPOGRAFO - MENSALISTA (ENCARGOS COMPLEMENTARES - COLETADO CAIXA)</t>
  </si>
  <si>
    <t>FERROLHO COM FECHO / TRINCO REDONDO, EM ACO GALVANIZADO / ZINCADO, DE SOBREPOR, COM COMPRIMENTO DE 2" E ESPESSURA MINIMA DA CHAPA DE 0,90 MM, PARA PORTAS E JANELAS</t>
  </si>
  <si>
    <t>FERROLHO COM FECHO / TRINCO REDONDO, EM ACO GALVANIZADO / ZINCADO, DE SOBREPOR, COM COMPRIMENTO DE 3" A 4" E ESPESSURA MINIMA DA CHAPA DE 0,90 MM</t>
  </si>
  <si>
    <t>FERROLHO COM FECHO / TRINCO REDONDO, EM ACO GALVANIZADO / ZINCADO, DE SOBREPOR, COM COMPRIMENTO DE 5" E ESPESSURA MINIMA DA CHAPA DE 0,90 MM</t>
  </si>
  <si>
    <t>FERROLHO COM FECHO / TRINCO REDONDO, EM ACO GALVANIZADO / ZINCADO, DE SOBREPOR, COM COMPRIMENTO DE 6" E ESPESSURA MINIMA DA CHAPA DE 1,50 MM</t>
  </si>
  <si>
    <t>FERROLHO COM FECHO / TRINCO REDONDO, EM ACO GALVANIZADO / ZINCADO, DE SOBREPOR, COM COMPRIMENTO DE 8" E ESPESSURA MINIMA DA CHAPA DE 1,50 MM</t>
  </si>
  <si>
    <t>FERROLHO COM FECHO /TRINCO REDONDO, EM ACO GALVANIZADO / ZINCADO, DE SOBREPOR, COM COMPRIMENTO DE 10" A 12" E ESPESSURA MINIMA DA CHAPA DE 1,50 MM</t>
  </si>
  <si>
    <t>FERROLHO COM FECHO CHATO E PORTA CADEADO, EM ACO GALVANIZADO / ZINCADO, DE SOBREPOR, COM COMPRIMENTO DE 3" A 4", CHAPA COM ESPESSURA MINIMA DE 0,90 MM E LARGURA MINIMA DE 3,20 CM (FECHO SIMPLES / LEVE) (INCLUI PARAFUSOS)</t>
  </si>
  <si>
    <t>FERROLHO COM FECHO CHATO E PORTA CADEADO, EM ACO GALVANIZADO / ZINCADO, DE SOBREPOR, COM COMPRIMENTO DE 3" A 4", CHAPA COM ESPESSURA MINIMA DE 1,70 MM E LARGURA MINIMA DE 5,00 CM (FECHO REFORCADO)</t>
  </si>
  <si>
    <t>FERROLHO COM FECHO CHATO E PORTA CADEADO, EM ACO GALVANIZADO / ZINCADO, DE SOBREPOR, COM COMPRIMENTO DE 5", CHAPA COM ESPESSURA MINIMA DE 0,90 MM E LARGURA MINIMA DE 3,20 CM (FECHO SIMPLES)</t>
  </si>
  <si>
    <t>FERROLHO COM FECHO CHATO E PORTA CADEADO, EM ACO GALVANIZADO / ZINCADO, DE SOBREPOR, COM COMPRIMENTO DE 5", CHAPA COM ESPESSURA MINIMA DE 1,70 MM E LARGURA MINIMA DE 5,00 CM (FECHO REFORCADO)</t>
  </si>
  <si>
    <t>FERROLHO COM FECHO CHATO E PORTA CADEADO, EM ACO GALVANIZADO / ZINCADO, DE SOBREPOR, COM COMPRIMENTO DE 6", CHAPA COM ESPESSURA MINIMA DE 0,90 MM E LARGURA MINIMA DE 3,80 CM (FECHO SIMPLES)</t>
  </si>
  <si>
    <t>FERROLHO COM FECHO CHATO E PORTA CADEADO, EM ACO GALVANIZADO / ZINCADO, DE SOBREPOR, COM COMPRIMENTO DE 6", CHAPA COM ESPESSURA MINIMA DE 1,70 MM E LARGURA /MINIMA DE 5,00 CM (FECHO REFORCADO) (INCLUI PARAFUSOS)</t>
  </si>
  <si>
    <t>FERTILIZANTE NPK - 4: 14: 8</t>
  </si>
  <si>
    <t>FERTILIZANTE ORGANICO COMPOSTO, CLASSE A</t>
  </si>
  <si>
    <t>FIBRA DE ACO PARA REFORCO DO CONCRETO, SOLTA, TIPO A-I, FATOR DE FORMA *50* L / D, COMPRIMENTO DE *30* MM E RESISTENCIA A TRACAO DO ACO MAIOR 1000 MPA</t>
  </si>
  <si>
    <t>FILTRO ANAEROBIO, EM POLIETILENO DE ALTA DENSIDADE (PEAD), CAPACIDADE *1100* LITROS (NBR 13969)</t>
  </si>
  <si>
    <t>FILTRO ANAEROBIO, EM POLIETILENO DE ALTA DENSIDADE (PEAD), CAPACIDADE *2800* LITROS (NBR 13969)</t>
  </si>
  <si>
    <t>FILTRO ANAEROBIO, EM POLIETILENO DE ALTA DENSIDADE (PEAD), CAPACIDADE *5000* LITROS (NBR 13969)</t>
  </si>
  <si>
    <t>FINCAPINO CURTO CALIBRE 22, CARGA MEDIA POTENCIA 5 (PARA FERRAMENTA DE ACAO DIRETA) COR VERMELHA</t>
  </si>
  <si>
    <t>FINCAPINO LONGO CALIBRE 22, CARGA FORTE POTENCIA 7 (PARA FERRAMENTA DE ACAO DIRETA), COR AMARELA</t>
  </si>
  <si>
    <t>FIO DE COBRE, SOLIDO, CLASSE 1, ISOLACAO EM PVC/A, ANTICHAMA BWF-B, 450/750V, SECAO NOMINAL 1,5 MM2</t>
  </si>
  <si>
    <t>FIO DE COBRE, SOLIDO, CLASSE 1, ISOLACAO EM PVC/A, ANTICHAMA BWF-B, 450/750V, SECAO NOMINAL 10 MM2</t>
  </si>
  <si>
    <t>FIO DE COBRE, SOLIDO, CLASSE 1, ISOLACAO EM PVC/A, ANTICHAMA BWF-B, 450/750V, SECAO NOMINAL 2,5 MM2</t>
  </si>
  <si>
    <t>FIO DE COBRE, SOLIDO, CLASSE 1, ISOLACAO EM PVC/A, ANTICHAMA BWF-B, 450/750V, SECAO NOMINAL 4 MM2</t>
  </si>
  <si>
    <t>FIO DE COBRE, SOLIDO, CLASSE 1, ISOLACAO EM PVC/A, ANTICHAMA BWF-B, 450/750V, SECAO NOMINAL 6 MM2</t>
  </si>
  <si>
    <t>FITA / CINTA AUTOADESIVA ELASTOMERICA PARA VEDACAO, L= 50 MM, E = 3 MM</t>
  </si>
  <si>
    <t>FITA ACO INOX PARA CINTAR POSTE, L = 19 MM, E = 0,5 MM (ROLO DE 30M)</t>
  </si>
  <si>
    <t>FITA ADESIVA ALUMINIZADA, PARA INSTALACAO DE MANTAS DE SUBCOBERTURA, L = *5* CM</t>
  </si>
  <si>
    <t>FITA ADESIVA ANTICORROSIVA DE PVC FLEXIVEL, COR PRETA, PARA PROTECAO TUBULACAO, 50 MM X 30 M (L X C), E= *0,25* MM</t>
  </si>
  <si>
    <t>FITA ADESIVA ASFALTICA ALUMINIZADA MULTIUSO, L = 10 CM, ROLO DE 10 M</t>
  </si>
  <si>
    <t>FITA CREPE ROLO DE *25* MM X 50 M</t>
  </si>
  <si>
    <t>FITA DE PAPEL MICROPERFURADO, 50 X 150 MM, PARA TRATAMENTO DE JUNTAS DE CHAPA DE GESSO PARA DRYWALL</t>
  </si>
  <si>
    <t>FITA DE PAPEL REFORCADA COM LAMINA DE METAL PARA REFORCO DE CANTOS DE CHAPA DE GESSO PARA DRYWALL</t>
  </si>
  <si>
    <t>FITA ISOLANTE ADESIVA ANTICHAMA, USO ATE 750 V, EM ROLO DE 19 MM X 20 M</t>
  </si>
  <si>
    <t>FITA ISOLANTE ADESIVA ANTICHAMA, USO ATE 750 V, EM ROLO DE 19 MM X 5 M</t>
  </si>
  <si>
    <t>FITA ISOLANTE DE BORRACHA AUTOFUSAO, USO ATE 69 KV (ALTA TENSAO), LARGURA DE 19 MM</t>
  </si>
  <si>
    <t>FITA METALICA GRAVADA, L = 17 MM, ROLO DE 25 M, CARGA RECOMENDADA = *120* KGF</t>
  </si>
  <si>
    <t>FITA METALICA PERFURADA, L = *18* MM, ROLO DE 30 M, CARGA RECOMENDADA = *30* KGF</t>
  </si>
  <si>
    <t>FITA METALICA PERFURADA, L = 17 MM, ROLO DE 30 M, CARGA RECOMENDADA = *19* KGF</t>
  </si>
  <si>
    <t>FITA METALICA PERFURADA, L = 25 MM, ROLO DE 30 M, CARGA RECOMENDADA = *222,5* KGF</t>
  </si>
  <si>
    <t>FITA VEDA ROSCA, EM PTFE, ROLO DE 18 MM X 10 M (L X C)</t>
  </si>
  <si>
    <t>FITA VEDA ROSCA, EM PTFE, ROLO DE 18 MM X 50 M (L X C)</t>
  </si>
  <si>
    <t>FIXADOR DE ABA AUTOTRAVANTE PARA TELHA DE FIBROCIMENTO, TIPO CANALETE 90 OU KALHETAO</t>
  </si>
  <si>
    <t>FIXADOR DE ABA SIMPLES PARA TELHA DE FIBROCIMENTO, TIPO CANALETA 49 OU KALHETA</t>
  </si>
  <si>
    <t>FIXADOR DE ABA SIMPLES PARA TELHA DE FIBROCIMENTO, TIPO CANALETA 90 OU KALHETAO</t>
  </si>
  <si>
    <t>FLANELA *30 X 40* CM</t>
  </si>
  <si>
    <t>FLANGE SEXTAVADO DE FERRO GALVANIZADO, COM ROSCA BSP, DE 1 1/2"</t>
  </si>
  <si>
    <t>FLANGE SEXTAVADO DE FERRO GALVANIZADO, COM ROSCA BSP, DE 1 1/4"</t>
  </si>
  <si>
    <t>FLANGE SEXTAVADO DE FERRO GALVANIZADO, COM ROSCA BSP, DE 1"</t>
  </si>
  <si>
    <t>FLANGE SEXTAVADO DE FERRO GALVANIZADO, COM ROSCA BSP, DE 1/2"</t>
  </si>
  <si>
    <t>FLANGE SEXTAVADO DE FERRO GALVANIZADO, COM ROSCA BSP, DE 2 1/2"</t>
  </si>
  <si>
    <t>FLANGE SEXTAVADO DE FERRO GALVANIZADO, COM ROSCA BSP, DE 2"</t>
  </si>
  <si>
    <t>FLANGE SEXTAVADO DE FERRO GALVANIZADO, COM ROSCA BSP, DE 3"</t>
  </si>
  <si>
    <t>FLANGE SEXTAVADO DE FERRO GALVANIZADO, COM ROSCA BSP, DE 3/4"</t>
  </si>
  <si>
    <t>FLANGE SEXTAVADO DE FERRO GALVANIZADO, COM ROSCA BSP, DE 4"</t>
  </si>
  <si>
    <t>FLANGE SEXTAVADO DE FERRO GALVANIZADO, COM ROSCA BSP, DE 6"</t>
  </si>
  <si>
    <t>FORRO COMPOSTO POR PAINEIS DE LA DE VIDRO, REVESTIDOS EM PVC MICROPERFURADO, DE *1250 X 625* MM, ESPESSURA 15 MM (COM COLOCACAO)</t>
  </si>
  <si>
    <t>FORRO DE FIBRA MINERAL EM PLACAS DE 1250 X 625 MM, E = 15 MM, BORDA RETA, COM PINTURA ANTIMOFO, APOIADO EM PERFIL DE ACO GALVANIZADO COM 24 MM DE BASE - INSTALADO</t>
  </si>
  <si>
    <t>FORRO DE FIBRA MINERAL EM PLACAS DE 625 X 625 MM, E = 15 MM, BORDA RETA, COM PINTURA ANTIMOFO, APOIADO EM PERFIL DE ACO GALVANIZADO COM 24 MM DE BASE - INSTALADO</t>
  </si>
  <si>
    <t>FORRO DE FIBRA MINERAL EM PLACAS DE 625 X 625 MM, E = 15/16 MM, BORDA REBAIXADA, COM PINTURA ANTIMOFO, APOIADO EM PERFIL DE ACO GALVANIZADO COM 24 MM DE BASE - INSTALADO</t>
  </si>
  <si>
    <t>FORRO DE MADEIRA CEDRINHO OU EQUIVALENTE DA REGIAO, ENCAIXE MACHO/FEMEA COM FRISO, *10 X 1* CM (SEM COLOCACAO)</t>
  </si>
  <si>
    <t>FORRO DE MADEIRA CUMARU/IPE CHAMPANHE OU EQUIVALENTE DA REGIAO, ENCAIXE MACHO/FEMEA COM FRISO, *10 X 1* CM (SEM COLOCACAO)</t>
  </si>
  <si>
    <t>FORRO DE MADEIRA PINUS OU EQUIVALENTE DA REGIAO, ENCAIXE MACHO/FEMEA COM FRISO, *10 X 1* CM (SEM COLOCACAO)</t>
  </si>
  <si>
    <t>FORRO DE PVC LISO, BRANCO, REGUA DE 10 CM, ESPESSURA APROXIMADA DE 8 MM (COM COLOCACAO / SEM ESTRUTURA METALICA)</t>
  </si>
  <si>
    <t>FORRO DE PVC LISO, BRANCO, REGUA DE 20 CM, ESPESSURA APROXIMADA DE 8 MM, COMPRIMENTO 6 M (SEM COLOCACAO)</t>
  </si>
  <si>
    <t>FORRO DE PVC, FRISADO, BRANCO, REGUA DE 10 CM, ESPESSURA APROXIMADA DE 8 MM E COMPRIMENTO 6 M (SEM COLOCACAO)</t>
  </si>
  <si>
    <t>FORRO DE PVC, FRISADO, BRANCO, REGUA DE 20 CM, ESPESSURA APROXIMADA DE 8 MM E COMPRIMENTO 6 M (SEM COLOCACAO)</t>
  </si>
  <si>
    <t>FOSSA SEPTICA, SEM FILTRO, EM POLIETILENO DE ALTA DENSIDADE (PEAD), PARA 15 A 30 CONTRIBUINTES, CILINDRICA, COM TAMPA, CAPACIDADE APROXIMADA DE *5500* LITROS (NBR 7229)</t>
  </si>
  <si>
    <t>FOSSA SEPTICA, SEM FILTRO, EM POLIETILENO DE ALTA DENSIDADE (PEAD), PARA 4 A 7 CONTRIBUINTES, CILINDRICA, COM TAMPA, CAPACIDADE APROXIMADA DE *1100* LITROS (NBR 7229)</t>
  </si>
  <si>
    <t>FOSSA SEPTICA, SEM FILTRO, EM POLIETILENO DE ALTA DENSIDADE (PEAD), PARA 8 A 14 CONTRIBUINTES, CILINDRICA, COM TAMPA, CAPACIDADE APROXIMADA DE *3000* LITROS (NBR 7229)</t>
  </si>
  <si>
    <t>FOSSA SEPTICA,SEM FILTRO, EM POLIETILENO DE ALTA DENSIDADE (PEAD), PARA 40 A 52 CONTRIBUINTES, CILINDRICA, COM TAMPA, CAPACIDADE APROXIMADA DE *10000* LITROS (NBR 7229)</t>
  </si>
  <si>
    <t>FRESADORA DE ASFALTO A FRIO SOBRE ESTEIRAS, LARG. FRESAGEM 2,00 M, POT. 410 KW/550 HP</t>
  </si>
  <si>
    <t>FRESADORA DE ASFALTO A FRIO SOBRE RODAS, LARG. FRESAGEM 1,00 M, POT. 155 KW/208 HP</t>
  </si>
  <si>
    <t>FUNDO ANTICORROSIVO PARA METAIS FERROSOS (ZARCAO)</t>
  </si>
  <si>
    <t>FUNDO PREPARADOR ACRILICO BASE AGUA</t>
  </si>
  <si>
    <t>FUNDO SINTETICO NIVELADOR BRANCO FOSCO PARA MADEIRA</t>
  </si>
  <si>
    <t>FURO PARA TORNEIRA OU OUTROS ACESSORIOS EM BANCADA DE MARMORE/ GRANITO OU OUTRO TIPO DE PEDRA NATURAL</t>
  </si>
  <si>
    <t>FUSIVEL DIAZED 20 A TAMANHO DII, CAPACIDADE DE INTERRUPCAO DE 50 KA EM VCA E 8 KA EM VCC, TENSAO NOMINAL DE 500 V</t>
  </si>
  <si>
    <t>FUSIVEL DIAZED 35 A TAMANHO DIII, CAPACIDADE DE INTERRUPCAO DE 50 KA EM VCA E 8 KA EM VCC, TENSAO NOMINAL DE 500 V</t>
  </si>
  <si>
    <t>FUSIVEL NH *36* A 80 AMPERES, TAMANHO 00, CAPACIDADE DE INTERRUPCAO DE 120 KA, TENSAO NOMINAL DE 500 V</t>
  </si>
  <si>
    <t>FUSIVEL NH 100 A TAMANHO 00, CAPACIDADE DE INTERRUPCAO DE 120 KA, TENSAO NOMINAL DE 500 V</t>
  </si>
  <si>
    <t>FUSIVEL NH 125 A TAMANHO 00, CAPACIDADE DE INTERRUPCAO DE 120 KA, TENSAO NOMINAL DE 500 V</t>
  </si>
  <si>
    <t>FUSIVEL NH 160 A TAMANHO 00, CAPACIDADE DE INTERRUPCAO DE 120 KA, TENSAO NOMINAL DE 500 V</t>
  </si>
  <si>
    <t>FUSIVEL NH 20 A TAMANHO 000, CAPACIDADE DE INTERRUPCAO DE 120 KA, TENSAO NOMINAL DE 500 V</t>
  </si>
  <si>
    <t>FUSIVEL NH 200 A 250 AMPERES, TAMANHO 1, CAPACIDADE DE INTERRUPCAO DE 120 KA, TENSAO NOMINAL DE 500 V</t>
  </si>
  <si>
    <t>GABIAO MANTA (COLCHAO) MALHA HEXAGONAL 6 X 8 CM (ZN/AL REVESTIDO COM POLIMERO), DIMENSOES 4,0 X 2,0 X 0,17 M (C X L X A) FIO 2 MM</t>
  </si>
  <si>
    <t>GABIAO MANTA (COLCHAO) MALHA HEXAGONAL 6 X 8 CM (ZN/AL REVESTIDO COM POLIMERO), FIO 2 MM, DIMENSOES 4,0 X 2,0 X 0,23 M (C X L X A)</t>
  </si>
  <si>
    <t>GABIAO MANTA (COLCHAO) MALHA HEXAGONAL 6 X 8 CM (ZN/AL REVESTIDO COM POLIMERO), FIO 2 MM, DIMENSOES 4,0 X 2,0 X 0,3 M (C X L X A)</t>
  </si>
  <si>
    <t>GABIAO MANTA (COLCHAO) MALHA HEXAGONAL 6 X 8 CM (ZN/AL REVESTIDO COM POLIMERO), FIO 2,0 MM, DIMENSOES 5,0 X 2,0 X 0,17 M (C X L X A)</t>
  </si>
  <si>
    <t>GABIAO MANTA (COLCHAO) MALHA HEXAGONAL 6 X 8 CM (ZN/AL REVESTIDO COM POLIMERO), FIO 2,0 MM, DIMENSOES 5,0 X 2,0 X 0,23 M (C X L X A)</t>
  </si>
  <si>
    <t>GABIAO MANTA (COLCHAO) MALHA HEXAGONAL 6 X 8 CM (ZN/AL REVESTIDO COM POLIMERO), FIO 2,0 MM, DIMENSOES 5,0 X 2,0 X 0,30 M (C X L X A)</t>
  </si>
  <si>
    <t>GABIAO SACO MALHA HEXAGONAL 8 X 10 CM (ZN/AL REVESTIDO COM POLIMERO), FIO 2,4 MM, DIMENSOES 3,0 X 0,65 M</t>
  </si>
  <si>
    <t>GABIAO SACO MALHA HEXAGONAL 8 X 10 CM (ZN/AL REVESTIDO COM POLIMERO), FIO 2,4 MM, H = 0,65 M</t>
  </si>
  <si>
    <t>GABIAO SACO MALHA HEXAGONAL 8 X 10 CM (ZN/AL), FIO 2,7 MM, DIMENSOES 4,0 X 0,65 M</t>
  </si>
  <si>
    <t>GABIAO TIPO CAIXA MALHA HEXAGONAL 8 X 10 CM (ZN/AL REVESTIDO COM POLIMERO), FIO 2,4 MM, DIMENSOES 2,0 X 1,0 X 1,0 M (C X L X A)</t>
  </si>
  <si>
    <t>GABIAO TIPO CAIXA MALHA HEXAGONAL 8 X 10 CM (ZN/AL REVESTIDO COM POLIMERO), FIO 2,4 MM, H = 0,50 M</t>
  </si>
  <si>
    <t>GABIAO TIPO CAIXA MALHA HEXAGONAL 8 X 10 CM (ZN/AL), FIO 2,7 MM, DIMENSOES 2,0 X 1,0 X 1,0 M (C X L X A)</t>
  </si>
  <si>
    <t>GABIAO TIPO CAIXA MALHA HEXAGONAL 8 X 10 CM (ZN/AL), FIO 2,7 MM, H = 0,50 M</t>
  </si>
  <si>
    <t>GABIAO TIPO CAIXA PARA SOLO REFORCADO, MALHA HEXAGONAL 8 X 10 CM (ZN/AL REVESTIDO COM POLIMERO), FIO 2,7 MM, DIMENSOES 2,0 X 1,0 X 0,5 M, COM CAUDA DE 4,0 M</t>
  </si>
  <si>
    <t>GABIAO TIPO CAIXA PARA SOLO REFORCADO, MALHA HEXAGONAL 8 X 10 CM (ZN/AL REVESTIDO COM POLIMERO), FIO 2,7 MM, DIMENSOES 2,0 X 1,0 X 1,0 M, COM CAUDA DE 4,0 M</t>
  </si>
  <si>
    <t>GABIAO TIPO CAIXA PARA SOLO REFORCADO, MALHA HEXAGONAL DE DUPLA TORCAO 8 X 10 CM (ZN/AL REVESTIDO COM POLIMERO), FIO 2,7 MM, DIMENSOES 2,0 X 1,0 X 0,5 M, COM CAUDA DE 3,0 M</t>
  </si>
  <si>
    <t>GABIAO TIPO CAIXA PARA SOLO REFORCADO, MALHA HEXAGONAL DE DUPLA TORCAO 8 X 10 CM (ZN/AL REVESTIDO COM POLIMERO), FIO 2,7 MM, DIMENSOES 2,0 X 1,0 X 1,0 M, COM CAUDA DE 3,0 M</t>
  </si>
  <si>
    <t>GABIAO TIPO CAIXA PARA SOLO REFORCADO, MALHA HEXAGONAL DE DUPLA TORCAO 8 X 10 CM (ZN/AL REVESTIDO COM POLIMERO), FIO 2,7 MM, DIMENSOES 2,0 X 1,0 X 1,0 M, COM CAUDA DE 4,0 M</t>
  </si>
  <si>
    <t>GABIAO TIPO CAIXA TRAPEZOIDAL, MALHA HEXAGONAL 10 X 12 CM (ZN/AL REVESTIDO COM POLIMERO) FIO 2,7 MM, FACE COM 65 GRAUS, COM GEOSSINTETICO, DIMENSOES 2,0 X 1,5 X 1,0 M (C X L X A)</t>
  </si>
  <si>
    <t>GABIAO TIPO CAIXA, MALHA HEXAGONAL 8 X 10 CM (ZN/AL REVESTIDO COM POLIMERO), FIO 2,4 MM, DIMENSOES 2,0 X 1,0 X 0,5 M (C X L X A)</t>
  </si>
  <si>
    <t>GABIAO TIPO CAIXA, MALHA HEXAGONAL 8 X 10 CM (ZN/AL REVESTIDO COM POLIMERO), FIO DE 2,4 MM, DIMENSOES 2,0 X 1,0 X 1,0 M (C X L X A)</t>
  </si>
  <si>
    <t>GABIAO TIPO CAIXA, MALHA HEXAGONAL 8 X 10 CM (ZN/AL), FIO 2,7 MM, DIMENSOES 2,0 X 1,0 X 0,5 M (C X L X A)</t>
  </si>
  <si>
    <t>GABIAO TIPO CAIXA, MALHA HEXAGONAL 8 X 10 CM (ZN/AL), FIO DE 2,7 MM, DIMENSOES 2,0 X 1,0 X 1,0 M (C X L X A)</t>
  </si>
  <si>
    <t>GABIAO TIPO CAIXA, MALHA HEXAGONAL 8 X 10 CM (ZN/AL), FIO DE 2,7 MM, DIMENSOES 5,0 X 1,0 X 1,0 M (C X L X A)</t>
  </si>
  <si>
    <t>GANCHO CHATO EM ACO GALVANIZADO, L = 110 MM, RECOBRIMENTO = 100MM, SECAO 1/8 X 1/2" (3 MM X 12 MM), PARA FIXAR TELHA DE FIBROCIMENTO ONDULADA</t>
  </si>
  <si>
    <t>GANCHO OLHAL EM ACO GALVANIZADO, ESPESSURA 16MM, ABERTURA 21MM</t>
  </si>
  <si>
    <t>GAS DE COZINHA - GLP</t>
  </si>
  <si>
    <t>GEOGRELHA TECIDA COM FILAMENTOS DE POLIESTER + PVC, RESISTENCIA LONGITUDINAL: 90 KN/M, RESISTENCIA TRANSVERSAL: 30 KN/M, ALONGAMENTO = 12 POR CENTO</t>
  </si>
  <si>
    <t>GEOTEXTIL NAO TECIDO AGULHADO DE FILAMENTOS CONTINUOS 100% POLIESTER, RESITENCIA A TRACAO = 09 KN/M</t>
  </si>
  <si>
    <t>GEOTEXTIL NAO TECIDO AGULHADO DE FILAMENTOS CONTINUOS 100% POLIESTER, RESITENCIA A TRACAO = 10 KN/M</t>
  </si>
  <si>
    <t>GEOTEXTIL NAO TECIDO AGULHADO DE FILAMENTOS CONTINUOS 100% POLIESTER, RESITENCIA A TRACAO = 14 KN/M</t>
  </si>
  <si>
    <t>GEOTEXTIL NAO TECIDO AGULHADO DE FILAMENTOS CONTINUOS 100% POLIESTER, RESITENCIA A TRACAO = 16 KN/M</t>
  </si>
  <si>
    <t>GEOTEXTIL NAO TECIDO AGULHADO DE FILAMENTOS CONTINUOS 100% POLIESTER, RESITENCIA A TRACAO = 21 KN/M</t>
  </si>
  <si>
    <t>GEOTEXTIL NAO TECIDO AGULHADO DE FILAMENTOS CONTINUOS 100% POLIESTER, RESITENCIA A TRACAO = 26 KN/M</t>
  </si>
  <si>
    <t>GEOTEXTIL NAO TECIDO AGULHADO DE FILAMENTOS CONTINUOS 100% POLIESTER, RESITENCIA A TRACAO = 31 KN/M</t>
  </si>
  <si>
    <t>GERADOR PORTATIL MONOFASICO, POTENCIA 5500 VA, MOTOR A GASOLINA, POTENCIA DO MOTOR 13 CV</t>
  </si>
  <si>
    <t>GESSEIRO (HORISTA)</t>
  </si>
  <si>
    <t>GESSEIRO (MENSALISTA)</t>
  </si>
  <si>
    <t>GESSO COLA, EM PO, PARA FIXACAO DE MOLDURAS, SANCAS E BLOCOS DE GESSO</t>
  </si>
  <si>
    <t>GESSO EM PO PARA REVESTIMENTOS/MOLDURAS/SANCAS E USO GERAL</t>
  </si>
  <si>
    <t>GESSO PROJETADO</t>
  </si>
  <si>
    <t>GONZO DE EMBUTIR, EM LATAO / ZAMAC, *20 X 48* MM, PARA JANELA BASCULANTE / PIVOTANTE, JOGO COM 4 PECAS (PAR) - INCLUI PARAFUSOS</t>
  </si>
  <si>
    <t>GONZO DE SOBREPOR, EM LATAO / ZAMAC, PARA JANELA PIVOTANTE - INCLUI PARAFUSOS</t>
  </si>
  <si>
    <t>GRADE DE DISCOS COM CONTROLE REMOTO, REBOCAVEL, COM 24 DISCOS 24" X 6 MM, COM PNEUS PARA TRANSPORTE</t>
  </si>
  <si>
    <t>GRADE DE DISCOS MECANICA 20X24" COM 20 DISCOS 24" X 6MM COM PNEUS PARA TRANSPORTE</t>
  </si>
  <si>
    <t>GRAMA BATATAIS EM PLACAS, SEM PLANTIO</t>
  </si>
  <si>
    <t>GRAMA ESMERALDA OU SAO CARLOS OU CURITIBANA, EM PLACAS, SEM PLANTIO</t>
  </si>
  <si>
    <t>GRAMPO DE ACO POLIDO 1" X 9</t>
  </si>
  <si>
    <t>GRAMPO DE ACO POLIDO 7/8" X 9</t>
  </si>
  <si>
    <t>GRAMPO LINHA VIVA DE LATAO ESTANHADO, DIAMETRO DO CONDUTOR PRINCIPAL DE 10 A 120 MM2, DIAMETRO DA DERIVACAO DE 10 A 70 MM2</t>
  </si>
  <si>
    <t>GRAMPO METALICO TIPO OLHAL PARA HASTE DE ATERRAMENTO DE 1", CONDUTOR DE *10* A 50 MM2</t>
  </si>
  <si>
    <t>GRAMPO METALICO TIPO OLHAL PARA HASTE DE ATERRAMENTO DE 1/2", CONDUTOR DE *10* A 50 MM2</t>
  </si>
  <si>
    <t>GRAMPO METALICO TIPO OLHAL PARA HASTE DE ATERRAMENTO DE 3/4", CONDUTOR DE *10* A 50 MM2</t>
  </si>
  <si>
    <t>GRAMPO METALICO TIPO OLHAL PARA HASTE DE ATERRAMENTO DE 5/8", CONDUTOR DE *10* A 50 MM2</t>
  </si>
  <si>
    <t>GRAMPO METALICO TIPO U PARA HASTE DE ATERRAMENTO DE ATE 3/4", CONDUTOR DE 10 A 25 MM2</t>
  </si>
  <si>
    <t>GRAMPO METALICO TIPO U PARA HASTE DE ATERRAMENTO DE ATE 5/8", CONDUTOR DE 10 A 25 MM2</t>
  </si>
  <si>
    <t>GRAMPO PARALELO METALICO PARA CABO DE 6 A 50 MM2, COM 2 PARAFUSOS</t>
  </si>
  <si>
    <t>GRAMPO U DE 5/8" N8 EM ACO GALVANIZADO</t>
  </si>
  <si>
    <t>GRANALHA DE ACO, ANGULAR (GRIT), PARA JATEAMENTO, PENEIRA 0,117 A 1,00 MM, (SAE G-40 A G-80)</t>
  </si>
  <si>
    <t>GRANALHA DE ACO, ANGULAR (GRIT), PARA JATEAMENTO, PENEIRA 1,41 A 1,19 MM (SAE G16)</t>
  </si>
  <si>
    <t>GRANALHA DE ACO, ESFERICA (SHOT), PARA JATEAMENTO, PENEIRA 0,40 A 1,00 MM (SAE S-170 A S-280)</t>
  </si>
  <si>
    <t>GRANILHA/ GRANA/ PEDRISCO OU AGREGADO EM MARMORE/ GRANITO/ QUARTZO E CALCARIO, PRETO, CINZA, PALHA OU BRANCO</t>
  </si>
  <si>
    <t>GRANITO PARA BANCADA, POLIDO, TIPO ANDORINHA/ QUARTZ/ CASTELO/ CORUMBA OU OUTROS EQUIVALENTES DA REGIAO, E= *2,5* CM</t>
  </si>
  <si>
    <t>GRAUTE CIMENTICIO PARA USO GERAL</t>
  </si>
  <si>
    <t>GRAXA LUBRIFICANTE A BASE DE LITIO, DE MULTIPLAS APLICACOES E CONTENDO ADITIVOS DE EXTREMA PRESSAO (GRAU DE VISCOSIDADE NLGI 2)</t>
  </si>
  <si>
    <t>GRELHA FIXA, EM PVC BRANCA, QUADRADA, 150 X 150 MM, PARA RALOS E CAIXAS</t>
  </si>
  <si>
    <t>GRELHA FIXA, PVC CROMADA, REDONDA, 150 MM, PARA RALOS E CAIXAS</t>
  </si>
  <si>
    <t>GRELHA FOFO ARTICULADA, CARGA MAXIMA 1,5 T, *300 X 1000* MM, E= *15* MM</t>
  </si>
  <si>
    <t>GRELHA FOFO SIMPLES COM REQUADRO, CARGA MAXIMA 1,5 T, 150 X 1000 MM, E= *15* MM</t>
  </si>
  <si>
    <t>GRELHA FOFO SIMPLES COM REQUADRO, CARGA MAXIMA 1,5 T, 200 X 1000 MM, E= *15* MM</t>
  </si>
  <si>
    <t>GRELHA FOFO SIMPLES COM REQUADRO, CARGA MAXIMA 12,5 T, *300 X 1000* MM, E= *15* MM, AREA ESTACIONAMENTO CARRO PASSEIO</t>
  </si>
  <si>
    <t>GRUA ASCENCIONAL, LANCA DE 30 M, CAPACIDADE DE 1,0 T A 30 M, ALTURA ATE 39 M</t>
  </si>
  <si>
    <t>GRUA ASCENCIONAL, LANCA DE 42 M, CAPACIDADE DE 1,5 T A 30 M, ALTURA ATE 39 M</t>
  </si>
  <si>
    <t>GRUA ASCENCIONAL, LANCA DE 50 M, CAPACIDADE DE 2,33 T A 30 M, ALTURA ATE 48 M</t>
  </si>
  <si>
    <t>GRUPO GERADOR A GASOLINA, POTENCIA NOMINAL 2,2 KW, TENSAO DE SAIDA 110/220 V, MOTOR POTENCIA 6,5 HP</t>
  </si>
  <si>
    <t>GRUPO GERADOR DE SOLDA ELETRICA, COM MAQUINA DE SOLDA, ATE 400 AMPERES E GERADOR A DIESEL 30 CV, MOTOR 4 CILINDROS, TANQUE COMBUST., CARENAGEM DE PROTECAO SOBRE RODAS</t>
  </si>
  <si>
    <t>GRUPO GERADOR DE SOLDA ELETRICA, COM MAQUINA DE SOLDA, ATE 400 AMPERES E GERADOR A DIESEL 60 CV, MOTOR 4 CILINDROS, TANQUE COMBUST., CARENAGEM DE PROTECAO SOBRE RODAS</t>
  </si>
  <si>
    <t>GRUPO GERADOR DIESEL, COM CARENAGEM, POTENCIA STANDART ENTRE 100 E 110 KVA, VELOCIDADE DE 1800 RPM, FREQUENCIA DE 60 HZ</t>
  </si>
  <si>
    <t>GRUPO GERADOR DIESEL, COM CARENAGEM, POTENCIA STANDART ENTRE 140 E 150 KVA, VELOCIDADE DE 1800 RPM, FREQUENCIA DE 60 HZ</t>
  </si>
  <si>
    <t>GRUPO GERADOR DIESEL, COM CARENAGEM, POTENCIA STANDART ENTRE 210 E 220 KVA, VELOCIDADE DE 1800 RPM, FREQUENCIA DE 60 HZ</t>
  </si>
  <si>
    <t>GRUPO GERADOR DIESEL, COM CARENAGEM, POTENCIA STANDART ENTRE 250 E 260 KVA, VELOCIDADE DE 1800 RPM, FREQUENCIA DE 60 HZ</t>
  </si>
  <si>
    <t>GRUPO GERADOR DIESEL, COM CARENAGEM, POTENCIA STANDART ENTRE 50 E 55 KVA, VELOCIDADE DE 1800 RPM, FREQUENCIA DE 60 HZ</t>
  </si>
  <si>
    <t>GRUPO GERADOR DIESEL, SEM CARENAGEM, POTENCIA STANDART ENTRE 100 E 110 KVA, VELOCIDADE DE 1800 RPM, FREQUENCIA DE 60 HZ</t>
  </si>
  <si>
    <t>GRUPO GERADOR DIESEL, SEM CARENAGEM, POTENCIA STANDART ENTRE 210 E 220 KVA, VELOCIDADE DE 1800 RPM, FREQUENCIA DE 60 HZ</t>
  </si>
  <si>
    <t>GRUPO GERADOR DIESEL, SEM CARENAGEM, POTENCIA STANDART ENTRE 250 E 260 KVA, VELOCIDADE DE 1800 RPM, FREQUENCIA DE 60 HZ</t>
  </si>
  <si>
    <t>GRUPO GERADOR DIESEL, SEM CARENAGEM, POTENCIA STANDART ENTRE 80 E 90 KVA, VELOCIDADE DE 1800 RPM, FREQUENCIA DE 60 HZ</t>
  </si>
  <si>
    <t>GRUPO GERADOR ESTACIONARIO, MOTOR DIESEL POTENCIA 170 KVA</t>
  </si>
  <si>
    <t>GRUPO GERADOR ESTACIONARIO, POTENCIA 150 KVA, MOTOR DIESEL</t>
  </si>
  <si>
    <t>GRUPO GERADOR REBOCAVEL, POTENCIA *66* KVA, MOTOR A DIESEL</t>
  </si>
  <si>
    <t>GUARNICAO / ALIZAR / VISTA LISA EM MADEIRA MACICA, PARA PORTA, E = *1* CM, L = *5* CM, CEDRINHO / ANGELIM COMERCIAL / TAURI/ CURUPIXA / PEROBA / CUMARU OU EQUIVALENTE DA REGIAO</t>
  </si>
  <si>
    <t>GUARNICAO / ALIZAR / VISTA LISA EM MADEIRA MACICA, PARA PORTA, E = *1* CM, L = *5* CM, PINUS /EUCALIPTO / VIROLA OU EQUIVALENTE DA REGIAO</t>
  </si>
  <si>
    <t>GUARNICAO / ALIZAR / VISTA, E = *1,5* CM, L = *5,0* CM, EM POLIESTIRENO, BRANCO (JOGO PARA 1 FACE)</t>
  </si>
  <si>
    <t>GUARNICAO / MOLDURA / ARREMATE DE ACABAMENTO PARA ESQUADRIA, EM ALUMINIO PERFIL 25, ACABAMENTO ANODIZADO BRANCO OU BRILHANTE, PARA 1 FACE</t>
  </si>
  <si>
    <t>GUARNICAO/ALIZAR/VISTA, E = *1,3* CM, L = *5,0* CM HASTE REGULAVEL = *35* MM, EM MDF/PVC WOOD/ POLIESTIRENO OU MADEIRA LAMINADA, PRIMER BRANCO (JOGO PARA 1 FACE)</t>
  </si>
  <si>
    <t>GUARNICAO/ALIZAR/VISTA, E = *1,3* CM, L = *7,0* CM, EM POLIESTIRENO, BRANCO (JOGO PARA 1 FACE)</t>
  </si>
  <si>
    <t>GUINCHO DE ALAVANCA MANUAL, CAPACIDADE 3,2 T COM 20 M DE CABO DE ACO DIAMETRO 16,3 MM</t>
  </si>
  <si>
    <t>GUINCHO DE ALAVANCA MANUAL, CAPACIDADE DE 1,6 T, COM 20 M DE CABO DE ACO (AQUISICAO)</t>
  </si>
  <si>
    <t>GUINCHO ELETRICO DE COLUNA, CAPACIDADE 400 KG, COM MOTO FREIO, MOTOR TRIFASICO DE 1,25 CV</t>
  </si>
  <si>
    <t>GUINDAUTO HIDRAULICO, CAPACIDADE MAXIMA DE CARGA 10000 KG, MOMENTO MAXIMO DE CARGA 23 TM, ALCANCE MAXIMO HORIZONTAL 11,80 M, PARA MONTAGEM SOBRE CHASSI DE CAMINHAO PBT MINIMO 15000 KG (INCLUI MONTAGEM, NAO INCLUI CAMINHAO)</t>
  </si>
  <si>
    <t>GUINDAUTO HIDRAULICO, CAPACIDADE MAXIMA DE CARGA 14340 KG, MOMENTO MAXIMO DE CARGA 42,3 TM, ALCANCE MAXIMO HORIZONTAL 16,80 M, PARA MONTAGEM SOBRE CHASSI DE CAMINHAO PBT MINIMO 23000 KG (INCLUI MONTAGEM, NAO INCLUI CAMINHAO)</t>
  </si>
  <si>
    <t>GUINDAUTO HIDRAULICO, CAPACIDADE MAXIMA DE CARGA 30000 KG, MOMENTO MAXIMO DE CARGA 92,2 TM, ALCANCE MAXIMO HORIZONTAL 22,00 M, PARA MONTAGEM SOBRE CHASSI DE CAMINHAO PBT MINIMO 30000 KG (INCLUI MONTAGEM, NAO INCLUI CAMINHAO)</t>
  </si>
  <si>
    <t>GUINDAUTO HIDRAULICO, CAPACIDADE MAXIMA DE CARGA 3300 KG, MOMENTO MAXIMO DE CARGA 5,8 TM, ALCANCE MAXIMO HORIZONTAL 7,60 M, PARA MONTAGEM SOBRE CHASSI DE CAMINHAO PBT MINIMO 8000 KG (INCLUI MONTAGEM, NAO INCLUI CAMINHAO)</t>
  </si>
  <si>
    <t>GUINDAUTO HIDRAULICO, CAPACIDADE MAXIMA DE CARGA 6200 KG, MOMENTO MAXIMO DE CARGA 11,7 TM, ALCANCE MAXIMO HORIZONTAL 9,70 M, PARA MONTAGEM SOBRE CHASSI DE CAMINHAO PBT MINIMO 13000 KG (INCLUI MONTAGEM, NAO INCLUI CAMINHAO)</t>
  </si>
  <si>
    <t>GUINDAUTO HIDRAULICO, CAPACIDADE MAXIMA DE CARGA 8500 KG, MOMENTO MAXIMO DE CARGA 30,4 TM, ALCANCE MAXIMO HORIZONTAL 14,30 M, PARA MONTAGEM SOBRE CHASSI DE CAMINHAO PBT MINIMO 23000 KG (INCLUI MONTAGEM, NAO INCLUI CAMINHAO)</t>
  </si>
  <si>
    <t>HASTE ANCORA EM ACO GALVANIZADO, DIMENSOES 16 MM X 2000 MM</t>
  </si>
  <si>
    <t>HASTE DE ATERRAMENTO EM ACO COM 3,00 M DE COMPRIMENTO E DN = 3/4", REVESTIDA COM BAIXA CAMADA DE COBRE, SEM CONECTOR</t>
  </si>
  <si>
    <t>HASTE DE ATERRAMENTO EM ACO COM 3,00 M DE COMPRIMENTO E DN = 5/8", REVESTIDA COM BAIXA CAMADA DE COBRE, COM CONECTOR TIPO GRAMPO</t>
  </si>
  <si>
    <t>HASTE DE ATERRAMENTO EM ACO COM 3,00 M DE COMPRIMENTO E DN = 5/8", REVESTIDA COM BAIXA CAMADA DE COBRE, SEM CONECTOR</t>
  </si>
  <si>
    <t>HASTE DE ATERRAMENTO EM ACO GALVANIZADO TIPO CANTONEIRA COM 2,00 M DE COMPRIMENTO, 25 X 25 MM E CHAPA DE 3/16"</t>
  </si>
  <si>
    <t>HASTE PARA PERFURATRIZ DE ESTEIRA T38, D= 1 1/2" X *3 M*, PARA PROLONGAR BROCA</t>
  </si>
  <si>
    <t>HASTE RETA DE ACO GALVANIZADO, H = *30* CM, BASE RETANGULAR, PARA FIXACAO DE CONCERTINA SIMPLES DE 30 CM (NAO INCLUI OS FIXADORES)</t>
  </si>
  <si>
    <t>HASTE RETA PARA GANCHO DE FERRO GALVANIZADO, COM ROSCA 1/4" X 30 CM PARA FIXACAO DE TELHA METALICA, INCLUI PORCA E ARRUELAS DE VEDACAO</t>
  </si>
  <si>
    <t>HASTE RETA PARA GANCHO DE FERRO GALVANIZADO, COM ROSCA 1/4" X 40 CM PARA FIXACAO DE TELHA DE FIBROCIMENTO, INCLUI PORCA SEXTAVADA DE ZINCO</t>
  </si>
  <si>
    <t>HASTE RETA PARA GANCHO DE FERRO GALVANIZADO, COM ROSCA 5/16" X 35 CM PARA FIXACAO DE TELHA DE FIBROCIMENTO, INCLUI PORCA E ARRUELAS DE VEDACAO</t>
  </si>
  <si>
    <t>HASTE RETA PARA GANCHO DE FERRO GALVANIZADO, COM ROSCA 5/16" X 40 CM PARA FIXACAO DE TELHA DE FIBROCIMENTO, INCLUI PORCA SEXTAVADA DE ZINCO</t>
  </si>
  <si>
    <t>HASTE RETA PARA GANCHO DE FERRO GALVANIZADO, COM ROSCA 5/16" X 45 CM PARA FIXACAO DE TELHA DE FIBROCIMENTO, INCLUI PORCA E ARRUELAS DE VEDACAO</t>
  </si>
  <si>
    <t>HIDRANTE DE COLUNA COMPLETO, EM FERRO FUNDIDO, DN = 100 MM, COM REGISTRO, CUNHA DE BORRACHA, CURVA DESSIMETRICA, EXTREMIDADE E TAMPAS (INCLUI KIT FIXACAO)</t>
  </si>
  <si>
    <t>HIDRANTE DE COLUNA COMPLETO, EM FERRO FUNDIDO, DN = 75 MM, COM REGISTRO, CUNHA DE BORRACHA, CURVA DESSIMETRICA, EXTREMIDADE E TAMPAS (INCLUI KIT FIXACAO)</t>
  </si>
  <si>
    <t>HIDRANTE SUBTERRANEO, EM FERRO FUNDIDO, COM CURVA CURTA E CAIXA, DN 75 MM</t>
  </si>
  <si>
    <t>HIDRANTE SUBTERRANEO, EM FERRO FUNDIDO, COM CURVA LONGA E CAIXA, DN 75 MM</t>
  </si>
  <si>
    <t>HIDROJATEADORA PARA DESOBSTRUCAO DE REDES E GALERIAS, TANQUE 7000 L, BOMBA TRIPLEX 120 KGF/CM2 128 L/MIN (INCLUI MONTAGEM, NAO INCLUI CAMINHAO)</t>
  </si>
  <si>
    <t>HIDROJATEADORA PARA DESOBSTRUCAO DE REDES E GALERIAS, TANQUE 7000 L, BOMBA TRIPLEX 140 KGF/CM2 260 L/MIN ALIMENTADA POR MOTOR INDEPENDENTE A DIESEL POTENCIA 125 CV (INCLUI MONTAGEM, NAO INCLUI CAMINHAO)</t>
  </si>
  <si>
    <t>HIDROMETRO MULTIJATO / MEDIDOR DE AGUA, DN 1 1/2", VAZAO MAXIMA DE 20 M3/H, PARA AGUA POTAVEL FRIA, RELOJOARIA PLANA, CLASSE B, HORIZONTAL (SEM CONEXOES)</t>
  </si>
  <si>
    <t>HIDROMETRO MULTIJATO / MEDIDOR DE AGUA, DN 1", VAZAO MAXIMA DE 10 M3/H, PARA AGUA POTAVEL FRIA, RELOJOARIA PLANA, CLASSE B, HORIZONTAL (SEM CONEXOES)</t>
  </si>
  <si>
    <t>HIDROMETRO MULTIJATO / MEDIDOR DE AGUA, DN 1", VAZAO MAXIMA DE 7 M3/H, PARA AGUA POTAVEL FRIA, RELOJOARIA PLANA, CLASSE B, HORIZONTAL (SEM CONEXOES)</t>
  </si>
  <si>
    <t>HIDROMETRO MULTIJATO / MEDIDOR DE AGUA, DN 2", VAZAO MAXIMA DE 30 M3/H, PARA AGUA POTAVEL FRIA, RELOJOARIA PLANA, CLASSE B, HORIZONTAL (SEM CONEXOES)</t>
  </si>
  <si>
    <t>HIDROMETRO UNIJATO / MEDIDOR DE AGUA, DN 1/2", VAZAO MAXIMA DE 1,5 M3/H, PARA AGUA POTAVEL FRIA, RELOJOARIA PLANA, CLASSE B, HORIZONTAL (SEM CONEXOES)</t>
  </si>
  <si>
    <t>HIDROMETRO UNIJATO / MEDIDOR DE AGUA, DN 1/2", VAZAO MAXIMA DE 3 M3/H, PARA AGUA POTAVEL FRIA, RELOJOARIA PLANA, CLASSE B, HORIZONTAL (SEM CONEXOES)</t>
  </si>
  <si>
    <t>HIDROMETRO UNIJATO / MEDIDOR DE AGUA, DN 3/4", VAZAO MAXIMA DE 5 M3/H, PARA AGUA POTAVEL FRIA, RELOJOARIA PLANA, CLASSE B, HORIZONTAL (SEM CONEXOES)0,</t>
  </si>
  <si>
    <t>HIDROMETRO WOLTMANN, DN 2", VAZAO MAXIMA DE 50 M3/H, PARA AGUA POTAVEL FRIA, RELOJOARIA PLANA, TURBINA HORIZONTAL, EQUIPADO COM TELEMETRIA (SEM CONEXOES)</t>
  </si>
  <si>
    <t>HIDROMETRO WOLTMANN, DN 3", VAZAO MAXIMA DE 80 M3/H, PARA AGUA POTAVEL FRIA, RELOJOARIA PLANA, TURBINA HORIZONTAL, EQUIPADO COM TELEMETRIA (SEM CONEXOES)</t>
  </si>
  <si>
    <t>IMPERMEABILIZADOR (HORISTA)</t>
  </si>
  <si>
    <t>IMPERMEABILIZADOR (MENSALISTA)</t>
  </si>
  <si>
    <t>IMPERMEABILIZANTE FLEXIVEL BRANCO DE BASE ACRILICA PARA COBERTURAS</t>
  </si>
  <si>
    <t>IMPERMEABILIZANTE INCOLOR, BASE SILICONE, PARA TRATAMENTO DE FACHADAS, TELHAS, PEDRAS E OUTRAS SUPERFICIES</t>
  </si>
  <si>
    <t>IMUNIZANTE PARA MADEIRA, INCOLOR</t>
  </si>
  <si>
    <t>INSTALADOR DE TUBULACOES (TUBOS/EQUIPAMENTOS) (MENSALISTA)</t>
  </si>
  <si>
    <t>INSTALADOR DE TUBULACOES - TUBOS/EQUIPAMENTOS (HORISTA)</t>
  </si>
  <si>
    <t>INTERRUPTOR BIPOLAR 10A, 250V, CONJUNTO MONTADO PARA EMBUTIR 4" X 2" (PLACA + SUPORTE + MODULO)</t>
  </si>
  <si>
    <t>INTERRUPTOR BIPOLAR SIMPLES 10 A, 250 V (APENAS MODULO)</t>
  </si>
  <si>
    <t>INTERRUPTOR INTERMEDIARIO 10 A, 250 V (APENAS MODULO)</t>
  </si>
  <si>
    <t>INTERRUPTOR INTERMEDIARIO 10A, 250V, CONJUNTO MONTADO PARA EMBUTIR 4" X 2" (PLACA + SUPORTE + MODULO)</t>
  </si>
  <si>
    <t>INTERRUPTOR PARALELO + TOMADA 2P+T 10A, 250V, CONJUNTO MONTADO PARA EMBUTIR 4" X 2" (PLACA + SUPORTE + MODULOS)</t>
  </si>
  <si>
    <t>INTERRUPTOR PARALELO 10A, 250V (APENAS MODULO)</t>
  </si>
  <si>
    <t>INTERRUPTOR PARALELO 10A, 250V, CONJUNTO MONTADO PARA EMBUTIR 4" X 2" (PLACA + SUPORTE + MODULO)</t>
  </si>
  <si>
    <t>INTERRUPTOR SIMPLES + 2 INTERRUPTORES PARALELOS 10A, 250V, CONJUNTO MONTADO PARA EMBUTIR 4" X 2" (PLACA + SUPORTE + MODULOS)</t>
  </si>
  <si>
    <t>INTERRUPTOR SIMPLES + INTERRUPTOR PARALELO + TOMADA 2P+T 10A, 250V, CONJUNTO MONTADO PARA EMBUTIR 4" X 2" (PLACA + SUPORTE + MODULOS)</t>
  </si>
  <si>
    <t>INTERRUPTOR SIMPLES + INTERRUPTOR PARALELO 10A, 250V, CONJUNTO MONTADO PARA EMBUTIR 4" X 2" (PLACA + SUPORTE + MODULOS)</t>
  </si>
  <si>
    <t>INTERRUPTOR SIMPLES + TOMADA 2P+T 10A, 250V, CONJUNTO MONTADO PARA EMBUTIR 4" X 2" (PLACA + SUPORTE + MODULOS)</t>
  </si>
  <si>
    <t>INTERRUPTOR SIMPLES 10A, 250V (APENAS MODULO)</t>
  </si>
  <si>
    <t>INTERRUPTOR SIMPLES 10A, 250V, CONJUNTO MONTADO PARA EMBUTIR 4" X 2" (PLACA + SUPORTE + MODULO)</t>
  </si>
  <si>
    <t>INTERRUPTOR SIMPLES 10A, 250V, CONJUNTO MONTADO PARA SOBREPOR 4" X 2" (CAIXA + 2 MODULOS)</t>
  </si>
  <si>
    <t>INTERRUPTOR SIMPLES 10A, 250V, CONJUNTO MONTADO PARA SOBREPOR 4" X 2" (CAIXA + MODULO)</t>
  </si>
  <si>
    <t>INTERRUPTORES PARALELOS (2 MODULOS) + TOMADA 2P+T 10A, 250V, CONJUNTO MONTADO PARA EMBUTIR 4" X 2" (PLACA + SUPORTE + MODULOS)</t>
  </si>
  <si>
    <t>INTERRUPTORES PARALELOS (2 MODULOS) 10A, 250V, CONJUNTO MONTADO PARA EMBUTIR 4" X 2" (PLACA + SUPORTE + MODULOS)</t>
  </si>
  <si>
    <t>INTERRUPTORES PARALELOS (3 MODULOS) 10A, 250V, CONJUNTO MONTADO PARA EMBUTIR 4" X 2" (PLACA + SUPORTE + MODULO)</t>
  </si>
  <si>
    <t>INTERRUPTORES SIMPLES (2 MODULOS) + 1 INTERRUPTOR PARALELO 10A, 250V, CONJUNTO MONTADO PARA EMBUTIR 4" X 2" (PLACA + SUPORTE + MODULOS)</t>
  </si>
  <si>
    <t>INTERRUPTORES SIMPLES (2 MODULOS) + TOMADA 2P+T 10A, 250V, CONJUNTO MONTADO PARA EMBUTIR 4" X 2" (PLACA + SUPORTE + MODULOS)</t>
  </si>
  <si>
    <t>INTERRUPTORES SIMPLES (2 MODULOS) 10A, 250V, CONJUNTO MONTADO PARA EMBUTIR 4" X 2" (PLACA + SUPORTE + MODULOS)</t>
  </si>
  <si>
    <t>INTERRUPTORES SIMPLES (3 MODULOS) 10A, 250V, CONJUNTO MONTADO PARA EMBUTIR 4" X 2" (PLACA + SUPORTE + MODULOS)</t>
  </si>
  <si>
    <t>ISOLADOR DE PORCELANA SUSPENSO, DISCO TIPO GARFO OLHAL, DIAMETRO DE 152 MM, PARA TENSAO DE *15* KV</t>
  </si>
  <si>
    <t>ISOLADOR DE PORCELANA, TIPO BUCHA, PARA TENSAO DE *15* KV</t>
  </si>
  <si>
    <t>ISOLADOR DE PORCELANA, TIPO BUCHA, PARA TENSAO DE *35* KV</t>
  </si>
  <si>
    <t>ISOLADOR DE PORCELANA, TIPO PINO MONOCORPO, PARA TENSAO DE *15* KV</t>
  </si>
  <si>
    <t>ISOLADOR DE PORCELANA, TIPO PINO MONOCORPO, PARA TENSAO DE *35* KV</t>
  </si>
  <si>
    <t>ISOLADOR DE PORCELANA, TIPO ROLDANA, DIMENSOES DE *72* X *72* MM, PARA USO EM BAIXA TENSAO</t>
  </si>
  <si>
    <t>JANELA BASCULANTE EM MADEIRA PINUS/ EUCALIPTO/ TAUARI/ VIROLA OU EQUIVALENTE DA REGIAO, *60 X 60*, CAIXA DO BATENTE/ MARCO E = *10* CM, 2 BASCULAS PARA VIDRO, COM FERRAGENS (SEM VIDRO, SEM GUARNICAO/ALIZAR E SEM ACABAMENTO)</t>
  </si>
  <si>
    <t>JANELA BASCULANTE EM MADEIRA PINUS/ EUCALIPTO/ TAUARI/ VIROLA OU EQUIVALENTE DA REGIAO, CAIXA DO BATENTE/ MARCO *10* CM, *2* FOLHAS BASCULANTES PARA VIDRO, COM FERRAGENS (SEM VIDRO, SEM GUARNICAO/ALIZAR E SEM ACABAMENTO)</t>
  </si>
  <si>
    <t>JANELA BASCULANTE, ACO, COM BATENTE/REQUADRO, 60 X 60 CM (SEM VIDROS)</t>
  </si>
  <si>
    <t>JANELA BASCULANTE, EM ALUMINIO PERFIL 20, 80 X 60 CM (A X L), 4 FLS (1 FIXA E 3 MOVEIS), ACABAMENTO BRANCO OU BRILHANTE, BATENTE DE 3 A 4 CM, COM VIDRO 4 MM, SEM GUARNICAO</t>
  </si>
  <si>
    <t>JANELA DE 6 FOLHAS DE CORRER EM MADEIRA CEDRINHO/ ANGELIM COMERCIAL/ CURUPIXA/ CUMARU OU EQUIVALENTE DA REGIAO, CAIXA DO BATENTE/MARCO *10* CM, 2 FOLHAS DE CORRER VENEZIANA, 2 FOLHAS FIXAS VENEZIANA E 2 FOLHAS DE CORRER PARA VIDRO, COM FERRAGENS (SEM VIDRO, SEM ACABAMENTO E SEM GUARNICAO/ALIZAR)</t>
  </si>
  <si>
    <t>JANELA DE 6 FOLHAS DE CORRER EM MADEIRA IMBUIA/CEDRO ARANA/CEDRO ROSA OU EQUIVALENTE DA REGIAO, CAIXA DO BATENTE/MARCO *10* CM, 2 FOLHAS DE CORRER VENEZIANA, 2 FOLHAS FIXAS VENEZIANA E 2 FOLHAS DE CORRER PARA VIDRO, COM FERRAGENS (SEM VIDRO, SEM ACABAMENTO E SEM GUARNICAO/ALIZAR)</t>
  </si>
  <si>
    <t>JANELA DE 6 FOLHAS DE CORRER EM MADEIRA PINUS/ EUCALIPTO/ TAUARI/ VIROLA OU EQUIVALENTE DA REGIAO, CAIXA DO BATENTE/MARCO *10* CM, 2 FOLHAS DE CORRER VENEZIANA, 2 FOLHAS FIXAS VENEZIANA E 2 FOLHAS DE CORRER PARA VIDRO, COM FERRAGENS (SEM VIDRO, SEM ACABAMENTO E SEM GUARNICAO/ALIZAR)</t>
  </si>
  <si>
    <t>JANELA DE ABRIR EM MADEIRA IMBUIA/CEDRO ARANA/CEDRO ROSA OU EQUIVALENTE DA REGIAO, CAIXA DO BATENTE/MARCO *10* CM, 2 FOLHAS DE ABRIR TIPO VENEZIANA E 2 FOLHAS DE ABRIR PARA VIDRO, COM GUARNICAO/ALIZAR, COM FERRAGENS, (SEM VIDRO E SEM ACABAMENTO)</t>
  </si>
  <si>
    <t>JANELA DE ABRIR EM MADEIRA PINUS/EUCALIPTO/TAUARI/VIROLA OU EQUIVALENTE DA REGIAO, CAIXA DO BATENTE/MARCO *10* CM, 2 FOLHAS DE ABRIR TIPO VENEZIANA E 2 FOLHAS GUILHOTINA PARA VIDRO, COM FERRAGENS (SEM VIDRO, SEM GUARNICAO/ALIZAR E SEM ACABAMENTO)</t>
  </si>
  <si>
    <t>JANELA DE CORRER, ACO, BATENTE/REQUADRO DE 6 A 14 CM, COM DIVISAO HORIZ, PINT ANTICORROSIVA, SEM VIDRO, BANDEIRA COM BASCULA, 4 FLS, 120 X 150 CM (A X L)</t>
  </si>
  <si>
    <t>JANELA DE CORRER, EM ALUMINIO PERFIL 25, 100 X 120 CM (A X L), 2 FLS MOVEIS, SEM BANDEIRA, ACABAMENTO BRANCO OU BRILHANTE, BATENTE DE 6 A 7 CM, COM VIDRO 4 MM, SEM GUARNICAO</t>
  </si>
  <si>
    <t>JANELA DE CORRER, EM ALUMINIO PERFIL 25, 100 X 150 CM (A X L), 2 FLS MOVEIS, SEM BANDEIRA, ACABAMENTO BRANCO OU BRILHANTE, BATENTE DE 6 A 7 CM, COM VIDRO 4 MM, SEM GUARNICAO</t>
  </si>
  <si>
    <t>JANELA DE CORRER, EM ALUMINIO PERFIL 25, 100 X 150 CM (A X L), 4 FLS MOVEIS, SEM BANDEIRA, ACABAMENTO BRANCO OU BRILHANTE, BATENTE DE 6 A 7 CM, COM VIDRO 4 MM, SEM GUARNICAO/ALIZAR</t>
  </si>
  <si>
    <t>JANELA DE CORRER, EM ALUMINIO PERFIL 25, 100 X 200 CM (A X L), 4 FLS, SEM BANDEIRA, ACABAMENTO BRANCO OU BRILHANTE, BATENTE DE 6 A 7 CM, COM VIDRO 4 MM, SEM GUARNICAO/ALIZAR</t>
  </si>
  <si>
    <t>JANELA DE CORRER, EM ALUMINIO PERFIL 25, 120 X 150 CM (A X L), 4 FLS, BANDEIRA COM BASCULA, ACABAMENTO BRANCO OU BRILHANTE, BATENTE/REQUADRO DE 6 A 14 CM, COM VIDRO 4 MM, SEM GUARNICAO/ALIZAR</t>
  </si>
  <si>
    <t>JANELA EM MADEIRA CEDRINHO/ ANGELIM COMERCIAL/ CURUPIXA/ CUMARU OU EQUIVALENTE DA REGIAO, CAIXA DO BATENTE/MARCO *10* CM, 2 FOLHAS DE ABRIR TIPO VENEZIANA E 2 FOLHAS GUILHOTINA PARA VIDRO, COM GUARNICAO/ALIZAR, COM FERRAGENS (SEM VIDRO E SEM ACABAMENTO)</t>
  </si>
  <si>
    <t>JANELA FIXA, EM ALUMINIO PERFIL 20, 60 X 80 CM (A X L), BATENTE/REQUADRO DE 3 A 14 CM, COM VIDRO 4 MM, SEM GUARNICAO/ALIZAR, ACABAMENTO ALUM BRANCO OU BRILHANTE</t>
  </si>
  <si>
    <t>JANELA INTEGRADA VENEZIANA EM ALUMINIO PERFIL 25, 120 X 120 CM (A X L), 2 FLS (2 VIDROS) E VENEZIANA COM ACIONAMENTO MANUAL, SEM BANDEIRA, ACABAMENTO BRILHANTE, BATENTE DE 11,50 A 12,50 CM, COM VIDRO 4 MM, INCLUSO GUARNICAO</t>
  </si>
  <si>
    <t>JANELA MAXIM-AR EM MADEIRA CEDRINHO/ ANGELIM COMERCIAL/ CURUPIXA/ CUMARU OU EQUIVALENTE DA REGIAO, CAIXA DO BATENTE/MARCO *10* CM, 1 FOLHA PARA VIDRO, COM GUARNICAO/ALIZAR, COM FERRAGENS, (SEM VIDRO E SEM ACABAMENTO)</t>
  </si>
  <si>
    <t>JANELA MAXIM-AR, ACO GALVANIZADO PINT. ANTICORROSIVA, COM BATENTE/REQUADRO DE 6 A 14 CM, SEM VIDRO, COM GRADE, 1 FL, 60 X 80 CM (A X L)</t>
  </si>
  <si>
    <t>JANELA MAXIM-AR, EM ALUMINIO PERFIL 25, 60 X 80 CM (A X L), ACABAMENTO BRANCO OU BRILHANTE, BATENTE DE 4 A 5 CM, COM VIDRO 4 MM, SEM GUARNICAO/ALIZAR</t>
  </si>
  <si>
    <t>JANELA VENEZIANA DE CORRER, EM ALUMINIO PERFIL 25, 100 X 120 CM (A X L), 3 FLS (2 VENEZIANAS E 1 VIDRO), SEM BANDEIRA, ACABAMENTO BRANCO OU BRILHANTE, BATENTE DE 8 A 9 CM, COM VIDRO 4 MM, SEM GUARNICAO/ALIZAR</t>
  </si>
  <si>
    <t>JANELA VENEZIANA DE CORRER, EM ALUMINIO PERFIL 25, 100 X 150 CM (A X L), 6 FLS (4 VENEZIANAS E 2 VIDROS), SEM BANDEIRA, ACABAMENTO BRANCO OU BRILHANTE, BATENTE DE 8 A 9 CM, COM VIDRO 4 MM, SEM GUARNICAO / ALIZAR</t>
  </si>
  <si>
    <t>JARDINEIRO (HORISTA)</t>
  </si>
  <si>
    <t>JARDINEIRO (MENSALISTA)</t>
  </si>
  <si>
    <t>JOELHO CPVC, SOLDAVEL, 45 GRAUS, 15 MM, PARA AGUA QUENTE</t>
  </si>
  <si>
    <t>JOELHO CPVC, SOLDAVEL, 45 GRAUS, 22 MM, PARA AGUA QUENTE</t>
  </si>
  <si>
    <t>JOELHO CPVC, SOLDAVEL, 45 GRAUS, 28 MM, PARA AGUA QUENTE</t>
  </si>
  <si>
    <t>JOELHO CPVC, SOLDAVEL, 45 GRAUS, 35 MM, PARA AGUA QUENTE</t>
  </si>
  <si>
    <t>JOELHO CPVC, SOLDAVEL, 45 GRAUS, 42 MM, PARA AGUA QUENTE</t>
  </si>
  <si>
    <t>JOELHO CPVC, SOLDAVEL, 45 GRAUS, 54 MM, PARA AGUA QUENTE</t>
  </si>
  <si>
    <t>JOELHO CPVC, SOLDAVEL, 45 GRAUS, 73 MM, PARA AGUA QUENTE</t>
  </si>
  <si>
    <t>JOELHO CPVC, SOLDAVEL, 45 GRAUS, 89 MM, PARA AGUA QUENTE</t>
  </si>
  <si>
    <t>JOELHO CPVC, SOLDAVEL, 90 GRAUS, 114 MM, PARA AGUA QUENTE</t>
  </si>
  <si>
    <t>JOELHO CPVC, SOLDAVEL, 90 GRAUS, 15 MM, PARA AGUA QUENTE</t>
  </si>
  <si>
    <t>JOELHO CPVC, SOLDAVEL, 90 GRAUS, 22 MM, PARA AGUA QUENTE</t>
  </si>
  <si>
    <t>JOELHO CPVC, SOLDAVEL, 90 GRAUS, 28 MM, PARA AGUA QUENTE</t>
  </si>
  <si>
    <t>JOELHO CPVC, SOLDAVEL, 90 GRAUS, 35 MM, PARA AGUA QUENTE</t>
  </si>
  <si>
    <t>JOELHO CPVC, SOLDAVEL, 90 GRAUS, 42 MM, PARA AGUA QUENTE</t>
  </si>
  <si>
    <t>JOELHO CPVC, SOLDAVEL, 90 GRAUS, 54 MM, PARA AGUA QUENTE</t>
  </si>
  <si>
    <t>JOELHO CPVC, SOLDAVEL, 90 GRAUS, 73 MM, PARA AGUA QUENTE</t>
  </si>
  <si>
    <t>JOELHO CPVC, SOLDAVEL, 90 GRAUS, 89 MM, PARA AGUA QUENTE</t>
  </si>
  <si>
    <t>JOELHO DE REDUCAO, PVC SOLDAVEL, 90 GRAUS, 25 MM X 20 MM, COR MARROM, PARA AGUA FRIA PREDIAL</t>
  </si>
  <si>
    <t>JOELHO DE REDUCAO, PVC SOLDAVEL, 90 GRAUS, 32 MM X 25 MM, COR MARROM, PARA AGUA FRIA PREDIAL</t>
  </si>
  <si>
    <t>JOELHO DE REDUCAO, PVC, ROSCAVEL, 90 GRAUS, 1" X 3/4", COR BRANCA, PARA AGUA FRIA PREDIAL</t>
  </si>
  <si>
    <t>JOELHO DE REDUCAO, PVC, ROSCAVEL, 90 GRAUS, 3/4" X 1/2", COR BRANCA, PARA AGUA FRIA PREDIAL</t>
  </si>
  <si>
    <t>JOELHO DE TRANSICAO, CPVC, SOLDAVEL, 90 GRAUS, 15 MM X 1/2", PARA AGUA QUENTE</t>
  </si>
  <si>
    <t>JOELHO DE TRANSICAO, CPVC, SOLDAVEL, 90 GRAUS, 22 MM X 1/2", PARA AGUA QUENTE</t>
  </si>
  <si>
    <t>JOELHO DE TRANSICAO, CPVC, SOLDAVEL, 90 GRAUS, 22 MM X 3/4", PARA AGUA QUENTE</t>
  </si>
  <si>
    <t>JOELHO PPR 45 GRAUS, SOLDAVEL, F/F, DN 20 MM, PARA AGUA QUENTE PREDIAL</t>
  </si>
  <si>
    <t>JOELHO PPR 45 GRAUS, SOLDAVEL, F/F, DN 25 MM, PARA AGUA QUENTE PREDIAL</t>
  </si>
  <si>
    <t>JOELHO PPR 45 GRAUS, SOLDAVEL, F/F, DN 40 MM, PARA AQUA QUENTE E FRIA PREDIAL</t>
  </si>
  <si>
    <t>JOELHO PPR 45 GRAUS, SOLDAVEL, F/F, DN 50 MM, PARA AQUA QUENTE E FRIA PREDIAL</t>
  </si>
  <si>
    <t>JOELHO PPR 45 GRAUS, SOLDAVEL, F/F, DN 63 MM, PARA AQUA QUENTE E FRIA PREDIAL</t>
  </si>
  <si>
    <t>JOELHO PPR 45 GRAUS, SOLDAVEL, F/F, DN 75 MM, PARA AQUA QUENTE E FRIA PREDIAL</t>
  </si>
  <si>
    <t>JOELHO PPR 45 GRAUS, SOLDAVEL, F/F, DN 90 MM, PARA AQUA QUENTE E FRIA PREDIAL</t>
  </si>
  <si>
    <t>JOELHO PPR, 45 GRAUS, SOLDAVEL, F/F, DN 32 MM, PARA AGUA QUENTE PREDIAL</t>
  </si>
  <si>
    <t>JOELHO PPR, 90 GRAUS, SOLDAVEL, F/F, DN 110 MM, PARA AGUA QUENTE PREDIAL</t>
  </si>
  <si>
    <t>JOELHO PPR, 90 GRAUS, SOLDAVEL, F/F, DN 20 MM, PARA AGUA QUENTE PREDIAL</t>
  </si>
  <si>
    <t>JOELHO PPR, 90 GRAUS, SOLDAVEL, F/F, DN 25 MM, PARA AGUA QUENTE PREDIAL</t>
  </si>
  <si>
    <t>JOELHO PPR, 90 GRAUS, SOLDAVEL, F/F, DN 32 MM, PARA AGUA QUENTE PREDIAL</t>
  </si>
  <si>
    <t>JOELHO PPR, 90 GRAUS, SOLDAVEL, F/F, DN 40 MM, PARA AGUA QUENTE PREDIAL</t>
  </si>
  <si>
    <t>JOELHO PPR, 90 GRAUS, SOLDAVEL, F/F, DN 50 MM, PARA AGUA QUENTE PREDIAL</t>
  </si>
  <si>
    <t>JOELHO PPR, 90 GRAUS, SOLDAVEL, F/F, DN 63 MM, PARA AGUA QUENTE PREDIAL</t>
  </si>
  <si>
    <t>JOELHO PPR, 90 GRAUS, SOLDAVEL, F/F, DN 75 MM, PARA AGUA QUENTE PREDIAL</t>
  </si>
  <si>
    <t>JOELHO PPR, 90 GRAUS, SOLDAVEL, F/F, DN 90 MM, PARA AGUA QUENTE PREDIAL</t>
  </si>
  <si>
    <t>JOELHO PVC COM VISITA, 90 GRAUS, DN 100 X 50 MM, SERIE NORMAL, PARA ESGOTO PREDIAL</t>
  </si>
  <si>
    <t>JOELHO PVC, 90 GRAUS, ROSCAVEL, 1 1/4", COR BRANCA, AGUA FRIA PREDIAL</t>
  </si>
  <si>
    <t>JOELHO PVC, COM BOLSA E ANEL, 90 GRAUS, DN 40 X *38* MM, SERIE NORMAL, PARA ESGOTO PREDIAL</t>
  </si>
  <si>
    <t>JOELHO PVC, ROSCAVEL, 45 GRAUS, 1", COR BRANCA, PARA AGUA FRIA PREDIAL</t>
  </si>
  <si>
    <t>JOELHO PVC, ROSCAVEL, 45 GRAUS, 1/2", COR BRANCA, PARA AGUA FRIA PREDIAL</t>
  </si>
  <si>
    <t>JOELHO PVC, ROSCAVEL, 45 GRAUS, 3/4", COR BRANCA, PARA AGUA FRIA PREDIAL</t>
  </si>
  <si>
    <t>JOELHO PVC, ROSCAVEL, 90 GRAUS, 1", COR BRANCA, PARA AGUA FRIA PREDIAL</t>
  </si>
  <si>
    <t>JOELHO PVC, ROSCAVEL, 90 GRAUS, 1/2", COR BRANCA, PARA AGUA FRIA PREDIAL</t>
  </si>
  <si>
    <t>JOELHO PVC, ROSCAVEL, 90 GRAUS, 3/4", COR BRANCA, PARA AGUA FRIA PREDIAL</t>
  </si>
  <si>
    <t>JOELHO PVC, SOLDAVEL COM ROSCA, 90 GRAUS, 20 MM X 1/2", COR MARROM, PARA AGUA FRIA PREDIAL</t>
  </si>
  <si>
    <t>JOELHO PVC, SOLDAVEL COM ROSCA, 90 GRAUS, 25 MM X 1/2", COR MARROM, PARA AGUA FRIA PREDIAL</t>
  </si>
  <si>
    <t>JOELHO PVC, SOLDAVEL COM ROSCA, 90 GRAUS, 25 MM X 3/4", COR MARROM, PARA AGUA FRIA PREDIAL</t>
  </si>
  <si>
    <t>JOELHO PVC, SOLDAVEL COM ROSCA, 90 GRAUS, 32 MM X 3/4", COR MARROM, PARA AGUA FRIA PREDIAL</t>
  </si>
  <si>
    <t>JOELHO PVC, SOLDAVEL, 90 GRAUS, 110 MM, COR MARROM, PARA AGUA FRIA PREDIAL</t>
  </si>
  <si>
    <t>JOELHO PVC, SOLDAVEL, 90 GRAUS, 20 MM, COR MARROM, PARA AGUA FRIA PREDIAL</t>
  </si>
  <si>
    <t>JOELHO PVC, SOLDAVEL, 90 GRAUS, 25 MM, COR MARROM, PARA AGUA FRIA PREDIAL</t>
  </si>
  <si>
    <t>JOELHO PVC, SOLDAVEL, 90 GRAUS, 32 MM, COR MARROM, PARA AGUA FRIA PREDIAL</t>
  </si>
  <si>
    <t>JOELHO PVC, SOLDAVEL, 90 GRAUS, 40 MM, COR MARROM, PARA AGUA FRIA PREDIAL</t>
  </si>
  <si>
    <t>JOELHO PVC, SOLDAVEL, 90 GRAUS, 50 MM, COR MARROM, PARA AGUA FRIA PREDIAL</t>
  </si>
  <si>
    <t>JOELHO PVC, SOLDAVEL, 90 GRAUS, 60 MM, COR MARROM, PARA AGUA FRIA PREDIAL</t>
  </si>
  <si>
    <t>JOELHO PVC, SOLDAVEL, 90 GRAUS, 85 MM, COR MARROM, PARA AGUA FRIA PREDIAL</t>
  </si>
  <si>
    <t>JOELHO PVC, SOLDAVEL, BB, 45 GRAUS, DN 40 MM, PARA ESGOTO PREDIAL</t>
  </si>
  <si>
    <t>JOELHO PVC, SOLDAVEL, BB, 90 GRAUS, SEM ANEL, DN 40 MM, PARA ESGOTO PREDIAL SECUNDARIO</t>
  </si>
  <si>
    <t>JOELHO PVC, SOLDAVEL, COM BUCHA DE LATAO, 90 GRAUS, 20 MM X 1/2", PARA AGUA FRIA PREDIAL</t>
  </si>
  <si>
    <t>JOELHO PVC, SOLDAVEL, COM BUCHA DE LATAO, 90 GRAUS, 25 MM X 1/2", PARA AGUA FRIA PREDIAL</t>
  </si>
  <si>
    <t>JOELHO PVC, SOLDAVEL, COM BUCHA DE LATAO, 90 GRAUS, 25 MM X 3/4", PARA AGUA FRIA PREDIAL</t>
  </si>
  <si>
    <t>JOELHO PVC, SOLDAVEL, COM BUCHA DE LATAO, 90 GRAUS, 32 MM X 3/4", PARA AGUA FRIA PREDIAL</t>
  </si>
  <si>
    <t>JOELHO PVC, SOLDAVEL, PB, 45 GRAUS, DN 100 MM, PARA ESGOTO PREDIAL</t>
  </si>
  <si>
    <t>JOELHO PVC, SOLDAVEL, PB, 45 GRAUS, DN 150 MM, PARA ESGOTO PREDIAL</t>
  </si>
  <si>
    <t>JOELHO PVC, SOLDAVEL, PB, 45 GRAUS, DN 40 MM, PARA ESGOTO PREDIAL</t>
  </si>
  <si>
    <t>JOELHO PVC, SOLDAVEL, PB, 45 GRAUS, DN 50 MM, PARA ESGOTO PREDIAL</t>
  </si>
  <si>
    <t>JOELHO PVC, SOLDAVEL, PB, 45 GRAUS, DN 75 MM, PARA ESGOTO PREDIAL</t>
  </si>
  <si>
    <t>JOELHO PVC, SOLDAVEL, PB, 90 GRAUS, DN 100 MM, PARA ESGOTO PREDIAL</t>
  </si>
  <si>
    <t>JOELHO PVC, SOLDAVEL, PB, 90 GRAUS, DN 150 MM, PARA ESGOTO PREDIAL</t>
  </si>
  <si>
    <t>JOELHO PVC, SOLDAVEL, PB, 90 GRAUS, DN 40 MM, PARA ESGOTO PREDIAL</t>
  </si>
  <si>
    <t>JOELHO PVC, SOLDAVEL, PB, 90 GRAUS, DN 50 MM, PARA ESGOTO PREDIAL</t>
  </si>
  <si>
    <t>JOELHO PVC, SOLDAVEL, PB, 90 GRAUS, DN 75 MM, PARA ESGOTO PREDIAL</t>
  </si>
  <si>
    <t>JOELHO, PVC SERIE R, 45 GRAUS, DN 100 MM, PARA ESGOTO PREDIAL</t>
  </si>
  <si>
    <t>JOELHO, PVC SERIE R, 45 GRAUS, DN 150 MM, PARA ESGOTO PREDIAL</t>
  </si>
  <si>
    <t>JOELHO, PVC SERIE R, 45 GRAUS, DN 40 MM, PARA ESGOTO PREDIAL</t>
  </si>
  <si>
    <t>JOELHO, PVC SERIE R, 45 GRAUS, DN 50 MM, PARA ESGOTO PREDIAL</t>
  </si>
  <si>
    <t>JOELHO, PVC SERIE R, 45 GRAUS, DN 75 MM, PARA ESGOTO PREDIAL</t>
  </si>
  <si>
    <t>JOELHO, PVC SERIE R, 90 GRAUS, DN 100 MM, PARA ESGOTO PREDIAL</t>
  </si>
  <si>
    <t>JOELHO, PVC SERIE R, 90 GRAUS, DN 150 MM, PARA ESGOTO PREDIAL</t>
  </si>
  <si>
    <t>JOELHO, PVC SERIE R, 90 GRAUS, DN 40 MM, PARA ESGOTO PREDIAL</t>
  </si>
  <si>
    <t>JOELHO, PVC SERIE R, 90 GRAUS, DN 50 MM, PARA ESGOTO PREDIAL</t>
  </si>
  <si>
    <t>JOELHO, PVC SERIE R, 90 GRAUS, DN 75 MM, PARA ESGOTO PREDIAL</t>
  </si>
  <si>
    <t>JOELHO, PVC SOLDAVEL, 45 GRAUS, 20 MM, COR MARROM, PARA AGUA FRIA PREDIAL</t>
  </si>
  <si>
    <t>JOELHO, PVC SOLDAVEL, 45 GRAUS, 25 MM, COR MARROM, PARA AGUA FRIA PREDIAL</t>
  </si>
  <si>
    <t>JOELHO, PVC SOLDAVEL, 45 GRAUS, 32 MM, COR MARROM, PARA AGUA FRIA PREDIAL</t>
  </si>
  <si>
    <t>JOELHO, PVC SOLDAVEL, 45 GRAUS, 40 MM, COR MARROM, PARA AGUA FRIA PREDIAL</t>
  </si>
  <si>
    <t>JOELHO, PVC SOLDAVEL, 45 GRAUS, 50 MM, COR MARROM, PARA AGUA FRIA PREDIAL</t>
  </si>
  <si>
    <t>JOELHO, PVC SOLDAVEL, 45 GRAUS, 60 MM, COR MARROM, PARA AGUA FRIA PREDIAL</t>
  </si>
  <si>
    <t>JOELHO, PVC SOLDAVEL, 45 GRAUS, 75 MM, COR MARROM, PARA AGUA FRIA PREDIAL</t>
  </si>
  <si>
    <t>JOELHO, PVC SOLDAVEL, 45 GRAUS, 85 MM, COR MARROM, PARA AGUA FRIA PREDIAL</t>
  </si>
  <si>
    <t>JOELHO, PVC SOLDAVEL, 90 GRAUS, 75 MM, COR MARROM, PARA AGUA FRIA PREDIAL</t>
  </si>
  <si>
    <t>JOELHO/COTOVELO 90 GRAUS, METALICO, PARA CONEXAO COM ANEL DESLIZANTE, DN 16 MM, EM TUBO PEX PARA INST. AGUA QUENTE/FRIA</t>
  </si>
  <si>
    <t>JOELHO/COTOVELO 90 GRAUS, METALICO, PARA CONEXAO COM ANEL DESLIZANTE, DN 20 MM, EM TUBO PEX PARA INST. AGUA QUENTE/FRIA</t>
  </si>
  <si>
    <t>JOELHO/COTOVELO 90 GRAUS, METALICO, PARA CONEXAO COM ANEL DESLIZANTE, DN 25 MM, EM TUBO PEX PARA INST. AGUA QUENTE/FRIA</t>
  </si>
  <si>
    <t>JOELHO/COTOVELO 90 GRAUS, METALICO, PARA CONEXAO COM ANEL DESLIZANTE, DN 32 MM, EM TUBO PEX PARA INST. AGUA QUENTE/FRIA</t>
  </si>
  <si>
    <t>JOELHO/COTOVELO 90 GRAUS, PLASTICO, PARA CONEXAO COM CRIMPAGEM, DN 16 MM, EM TUBO PEX PARA INST. AGUA QUENTE/FRIA</t>
  </si>
  <si>
    <t>JOELHO/COTOVELO 90 GRAUS, PLASTICO, PARA CONEXAO COM CRIMPAGEM, DN 20 MM, EM TUBO PEX PARA INST. AGUA QUENTE/FRIA</t>
  </si>
  <si>
    <t>JOELHO/COTOVELO 90 GRAUS, PLASTICO, PARA CONEXAO COM CRIMPAGEM, DN 25 MM, EM TUBO PEX PARA INST. AGUA QUENTE/FRIA</t>
  </si>
  <si>
    <t>JOELHO/COTOVELO 90 GRAUS, ROSCA FEMEA MOVEL, METALICO, PARA CONEXAO COM ANEL DESLIZANTE, DN 20 MM X 3/4", EM TUBO PEX PARA INST. AGUA QUENTE/FRIA</t>
  </si>
  <si>
    <t>JOELHO/COTOVELO 90 GRAUS, ROSCA FEMEA TERMINAL, METALICO, PARA CONEXAO COM ANEL DESLIZANTE, DN 16 MM X 1/2", EM TUBO PEX PARA INST. AGUA QUENTE/FRIA</t>
  </si>
  <si>
    <t>JOELHO/COTOVELO 90 GRAUS, ROSCA FEMEA TERMINAL, METALICO, PARA CONEXAO COM ANEL DESLIZANTE, DN 20 MM X 1/2", EM TUBO PEX PARA INST. AGUA QUENTE/FRIA</t>
  </si>
  <si>
    <t>JOELHO/COTOVELO 90 GRAUS, ROSCA FEMEA TERMINAL, METALICO, PARA CONEXAO COM ANEL DESLIZANTE, DN 20 MM X 3/4", EM TUBO PEX PARA INST. AGUA QUENTE/FRIA</t>
  </si>
  <si>
    <t>JOELHO/COTOVELO 90 GRAUS, ROSCA FEMEA TERMINAL, METALICO, PARA CONEXAO COM ANEL DESLIZANTE, DN 25 MM X 3/4", EM TUBO PEX PARA INST. AGUA QUENTE/FRIA</t>
  </si>
  <si>
    <t>JOELHO/COTOVELO 90 GRAUS, ROSCA FEMEA TERMINAL, PLASTICO, PARA CONEXAO COM CRIMPAGEM, DN 16 MM X 1/2", EM TUBO PEX PARA INST. AGUA QUENTE/FRIA</t>
  </si>
  <si>
    <t>JOELHO/COTOVELO 90 GRAUS, ROSCA FEMEA TERMINAL, PLASTICO, PARA CONEXAO COM CRIMPAGEM, DN 20 MM X 1/2", EM TUBO PEX PARA INST. AGUA QUENTE/FRIA</t>
  </si>
  <si>
    <t>JOELHO/COTOVELO 90 GRAUS, ROSCA FEMEA TERMINAL, PLASTICO, PARA CONEXAO COM CRIMPAGEM, DN 20 MM X 3/4", EM TUBO PEX PARA INST. AGUA QUENTE/FRIA</t>
  </si>
  <si>
    <t>JOELHO/COTOVELO 90 GRAUS, ROSCA FEMEA TERMINAL, PLASTICO, PARA CONEXAO COM CRIMPAGEM, DN 25 MM X 1/2", EM TUBO PEX PARA INST. AGUA QUENTE/FRIA</t>
  </si>
  <si>
    <t>JOELHO/COTOVELO 90 GRAUS, ROSCA FEMEA, COM BASE FIXA, METALICO, PARA CONEXAO COM ANEL DESLIZANTE, DN 16 MM X 1/2", EM TUBO PEX PARA INST. AGUA QUENTE/FRIA</t>
  </si>
  <si>
    <t>JOELHO/COTOVELO 90 GRAUS, ROSCA FEMEA, COM BASE FIXA, METALICO, PARA CONEXAO COM ANEL DESLIZANTE, DN 20 MM X 1/2", EM TUBO PEX PARA INST. AGUA QUENTE/FRIA</t>
  </si>
  <si>
    <t>JOELHO/COTOVELO 90 GRAUS, ROSCA FEMEA, COM BASE FIXA, METALICO, PARA CONEXAO COM ANEL DESLIZANTE, DN 25 MM X 3/4", EM TUBO PEX PARA INST. AGUA QUENTE/FRIA</t>
  </si>
  <si>
    <t>JOGO DE TRANQUETA E ROSETA QUADRADA DE SOBREPOR SEM FUROS, EM LATAO CROMADO, *50 X 50* MM, PARA FECHADURA DE PORTA DE BANHEIRO</t>
  </si>
  <si>
    <t>JOGO DE TRANQUETA E ROSETA REDONDA DE SOBREPOR SEM FUROS, EM LATAO CROMADO, DIAMETRO *50* MM, PARA FECHADURA DE PORTA DE BANHEIRO</t>
  </si>
  <si>
    <t>JUNCAO 2 GARRAS PARA FITA PERFURADA</t>
  </si>
  <si>
    <t>JUNCAO DE REDUCAO INVERTIDA, PVC SOLDAVEL, 100 X 50 MM, SERIE NORMAL PARA ESGOTO PREDIAL</t>
  </si>
  <si>
    <t>JUNCAO DE REDUCAO INVERTIDA, PVC SOLDAVEL, 100 X 75 MM, SERIE NORMAL PARA ESGOTO PREDIAL</t>
  </si>
  <si>
    <t>JUNCAO DE REDUCAO INVERTIDA, PVC SOLDAVEL, 75 X 50 MM, SERIE NORMAL PARA ESGOTO PREDIAL</t>
  </si>
  <si>
    <t>JUNCAO DUPLA, PVC SERIE R, DN 100 X 100 X 100 MM, PARA ESGOTO PREDIAL</t>
  </si>
  <si>
    <t>JUNCAO DUPLA, PVC SOLDAVEL, DN 100 X 100 X 100 MM, SERIE NORMAL PARA ESGOTO PREDIAL</t>
  </si>
  <si>
    <t>JUNCAO INVERTIDA, PVC SOLDAVEL, 75 X 75 MM, SERIE NORMAL PARA ESGOTO PREDIAL</t>
  </si>
  <si>
    <t>JUNCAO SIMPLES DE REDUCAO, PVC, DN 100 X 50 MM, SERIE NORMAL PARA ESGOTO PREDIAL</t>
  </si>
  <si>
    <t>JUNCAO SIMPLES DE REDUCAO, PVC, DN 100 X 75 MM, SERIE NORMAL PARA ESGOTO PREDIAL</t>
  </si>
  <si>
    <t>JUNCAO SIMPLES, PVC SERIE R, DN 100 X 100 MM, PARA ESGOTO PREDIAL</t>
  </si>
  <si>
    <t>JUNCAO SIMPLES, PVC SERIE R, DN 100 X 75 MM, PARA ESGOTO PREDIAL</t>
  </si>
  <si>
    <t>JUNCAO SIMPLES, PVC SERIE R, DN 150 X 100 MM, PARA ESGOTO PREDIAL</t>
  </si>
  <si>
    <t>JUNCAO SIMPLES, PVC SERIE R, DN 150 X 150 MM, PARA ESGOTO PREDIAL</t>
  </si>
  <si>
    <t>JUNCAO SIMPLES, PVC SERIE R, DN 40 X 40 MM, PARA ESGOTO PREDIAL</t>
  </si>
  <si>
    <t>JUNCAO SIMPLES, PVC SERIE R, DN 50 X 50 MM, PARA ESGOTO PREDIAL</t>
  </si>
  <si>
    <t>JUNCAO SIMPLES, PVC SERIE R, DN 75 X 75 MM, PARA ESGOTO PREDIAL</t>
  </si>
  <si>
    <t>JUNCAO SIMPLES, PVC, 45 GRAUS, DN 100 X 100 MM, SERIE NORMAL PARA ESGOTO PREDIAL</t>
  </si>
  <si>
    <t>JUNCAO SIMPLES, PVC, 45 GRAUS, DN 40 X 40 MM, SERIE NORMAL PARA ESGOTO PREDIAL</t>
  </si>
  <si>
    <t>JUNCAO SIMPLES, PVC, 45 GRAUS, DN 50 X 50 MM, SERIE NORMAL PARA ESGOTO PREDIAL</t>
  </si>
  <si>
    <t>JUNCAO SIMPLES, PVC, 45 GRAUS, DN 75 X 75 MM, SERIE NORMAL PARA ESGOTO PREDIAL</t>
  </si>
  <si>
    <t>JUNCAO, PVC, 45 GRAUS, JE, BBB, DN 150 MM, PARA TUBO CORRUGADO E/OU LISO, REDE COLETORA DE ESGOTO</t>
  </si>
  <si>
    <t>JUNTA DE EXPANSAO BRONZE/LATAO, PONTA X PONTA, 35 MM</t>
  </si>
  <si>
    <t>JUNTA DE EXPANSAO BRONZE/LATAO, PONTA X PONTA, 42 MM</t>
  </si>
  <si>
    <t>JUNTA DE EXPANSAO BRONZE/LATAO, PONTA X PONTA, 54 MM</t>
  </si>
  <si>
    <t>JUNTA DE EXPANSAO BRONZE/LATAO, PONTA X PONTA, 66 MM</t>
  </si>
  <si>
    <t>JUNTA DE EXPANSAO DE COBRE, PONTA X PONTA, 15 MM</t>
  </si>
  <si>
    <t>JUNTA DE EXPANSAO DE COBRE, PONTA X PONTA, 22 MM</t>
  </si>
  <si>
    <t>JUNTA DE EXPANSAO DE COBRE, PONTA X PONTA, 28 MM</t>
  </si>
  <si>
    <t>JUNTA DILATACAO ELASTICA PARA CONCRETO (FUGENBAND) O-12, ATE 5 MCA</t>
  </si>
  <si>
    <t>JUNTA DILATACAO ELASTICA PARA CONCRETO (FUGENBAND) O-22, ATE 30 MCA</t>
  </si>
  <si>
    <t>JUNTA DILATACAO ELASTICA PARA CONCRETO (FUGENBAND) O-35/10, ATE 100 MCA</t>
  </si>
  <si>
    <t>JUNTA DILATACAO ELASTICA PARA CONCRETO (FUGENBAND) O-35/6, ATE 100 MCA</t>
  </si>
  <si>
    <t>JUNTA PLASTICA DE DILATACAO PARA PISOS, COR CINZA, 10 X 4,5 MM (ALTURA X ESPESSURA)</t>
  </si>
  <si>
    <t>JUNTA PLASTICA DE DILATACAO PARA PISOS, COR CINZA, 17 X 3 MM (ALTURA X ESPESSURA)</t>
  </si>
  <si>
    <t>JUNTA PLASTICA DE DILATACAO PARA PISOS, COR CINZA, 27 X 3 MM (ALTURA X ESPESSURA)</t>
  </si>
  <si>
    <t>KIT ACESSORIOS PARA COMPRESSOR DE AR, 5 PECAS (PISTOLAS PINTURA, LIMPEZA E PULVERIZACAO, CALIBRADOR E MANGUEIRA)</t>
  </si>
  <si>
    <t>KIT CAVALETE, PVC, COM REGISTRO, PARA HIDROMETRO, BITOLAS 1/2" OU 3/4" - COMPLETO</t>
  </si>
  <si>
    <t>KIT CHASSI COZINHA, CUBA SIMPLES SEM MAQUINA LAVAR LOUCA, INSTAL. PEX, QUADRO METALICO C/ TRAVESSA C/ FURO P/ESGOTO DN 50 MM E FUROS SUPERIORES P/AGUA, *340* X *650* MM (L X H), P/ CONEXAO COM ANEL DESLIZANTE (CONJUNTO COMPLETO)</t>
  </si>
  <si>
    <t>KIT CHASSI COZINHA, CUBA SIMPLES SEM MAQUINA LAVAR LOUCA, INSTAL. PEX, QUADRO METALICO C/ TRAVESSA COM FURO P/ESGOTO DN 50 MM E FUROS SUPERIORES P/AGUA, *340* X *650* MM (L X H), P/ CONEXAO COM CRIMPAGEM (CONJUNTO COMPLETO)</t>
  </si>
  <si>
    <t>KIT CHASSI TANQUE E MAQUINA LAVAR ROUPA, INSTAL. PEX, QUADRO METALICO C/ TRAVESSA C/ FURO P/ ESGOTO DN 50 MM, FURO LATERAL P/ MAQUINA E FUROS SUPERIORES P/ AGUA, *344* X *442* MM (L X H), P/ CONEXAO COM ANEL DESLIZANTE (CONJUNTO COMPLETO)</t>
  </si>
  <si>
    <t>KIT CHASSI TANQUE E MAQUINA LAVAR ROUPA, INSTAL. PEX, QUADRO METALICO C/ TRAVESSA C/ FURO P/ ESGOTO DN 50 MM, FURO LATERAL P/MAQUINA E FUROS SUPERIORES P/AGUA, *344* X *442* MM (L X H), P/ CONEXAO COM CRIMPAGEM (CONJUNTO COMPLETO)</t>
  </si>
  <si>
    <t>KIT DE ACESSORIOS PARA BANHEIRO EM METAL CROMADO, 5 PECAS</t>
  </si>
  <si>
    <t>KIT DE MATERIAIS PARA BRACADEIRA PARA FIXACAO EM POSTE CIRCULAR, CONTEM TRES FIXADORES E UM ROLO DE FITA DE 3 M EM ACO CARBONO</t>
  </si>
  <si>
    <t>KIT DE PROTECAO ARSTOP PARA AR CONDICIONADO, TOMADA PADRAO 2P+T 20 A, COM DISJUNTOR UNIPOLAR DIN 20A</t>
  </si>
  <si>
    <t>KIT PORTA PRONTA DE MADEIRA, FOLHA LEVE (NBR 15930) DE 600 X 2100 MM OU 700 X 2100 MM, DE 35 MM A 40 MM DE ESPESSURA, COM MARCO EM ACO, NUCLEO COLMEIA, CAPA LISA EM HDF, ACABAMENTO MELAMINICO BRANCO (INCLUI MARCO, ALIZARES, DOBRADICAS E FECHADURA)</t>
  </si>
  <si>
    <t>KIT PORTA PRONTA DE MADEIRA, FOLHA LEVE (NBR 15930) DE 600 X 2100 MM OU 700 X 2100 MM, DE 35 MM A 40 MM DE ESPESSURA, NUCLEO COLMEIA, ESTRUTURA USINADA PARA FECHADURA, CAPA LISA EM HDF, ACABAMENTO EM PRIMER PARA PINTURA (INCLUI MARCO, ALIZARES E DOBRADICAS)</t>
  </si>
  <si>
    <t>KIT PORTA PRONTA DE MADEIRA, FOLHA LEVE (NBR 15930) DE 800 X 2100 MM, DE 35 MM A 40 MM DE ESPESSURA, COM MARCO EM ACO, NUCLEO COLMEIA, CAPA LISA EM HDF, ACABAMENTO MELAMINICO BRANCO (INCLUI MARCO, ALIZARES, DOBRADICAS E FECHADURA)</t>
  </si>
  <si>
    <t>KIT PORTA PRONTA DE MADEIRA, FOLHA LEVE (NBR 15930) DE 800 X 2100 MM, DE 35 MM A 40 MM DE ESPESSURA, NUCLEO COLMEIA, ESTRUTURA USINADA PARA FECHADURA, CAPA LISA EM HDF, ACABAMENTO EM PRIMER PARA PINTURA (INCLUI MARCO, ALIZARES E DOBRADICAS)</t>
  </si>
  <si>
    <t>KIT PORTA PRONTA DE MADEIRA, FOLHA LEVE (NBR 15930) DE 900 X 2100 MM, DE 35 MM A 40 MM DE ESPESSURA, COM MARCO EM ACO, NUCLEO COLMEIA, CAPA LISA EM HDF, ACABAMENTO MELAMINICO BRANCO (INCLUI MARCO, ALIZARES, DOBRADICAS E FECHADURA)</t>
  </si>
  <si>
    <t>KIT PORTA PRONTA DE MADEIRA, FOLHA LEVE (NBR 15930) DE 900 X 2100 MM, DE 35 MM A 40 MM DE ESPESSURA, NUCLEO COLMEIA, ESTRUTURA USINADA PARA FECHADURA, CAPA LISA EM HDF, ACABAMENTO EM PRIMER PARA PINTURA (INCLUI MARCO, ALIZARES E DOBRADICAS)</t>
  </si>
  <si>
    <t>KIT PORTA PRONTA DE MADEIRA, FOLHA MEDIA (NBR 15930) DE 600 X 2100 MM OU 700 X 2100 MM, DE 35 MM A 40 MM DE ESPESSURA, NUCLEO SEMI-SOLIDO (SARRAFEADO), ESTRUTURA USINADA PARA FECHADURA, CAPA LISA EM HDF, ACABAMENTO MELAMINICO BRANCO (INCLUI MARCO, ALIZARES E DOBRADICAS)</t>
  </si>
  <si>
    <t>KIT PORTA PRONTA DE MADEIRA, FOLHA MEDIA (NBR 15930) DE 600 X 2100 MM, DE 35 MM A 40 MM DE ESPESSURA, NUCLEO SEMI-SOLIDO (SARRAFEADO), ESTRUTURA USINADA PARA FECHADURA, CAPA LISA EM HDF, ACABAMENTO EM PRIMER PARA PINTURA (INCLUI MARCO, ALIZARES E DOBRADICAS)</t>
  </si>
  <si>
    <t>KIT PORTA PRONTA DE MADEIRA, FOLHA MEDIA (NBR 15930) DE 700 X 2100 MM, DE 35 MM A 40 MM DE ESPESSURA, NUCLEO SEMI-SOLIDO (SARRAFEADO), ESTRUTURA USINADA PARA FECHADURA, CAPA LISA EM HDF, ACABAMENTO EM PRIMER PARA PINTURA (INCLUI MARCO, ALIZARES E DOBRADICAS)</t>
  </si>
  <si>
    <t>KIT PORTA PRONTA DE MADEIRA, FOLHA MEDIA (NBR 15930) DE 800 X 2100 MM, DE 35 MM A 40 MM DE ESPESSURA, NUCLEO SEMI-SOLIDO (SARRAFEADO), ESTRUTURA USINADA PARA FECHADURA, CAPA LISA EM HDF, ACABAMENTO EM PRIMER PARA PINTURA (INCLUI MARCO, ALIZARES E DOBRADICAS)</t>
  </si>
  <si>
    <t>KIT PORTA PRONTA DE MADEIRA, FOLHA MEDIA (NBR 15930) DE 800 X 2100 MM, DE 35 MM A 40 MM DE ESPESSURA, NUCLEO SEMI-SOLIDO (SARRAFEADO), ESTRUTURA USINADA PARA FECHADURA, CAPA LISA EM HDF, ACABAMENTO MELAMINICO BRANCO (INCLUI MARCO, ALIZARES E DOBRADICAS)</t>
  </si>
  <si>
    <t>KIT PORTA PRONTA DE MADEIRA, FOLHA MEDIA (NBR 15930) DE 900 X 2100 MM, DE 35 MM A 40 MM DE ESPESSURA, NUCLEO SEMI-SOLIDO (SARRAFEADO), ESTRUTURA USINADA PARA FECHADURA, CAPA LISA EM HDF, ACABAMENTO EM PRIMER PARA PINTURA (INCLUI MARCO, ALIZARES E DOBRADICAS)</t>
  </si>
  <si>
    <t>KIT PORTA PRONTA DE MADEIRA, FOLHA MEDIA (NBR 15930) DE 900 X 2100 MM, DE 35 MM A 40 MM DE ESPESSURA, NUCLEO SEMI-SOLIDO (SARRAFEADO), ESTRUTURA USINADA PARA FECHADURA, CAPA LISA EM HDF, ACABAMENTO MELAMINICO BRANCO (INCLUI MARCO, ALIZARES E DOBRADICAS)</t>
  </si>
  <si>
    <t>KIT PORTA PRONTA DE MADEIRA, FOLHA PESADA (NBR 15930) DE 800 X 2100 MM, DE 40 MM A 45 MM DE ESPESSURA, COM MARCO EM ACO, NUCLEO SOLIDO, CAPA LISA EM HDF, ACABAMENTO MELAMINICO BRANCO (INCLUI MARCO, ALIZARES, DOBRADICAS E FECHADURA)</t>
  </si>
  <si>
    <t>KIT PORTA PRONTA DE MADEIRA, FOLHA PESADA (NBR 15930) DE 800 X 2100 MM, DE 40 MM A 45 MM DE ESPESSURA, NUCLEO SOLIDO, CAPA LISA EM HDF, ACABAMENTO MELAMINICO BRANCO (INCLUI MARCO, ALIZARES, DOBRADICAS E FECHADURA EXTERNA)</t>
  </si>
  <si>
    <t>KIT PORTA PRONTA DE MADEIRA, FOLHA PESADA (NBR 15930) DE 800 X 2100 MM, DE 40 MM A 45 MM DE ESPESSURA, NUCLEO SOLIDO, ESTRUTURA USINADA PARA FECHADURA, CAPA LISA EM HDF, ACABAMENTO EM LAMINADO NATURAL COM VERNIZ (INCLUI MARCO, ALIZARES E DOBRADICAS)</t>
  </si>
  <si>
    <t>KIT PORTA PRONTA DE MADEIRA, FOLHA PESADA (NBR 15930) DE 900 X 2100 MM, DE 40 MM A 45 MM DE ESPESSURA, COM MARCO EM ACO, NUCLEO SOLIDO, CAPA LISA EM HDF, ACABAMENTO MELAMINICO BRANCO (INCLUI MARCO, ALIZARES, DOBRADICAS E FECHADURA)</t>
  </si>
  <si>
    <t>KIT PORTA PRONTA DE MADEIRA, FOLHA PESADA (NBR 15930) DE 900 X 2100 MM, DE 40 MM A 45 MM DE ESPESSURA, NUCLEO SOLIDO, CAPA LISA EM HDF, ACABAMENTO MELAMINICO BRANCO (INCLUI MARCO, ALIZARES, DOBRADICAS E FECHADURA EXTERNA)</t>
  </si>
  <si>
    <t>KIT PORTA PRONTA DE MADEIRA, FOLHA PESADA (NBR 15930) DE 900 X 2100 MM, DE 40 MM A 45 MM DE ESPESSURA, NUCLEO SOLIDO, ESTRUTURA USINADA PARA FECHADURA, CAPA LISA EM HDF, ACABAMENTO EM LAMINADO NATURAL COM VERNIZ (INCLUI MARCO, ALIZARES E DOBRADICAS)</t>
  </si>
  <si>
    <t>LADRILHO HIDRAULICO, *20 X 20* CM, E= 2 CM, PADRAO COPACABANA, 2 CORES (PRETO E BRANCO)</t>
  </si>
  <si>
    <t>LADRILHO HIDRAULICO, *20 X 20* CM, E= 2 CM, PADRAO DADOS, COR NATURAL</t>
  </si>
  <si>
    <t>LADRILHO HIDRAULICO, *25 X 25* CM, E= 2 CM, PADRAO RAMPA, COR NATURAL</t>
  </si>
  <si>
    <t>LADRILHO HIDRAULICO, *30 X 30* CM, E= 2 CM, PADRAO MILANO, COR NATURAL</t>
  </si>
  <si>
    <t>LAJE PRE-MOLDADA CONVENCIONAL (LAJOTAS + VIGOTAS) PARA FORRO, UNIDIRECIONAL, SOBRECARGA 100 KG/M2, VAO ATE 5,00 M (SEM COLOCACAO)</t>
  </si>
  <si>
    <t>LAJE PRE-MOLDADA CONVENCIONAL (LAJOTAS + VIGOTAS) PARA FORRO, UNIDIRECIONAL, SOBRECARGA DE 100 KG/M2, VAO ATE 4,00 M (SEM COLOCACAO)</t>
  </si>
  <si>
    <t>LAJE PRE-MOLDADA CONVENCIONAL (LAJOTAS + VIGOTAS) PARA FORRO, UNIDIRECIONAL, SOBRECARGA DE 100 KG/M2, VAO ATE 4,50 M (SEM COLOCACAO)</t>
  </si>
  <si>
    <t>LAJE PRE-MOLDADA CONVENCIONAL (LAJOTAS + VIGOTAS) PARA PISO, UNIDIRECIONAL, SOBRECARGA 350 KG/M2 VAO ATE 3,50 M (SEM COLOCACAO)</t>
  </si>
  <si>
    <t>LAJE PRE-MOLDADA CONVENCIONAL (LAJOTAS + VIGOTAS) PARA PISO, UNIDIRECIONAL, SOBRECARGA DE 200 KG/M2, VAO ATE 3,50 M (SEM COLOCACAO)</t>
  </si>
  <si>
    <t>LAJE PRE-MOLDADA CONVENCIONAL (LAJOTAS + VIGOTAS) PARA PISO, UNIDIRECIONAL, SOBRECARGA DE 200 KG/M2, VAO ATE 4,50 M (SEM COLOCACAO)</t>
  </si>
  <si>
    <t>LAJE PRE-MOLDADA CONVENCIONAL (LAJOTAS + VIGOTAS) PARA PISO, UNIDIRECIONAL, SOBRECARGA DE 200 KG/M2, VAO ATE 5,00 M (SEM COLOCACAO)</t>
  </si>
  <si>
    <t>LAJE PRE-MOLDADA CONVENCIONAL (LAJOTAS + VIGOTAS) PARA PISO, UNIDIRECIONAL, SOBRECARGA DE 350 KG/M2, VAO ATE 4,50 M (SEM COLOCACAO)</t>
  </si>
  <si>
    <t>LAJE PRE-MOLDADA CONVENCIONAL (LAJOTAS + VIGOTAS) PARA PISO, UNIDIRECIONAL, SOBRECARGA DE 350 KG/M2, VAO ATE 5,00 M (SEM COLOCACAO)</t>
  </si>
  <si>
    <t>LAJE PRE-MOLDADA DE TRANSICAO EXCENTRICA EM CONCRETO ARMADO, DN 1200 MM, FURO CIRCULAR DN 600 MM, ESPESSURA 12 CM</t>
  </si>
  <si>
    <t>LAJE PRE-MOLDADA DE TRANSICAO EXCENTRICA EM CONCRETO ARMADO, DN 1500 MM, FURO CIRCULAR DN 530 MM, ESPESSURA 15 CM</t>
  </si>
  <si>
    <t>LAJE PRE-MOLDADA TRELICADA (LAJOTAS + VIGOTAS) PARA FORRO, UNIDIRECIONAL, SOBRECARGA DE 100 KG/M2, VAO ATE 6,00 M (SEM COLOCACAO)</t>
  </si>
  <si>
    <t>LAJE PRE-MOLDADA TRELICADA (LAJOTAS + VIGOTAS) PARA PISO, UNIDIRECIONAL, SOBRECARGA DE 200 KG/M2, VAO ATE 6,00 M (SEM COLOCACAO)</t>
  </si>
  <si>
    <t>LAMBRI EM ALUMINIO, DE APROXIMADAMENTE 0,6 KG/M, COM APROXIMADAMENTE 168,0 MM DE LARGURA, 6,0 MM DE ALTURA E 6,0 M DE EXTENSAO</t>
  </si>
  <si>
    <t>LAMPADA LED 10 W BIVOLT BRANCA, FORMATO TRADICIONAL (BASE E27)</t>
  </si>
  <si>
    <t>LAMPADA LED 6 W BIVOLT BRANCA, FORMATO TRADICIONAL (BASE E27)</t>
  </si>
  <si>
    <t>LAMPADA LED TIPO DICROICA BIVOLT, LUZ BRANCA, 5 W (BASE GU10)</t>
  </si>
  <si>
    <t>LAMPADA LED TUBULAR BIVOLT 18/20 W, BASE G13</t>
  </si>
  <si>
    <t>LAMPADA LED TUBULAR BIVOLT 9/10 W, BASE G13</t>
  </si>
  <si>
    <t>LAVADORA DE ALTA PRESSAO (LAVA - JATO) PARA AGUA FRIA, PRESSAO DE OPERACAO ENTRE 1400 E 1900 LIB/POL2, VAZAO MAXIMA ENTRE 400 E 700 L/H, POTENCIA DE OPERACAO ENTRE 2,50 E 3,00 CV</t>
  </si>
  <si>
    <t>LAVATORIO / CUBA DE EMBUTIR, OVAL, DE LOUCA BRANCA, SEM LADRAO, DIMENSOES *50 X 35* CM (L X C)</t>
  </si>
  <si>
    <t>LAVATORIO / CUBA DE EMBUTIR, OVAL, DE LOUCA COLORIDA, SEM LADRAO, DIMENSOES *50 X 35* CM (L X C)</t>
  </si>
  <si>
    <t>LAVATORIO / CUBA DE SOBREPOR, OVAL PEQUENA, DE LOUCA BRANCA, SEM LADRAO, DIMENSOES *44 X 31* CM (L X C)</t>
  </si>
  <si>
    <t>LAVATORIO / CUBA DE SOBREPOR, RETANGULAR, DE LOUCA BRANCA, COM LADRAO, DIMENSOES *52 X 45* CM (L X C)</t>
  </si>
  <si>
    <t>LAVATORIO / CUBA DE SOBREPOR, RETANGULAR, DE LOUCA COLORIDA, COM LADRAO, DIMENSOES *52 X 45* CM (L X C)</t>
  </si>
  <si>
    <t>LAVATORIO DE CANTO DE LOUCA BRANCA, SUSPENSO (SEM COLUNA), DIMENSOES *40 X 30* CM (L X C)</t>
  </si>
  <si>
    <t>LAVATORIO DE LOUCA BRANCA, COM COLUNA, DIMENSOES *44 X 35* CM (L X C)</t>
  </si>
  <si>
    <t>LAVATORIO DE LOUCA BRANCA, COM COLUNA, DIMENSOES *54 X 44* CM (L X C)</t>
  </si>
  <si>
    <t>LAVATORIO DE LOUCA BRANCA, SUSPENSO (SEM COLUNA), DIMENSOES *40 X 30* CM</t>
  </si>
  <si>
    <t>LAVATORIO DE LOUCA COLORIDA, COM COLUNA, DIMENSOES *54 X 44* CM (L X C)</t>
  </si>
  <si>
    <t>LAVATORIO DE LOUCA COLORIDA, SUSPENSO (SEM COLUNA), DIMENSOES *40 X 30* CM (L X C)</t>
  </si>
  <si>
    <t>LETRA ACO INOX (AISI 304), CHAPA NUM. 22, RECORTADO, H= 20 CM (SEM RELEVO)</t>
  </si>
  <si>
    <t>LEVANTADOR DE JANELA GUILHOTINA, EM LATAO CROMADO</t>
  </si>
  <si>
    <t>LIMPA VIDROS COM PULVERIZADOR</t>
  </si>
  <si>
    <t>LIMPADORA A SUCCAO, TANQUE 12000 L, BASCULAMENTO HIDRAULICO, BOMBA 12 M3/MIN 95% VACUO (INCLUI MONTAGEM, NAO INCLUI CAMINHAO)</t>
  </si>
  <si>
    <t>LIMPADORA DE SUCCAO TANQUE 7000 L, BOMBA 12 M3/MIN 95% VACUO (INCLUI MONTAGEM, NAO INCLUI CAMINHAO)</t>
  </si>
  <si>
    <t>LIMPADORA DE SUCCAO, TANQUE 11000 L, BOMBA 340 M3/MIN (INCLUI MONTAGEM, NAO INCLUI CAMINHAO)</t>
  </si>
  <si>
    <t>LIMPADORA DE SUCCAO, TANQUE 5500 L, BOMBA 60M3/MIN, VACUO 500 MBAR (INCLUI MONTAGEM, NAO INCLUI CAMINHAO)</t>
  </si>
  <si>
    <t>LINHA PARA PEDREIRO LISA, 0,8 MM X 100 M</t>
  </si>
  <si>
    <t>LIXA D'AGUA EM FOLHA, COR PRETA, GRAO 100</t>
  </si>
  <si>
    <t>LIXA EM FOLHA PARA FERRO, NUMERO 150</t>
  </si>
  <si>
    <t>LIXA EM FOLHA PARA PAREDE OU MADEIRA, NUMERO 120, COR VERMELHA</t>
  </si>
  <si>
    <t>LIXADEIRA ELETRICA ANGULAR PARA CONCRETO, POTENCIA 1.400 W, PRATO DIAMANTADO DE 5"</t>
  </si>
  <si>
    <t>LIXADEIRA ELETRICA ANGULAR, PARA DISCO DE 7" (180 MM), POTENCIA DE 2.200 W, *5.000* RPM, 220 V</t>
  </si>
  <si>
    <t>LIXEIRA DUPLA, COM CAPACIDADE VOLUMETRICA DE 60L*, FABRICADA EM TUBO DE ACO CARBONO, CESTOS EM CHAPA DE ACO E PINTURA NO PROCESSO ELETROSTATICO - PARA ACADEMIA AO AR LIVRE / ACADEMIA DA TERCEIRA IDADE - ATI</t>
  </si>
  <si>
    <t>LOCACAO DE ANDAIME METALICO TIPO FACHADEIRO, PECAS COM APROXIMADAMENTE 1,20 M DE LARGURA E 2,0 M DE ALTURA, INCLUINDO DIAGONAIS EM X, BARRAS DE LIGACAO, SAPATAS E DEMAIS ITENS NECESSARIOS A MONTAGEM (NAO INCLUI INSTALACAO)</t>
  </si>
  <si>
    <t>LOCACAO DE ANDAIME METALICO TUBULAR DE ENCAIXE, TIPO DE TORRE, CADA PAINEL COM LARGURA DE 1 ATE 1,5 M E ALTURA DE *1,00* M, INCLUINDO DIAGONAL, BARRAS DE LIGACAO, SAPATAS OU RODIZIOS E DEMAIS ITENS NECESSARIOS A MONTAGEM (NAO INCLUI INSTALACAO)</t>
  </si>
  <si>
    <t>MXMES</t>
  </si>
  <si>
    <t>LOCACAO DE ANDAIME SUSPENSO OU BALANCIM MANUAL, CAPACIDADE DE CARGA TOTAL DE APROXIMADAMENTE 250 KG/M2, PLATAFORMA DE 1,50 M X 0,80 M (C X L), CABO DE 45 M</t>
  </si>
  <si>
    <t>LOCACAO DE APRUMADOR METALICO DE PILAR, COM ALTURA E ANGULO REGULAVEIS, EXTENSAO DE *1,50* A *2,80* M</t>
  </si>
  <si>
    <t>LOCACAO DE BARRA DE ANCORAGEM DE 0,80 A 1,20 M DE EXTENSAO, COM ROSCA DE 5/8", INCLUINDO PORCA E FLANGE</t>
  </si>
  <si>
    <t>LOCACAO DE BOMBA SUBMERSIVEL PARA DRENAGEM E ESGOTAMENTO, MOTOR ELETRICO TRIFASICO, POTENCIA DE 1 CV, DIAMETRO DE RECALQUE DE 2". FAIXA DE OPERACAO Q=25 M3/H (+ OU - 1 M3/H) E AMT=2 M, Q=12 M3/H (+ OU - 2 M3/H) E AMT = 12 M (+ OU - 2 M)</t>
  </si>
  <si>
    <t>LOCACAO DE BOMBA SUBMERSIVEL PARA DRENAGEM E ESGOTAMENTO, MOTOR ELETRICO TRIFASICO, POTENCIA DE 2 CV, DIAMETRO DE RECALQUE DE 2", FAIXA DE OPERACAO Q=35 M3/H (+ OU - 3 M3/H) E AMT=2 M, Q=13 M3/H (+ OU - 3 M3/H) E AMT = 17 M (+ OU - 3 M)</t>
  </si>
  <si>
    <t>LOCACAO DE BOMBA SUBMERSIVEL PARA DRENAGEM E ESGOTAMENTO, MOTOR ELETRICO TRIFASICO, POTENCIA DE 2 CV, DIAMETRO DE RECALQUE DE 3". FAIXA DE OPERACAO Q=70 M3/H (+ OU - 2 M3/H) E AMT=2 M, Q=9,5 M3/H (+ OU - 3,5 M3/H) E AMT = 10 M (+ OU - 2 M)</t>
  </si>
  <si>
    <t>LOCACAO DE BOMBA SUBMERSIVEL PARA DRENAGEM E ESGOTAMENTO, MOTOR ELETRICO TRIFASICO, POTENCIA DE 3 CV, DIAMETRO DE RECALQUE DE 2", FAIXA DE OPERACAO Q=84 M3/H (+ OU - 2,5 M3/H) E AMT=2 M, Q=9,1 M3/H (+ OU - 2 M3/H) E AMT = 12 M (+ OU - 2 M)</t>
  </si>
  <si>
    <t>LOCACAO DE BOMBA SUBMERSIVEL PARA DRENAGEM E ESGOTAMENTO, MOTOR ELETRICO TRIFASICO, POTENCIA DE 4 CV, DIAMETRO DE RECALQUE DE 3". FAIXA DE OPERACAO Q=60 M3/H (+ OU - 1 M3/H) E AMT=2 M, Q=11 M3/H (+ OU - 1 M3/H) E AMT = 23 M (+ OU - 1 M)</t>
  </si>
  <si>
    <t>LOCACAO DE CONTAINER 2,30 X 4,30 M, ALT. 2,50 M, P/ SANITARIO, C/ 5 BACIAS, 1 LAVATORIO E 4 MICTORIOS (NAO INCLUI MOBILIZACAO/DESMOBILIZACAO)</t>
  </si>
  <si>
    <t>LOCACAO DE CONTAINER 2,30 X 4,30 M, ALT. 2,50 M, PARA SANITARIO, COM 3 BACIAS, 4 CHUVEIROS, 1 LAVATORIO E 1 MICTORIO (NAO INCLUI MOBILIZACAO/DESMOBILIZACAO)</t>
  </si>
  <si>
    <t>LOCACAO DE CONTAINER 2,30 X 6,00 M, ALT. 2,50 M, COM 1 SANITARIO, PARA ESCRITORIO, COMPLETO, SEM DIVISORIAS INTERNAS (NAO INCLUI MOBILIZACAO/DESMOBILIZACAO)</t>
  </si>
  <si>
    <t>LOCACAO DE CONTAINER 2,30 X 6,00 M, ALT. 2,50 M, PARA ESCRITORIO, SEM DIVISORIAS INTERNAS E SEM SANITARIO (NAO INCLUI MOBILIZACAO/DESMOBILIZACAO)</t>
  </si>
  <si>
    <t>LOCACAO DE CONTAINER 2,30 X 6,00 M, ALT. 2,50 M, PARA SANITARIO, COM 4 BACIAS, 8 CHUVEIROS,1 LAVATORIO E 1 MICTORIO (NAO INCLUI MOBILIZACAO/DESMOBILIZACAO)</t>
  </si>
  <si>
    <t>LOCACAO DE CRUZETA, SIMPLES, PARA ESCORA METALICA, COMPRIMENTO ENTRE 50 A 60 CM, PARA ESCORA DE 1,80 A 3,20 METROS E TUBO EXTERNO ATE 48 MM DE DIAMETRO</t>
  </si>
  <si>
    <t>LOCACAO DE ESCORA METALICA TELESCOPICA, COM ALTURA REGULAVEL DE *1,80* A *3,20* M, COM CAPACIDADE DE CARGA DE NO MINIMO 1000 KGF (10 KN), INCLUSO TRIPE E FORCADO</t>
  </si>
  <si>
    <t>LOCACAO DE FORMA PLASTICA PARA LAJE NERVURADA, DIMENSOES *60* X *60* X *16* CM</t>
  </si>
  <si>
    <t>LOCACAO DE GRUPO GERADOR *80 A 125* KVA, MOTOR DIESEL, REBOCAVEL, ACIONAMENTO MANUAL</t>
  </si>
  <si>
    <t>LOCACAO DE GRUPO GERADOR ACIMA DE * 125 ATE 180* KVA, MOTOR DIESEL, REBOCAVEL, ACIONAMENTO MANUAL</t>
  </si>
  <si>
    <t>LOCACAO DE GRUPO GERADOR DE *260* KVA, DIESEL REBOCAVEL, ACIONAMENTO MANUAL</t>
  </si>
  <si>
    <t>LOCACAO DE NIVEL OPTICO, COM PRECISAO DE 0,7 MM, AUMENTO DE 32X</t>
  </si>
  <si>
    <t>LOCACAO DE TEODOLITO ELETRONICO, PRECISAO ANGULAR DE 5 A 7 SEGUNDOS, INCLUINDO TRIPE</t>
  </si>
  <si>
    <t>LOCACAO DE TORRE METALICA COMPLETA PARA UMA CARGA DE 8 TF (80 KN) E PE DIREITO DE 6 M, INCLUINDO MODULOS, DIAGONAIS, SAPATAS E FORCADOS</t>
  </si>
  <si>
    <t>LOCACAO DE VIGA SANDUICHE METALICA VAZADA PARA TRAVAMENTO DE PILARES, ALTURA DE *8* CM, LARGURA DE *6* CM E EXTENSAO DE 2 M</t>
  </si>
  <si>
    <t>LONA PLASTICA EXTRA FORTE PRETA, E = 200 MICRA</t>
  </si>
  <si>
    <t>LONA PLASTICA PESADA PRETA, E = 150 MICRA</t>
  </si>
  <si>
    <t>LUBRIFICANTE REDUTOR DE TORQUE E ARRASTO DE ALTO DESEMPENHO, PARA PERFURACAO HORIZONTAL DIRECIONAL, HDD</t>
  </si>
  <si>
    <t>LUMINARIA ABERTA P/ ILUMINACAO PUBLICA, TIPO X-57 PETERCO OU EQUIV</t>
  </si>
  <si>
    <t>LUMINARIA ARANDELA TIPO MEIA-LUA COM VIDRO FOSCO *30 X 15* CM, PARA 1 LAMPADA, BASE E27, POTENCIA MAXIMA 40/60 W (NAO INCLUI LAMPADA)</t>
  </si>
  <si>
    <t>LUMINARIA DE EMERGENCIA 30 LEDS, POTENCIA 2 W, BATERIA DE LITIO, AUTONOMIA DE 6 HORAS</t>
  </si>
  <si>
    <t>LUMINARIA DE LED PARA ILUMINACAO PUBLICA, DE 138 W ATE 180 W, INVOLUCRO EM ALUMINIO OU ACO INOX</t>
  </si>
  <si>
    <t>LUMINARIA DE LED PARA ILUMINACAO PUBLICA, DE 181 W ATE 239 W, INVOLUCRO EM ALUMINIO OU ACO INOX</t>
  </si>
  <si>
    <t>LUMINARIA DE LED PARA ILUMINACAO PUBLICA, DE 240 W ATE 350 W, INVOLUCRO EM ALUMINIO OU ACO INOX</t>
  </si>
  <si>
    <t>LUMINARIA DE LED PARA ILUMINACAO PUBLICA, DE 33 W ATE 50 W, INVOLUCRO EM ALUMINIO OU ACO INOX</t>
  </si>
  <si>
    <t>LUMINARIA DE LED PARA ILUMINACAO PUBLICA, DE 51 W ATE 67 W, INVOLUCRO EM ALUMINIO OU ACO INOX</t>
  </si>
  <si>
    <t>LUMINARIA DE LED PARA ILUMINACAO PUBLICA, DE 68 W ATE 97 W, INVOLUCRO EM ALUMINIO OU ACO INOX</t>
  </si>
  <si>
    <t>LUMINARIA DE LED PARA ILUMINACAO PUBLICA, DE 98 W ATE 137 W, INVOLUCRO EM ALUMINIO OU ACO INOX</t>
  </si>
  <si>
    <t>LUMINARIA DE SOBREPOR EM CHAPA DE ACO COM ALETAS PLASTICAS, PARA 1 LAMPADA, BASE E27, POTENCIA MAXIMA 40/60 W (NAO INCLUI LAMPADA)</t>
  </si>
  <si>
    <t>LUMINARIA DE SOBREPOR EM CHAPA DE ACO COM ALETAS PLASTICAS, PARA 2 LAMPADAS, BASE E27, POTENCIA MAXIMA 40/60 W (NAO INCLUI LAMPADAS)</t>
  </si>
  <si>
    <t>LUMINARIA DE SOBREPOR EM CHAPA DE ACO PARA 1 LAMPADA FLUORESCENTE DE *36* W, ALETADA, COMPLETA (LAMPADA E REATOR INCLUSOS)</t>
  </si>
  <si>
    <t>LUMINARIA DE TETO PLAFON/PLAFONIER EM PLASTICO COM BASE E27, POTENCIA MAXIMA 60 W (NAO INCLUI LAMPADA)</t>
  </si>
  <si>
    <t>LUMINARIA DUPLA P/SINALIZACAO, TIPO WETZEL AS-2/110 OU EQUIV</t>
  </si>
  <si>
    <t>LUMINARIA LED PLAFON REDONDO DE SOBREPOR BIVOLT 12/13 W, D = *17* CM</t>
  </si>
  <si>
    <t>LUMINARIA LED REFLETOR RETANGULAR BIVOLT, LUZ BRANCA, 10 W</t>
  </si>
  <si>
    <t>LUMINARIA LED REFLETOR RETANGULAR BIVOLT, LUZ BRANCA, 30 W</t>
  </si>
  <si>
    <t>LUMINARIA LED REFLETOR RETANGULAR BIVOLT, LUZ BRANCA, 50 W</t>
  </si>
  <si>
    <t>LUMINARIA PLAFON REDONDO COM VIDRO FOSCO DIAMETRO *25* CM, PARA 1 LAMPADA, BASE E27, POTENCIA MAXIMA 40/60 W (NAO INCLUI LAMPADA)</t>
  </si>
  <si>
    <t>LUMINARIA PLAFON REDONDO COM VIDRO FOSCO DIAMETRO *30* CM, PARA 2 LAMPADAS, BASE E27, POTENCIA MAXIMA 40/60 W (NAO INCLUI LAMPADAS)</t>
  </si>
  <si>
    <t>LUMINARIA PROVA DE TEMPO PETERCO Y.31/1</t>
  </si>
  <si>
    <t>LUMINARIA SOLAR LED EXTERNA, TIPO ARANDELA DE PAREDE, EM ALUMINIO, 16 LEDS, LUZ BRANCA, *180* LUMENS, CAPACIDADE DE ILUMINACAO ATE 36 H, RETANGULAR, *13 X 9 X 7* (C X L X A), COM SENSOR DE MOVIMENTO / PRESENCA, BATERIA RECARREGAVEL COM LUZ SOLAR, RESISTENTE AO CALOR, A PROVA DE AGUA E POEIRA/ IMPERMEAVEL, IP65</t>
  </si>
  <si>
    <t>LUMINARIA SPOT DE SOBREPOR EM ALUMINIO COM ALETA PLASTICA PARA 1 LAMPADA, BASE E27, POTENCIA MAXIMA 40/60 W (NAO INCLUI LAMPADA)</t>
  </si>
  <si>
    <t>LUMINARIA SPOT DE SOBREPOR EM ALUMINIO COM ALETA PLASTICA PARA 2 LAMPADAS, BASE E27, POTENCIA MAXIMA 40/60 W (NAO INCLUI LAMPADA)</t>
  </si>
  <si>
    <t>LUMINARIA TIPO TARTARUGA A PROVA DE TEMPO, GASES, VAPOR E PO, EM ALUMINIO, COM GRADE, BASE E27, POTENCIA MAXIMA 100 W (NAO INCLUI LAMPADA)</t>
  </si>
  <si>
    <t>LUMINARIA TIPO TARTARUGA PARA AREA EXTERNA EM ALUMINIO, COM GRADE, PARA 1 LAMPADA, BASE E27, POTENCIA MAXIMA 40/60 W (NAO INCLUI LAMPADA)</t>
  </si>
  <si>
    <t>LUVA CPVC, SOLDAVEL, 114 MM, PARA AGUA QUENTE PREDIAL</t>
  </si>
  <si>
    <t>LUVA CPVC, SOLDAVEL, 15 MM, PARA AGUA QUENTE PREDIAL</t>
  </si>
  <si>
    <t>LUVA CPVC, SOLDAVEL, 22 MM, PARA AGUA QUENTE PREDIAL</t>
  </si>
  <si>
    <t>LUVA CPVC, SOLDAVEL, 28 MM, PARA AGUA QUENTE PREDIAL</t>
  </si>
  <si>
    <t>LUVA CPVC, SOLDAVEL, 35 MM, PARA AGUA QUENTE PREDIAL</t>
  </si>
  <si>
    <t>LUVA CPVC, SOLDAVEL, 42 MM, PARA AGUA QUENTE PREDIAL</t>
  </si>
  <si>
    <t>LUVA CPVC, SOLDAVEL, 54 MM, PARA AGUA QUENTE PREDIAL</t>
  </si>
  <si>
    <t>LUVA CPVC, SOLDAVEL, 73 MM, PARA AGUA QUENTE PREDIAL</t>
  </si>
  <si>
    <t>LUVA CPVC, SOLDAVEL, 89 MM, PARA AGUA QUENTE PREDIAL</t>
  </si>
  <si>
    <t>LUVA DE BORRACHA ISOLANTE PARA ALTA TENSAO, RESISTENTE A OZONIO, TENSAO DE ENSAIO 2,5 KV (PAR)</t>
  </si>
  <si>
    <t>LUVA DE COBRE SEM ANEL DE SOLDA, BOLSA X BOLSA, 104 MM</t>
  </si>
  <si>
    <t>LUVA DE COBRE SEM ANEL DE SOLDA, BOLSA X BOLSA, 15 MM</t>
  </si>
  <si>
    <t>LUVA DE COBRE SEM ANEL DE SOLDA, BOLSA X BOLSA, 22 MM</t>
  </si>
  <si>
    <t>LUVA DE COBRE SEM ANEL DE SOLDA, BOLSA X BOLSA, 28 MM</t>
  </si>
  <si>
    <t>LUVA DE COBRE SEM ANEL DE SOLDA, BOLSA X BOLSA, 35 MM</t>
  </si>
  <si>
    <t>LUVA DE COBRE SEM ANEL DE SOLDA, BOLSA X BOLSA, 42 MM</t>
  </si>
  <si>
    <t>LUVA DE COBRE SEM ANEL DE SOLDA, BOLSA X BOLSA, 54 MM</t>
  </si>
  <si>
    <t>LUVA DE COBRE SEM ANEL DE SOLDA, BOLSA X BOLSA, 66 MM</t>
  </si>
  <si>
    <t>LUVA DE COBRE SEM ANEL DE SOLDA, BOLSA X BOLSA, 79 MM</t>
  </si>
  <si>
    <t>LUVA DE CORRER COM TRAVAS DEFOFO, PVC, JE, DN 100 MM</t>
  </si>
  <si>
    <t>LUVA DE CORRER COM TRAVAS DEFOFO, PVC, JE, DN 150 MM</t>
  </si>
  <si>
    <t>LUVA DE CORRER COM TRAVAS DEFOFO, PVC, JE, DN 200 MM</t>
  </si>
  <si>
    <t>LUVA DE CORRER COM TRAVAS DEFOFO, PVC, JE, DN 250 MM</t>
  </si>
  <si>
    <t>LUVA DE CORRER COM TRAVAS DEFOFO, PVC, JE, DN 300 MM</t>
  </si>
  <si>
    <t>LUVA DE CORRER PARA TUBO ROSCAVEL, PVC, 1 1/2", PARA AGUA FRIA PREDIAL</t>
  </si>
  <si>
    <t>LUVA DE CORRER PARA TUBO ROSCAVEL, PVC, 1/2", PARA AGUA FRIA PREDIAL</t>
  </si>
  <si>
    <t>LUVA DE CORRER PARA TUBO ROSCAVEL, PVC, 3/4", PARA AGUA FRIA PREDIAL</t>
  </si>
  <si>
    <t>LUVA DE CORRER PARA TUBO SOLDAVEL, PVC, 20 MM, PARA AGUA FRIA PREDIAL</t>
  </si>
  <si>
    <t>LUVA DE CORRER PARA TUBO SOLDAVEL, PVC, 25 MM, PARA AGUA FRIA PREDIAL</t>
  </si>
  <si>
    <t>LUVA DE CORRER PARA TUBO SOLDAVEL, PVC, 32 MM, PARA AGUA FRIA PREDIAL</t>
  </si>
  <si>
    <t>LUVA DE CORRER PARA TUBO SOLDAVEL, PVC, 40 MM, PARA AGUA FRIA PREDIAL</t>
  </si>
  <si>
    <t>LUVA DE CORRER PARA TUBO SOLDAVEL, PVC, 50 MM, PARA AGUA FRIA PREDIAL</t>
  </si>
  <si>
    <t>LUVA DE CORRER PARA TUBO SOLDAVEL, PVC, 60 MM, PARA AGUA FRIA PREDIAL</t>
  </si>
  <si>
    <t>LUVA DE CORRER PVC PBA, JE, DN 100 / DE 110 MM, PARA REDE DE AGUA</t>
  </si>
  <si>
    <t>LUVA DE CORRER PVC PBA, JE, DN 50 / DE 60 MM, PARA REDE DE AGUA</t>
  </si>
  <si>
    <t>LUVA DE CORRER PVC PBA, JE, DN 75 / DE 85 MM, PARA REDE DE AGUA</t>
  </si>
  <si>
    <t>LUVA DE CORRER PVC, JE, DN 250 MM, PARA REDE COLETORA DE ESGOTO</t>
  </si>
  <si>
    <t>LUVA DE CORRER, CPVC, SOLDAVEL, 15 MM, PARA AGUA QUENTE PREDIAL</t>
  </si>
  <si>
    <t>LUVA DE CORRER, CPVC, SOLDAVEL, 22 MM, PARA AGUA QUENTE PREDIAL</t>
  </si>
  <si>
    <t>LUVA DE CORRER, CPVC, SOLDAVEL, 28 MM, PARA AGUA QUENTE PREDIAL</t>
  </si>
  <si>
    <t>LUVA DE CORRER, CPVC, SOLDAVEL, 35 MM, PARA AGUA QUENTE PREDIAL</t>
  </si>
  <si>
    <t>LUVA DE CORRER, CPVC, SOLDAVEL, 42 MM, PARA AGUA QUENTE PREDIAL</t>
  </si>
  <si>
    <t>LUVA DE CORRER, PVC SERIE R, 100 MM, PARA ESGOTO PREDIAL</t>
  </si>
  <si>
    <t>LUVA DE CORRER, PVC SERIE R, 150 MM, PARA ESGOTO PREDIAL</t>
  </si>
  <si>
    <t>LUVA DE CORRER, PVC SERIE R, 75 MM, PARA ESGOTO PREDIAL</t>
  </si>
  <si>
    <t>LUVA DE CORRER, PVC, DN 100 MM, PARA ESGOTO PREDIAL</t>
  </si>
  <si>
    <t>LUVA DE CORRER, PVC, DN 50 MM, PARA ESGOTO PREDIAL</t>
  </si>
  <si>
    <t>LUVA DE CORRER, PVC, DN 75 MM, PARA ESGOTO PREDIAL</t>
  </si>
  <si>
    <t>LUVA DE FERRO GALVANIZADO, COM ROSCA BSP MACHO/FEMEA, DE 3/4"</t>
  </si>
  <si>
    <t>LUVA DE FERRO GALVANIZADO, COM ROSCA BSP, DE 1 1/2"</t>
  </si>
  <si>
    <t>LUVA DE FERRO GALVANIZADO, COM ROSCA BSP, DE 1 1/4"</t>
  </si>
  <si>
    <t>LUVA DE FERRO GALVANIZADO, COM ROSCA BSP, DE 1"</t>
  </si>
  <si>
    <t>LUVA DE FERRO GALVANIZADO, COM ROSCA BSP, DE 1/2"</t>
  </si>
  <si>
    <t>LUVA DE FERRO GALVANIZADO, COM ROSCA BSP, DE 2 1/2"</t>
  </si>
  <si>
    <t>LUVA DE FERRO GALVANIZADO, COM ROSCA BSP, DE 2"</t>
  </si>
  <si>
    <t>LUVA DE FERRO GALVANIZADO, COM ROSCA BSP, DE 3"</t>
  </si>
  <si>
    <t>LUVA DE FERRO GALVANIZADO, COM ROSCA BSP, DE 3/4"</t>
  </si>
  <si>
    <t>LUVA DE FERRO GALVANIZADO, COM ROSCA BSP, DE 4"</t>
  </si>
  <si>
    <t>LUVA DE FERRO GALVANIZADO, COM ROSCA BSP, DE 5"</t>
  </si>
  <si>
    <t>LUVA DE FERRO GALVANIZADO, COM ROSCA BSP, DE 6"</t>
  </si>
  <si>
    <t>LUVA DE PRESSAO, EM PVC, DE 20 MM, PARA ELETRODUTO FLEXIVEL</t>
  </si>
  <si>
    <t>LUVA DE PRESSAO, EM PVC, DE 25 MM, PARA ELETRODUTO FLEXIVEL</t>
  </si>
  <si>
    <t>LUVA DE PRESSAO, EM PVC, DE 32 MM, PARA ELETRODUTO FLEXIVEL</t>
  </si>
  <si>
    <t>LUVA DE REDUCAO DE FERRO GALVANIZADO, COM ROSCA BSP MACHO/FEMEA, DE 1 1/2" X 1"</t>
  </si>
  <si>
    <t>LUVA DE REDUCAO DE FERRO GALVANIZADO, COM ROSCA BSP MACHO/FEMEA, DE 1" X 1/2"</t>
  </si>
  <si>
    <t>LUVA DE REDUCAO DE FERRO GALVANIZADO, COM ROSCA BSP MACHO/FEMEA, DE 1" X 3/4"</t>
  </si>
  <si>
    <t>LUVA DE REDUCAO DE FERRO GALVANIZADO, COM ROSCA BSP MACHO/FEMEA, DE 3/4" X 1/2"</t>
  </si>
  <si>
    <t>LUVA DE REDUCAO DE FERRO GALVANIZADO, COM ROSCA BSP, DE 1 1/2" X 1 1/4"</t>
  </si>
  <si>
    <t>LUVA DE REDUCAO DE FERRO GALVANIZADO, COM ROSCA BSP, DE 1 1/2" X 1"</t>
  </si>
  <si>
    <t>LUVA DE REDUCAO DE FERRO GALVANIZADO, COM ROSCA BSP, DE 1 1/2" X 1/2"</t>
  </si>
  <si>
    <t>LUVA DE REDUCAO DE FERRO GALVANIZADO, COM ROSCA BSP, DE 1 1/2" X 3/4"</t>
  </si>
  <si>
    <t>LUVA DE REDUCAO DE FERRO GALVANIZADO, COM ROSCA BSP, DE 1 1/4" X 1"</t>
  </si>
  <si>
    <t>LUVA DE REDUCAO DE FERRO GALVANIZADO, COM ROSCA BSP, DE 1 1/4" X 1/2"</t>
  </si>
  <si>
    <t>LUVA DE REDUCAO DE FERRO GALVANIZADO, COM ROSCA BSP, DE 1 1/4" X 3/4"</t>
  </si>
  <si>
    <t>LUVA DE REDUCAO DE FERRO GALVANIZADO, COM ROSCA BSP, DE 1" X 1/2"</t>
  </si>
  <si>
    <t>LUVA DE REDUCAO DE FERRO GALVANIZADO, COM ROSCA BSP, DE 1" X 3/4"</t>
  </si>
  <si>
    <t>LUVA DE REDUCAO DE FERRO GALVANIZADO, COM ROSCA BSP, DE 2 1/2" X 1 1/2"</t>
  </si>
  <si>
    <t>LUVA DE REDUCAO DE FERRO GALVANIZADO, COM ROSCA BSP, DE 2 1/2" X 2"</t>
  </si>
  <si>
    <t>LUVA DE REDUCAO DE FERRO GALVANIZADO, COM ROSCA BSP, DE 2" X 1 1/2"</t>
  </si>
  <si>
    <t>LUVA DE REDUCAO DE FERRO GALVANIZADO, COM ROSCA BSP, DE 2" X 1 1/4"</t>
  </si>
  <si>
    <t>LUVA DE REDUCAO DE FERRO GALVANIZADO, COM ROSCA BSP, DE 2" X 1"</t>
  </si>
  <si>
    <t>LUVA DE REDUCAO DE FERRO GALVANIZADO, COM ROSCA BSP, DE 3" X 1 1/2"</t>
  </si>
  <si>
    <t>LUVA DE REDUCAO DE FERRO GALVANIZADO, COM ROSCA BSP, DE 3" X 2 1/2"</t>
  </si>
  <si>
    <t>LUVA DE REDUCAO DE FERRO GALVANIZADO, COM ROSCA BSP, DE 3" X 2"</t>
  </si>
  <si>
    <t>LUVA DE REDUCAO DE FERRO GALVANIZADO, COM ROSCA BSP, DE 3/4" X 1/2"</t>
  </si>
  <si>
    <t>LUVA DE REDUCAO DE FERRO GALVANIZADO, COM ROSCA BSP, DE 4" X 2 1/2"</t>
  </si>
  <si>
    <t>LUVA DE REDUCAO DE FERRO GALVANIZADO, COM ROSCA BSP, DE 4" X 2"</t>
  </si>
  <si>
    <t>LUVA DE REDUCAO DE FERRO GALVANIZADO, COM ROSCA BSP, DE 4" X 3"</t>
  </si>
  <si>
    <t>LUVA DE REDUCAO EM ACO CARBONO, COM ENCAIXE PARA SOLDA DN SW, PRESSAO 3.000 LBS, 3/4" X 1/2"</t>
  </si>
  <si>
    <t>LUVA DE REDUCAO EM ACO CARBONO, COM ENCAIXE PARA SOLDA DN SW, PRESSAO 3.000 LBS, DN 1 1/2" X 1 1/4"</t>
  </si>
  <si>
    <t>LUVA DE REDUCAO EM ACO CARBONO, COM ENCAIXE PARA SOLDA DN SW, PRESSAO 3.000 LBS, DN 1 1/4" X 1"</t>
  </si>
  <si>
    <t>LUVA DE REDUCAO EM ACO CARBONO, COM ENCAIXE PARA SOLDA DN SW, PRESSAO 3.000 LBS, DN 1" X 3/4"</t>
  </si>
  <si>
    <t>LUVA DE REDUCAO EM ACO CARBONO, COM ENCAIXE PARA SOLDA DN SW, PRESSAO 3.000 LBS, DN 2 1/2" X 2"</t>
  </si>
  <si>
    <t>LUVA DE REDUCAO EM ACO CARBONO, COM ENCAIXE PARA SOLDA DN SW, PRESSAO 3.000 LBS, DN 2" X 1 1/2"</t>
  </si>
  <si>
    <t>LUVA DE REDUCAO EM ACO CARBONO, COM ENCAIXE PARA SOLDA DN SW, PRESSAO 3.000 LBS, DN 3" X 2 1/2"</t>
  </si>
  <si>
    <t>LUVA DE REDUCAO ROSCAVEL, PVC, 1" X 3/4", PARA AGUA FRIA PREDIAL</t>
  </si>
  <si>
    <t>LUVA DE REDUCAO ROSCAVEL, PVC, 3/4" X 1/2", PARA AGUA FRIA PREDIAL</t>
  </si>
  <si>
    <t>LUVA DE REDUCAO SOLDAVEL, PVC, 25 MM X 20 MM, PARA AGUA FRIA PREDIAL</t>
  </si>
  <si>
    <t>LUVA DE REDUCAO SOLDAVEL, PVC, 32 MM X 25 MM, PARA AGUA FRIA PREDIAL</t>
  </si>
  <si>
    <t>LUVA DE REDUCAO SOLDAVEL, PVC, 40 MM X 32 MM, PARA AGUA FRIA PREDIAL</t>
  </si>
  <si>
    <t>LUVA DE REDUCAO SOLDAVEL, PVC, 60 MM X 50 MM, PARA AGUA FRIA PREDIAL</t>
  </si>
  <si>
    <t>LUVA DE REDUCAO, SOLDAVEL, PVC, 50 X 25 MM, PARA AGUA FRIA PREDIAL</t>
  </si>
  <si>
    <t>LUVA DE TRANSICAO DE CPVC X PVC, SOLDAVEL, 22 X 25 MM, PARA AGUA QUENTE</t>
  </si>
  <si>
    <t>LUVA DE TRANSICAO, CPVC, 15 MM X 1/2", PARA AGUA QUENTE PREDIAL</t>
  </si>
  <si>
    <t>LUVA DE TRANSICAO, CPVC, 22 MM X 1/2", PARA AGUA QUENTE</t>
  </si>
  <si>
    <t>LUVA DE TRANSICAO, CPVC, SOLDAVEL, 42 MM X 1 1/2", PARA AGUA QUENTE</t>
  </si>
  <si>
    <t>LUVA DE TRANSICAO, CPVC, SOLDAVEL, 54 MM X 2", PARA AGUA QUENTE PREDIAL</t>
  </si>
  <si>
    <t>LUVA EM ACO CARBONO, SOLDAVEL, PRESSAO 3.000 LBS, DN 1 1/2"</t>
  </si>
  <si>
    <t>LUVA EM ACO CARBONO, SOLDAVEL, PRESSAO 3.000 LBS, DN 1 1/4"</t>
  </si>
  <si>
    <t>LUVA EM ACO CARBONO, SOLDAVEL, PRESSAO 3.000 LBS, DN 1"</t>
  </si>
  <si>
    <t>LUVA EM ACO CARBONO, SOLDAVEL, PRESSAO 3.000 LBS, DN 1/2"</t>
  </si>
  <si>
    <t>LUVA EM ACO CARBONO, SOLDAVEL, PRESSAO 3.000 LBS, DN 2 1/2"</t>
  </si>
  <si>
    <t>LUVA EM ACO CARBONO, SOLDAVEL, PRESSAO 3.000 LBS, DN 2"</t>
  </si>
  <si>
    <t>LUVA EM ACO CARBONO, SOLDAVEL, PRESSAO 3.000 LBS, DN 3"</t>
  </si>
  <si>
    <t>LUVA EM ACO CARBONO, SOLDAVEL, PRESSAO 3.000 LBS, DN 3/4"</t>
  </si>
  <si>
    <t>LUVA EM PVC RIGIDO ROSCAVEL, DE 1 1/2", PARA ELETRODUTO</t>
  </si>
  <si>
    <t>LUVA EM PVC RIGIDO ROSCAVEL, DE 1 1/4", PARA ELETRODUTO</t>
  </si>
  <si>
    <t>LUVA EM PVC RIGIDO ROSCAVEL, DE 1", PARA ELETRODUTO</t>
  </si>
  <si>
    <t>LUVA EM PVC RIGIDO ROSCAVEL, DE 1/2", PARA ELETRODUTO</t>
  </si>
  <si>
    <t>LUVA EM PVC RIGIDO ROSCAVEL, DE 2 1/2", PARA ELETRODUTO</t>
  </si>
  <si>
    <t>LUVA EM PVC RIGIDO ROSCAVEL, DE 2", PARA ELETRODUTO</t>
  </si>
  <si>
    <t>LUVA EM PVC RIGIDO ROSCAVEL, DE 3", PARA ELETRODUTO</t>
  </si>
  <si>
    <t>LUVA EM PVC RIGIDO ROSCAVEL, DE 3/4", PARA ELETRODUTO</t>
  </si>
  <si>
    <t>LUVA EM PVC RIGIDO ROSCAVEL, DE 4", PARA ELETRODUTO</t>
  </si>
  <si>
    <t>LUVA PARA ELETRODUTO, EM ACO GALVANIZADO ELETROLITICO, COM ROSCA, DIAMETRO DE 100 MM (4")</t>
  </si>
  <si>
    <t>LUVA PARA ELETRODUTO, EM ACO GALVANIZADO ELETROLITICO, COM ROSCA, DIAMETRO DE 15 MM (1/2")</t>
  </si>
  <si>
    <t>LUVA PARA ELETRODUTO, EM ACO GALVANIZADO ELETROLITICO, COM ROSCA, DIAMETRO DE 20 MM (3/4")</t>
  </si>
  <si>
    <t>LUVA PARA ELETRODUTO, EM ACO GALVANIZADO ELETROLITICO, COM ROSCA, DIAMETRO DE 25 MM (1")</t>
  </si>
  <si>
    <t>LUVA PARA ELETRODUTO, EM ACO GALVANIZADO ELETROLITICO, COM ROSCA, DIAMETRO DE 32 MM (1 1/4")</t>
  </si>
  <si>
    <t>LUVA PARA ELETRODUTO, EM ACO GALVANIZADO ELETROLITICO, COM ROSCA, DIAMETRO DE 40 MM (1 1/2")</t>
  </si>
  <si>
    <t>LUVA PARA ELETRODUTO, EM ACO GALVANIZADO ELETROLITICO, COM ROSCA, DIAMETRO DE 65 MM (2 1/2")</t>
  </si>
  <si>
    <t>LUVA PARA ELETRODUTO, EM ACO GALVANIZADO ELETROLITICO, COM ROSCA, DIAMETRO DE 80 MM (3")</t>
  </si>
  <si>
    <t>LUVA PARA ELETRODUTO, EM ACO GALVANIZADO ELETROLITICO, COM ROSCA,DIAMETRO DE 50 MM (2")</t>
  </si>
  <si>
    <t>LUVA PARA PERFURATRIZ DE ESTEIRA T38, D = 1 1/2"</t>
  </si>
  <si>
    <t>LUVA PASSANTE DE COBRE SEM ANEL DE SOLDA, BOLSA 15 MM</t>
  </si>
  <si>
    <t>LUVA PASSANTE DE COBRE SEM ANEL DE SOLDA, BOLSA 22 MM</t>
  </si>
  <si>
    <t>LUVA PASSANTE DE COBRE SEM ANEL DE SOLDA, BOLSA 28 MM</t>
  </si>
  <si>
    <t>LUVA PASSANTE DE COBRE SEM ANEL DE SOLDA, BOLSA 35 MM</t>
  </si>
  <si>
    <t>LUVA PASSANTE DE COBRE SEM ANEL DE SOLDA, BOLSA 42 MM</t>
  </si>
  <si>
    <t>LUVA PASSANTE DE COBRE SEM ANEL DE SOLDA, BOLSA 54 MM</t>
  </si>
  <si>
    <t>LUVA PASSANTE DE COBRE SEM ANEL DE SOLDA, BOLSA 66 MM</t>
  </si>
  <si>
    <t>LUVA PVC SOLDAVEL, 110 MM, PARA AGUA FRIA PREDIAL</t>
  </si>
  <si>
    <t>LUVA PVC SOLDAVEL, 20 MM, PARA AGUA FRIA PREDIAL</t>
  </si>
  <si>
    <t>LUVA PVC SOLDAVEL, 25 MM, PARA AGUA FRIA PREDIAL</t>
  </si>
  <si>
    <t>LUVA PVC SOLDAVEL, 32 MM, PARA AGUA FRIA PREDIAL</t>
  </si>
  <si>
    <t>LUVA PVC SOLDAVEL, 40 MM, PARA AGUA FRIA PREDIAL</t>
  </si>
  <si>
    <t>LUVA PVC SOLDAVEL, 50 MM, PARA AGUA FRIA PREDIAL</t>
  </si>
  <si>
    <t>LUVA PVC SOLDAVEL, 60 MM, PARA AGUA FRIA PREDIAL</t>
  </si>
  <si>
    <t>LUVA PVC SOLDAVEL, 75 MM, PARA AGUA FRIA PREDIAL</t>
  </si>
  <si>
    <t>LUVA PVC SOLDAVEL, 85 MM, PARA AGUA FRIA PREDIAL</t>
  </si>
  <si>
    <t>LUVA PVC, ROSCAVEL, 1 1/2", AGUA FRIA PREDIAL</t>
  </si>
  <si>
    <t>LUVA PVC, ROSCAVEL, 1", AGUA FRIA PREDIAL</t>
  </si>
  <si>
    <t>LUVA PVC, ROSCAVEL, 1/2", AGUA FRIA PREDIAL</t>
  </si>
  <si>
    <t>LUVA PVC, ROSCAVEL, 3/4", AGUA FRIA PREDIAL</t>
  </si>
  <si>
    <t>LUVA RASPA DE COURO, CANO CURTO (PUNHO *7* CM)</t>
  </si>
  <si>
    <t>LUVA SIMPLES PPR, F/F, SOLDAVEL, DN 110 MM, PARA AGUA QUENTE PREDIAL</t>
  </si>
  <si>
    <t>LUVA SIMPLES PPR, F/F, SOLDAVEL, DN 20 MM, PARA AGUA QUENTE PREDIAL</t>
  </si>
  <si>
    <t>LUVA SIMPLES PPR, F/F, SOLDAVEL, DN 25 MM, PARA AGUA QUENTE PREDIAL</t>
  </si>
  <si>
    <t>LUVA SIMPLES PPR, F/F, SOLDAVEL, DN 32 MM, PARA AGUA QUENTE PREDIAL</t>
  </si>
  <si>
    <t>LUVA SIMPLES PPR, F/F, SOLDAVEL, DN 40 MM, PARA AGUA QUENTE PREDIAL</t>
  </si>
  <si>
    <t>LUVA SIMPLES PPR, F/F, SOLDAVEL, DN 50 MM, PARA AGUA QUENTE PREDIAL</t>
  </si>
  <si>
    <t>LUVA SIMPLES PPR, F/F, SOLDAVEL, DN 63 MM, PARA AGUA QUENTE PREDIAL</t>
  </si>
  <si>
    <t>LUVA SIMPLES PPR, F/F, SOLDAVEL, DN 75 MM, PARA AGUA QUENTE PREDIAL</t>
  </si>
  <si>
    <t>LUVA SIMPLES PPR, F/F, SOLDAVEL, DN 90 MM, PARA AGUA QUENTE PREDIAL</t>
  </si>
  <si>
    <t>LUVA SIMPLES PVC PBA, JE, DN 100 / DE 110 MM, PARA REDE DE AGUA</t>
  </si>
  <si>
    <t>LUVA SIMPLES PVC PBA, JE, DN 50 / DE 60 MM, PARA REDE DE AGUA</t>
  </si>
  <si>
    <t>LUVA SIMPLES PVC PBA, JE, DN 75 / DE 85 MM, PARA REDE DE AGUA</t>
  </si>
  <si>
    <t>LUVA SIMPLES, PVC SERIE R, 100 MM, PARA ESGOTO PREDIAL</t>
  </si>
  <si>
    <t>LUVA SIMPLES, PVC SERIE R, 150 MM, PARA ESGOTO PREDIAL</t>
  </si>
  <si>
    <t>LUVA SIMPLES, PVC SERIE R, 40 MM, PARA ESGOTO PREDIAL</t>
  </si>
  <si>
    <t>LUVA SIMPLES, PVC SERIE R, 50 MM, PARA ESGOTO PREDIAL</t>
  </si>
  <si>
    <t>LUVA SIMPLES, PVC SERIE R, 75 MM, PARA ESGOTO PREDIAL</t>
  </si>
  <si>
    <t>LUVA SIMPLES, PVC, SOLDAVEL, DN 100 MM, SERIE NORMAL, PARA ESGOTO PREDIAL</t>
  </si>
  <si>
    <t>LUVA SIMPLES, PVC, SOLDAVEL, DN 150 MM, SERIE NORMAL, PARA ESGOTO PREDIAL</t>
  </si>
  <si>
    <t>LUVA SIMPLES, PVC, SOLDAVEL, DN 40 MM, SERIE NORMAL, PARA ESGOTO PREDIAL</t>
  </si>
  <si>
    <t>LUVA SIMPLES, PVC, SOLDAVEL, DN 50 MM, SERIE NORMAL, PARA ESGOTO PREDIAL</t>
  </si>
  <si>
    <t>LUVA SIMPLES, PVC, SOLDAVEL, DN 75 MM, SERIE NORMAL, PARA ESGOTO PREDIAL</t>
  </si>
  <si>
    <t>LUVA SOLDAVEL COM BUCHA DE LATAO, PVC, 20 MM X 1/2"</t>
  </si>
  <si>
    <t>LUVA SOLDAVEL COM BUCHA DE LATAO, PVC, 25 MM X 1/2"</t>
  </si>
  <si>
    <t>LUVA SOLDAVEL COM BUCHA DE LATAO, PVC, 25 MM X 3/4"</t>
  </si>
  <si>
    <t>LUVA SOLDAVEL COM BUCHA DE LATAO, PVC, 32 MM X 1"</t>
  </si>
  <si>
    <t>LUVA SOLDAVEL COM ROSCA, PVC, 20 MM X 1/2", PARA AGUA FRIA PREDIAL</t>
  </si>
  <si>
    <t>LUVA SOLDAVEL COM ROSCA, PVC, 25 MM X 1/2", PARA AGUA FRIA PREDIAL</t>
  </si>
  <si>
    <t>LUVA SOLDAVEL COM ROSCA, PVC, 25 MM X 3/4", PARA AGUA FRIA PREDIAL</t>
  </si>
  <si>
    <t>LUVA SOLDAVEL COM ROSCA, PVC, 32 MM X 1", PARA AGUA FRIA PREDIAL</t>
  </si>
  <si>
    <t>LUVA SOLDAVEL COM ROSCA, PVC, 40 MM X 1 1/4", PARA AGUA FRIA PREDIAL</t>
  </si>
  <si>
    <t>LUVA SOLDAVEL COM ROSCA, PVC, 50 MM X 1 1/2", PARA AGUA FRIA PREDIAL</t>
  </si>
  <si>
    <t>LUVA, PEAD PE 100, DE 125 MM, PARA ELETROFUSAO</t>
  </si>
  <si>
    <t>LUVA, PEAD PE 100, DE 20 MM, PARA ELETROFUSAO</t>
  </si>
  <si>
    <t>LUVA, PEAD PE 100, DE 200 MM, PARA ELETROFUSAO</t>
  </si>
  <si>
    <t>LUVA, PEAD PE 100, DE 32 MM, PARA ELETROFUSAO</t>
  </si>
  <si>
    <t>LUVA, PEAD PE 100, DE 400 MM, PARA ELETROFUSAO</t>
  </si>
  <si>
    <t>LUVA, PEAD PE 100, DE 63 MM, PARA ELETROFUSAO</t>
  </si>
  <si>
    <t>LUVA/UNIAO DE REDUCAO METALICA, PARA CONEXAO COM ANEL DESLIZANTE, DN 20 X 16 MM, EM TUBO PEX PARA INST. AGUA QUENTE/FRIA</t>
  </si>
  <si>
    <t>LUVA/UNIAO DE REDUCAO METALICA, PARA CONEXAO COM ANEL DESLIZANTE, DN 25 X 16 MM, EM TUBO PEX PARA INST. AGUA QUENTE/FRIA</t>
  </si>
  <si>
    <t>LUVA/UNIAO DE REDUCAO METALICA, PARA CONEXAO COM ANEL DESLIZANTE, DN 25 X 20 MM, EM TUBO PEX PARA INST. AGUA QUENTE/FRIA</t>
  </si>
  <si>
    <t>LUVA/UNIAO DE REDUCAO METALICA, PARA CONEXAO COM ANEL DESLIZANTE, DN 32 X 25 MM, EM TUBO PEX PARA INST. AGUA QUENTE/FRIA</t>
  </si>
  <si>
    <t>LUVA/UNIAO DE REDUCAO, PLASTICA, PARA CONEXAO COM CRIMPAGEM, DN 20 X 16 MM, EM TUBO PEX PARA INST. AGUA QUENTE/FRIA</t>
  </si>
  <si>
    <t>LUVA/UNIAO DE REDUCAO, PLASTICA, PARA CONEXAO COM CRIMPAGEM, DN 25 X 16 MM, EM TUBO PEX PARA INST. AGUA QUENTE/FRIA</t>
  </si>
  <si>
    <t>LUVA/UNIAO DE REDUCAO, PLASTICA, PARA CONEXAO COM CRIMPAGEM, DN 32 X 25 MM, EM TUBO PEX PARA INST. AGUA QUENTE/FRIA</t>
  </si>
  <si>
    <t>LUVA/UNIAO METALICA, PARA CONEXAO COM ANEL DESLIZANTE, DN 16 MM, EM TUBO PEX PARA INST. AGUA QUENTE/FRIA</t>
  </si>
  <si>
    <t>LUVA/UNIAO METALICA, PARA CONEXAO COM ANEL DESLIZANTE, DN 20 MM, EM TUBO PEX PARA INST. AGUA QUENTE/FRIA</t>
  </si>
  <si>
    <t>LUVA/UNIAO METALICA, PARA CONEXAO COM ANEL DESLIZANTE, DN 25 MM, EM TUBO PEX PARA INST. AGUA QUENTE/FRIA</t>
  </si>
  <si>
    <t>LUVA/UNIAO METALICA, PARA CONEXAO COM ANEL DESLIZANTE, DN 32 MM, EM TUBO PEX PARA INST. AGUA QUENTE/FRIA</t>
  </si>
  <si>
    <t>LUVA/UNIAO, PLASTICA, PARA CONEXAO COM CRIMPAGEM, DN 16 MM, EM TUBO PEX PARA INST. AGUA QUENTE/FRIA</t>
  </si>
  <si>
    <t>LUVA/UNIAO, PLASTICA, PARA CONEXAO COM CRIMPAGEM, DN 20 MM, EM TUBO PEX PARA INST. AGUA QUENTE/FRIA</t>
  </si>
  <si>
    <t>LUVA/UNIAO, PLASTICA, PARA CONEXAO COM CRIMPAGEM, DN 25 MM, EM TUBO PEX PARA INST. AGUA QUENTE/FRIA</t>
  </si>
  <si>
    <t>LUVA/UNIAO, PLASTICA, PARA CONEXAO COM CRIMPAGEM, DN 32 MM, EM TUBO PEX PARA INST. AGUA QUENTE/FRIA</t>
  </si>
  <si>
    <t>MACANETA ALAVANCA RETA OCA, EM ZAMAC COM ACABAMENTO CROMADO, COMPRIMENTO APROX DE 15 CM</t>
  </si>
  <si>
    <t>MACANETA ALAVANCA, RETA SIMPLES / OCA, CROMADA, COMPRIMENTO DE 10 A 16 CM, ACABAMENTO PADRAO POPULAR - SOMENTE MACANETAS</t>
  </si>
  <si>
    <t>MACANETA BOLA, EM ZAMAC COM ACABAMENTO CROMADO, DIAMETRO DE APROX 2 1/2"</t>
  </si>
  <si>
    <t>MACARICO DE SOLDA 201 PARA EXTENSAO GLP OU ACETILENO</t>
  </si>
  <si>
    <t>MACARIQUEIRO (HORISTA)</t>
  </si>
  <si>
    <t>MACARIQUEIRO (MENSALISTA)</t>
  </si>
  <si>
    <t>MADEIRA ROLICA TRATADA, D = 12 A 15 CM, H = 3,00 M, EM EUCALIPTO OU EQUIVALENTE DA REGIAO</t>
  </si>
  <si>
    <t>MADEIRA ROLICA TRATADA, D = 16 A 20 CM, H = 6,00 M, EM EUCALIPTO OU EQUIVALENTE DA REGIAO</t>
  </si>
  <si>
    <t>MADEIRA ROLICA TRATADA, D = 25 A 29 CM, H = 6,50 M, EM EUCALIPTO OU EQUIVALENTE DA REGIAO</t>
  </si>
  <si>
    <t>MADEIRA ROLICA TRATADA, D = 30 A 34 CM, H = 6,50 M, EM EUCALIPTO OU EQUIVALENTE DA REGIAO</t>
  </si>
  <si>
    <t>MADEIRA SERRADA EM PINUS, MISTA OU EQUIVALENTE DA REGIAO - BRUTA</t>
  </si>
  <si>
    <t>MANGOTE DE SEGURANCA EM RASPA DE COURO</t>
  </si>
  <si>
    <t>MANGUEIRA CRISTAL TRANCADA, PVC COM REFORCO, COM PRESSAO DE TRABALHO (PT) 250 LBS/POL2, DE 3/4" X *2,8* MM</t>
  </si>
  <si>
    <t>MANGUEIRA CRISTAL TRANCADA, PVC COM REFORCO, PRESSAO DE TRABALHO (PT) 250 LBS/POL2, DE 1" X *3,1* MM</t>
  </si>
  <si>
    <t>MANGUEIRA CRISTAL, LISA, PVC TRANSPARENTE, 1/2" X 2 MM</t>
  </si>
  <si>
    <t>MANGUEIRA CRISTAL, LISA, PVC TRANSPARENTE, 1/4" X1 MM</t>
  </si>
  <si>
    <t>MANGUEIRA CRISTAL, LISA, PVC TRANSPARENTE, 1/4" X1,5 MM</t>
  </si>
  <si>
    <t>MANGUEIRA CRISTAL, LISA, PVC TRANSPARENTE, 3/4" X 2 MM</t>
  </si>
  <si>
    <t>MANGUEIRA CRISTAL, LISA, PVC TRANSPARENTE, 3/8" X 1,5 MM</t>
  </si>
  <si>
    <t>MANGUEIRA CRISTAL, LISA, PVC TRANSPARENTE, 5/16" X 1 MM</t>
  </si>
  <si>
    <t>MANGUEIRA DE INCENDIO, TIPO 1, DE 1 1/2", COMPRIMENTO = 15 M, TECIDO EM FIO DE POLIESTER E TUBO INTERNO EM BORRACHA SINTETICA, COM UNIOES ENGATE RAPIDO</t>
  </si>
  <si>
    <t>MANGUEIRA DE INCENDIO, TIPO 1, DE 1 1/2", COMPRIMENTO = 20 M, TECIDO EM FIO DE POLIESTER E TUBO INTERNO EM BORRACHA SINTETICA, COM UNIOES ENGATE RAPIDO</t>
  </si>
  <si>
    <t>MANGUEIRA DE INCENDIO, TIPO 1, DE 1 1/2", COMPRIMENTO = 25 M, TECIDO EM FIO DE POLIESTER E TUBO INTERNO EM BORRACHA SINTETICA, COM UNIOES ENGATE RAPIDO</t>
  </si>
  <si>
    <t>MANGUEIRA DE INCENDIO, TIPO 1, DE 1 1/2", COMPRIMENTO = 30 M, TECIDO EM FIO DE POLIESTER E TUBO INTERNO EM BORRACHA SINTETICA, COM UNIOES ENGATE RAPIDO</t>
  </si>
  <si>
    <t>MANGUEIRA DE INCENDIO, TIPO 2, DE 1 1/2", COMPRIMENTO = 15 M, TECIDO EM FIO DE POLIESTER E TUBO INTERNO EM BORRACHA SINTETICA, COM UNIOES ENGATE RAPIDO</t>
  </si>
  <si>
    <t>MANGUEIRA DE INCENDIO, TIPO 2, DE 1 1/2", COMPRIMENTO = 20 M, TECIDO EM FIO DE POLIESTER E TUBO INTERNO EM BORRACHA SINTETICA, COM UNIOES</t>
  </si>
  <si>
    <t>MANGUEIRA DE INCENDIO, TIPO 2, DE 1 1/2", COMPRIMENTO = 25 M, TECIDO EM FIO DE POLIESTER E TUBO INTERNO EM BORRACHA SINTETICA, COM UNIOES</t>
  </si>
  <si>
    <t>MANGUEIRA DE INCENDIO, TIPO 2, DE 1 1/2", COMPRIMENTO = 30 M, TECIDO EM FIO DE POLIESTER E TUBO INTERNO EM BORRACHA SINTETICA, COM UNIOES</t>
  </si>
  <si>
    <t>MANGUEIRA DE INCENDIO, TIPO 2, DE 2 1/2", COMPRIMENTO = 15 M, TECIDO EM FIO DE POLIESTER E TUBO INTERNO EM BORRACHA SINTETICA, COM UNIOES ENGATE RAPIDO</t>
  </si>
  <si>
    <t>MANGUEIRA DE INCENDIO, TIPO 2, DE 2 1/2", COMPRIMENTO = 20 M, TECIDO EM FIO DE POLIESTER E TUBO INTERNO EM BORRACHA SINTETICA, COM UNIOES</t>
  </si>
  <si>
    <t>MANGUEIRA DE INCENDIO, TIPO 2, DE 2 1/2", COMPRIMENTO = 25 M, TECIDO EM FIO DE POLIESTER E TUBO INTERNO EM BORRACHA SINTETICA, COM UNIOES ENGATE RAPIDO</t>
  </si>
  <si>
    <t>MANGUEIRA DE INCENDIO, TIPO 2, DE 2 1/2", COMPRIMENTO = 30 M, TECIDO EM FIO DE POLIESTER E TUBO INTERNO EM BORRACHA SINTETICA, COM UNIOES ENGATE RAPIDO</t>
  </si>
  <si>
    <t>MANGUEIRA DE PVC FLEXIVEL, TIPO FLAT/ACHATADA, D = 1 1/2" (40 MM), PARA CONDUCAO DE AGUA, SERVICOS LEVES E MEDIOS</t>
  </si>
  <si>
    <t>MANGUEIRA PARA GAS - GLP, PVC, TRANCADA, DIAMETRO DE 3/8", COMPRIMENTO DE 1M (NORMATIZADA)</t>
  </si>
  <si>
    <t>MANIPULADOR TELESCOPICO, POTENCIA DE 101 HP, CAPACIDADE DE CARGA DE 3.500 KG, ALTURA MAXIMA DE ELEVACAO DE 12 M</t>
  </si>
  <si>
    <t>MANIPULADOR TELESCOPICO, POTENCIA DE 85 HP, CAPACIDADE DE CARGA DE 3.500 KG, ALTURA MAXIMA DE ELEVACAO DE 12,3 M</t>
  </si>
  <si>
    <t>MANOMETRO COM CAIXA EM ACO PINTADO, ESCALA *10* KGF/CM2 (*10* BAR), DIAMETRO NOMINAL DE *63* MM, CONEXAO DE 1/4"</t>
  </si>
  <si>
    <t>MANOMETRO COM CAIXA EM ACO PINTADO, ESCALA *10* KGF/CM2 (*10* BAR), DIAMETRO NOMINAL DE 100 MM, CONEXAO DE 1/2"</t>
  </si>
  <si>
    <t>MANTA / LENCOL DE BORRACHA, SBR, ANTIRRUIDO, E = 5 MM</t>
  </si>
  <si>
    <t>MANTA ALUMINIZADA 1 FACE PARA SUBCOBERTURA, E = *1* MM</t>
  </si>
  <si>
    <t>MANTA ANTIRRUIDO DE POLIESTER (PET) PARA CONTRAPISO E = *8* MM</t>
  </si>
  <si>
    <t>MANTA ASFALTICA ELASTOMERICA EM POLIESTER 3 MM, TIPO III, CLASSE B, ACABAMENTO PP (NBR 9952)</t>
  </si>
  <si>
    <t>MANTA ASFALTICA ELASTOMERICA EM POLIESTER 4 MM, TIPO III, CLASSE B, ACABAMENTO PP (NBR 9952)</t>
  </si>
  <si>
    <t>MANTA ASFALTICA ELASTOMERICA EM POLIESTER 5 MM, TIPO III, CLASSE B, ACABAMENTO PP (NBR 9952)</t>
  </si>
  <si>
    <t>MANTA ASFALTICA ELASTOMERICA EM POLIESTER ALUMINIZADA 3 MM, TIPO III, CLASSE B (NBR 9952)</t>
  </si>
  <si>
    <t>MANTA ASFALTICA ELASTOMERICA TIPO GLASS 3 MM, TIPO II, CLASSE C, ACABAMENTO PP (NBR 9952)</t>
  </si>
  <si>
    <t>MANTA DE POLIETILENO EXPANDIDO (PEBD) ANTICHAMAS, E = 8 MM</t>
  </si>
  <si>
    <t>MANTA DE POLIETILENO EXPANDIDO (PEBD), E = 5 MM</t>
  </si>
  <si>
    <t>MANTA DE POLIETILENO EXPANDIDO, COM 1 FACE METALIZADA PARA SUBCOBERTURA, E = *5* MM</t>
  </si>
  <si>
    <t>MANTA GEOTEXTIL TECIDO DE LAMINETES DE POLIPROPILENO, RESISTENCIA A TRACAO = *25* KN/M</t>
  </si>
  <si>
    <t>MANTA LIQUIDA DE BASE ASFALTICA MODIFICADA COM A ADICAO DE ELASTOMEROS DILUIDOS EM SOLVENTE ORGANICO, APLICACAO A FRIO (MEMBRANA DE EMULSAO ASFALTICA PARA IMPERMEABILIZACAO FLEXIVEL)</t>
  </si>
  <si>
    <t>MANTA TERMOPLASTICA, PEAD, GEOMEMBRANA LISA, E = 0,50 MM (NBR 15352)</t>
  </si>
  <si>
    <t>MANTA TERMOPLASTICA, PEAD, GEOMEMBRANA LISA, E = 0,75 MM (NBR 15352)</t>
  </si>
  <si>
    <t>MANTA TERMOPLASTICA, PEAD, GEOMEMBRANA LISA, E = 0,80 MM (NBR 15352)</t>
  </si>
  <si>
    <t>MANTA TERMOPLASTICA, PEAD, GEOMEMBRANA LISA, E = 1,00 MM (NBR 15352)</t>
  </si>
  <si>
    <t>MANTA TERMOPLASTICA, PEAD, GEOMEMBRANA LISA, E = 1,50 MM (NBR 15352)</t>
  </si>
  <si>
    <t>MANTA TERMOPLASTICA, PEAD, GEOMEMBRANA LISA, E = 2,00 MM (NBR 15352)</t>
  </si>
  <si>
    <t>MANTA TERMOPLASTICA, PEAD, GEOMEMBRANA LISA, E = 2,50 MM (NBR 15352)</t>
  </si>
  <si>
    <t>MAQUINA DE 40 MM PARA FECHADURA DE EMBUTIR EXTERNA, EM ACO INOX</t>
  </si>
  <si>
    <t>MAQUINA DE 40 MM PARA FECHADURA, PARA PORTA DE BANHEIRO, EM ACO INOX</t>
  </si>
  <si>
    <t>MAQUINA DE 40 MM PARA FECHADURA, PARA PORTA INTERNA, EM ACO INOX</t>
  </si>
  <si>
    <t>MAQUINA DE 55 MM PARA FECHADURA DE EMBUTIR EXTERNA, EM ACO INOX</t>
  </si>
  <si>
    <t>MAQUINA DE 55 MM PARA FECHADURA, PARA PORTA DE BANHEIRO, EM ACO INOX</t>
  </si>
  <si>
    <t>MAQUINA DE 55 MM PARA FECHADURA, PARA PORTA INTERNA, EM ACO INOX</t>
  </si>
  <si>
    <t>MAQUINA DEMARCADORA DE FAIXA DE TRAFEGO A FRIO, AUTOPROPELIDA, MOTOR DIESEL 38 HP</t>
  </si>
  <si>
    <t>MAQUINA EXTRUSORA DE CONCRETO PARA GUIAS E SARJETAS, COM MOTOR A DIESEL E POTENCIA DE 14 CV</t>
  </si>
  <si>
    <t>MAQUINA MANUAL TIPO PRENSA PARA PRODUCAO DE BLOCOS E PAVIMENTOS DE CONCRETO, COM MOTOR ELETRICO TRIFASICO PARA VIBRACAO, POTENCIA TOTAL INSTALADA DE 1,5 KW</t>
  </si>
  <si>
    <t>MAQUINA TIPO PRENSA HIDRAULICA, PARA FABRICACAO DE TUBOS DE CONCRETO PARA AGUAS PLUVIAIS, DN 200 A DN 600 MM X 1000 MM DE COMPRIMENTO, COM MOTOR PRINCIPAL COM POTENCIA DE 20 CV</t>
  </si>
  <si>
    <t>MAQUINA TIPO VASO/TANQUE/JATO DE PRESSAO PORTATIL P/ JATEAMENTO, CONTROLE AUTOMATICO E REMOTO, CAMARA DE 1 SAIDA, 280 L, DIAM. *670* MM, BICO JATO CURTO VENTURI 5/16", MANGUEIRA 1" DE 10 M, COMPLETA (VALVULAS POP UP E DOSADORA, FUNDO CONICO ETC)</t>
  </si>
  <si>
    <t>MARCENEIRO (HORISTA)</t>
  </si>
  <si>
    <t>MARCENEIRO (MENSALISTA)</t>
  </si>
  <si>
    <t>MARMORISTA / GRANITEIRO (HORISTA)</t>
  </si>
  <si>
    <t>MARMORISTA / GRANITEIRO (MENSALISTA)</t>
  </si>
  <si>
    <t>MARTELO DE SOLDADOR/PICADOR DE SOLDA</t>
  </si>
  <si>
    <t>MARTELO DEMOLIDOR ELETRICO, COM POTENCIA DE 2.000 W, FREQUENCIA DE 1.000 IMPACTOS POR MINUTO, FORCA DE IMPACTO ENTRE 60 E 65 J, PESO DE 30 KG</t>
  </si>
  <si>
    <t>MARTELO DEMOLIDOR PNEUMATICO MANUAL, COM REDUCAO DE VIBRACAO, PESO DE 21 KG</t>
  </si>
  <si>
    <t>MARTELO DEMOLIDOR PNEUMATICO MANUAL, COM REDUCAO DE VIBRACAO, PESO DE 31,5 KG</t>
  </si>
  <si>
    <t>MARTELO DEMOLIDOR PNEUMATICO MANUAL, PADRAO, PESO DE 32 KG</t>
  </si>
  <si>
    <t>MARTELO DEMOLIDOR PNEUMATICO MANUAL, PESO DE 28 KG, COM SILENCIADOR</t>
  </si>
  <si>
    <t>MARTELO PERFURADOR PNEUMATICO MANUAL, HASTE 25 X 75 MM, 21 KG</t>
  </si>
  <si>
    <t>MARTELO PERFURADOR PNEUMATICO MANUAL, PESO DE 25 KG, COM SILENCIADOR</t>
  </si>
  <si>
    <t>MASCARA DE SEGURANCA PARA SOLDA COM ESCUDO DE CELERON E CARNEIRA DE PLASTICO COM REGULAGEM</t>
  </si>
  <si>
    <t>MASSA ACRILICA PARA SUPERFICIES INTERNAS E EXTERNAS</t>
  </si>
  <si>
    <t>MASSA CORRIDA PARA SUPERFICIES DE AMBIENTES INTERNOS</t>
  </si>
  <si>
    <t>MASSA DE REJUNTE EM PO PARA DRYWALL, A BASE DE GESSO, SECAGEM RAPIDA, PARA TRATAMENTO DE JUNTAS DE CHAPA DE GESSO (NECESSITA ADICAO DE AGUA)</t>
  </si>
  <si>
    <t>MASSA DE REJUNTE PRONTA PARA TRATAMENTO DE JUNTAS DE CHAPA DE GESSO PARA DRYWALL, SEM ADICAO DE AGUA</t>
  </si>
  <si>
    <t>MASSA EPOXI BICOMPONENTE (MASSA + CATALISADOR)</t>
  </si>
  <si>
    <t>MASSA EPOXI BICOMPONENTE PARA REPAROS</t>
  </si>
  <si>
    <t>MASSA PARA MADEIRA - INTERIOR E EXTERIOR</t>
  </si>
  <si>
    <t>MASSA PARA VIDRO</t>
  </si>
  <si>
    <t>MASSA PLASTICA PARA MARMORE/GRANITO</t>
  </si>
  <si>
    <t>MASSA PREMIUM PARA TEXTURA LISA DE BASE ACRILICA, USO INTERNO E EXTERNO</t>
  </si>
  <si>
    <t>MASSA PREMIUM PARA TEXTURA RUSTICA DE BASE ACRILICA, COR BRANCA, USO INTERNO E EXTERNO</t>
  </si>
  <si>
    <t>MASTRO SIMPLES GALVANIZADO DIAMETRO NOMINAL 1 1/2"</t>
  </si>
  <si>
    <t>MASTRO SIMPLES GALVANIZADO DIAMETRO NOMINAL 2"</t>
  </si>
  <si>
    <t>MASTRO TELESCOPICO DE 4 METROS (3 M X DN= 2" + 1 M X DN= 1 1/2")</t>
  </si>
  <si>
    <t>MASTRO TELESCOPICO GALVANIZADO 5 METROS (3 M X DN= 2" + 2 M X DN= 1 1/2")</t>
  </si>
  <si>
    <t>MASTRO TELESCOPICO GALVANIZADO 6 METROS (3 M X DN= 2" + 3 M X DN= 1 1/2")</t>
  </si>
  <si>
    <t>MASTRO TELESCOPICO GALVANIZADO 7 METROS (6 M X DN= 2" + 1 M X DN= 1 1/2")</t>
  </si>
  <si>
    <t>MASTRO TELESCOPICO GALVANIZADO 9 METROS (6 M X DN= 2" + 3 M X DN= 1 1/2")</t>
  </si>
  <si>
    <t>MECANICO DE EQUIPAMENTOS PESADOS (HORISTA)</t>
  </si>
  <si>
    <t>MECANICO DE EQUIPAMENTOS PESADOS (MENSALISTA)</t>
  </si>
  <si>
    <t>MECANICO DE REFRIGERACAO (HORISTA)</t>
  </si>
  <si>
    <t>MECANICO DE REFRIGERACAO (MENSALISTA)</t>
  </si>
  <si>
    <t>MEDIDOR DE NIVEL ESTATICO E DINAMICO PARA POCO, COMPRIMENTO DE 200 M</t>
  </si>
  <si>
    <t>MEIA CANA DE MADEIRA CEDRINHO OU EQUIVALENTE DA REGIAO, ACABAMENTO PARA FORRO PAULISTA, *2,5 X 2,5* CM</t>
  </si>
  <si>
    <t>MEIA CANA DE MADEIRA PINUS OU EQUIVALENTE DA REGIAO, ACABAMENTO PARA FORRO PAULISTA, *2,5 X 2,5* CM</t>
  </si>
  <si>
    <t>MEIA CANALETA DE CONCRETO ESTRUTURAL 14 X 19 X 19 CM, FBK 14 MPA (NBR 6136)</t>
  </si>
  <si>
    <t>MEIA CANALETA DE CONCRETO ESTRUTURAL 14 X 19 X 19 CM, FBK 4,5 MPA (NBR 6136)</t>
  </si>
  <si>
    <t>MEIO BLOCO DE CONCRETO ESTRUTURAL 14 X 19 X 14 CM, FBK 14 MPA (NBR 6136)</t>
  </si>
  <si>
    <t>MEIO BLOCO DE CONCRETO ESTRUTURAL 14 X 19 X 14 CM, FBK 4,5 MPA (NBR 6136)</t>
  </si>
  <si>
    <t>MEIO BLOCO DE CONCRETO ESTRUTURAL 14 X 19 X 19 CM, FBK 14 MPA (NBR 6136)</t>
  </si>
  <si>
    <t>MEIO BLOCO DE CONCRETO ESTRUTURAL 14 X 19 X 19 CM, FBK 4,5 MPA (NBR 6136)</t>
  </si>
  <si>
    <t>MEIO BLOCO DE CONCRETO ESTRUTURAL 14 X 19 X 34 CM, FBK 14 MPA (NBR 6136)</t>
  </si>
  <si>
    <t>MEIO BLOCO DE VEDACAO DE CONCRETO 14 X 19 X 19 CM (CLASSE C - NBR 6136)</t>
  </si>
  <si>
    <t>MEIO BLOCO DE VEDACAO DE CONCRETO 19 X 19 X 19 CM (CLASSE C - NBR 6136)</t>
  </si>
  <si>
    <t>MEIO BLOCO DE VEDACAO DE CONCRETO 9 X 19 X 19 CM (CLASSE C - NBR 6136)</t>
  </si>
  <si>
    <t>MEIO BLOCO DE VEDACAO DE CONCRETO APARENTE 14 X 19 X 19 CM (CLASSE C - NBR 6136)</t>
  </si>
  <si>
    <t>MEIO BLOCO DE VEDACAO DE CONCRETO APARENTE 19 X 19 X 19 CM (CLASSE C - NBR 6136)</t>
  </si>
  <si>
    <t>MEIO BLOCO DE VEDACAO DE CONCRETO APARENTE 9 X 19 X 19 CM (CLASSE C - NBR 6136)</t>
  </si>
  <si>
    <t>MEIO BLOCO ESTRUTURAL CERAMICO DE 14 X 19 X 14 CM (L X A X C) E 6,0 MPA</t>
  </si>
  <si>
    <t>MEIO BLOCO ESTRUTURAL CERAMICO DE 14 X 19 X 19 CM (L X A X C) E 6,0 MPA</t>
  </si>
  <si>
    <t>MEIO-FIO OU GUIA DE CONCRETO PRE MOLDADO, COMP 1 M, *30 X 10/12* CM (H X L1/L2)</t>
  </si>
  <si>
    <t>MEIO-FIO OU GUIA DE CONCRETO PRE MOLDADO, COMP 80 CM, *30 X 10/10* (H X L1/L2)</t>
  </si>
  <si>
    <t>MEIO-FIO OU GUIA DE CONCRETO PRE-MOLDADO, COMP *39* CM, *19 X 6,5/6,5* CM (H X L1/L2)</t>
  </si>
  <si>
    <t>MEIO-FIO OU GUIA DE CONCRETO PRE-MOLDADO, COMP 1 M, *20 X 12/15* CM (H X L1/L2)</t>
  </si>
  <si>
    <t>MEIO-FIO OU GUIA DE CONCRETO PRE-MOLDADO, COMP 80 CM, *25 X 08/08* CM (H X L1/L2)</t>
  </si>
  <si>
    <t>MEIO-FIO OU GUIA DE CONCRETO, PRE-MOLDADO, COMP 1 M, *30 X 12/15* CM (H X L1/L2)</t>
  </si>
  <si>
    <t>MEIO-FIO OU GUIA DE CONCRETO, PRE-MOLDADO, COMP 1 M, *30 X 15* CM (H X L)</t>
  </si>
  <si>
    <t>MEIO-FIO OU GUIA DE CONCRETO, PRE-MOLDADO, COMP 80 CM, *45 X 12/18* CM (H X L1/L2)</t>
  </si>
  <si>
    <t>MEMBRANA IMPERMEABILIZANTE A BASE DE POLIUREIA, BICOMPONENTE, APLICACAO A FRIO</t>
  </si>
  <si>
    <t>MEMBRANA IMPERMEABILIZANTE A BASE DE POLIURETANO</t>
  </si>
  <si>
    <t>MEMBRANA IMPERMEABILIZANTE ACRILICA MONOCOMPONENTE</t>
  </si>
  <si>
    <t>MESA VIBRATORIA COM DIMENSOES DE 2,0 X 1,0 M, COM MOTOR ELETRICO DE 2 POLOS E POTENCIA DE 3 CV</t>
  </si>
  <si>
    <t>MESTRE DE OBRAS (HORISTA)</t>
  </si>
  <si>
    <t>MESTRE DE OBRAS (MENSALISTA)</t>
  </si>
  <si>
    <t>METACAULIM DE ALTA REATIVIDADE/CAULIM CALCINADO</t>
  </si>
  <si>
    <t>MICRO-TRATOR CORTADOR DE GRAMA COM LARGURA DO CORTE DE 107 CM, COM 2 LAMINAS E DESCARTE LATERAL</t>
  </si>
  <si>
    <t>MICTORIO COLETIVO ACO INOX (AISI 304), E = 0,8 MM, DE *100 X 40 X 30* CM (C X A X P)</t>
  </si>
  <si>
    <t>MICTORIO COLETIVO ACO INOX (AISI 304), E = 0,8 MM, DE *100 X 50 X 35* CM (C X A X P)</t>
  </si>
  <si>
    <t>MICTORIO INDIVIDUAL ACO INOX (AISI 304), E = 0,8 MM, DE *50 X 45 X 35* (C X A X P)</t>
  </si>
  <si>
    <t>MICTORIO INDIVIDUAL, SIFONADO, DE LOUCA BRANCA, SEM COMPLEMENTOS</t>
  </si>
  <si>
    <t>MICTORIO INDIVIDUAL, SIFONADO, VALVULA EMBUTIDA, DE LOUCA BRANCA, SEM COMPLEMENTOS - PADRAO ALTO</t>
  </si>
  <si>
    <t>MINICAPTOR, EM ACO GALVANIZADO A FOGO, FIXACAO COM ROSCA SOBERBA OU MECANICA, H=300 MM X DN=10 MM</t>
  </si>
  <si>
    <t>MINICAPTOR, EM ACO GALVANIZADO A FOGO, FIXACAO COM ROSCA SOBERBA OU MECANICA, H=600 MM X DN=10 MM</t>
  </si>
  <si>
    <t>MINICAPTOR, EM ACO GALVANIZADO A FOGO, FIXACAO HORIZONTAL COM BANDEIRA A 20 CM, H=300 MM E X DN=10 MM</t>
  </si>
  <si>
    <t>MINICAPTOR, EM ACO GALVANIZADO A FOGO, FIXACAO HORIZONTAL COM BANDEIRA A 20 CM, H=600 MM E X DN=10 MM</t>
  </si>
  <si>
    <t>MINICAPTOR, EM ACO GALVANIZADO A FOGO, FIXACAO HORIZONTAL DE 1 FUROS, SEM BANDEIRA, H=300 MM X DN=10 MM</t>
  </si>
  <si>
    <t>MINICAPTOR, EM ACO GALVANIZADO A FOGO, FIXACAO HORIZONTAL DE 2 FUROS, SEM BANDEIRA, H=600 MM X DN=10 MM</t>
  </si>
  <si>
    <t>MINICAPTORES DE INSERCAO, EM ACO GALVANIZADO A FOGO, H=300 MM X DN=10 MM</t>
  </si>
  <si>
    <t>MINICAPTORES DE INSERCAO, EM ACO GALVANIZADO A FOGO, H=600,MM X DN=10,MM</t>
  </si>
  <si>
    <t>MINICARREGADEIRA SOBRE RODAS, POTENCIA LIQUIDA DE *47* HP, CAPACIDADE NOMINAL DE OPERACAO DE *646* KG</t>
  </si>
  <si>
    <t>MINICARREGADEIRA SOBRE RODAS, POTENCIA LIQUIDA DE *72* HP, CAPACIDADE NOMINAL DE OPERACAO DE *1200* KG</t>
  </si>
  <si>
    <t>MINIESCAVADEIRA SOBRE ESTEIRAS, POTENCIA LIQUIDA DE *30* HP, PESO OPERACIONAL DE *3.500* KG</t>
  </si>
  <si>
    <t>MINIESCAVADEIRA SOBRE ESTEIRAS, POTENCIA LIQUIDA DE *42* HP, PESO OPERACIONAL DE *4.500* KG</t>
  </si>
  <si>
    <t>MINIESCAVADEIRA SOBRE ESTEIRAS, POTENCIA LIQUIDA DE *42* HP, PESO OPERACIONAL DE *5.300* KG</t>
  </si>
  <si>
    <t>MISTURADOR DE ARGAMASSA, EIXO HORIZONTAL, CAPACIDADE DE MISTURA 160 KG, MOTOR ELETRICO TRIFASICO 220/380 V, POTENCIA 3 CV</t>
  </si>
  <si>
    <t>MISTURADOR DE ARGAMASSA, EIXO HORIZONTAL, CAPACIDADE DE MISTURA 300 KG, MOTOR ELETRICO TRIFASICO 220/380 V, POTENCIA 5 CV</t>
  </si>
  <si>
    <t>MISTURADOR DE ARGAMASSA, EIXO HORIZONTAL, CAPACIDADE DE MISTURA 600 KG, MOTOR ELETRICO TRIFASICO 220/380 V, POTENCIA 7,5 CV</t>
  </si>
  <si>
    <t>MISTURADOR DE METAL CROMADO DE PAREDE PARA LAVATORIO</t>
  </si>
  <si>
    <t>MISTURADOR DE METAL CROMADO, DE MESA/BANCADA, COM BICA BAIXA, PARA LAVATORIO</t>
  </si>
  <si>
    <t>MISTURADOR DE PAREDE, DE METAL CROMADO, PARA COZINHA, BICA ALTA MOVEL, COM AREJADOR ARTICULADO</t>
  </si>
  <si>
    <t>MISTURADOR DUPLO HORIZONTAL DE ALTA TURBULENCIA, CAPACIDADE / VOLUME 2 X 500 LITROS, MOTORES ELETRICOS MINIMO 5 CV CADA, PARA NATA CIMENTO, ARGAMASSA E OUTROS</t>
  </si>
  <si>
    <t>MISTURADOR MANUAL DE TINTAS PARA FURADEIRA, HASTE METALICA *60* CM, COM HELICE (MEXEDOR DE TINTA)</t>
  </si>
  <si>
    <t>MISTURADOR MONOCOMANDO PARA CHUVEIRO, BASE BRUTA, METALICO COM ACABAMENTO CROMADO</t>
  </si>
  <si>
    <t>MOLA HIDRAULICA AEREA, PARA PORTAS DE ATE 1.100 MM E PESO DE ATE 85 KG, COM CORPO EM ALUMINIO E BRACO EM ACO, SEM BRACO DE PARADA</t>
  </si>
  <si>
    <t>MOLA HIDRAULICA AEREA, PARA PORTAS DE ATE 850 MM E PESO DE ATE 50 KG, COM CORPO EM ALUMINIO E BRACO EM ACO, SEM BRACO DE PARADA</t>
  </si>
  <si>
    <t>MOLA HIDRAULICA AEREA, PARA PORTAS DE ATE 950 MM E PESO DE ATE 65 KG, COM CORPO EM ALUMINIO E BRACO EM ACO, SEM BRACO DE PARADA</t>
  </si>
  <si>
    <t>MOLA HIDRAULICA DE PISO, PARA PORTAS DE ATE 1100 MM E PESO DE ATE 120 KG, COM CORPO EM ACO INOX</t>
  </si>
  <si>
    <t>MONTADOR DE ELETROELETRONICOS (HORISTA)</t>
  </si>
  <si>
    <t>MONTADOR DE ELETROELETRONICOS (MENSALISTA)</t>
  </si>
  <si>
    <t>MONTADOR DE ESTRUTURAS METALICAS (MENSALISTA)</t>
  </si>
  <si>
    <t>MONTADOR DE ESTRUTURAS METALICAS HORISTA</t>
  </si>
  <si>
    <t>MONTADOR DE MAQUINAS (HORISTA)</t>
  </si>
  <si>
    <t>MONTADOR DE MAQUINAS (MENSALISTA)</t>
  </si>
  <si>
    <t>MOTOBOMBA AUTOESCORVANTE MOTOR A GASOLINA, POTENCIA 6,0HP, BOCAIS 3" X 3", HM/Q = 5 MCA / 24 M3/H A 52,5 MCA / 5,0 M3/H</t>
  </si>
  <si>
    <t>MOTOBOMBA AUTOESCORVANTE MOTOR ELETRICO TRIFASICO 7,4HP BOCA DIAMETRO DE SUCCAO X RECLAQUE: 2"X2", HM/ Q = 10 M / 73,5 M3/H A 28 M / 8,2 M3 /H</t>
  </si>
  <si>
    <t>MOTOBOMBA AUTOESCORVANTE POTENCIA 5,42 HP, BOCAIS SUCCAO X RECALQUE 2" X 2", A GASOLINA, DIAMETRO DO ROTOR 122 MM HM/Q = 6 MCA / 33,0 M3/H A 28 MCA / 8,0 M3/H</t>
  </si>
  <si>
    <t>MOTOBOMBA CENTRIFUGA, MOTOR A GASOLINA, POTENCIA 5,42 HP, BOCAIS 1 1/2" X 1", DIAMETRO ROTOR 143 MM HM/Q = 6 MCA / 16,8 M3/H A 38 MCA / 6,6 M3/H</t>
  </si>
  <si>
    <t>MOTOBOMBA TRASH (PARA AGUA SUJA) AUTO ESCORVANTE, MOTOR GASOLINA DE 6,41 HP, DIAMETROS DE SUCCAO X RECALQUE: 3" X 3", HM/Q: 10/60 A 23/0</t>
  </si>
  <si>
    <t>MOTONIVELADORA POTENCIA BASICA LIQUIDA (PRIMEIRA MARCHA) 125 HP, PESO BRUTO 13843 KG, LARGURA DA LAMINA DE 3,7 M</t>
  </si>
  <si>
    <t>MOTONIVELADORA POTENCIA BASICA LIQUIDA (PRIMEIRA MARCHA) 171 HP, PESO BRUTO 14768 KG, LARGURA DA LAMINA DE 3,7 M</t>
  </si>
  <si>
    <t>MOTONIVELADORA POTENCIA BASICA LIQUIDA (PRIMEIRA MARCHA) 186 HP, PESO BRUTO 15785 KG, LARGURA DA LAMINA DE 4,3 M</t>
  </si>
  <si>
    <t>MOTOR A DIESEL PARA VIBRADOR DE IMERSAO, DE *4,7* CV</t>
  </si>
  <si>
    <t>MOTOR A GASOLINA PARA VIBRADOR DE IMERSAO, 4 TEMPOS, DE 5,5 CV</t>
  </si>
  <si>
    <t>MOTOR ELETRICO PARA VIBRADOR DE IMERSAO, DE 2 CV, MONOFASICO, 110/220 V</t>
  </si>
  <si>
    <t>MOTOR ELETRICO PARA VIBRADOR DE IMERSAO, DE 2 CV, TRIFASICO, 220/380 V</t>
  </si>
  <si>
    <t>MOTORISTA DE CAMINHAO (HORISTA)</t>
  </si>
  <si>
    <t>MOTORISTA DE CAMINHAO (MENSALISTA)</t>
  </si>
  <si>
    <t>MOTORISTA DE CAMINHAO BETONEIRA (HORISTA)</t>
  </si>
  <si>
    <t>MOTORISTA DE CAMINHAO-BASCULANTE (HORISTA)</t>
  </si>
  <si>
    <t>MOTORISTA DE CAMINHAO-BASCULANTE (MENSALISTA)</t>
  </si>
  <si>
    <t>MOTORISTA DE CAMINHAO-CARRETA (HORISTA)</t>
  </si>
  <si>
    <t>MOTORISTA DE CAMINHAO-CARRETA (MENSALISTA)</t>
  </si>
  <si>
    <t>MOTORISTA DE CARRO DE PASSEIO (HORISTA)</t>
  </si>
  <si>
    <t>MOTORISTA DE CARRO DE PASSEIO (MENSALISTA)</t>
  </si>
  <si>
    <t>MOTORISTA OPERADOR DE CAMINHAO COM MUNCK (HORISTA)</t>
  </si>
  <si>
    <t>MOTORISTA OPERADOR DE CAMINHAO COM MUNCK (MENSALISTA)</t>
  </si>
  <si>
    <t>MOURAO CONCRETO CURVO, SECAO "T", H = 2,80 M + CURVA COM 0,45 M, COM FUROS PARA FIOS</t>
  </si>
  <si>
    <t>MOURAO DE CONCRETO CURVO, *10 X 10* CM, H= *2,60* M + CURVA DE 0,40 M</t>
  </si>
  <si>
    <t>MOURAO DE CONCRETO RETO, SECAO QUADRADA *10 X 10* CM, H= *2,30* M</t>
  </si>
  <si>
    <t>MOURAO DE CONCRETO RETO, SECAO QUADRADA, *10 X 10* CM, H= 3,00 M</t>
  </si>
  <si>
    <t>MOURAO DE CONCRETO RETO, TIPO ESTICADOR, *10 X 10* CM, H= 2,50 M</t>
  </si>
  <si>
    <t>MOURAO ROLICO DE MADEIRA TRATADA, D = 16 A 20 CM, H = 2,20 M, EM EUCALIPTO OU EQUIVALENTE DA REGIAO (PARA CERCA)</t>
  </si>
  <si>
    <t>MOURAO ROLICO DE MADEIRA TRATADA, D = 8 A 11 CM, H = 2,20 M, EM EUCALIPTO OU EQUIVALENTE DA REGIAO (PARA CERCA)</t>
  </si>
  <si>
    <t>MUDA DE ARBUSTO FLORIFERO, CLUSIA/GARDENIA/MOREIA BRANCA/ AZALEIA OU EQUIVALENTE DA REGIAO, H= *50 A 70* CM</t>
  </si>
  <si>
    <t>MUDA DE ARBUSTO FOLHAGEM, SANSAO-DO-CAMPO OU EQUIVALENTE DA REGIAO, H= *50 A 70* CM</t>
  </si>
  <si>
    <t>MUDA DE ARBUSTO, BUXINHO, H= *50* CM</t>
  </si>
  <si>
    <t>MUDA DE ARBUSTO, PINGO DE OURO/ VIOLETEIRA, H = *10 A 20* CM</t>
  </si>
  <si>
    <t>MUDA DE ARVORE ORNAMENTAL, OITI/AROEIRA SALSA/ANGICO/IPE/JACARANDA OU EQUIVALENTE DA REGIAO, H= *1* M</t>
  </si>
  <si>
    <t>MUDA DE ARVORE ORNAMENTAL, OITI/AROEIRA SALSA/ANGICO/IPE/JACARANDA OU EQUIVALENTE DA REGIAO, H= *2* M</t>
  </si>
  <si>
    <t>MUDA DE PALMEIRA ARECA, H= *1,50* M</t>
  </si>
  <si>
    <t>MUDA DE RASTEIRA/FORRACAO, AMENDOIM RASTEIRO/ONZE HORAS/AZULZINHA/IMPATIENS OU EQUIVALENTE DA REGIAO</t>
  </si>
  <si>
    <t>MULTIEXERCITADOR COM SEIS FUNCOES, EM TUBO DE ACO CARBONO, PINTURA NO PROCESSO ELETROSTATICO - EQUIPAMENTO DE GINASTICA PARA ACADEMIA AO AR LIVRE / ACADEMIA DA TERCEIRA IDADE - ATI</t>
  </si>
  <si>
    <t>NIPLE DE FERRO GALVANIZADO, COM ROSCA BSP, DE 1 1/2"</t>
  </si>
  <si>
    <t>NIPLE DE FERRO GALVANIZADO, COM ROSCA BSP, DE 1 1/4"</t>
  </si>
  <si>
    <t>NIPLE DE FERRO GALVANIZADO, COM ROSCA BSP, DE 1"</t>
  </si>
  <si>
    <t>NIPLE DE FERRO GALVANIZADO, COM ROSCA BSP, DE 1/2"</t>
  </si>
  <si>
    <t>NIPLE DE FERRO GALVANIZADO, COM ROSCA BSP, DE 2 1/2"</t>
  </si>
  <si>
    <t>NIPLE DE FERRO GALVANIZADO, COM ROSCA BSP, DE 2"</t>
  </si>
  <si>
    <t>NIPLE DE FERRO GALVANIZADO, COM ROSCA BSP, DE 3"</t>
  </si>
  <si>
    <t>NIPLE DE FERRO GALVANIZADO, COM ROSCA BSP, DE 3/4"</t>
  </si>
  <si>
    <t>NIPLE DE FERRO GALVANIZADO, COM ROSCA BSP, DE 4"</t>
  </si>
  <si>
    <t>NIPLE DE FERRO GALVANIZADO, COM ROSCA BSP, DE 5"</t>
  </si>
  <si>
    <t>NIPLE DE FERRO GALVANIZADO, COM ROSCA BSP, DE 6"</t>
  </si>
  <si>
    <t>NIPLE DE REDUCAO DE FERRO GALVANIZADO, COM ROSCA BSP, DE 1 1/2" X 1 1/4"</t>
  </si>
  <si>
    <t>NIPLE DE REDUCAO DE FERRO GALVANIZADO, COM ROSCA BSP, DE 1 1/2" X 1"</t>
  </si>
  <si>
    <t>NIPLE DE REDUCAO DE FERRO GALVANIZADO, COM ROSCA BSP, DE 1 1/2" X 3/4"</t>
  </si>
  <si>
    <t>NIPLE DE REDUCAO DE FERRO GALVANIZADO, COM ROSCA BSP, DE 1 1/4" X 1"</t>
  </si>
  <si>
    <t>NIPLE DE REDUCAO DE FERRO GALVANIZADO, COM ROSCA BSP, DE 1 1/4" X 1/2"</t>
  </si>
  <si>
    <t>NIPLE DE REDUCAO DE FERRO GALVANIZADO, COM ROSCA BSP, DE 1 1/4" X 3/4"</t>
  </si>
  <si>
    <t>NIPLE DE REDUCAO DE FERRO GALVANIZADO, COM ROSCA BSP, DE 1" X 1/2"</t>
  </si>
  <si>
    <t>NIPLE DE REDUCAO DE FERRO GALVANIZADO, COM ROSCA BSP, DE 1" X 3/4"</t>
  </si>
  <si>
    <t>NIPLE DE REDUCAO DE FERRO GALVANIZADO, COM ROSCA BSP, DE 1/2" X 1/4"</t>
  </si>
  <si>
    <t>NIPLE DE REDUCAO DE FERRO GALVANIZADO, COM ROSCA BSP, DE 2 1/2" X 2"</t>
  </si>
  <si>
    <t>NIPLE DE REDUCAO DE FERRO GALVANIZADO, COM ROSCA BSP, DE 2" X 1 1/2"</t>
  </si>
  <si>
    <t>NIPLE DE REDUCAO DE FERRO GALVANIZADO, COM ROSCA BSP, DE 2" X 1 1/4"</t>
  </si>
  <si>
    <t>NIPLE DE REDUCAO DE FERRO GALVANIZADO, COM ROSCA BSP, DE 2" X 1"</t>
  </si>
  <si>
    <t>NIPLE DE REDUCAO DE FERRO GALVANIZADO, COM ROSCA BSP, DE 3" X 2 1/2"</t>
  </si>
  <si>
    <t>NIPLE DE REDUCAO DE FERRO GALVANIZADO, COM ROSCA BSP, DE 3" X 2"</t>
  </si>
  <si>
    <t>NIPLE DE REDUCAO DE FERRO GALVANIZADO, COM ROSCA BSP, DE 3/4" X 1/2"</t>
  </si>
  <si>
    <t>NIPLE SEXTAVADO EM ACO CARBONO, COM ROSCA BSP, PRESSAO 3.000 LBS, DN 1 1/2"</t>
  </si>
  <si>
    <t>NIPLE SEXTAVADO EM ACO CARBONO, COM ROSCA BSP, PRESSAO 3.000 LBS, DN 1 1/4"</t>
  </si>
  <si>
    <t>NIPLE SEXTAVADO EM ACO CARBONO, COM ROSCA BSP, PRESSAO 3.000 LBS, DN 1"</t>
  </si>
  <si>
    <t>NIPLE SEXTAVADO EM ACO CARBONO, COM ROSCA BSP, PRESSAO 3.000 LBS, DN 1/2"</t>
  </si>
  <si>
    <t>NIPLE SEXTAVADO EM ACO CARBONO, COM ROSCA BSP, PRESSAO 3.000 LBS, DN 2 1/2"</t>
  </si>
  <si>
    <t>NIPLE SEXTAVADO EM ACO CARBONO, COM ROSCA BSP, PRESSAO 3.000 LBS, DN 2"</t>
  </si>
  <si>
    <t>NIPLE SEXTAVADO EM ACO CARBONO, COM ROSCA BSP, PRESSAO 3.000 LBS, DN 3/4"</t>
  </si>
  <si>
    <t>NIVELADOR (HORISTA)</t>
  </si>
  <si>
    <t>NIVELADOR (MENSALISTA)</t>
  </si>
  <si>
    <t>NOBREAK TRIFASICO, DE 10 KVA FATOR DE POTENCIA DE 0,8, AUTONOMIA MINIMA DE 30 MINUTOS A PLENA CARGA</t>
  </si>
  <si>
    <t>NOBREAK TRIFASICO, DE 15 KVA FATOR DE POTENCIA DE 0,8, AUTONOMIA MINIMA DE 30 MINUTOS A PLENA CARGA</t>
  </si>
  <si>
    <t>NOBREAK TRIFASICO, DE 20 KVA FATOR DE POTENCIA DE 0,8, AUTONOMIA MINIMA DE 30 MINUTOS A PLENA CARGA</t>
  </si>
  <si>
    <t>NOBREAK TRIFASICO, DE 25 KVA FATOR DE POTENCIA DE 0,8, AUTONOMIA MINIMA DE 30 MINUTOS A PLENA CARGA</t>
  </si>
  <si>
    <t>NOBREAK TRIFASICO, DE 5 KVA FATOR DE POTENCIA DE 0,8, AUTONOMIA MINIMA DE 30 MINUTOS A PLENA CARGA</t>
  </si>
  <si>
    <t>NUMERO / ALGARISMO PARA RESIDENCIA (FACHADA), EM ZAMAC, COM ALTURA DE APROX *45* MM, INCLUSIVE PARAFUSOS</t>
  </si>
  <si>
    <t>NUMERO / ALGARISMO PARA RESIDENCIA (FACHADA), EM ZAMAC, COM ALTURA DE APROX 125 MM, INCLUSIVE PARAFUSOS</t>
  </si>
  <si>
    <t>OCULOS DE SEGURANCA CONTRA IMPACTOS COM LENTE INCOLOR, ARMACAO NYLON, COM PROTECAO UVA E UVB</t>
  </si>
  <si>
    <t>OLEO DIESEL COMBUSTIVEL COMUM METROPOLITANO S-10 OU S-500</t>
  </si>
  <si>
    <t>OLEO LUBRIFICANTE MINERAL MONOVISCOSO, SAE 40, PARA MOTORES DE EQUIPAMENTOS PESADOS (CAMINHOES, TRATORES, RETROS E ETC)</t>
  </si>
  <si>
    <t>OLHO MAGICO PARA PORTAS, EM LATAO, COM LENTE DE POLICARBONATO, ANGULO DE *200* GRAUS, ESPESSURA ENTRE *25 E 46* MM, INCLUINDO FECHO JANELA</t>
  </si>
  <si>
    <t>OPERADOR DE BATE-ESTACAS (HORISTA)</t>
  </si>
  <si>
    <t>OPERADOR DE BATE-ESTACAS (MENSALISTA)</t>
  </si>
  <si>
    <t>OPERADOR DE BETONEIRA (CAMINHAO) (MENSALISTA)</t>
  </si>
  <si>
    <t>OPERADOR DE BETONEIRA ESTACIONARIA / MISTURADOR (HORISTA)</t>
  </si>
  <si>
    <t>OPERADOR DE BETONEIRA ESTACIONARIA / MISTURADOR (MENSALISTA)</t>
  </si>
  <si>
    <t>OPERADOR DE COMPRESSOR DE AR OU COMPRESSORISTA (HORISTA)</t>
  </si>
  <si>
    <t>OPERADOR DE COMPRESSOR DE AR OU COMPRESSORISTA (MENSALISTA)</t>
  </si>
  <si>
    <t>OPERADOR DE DEMARCADORA DE FAIXAS DE TRAFEGO (HORISTA)</t>
  </si>
  <si>
    <t>OPERADOR DE DEMARCADORA DE FAIXAS DE TRAFEGO (MENSALISTA)</t>
  </si>
  <si>
    <t>OPERADOR DE ESCAVADEIRA (HORISTA)</t>
  </si>
  <si>
    <t>OPERADOR DE ESCAVADEIRA (MENSALISTA)</t>
  </si>
  <si>
    <t>OPERADOR DE GUINCHO OU GUINCHEIRO (HORISTA)</t>
  </si>
  <si>
    <t>OPERADOR DE GUINCHO OU GUINCHEIRO (MENSALISTA)</t>
  </si>
  <si>
    <t>OPERADOR DE GUINDASTE (HORISTA)</t>
  </si>
  <si>
    <t>OPERADOR DE GUINDASTE (MENSALISTA)</t>
  </si>
  <si>
    <t>OPERADOR DE JATO ABRASIVO OU JATISTA (HORISTA)</t>
  </si>
  <si>
    <t>OPERADOR DE JATO ABRASIVO OU JATISTA (MENSALISTA)</t>
  </si>
  <si>
    <t>OPERADOR DE MAQUINAS E TRATORES DIVERSOS - TERRAPLANAGEM (HORISTA)</t>
  </si>
  <si>
    <t>OPERADOR DE MAQUINAS E TRATORES DIVERSOS - TERRAPLANAGEM (MENSALISTA)</t>
  </si>
  <si>
    <t>OPERADOR DE MARTELETE OU MARTELETEIRO (HORISTA)</t>
  </si>
  <si>
    <t>OPERADOR DE MARTELETE OU MARTELETEIRO (MENSALISTA)</t>
  </si>
  <si>
    <t>OPERADOR DE MOTO SCRAPER (HORISTA)</t>
  </si>
  <si>
    <t>OPERADOR DE MOTO SCRAPER (MENSALISTA)</t>
  </si>
  <si>
    <t>OPERADOR DE MOTONIVELADORA (HORISTA)</t>
  </si>
  <si>
    <t>OPERADOR DE MOTONIVELADORA (MENSALISTA)</t>
  </si>
  <si>
    <t>OPERADOR DE PA CARREGADEIRA (HORISTA)</t>
  </si>
  <si>
    <t>OPERADOR DE PA CARREGADEIRA (MENSALISTA)</t>
  </si>
  <si>
    <t>OPERADOR DE PAVIMENTADORA / MESA VIBROACABADORA (HORISTA)</t>
  </si>
  <si>
    <t>OPERADOR DE PAVIMENTADORA / MESA VIBROACABADORA (MENSALISTA)</t>
  </si>
  <si>
    <t>OPERADOR DE ROLO COMPACTADOR (HORISTA)</t>
  </si>
  <si>
    <t>OPERADOR DE ROLO COMPACTADOR (MENSALISTA)</t>
  </si>
  <si>
    <t>OPERADOR DE USINA DE ASFALTO, DE SOLOS OU DE CONCRETO (HORISTA)</t>
  </si>
  <si>
    <t>OPERADOR DE USINA DE ASFALTO, DE SOLOS OU DE CONCRETO (MENSALISTA)</t>
  </si>
  <si>
    <t>OXIGENIO - RECARGA DE GAS PARA CILINDRO (NAO INCLUI TROCA/MANUTENCAO DO CILINDRO)</t>
  </si>
  <si>
    <t>PA CARREGADEIRA SOBRE RODAS, POTENCIA 152 HP, CAPACIDADE DA CACAMBA DE 1,53 A 2,30 M3, PESO OPERACIONAL MAXIMO DE 10216 KG</t>
  </si>
  <si>
    <t>PA CARREGADEIRA SOBRE RODAS, POTENCIA BRUTA *127* CV, CAPACIDADE DA CACAMBA DE 2,0 A 2,4 M3, PESO OPERACIONAL MAXIMO DE 10330 KG</t>
  </si>
  <si>
    <t>PA CARREGADEIRA SOBRE RODAS, POTENCIA LIQUIDA 128 HP, CAPACIDADE DA CACAMBA DE 1,7 A 2,8 M3, PESO OPERACIONAL MAXIMO DE 11632 KG</t>
  </si>
  <si>
    <t>PA CARREGADEIRA SOBRE RODAS, POTENCIA LIQUIDA 197 HP, CAPACIDADE DA CACAMBA DE 2,5 A 3,5 M3, PESO OPERACIONAL MAXIMO DE 18338 KG</t>
  </si>
  <si>
    <t>PA CARREGADEIRA SOBRE RODAS, POTENCIA LIQUIDA 213 HP, CAPACIDADE DA CACAMBA DE 1,9 A 3,5 M3, PESO OPERACIONAL MAXIMO DE 19234 KG</t>
  </si>
  <si>
    <t>PA DE LIXO PLASTICA, CABO LONGO</t>
  </si>
  <si>
    <t>PAINEL DE LA DE VIDRO SEM REVESTIMENTO PSI 20, E = 25 MM, DE 1200 X 600 MM</t>
  </si>
  <si>
    <t>PAINEL DE LA DE VIDRO SEM REVESTIMENTO PSI 20, E = 50 MM, DE 1200 X 600 MM</t>
  </si>
  <si>
    <t>PAINEL DE LA DE VIDRO SEM REVESTIMENTO PSI 40, E = 25 MM, DE 1200 X 600 MM</t>
  </si>
  <si>
    <t>PAINEL DE LA DE VIDRO SEM REVESTIMENTO PSI 40, E = 50 MM, DE 1200 X 600 MM</t>
  </si>
  <si>
    <t>PAINEL ESTRUTURAL PARA LAJE SECA REVESTIDO EM PLACA CIMENTICIA, DE 1,20 X 2,50 M, E = 23 MM</t>
  </si>
  <si>
    <t>PAINEL ESTRUTURAL PARA LAJE SECA REVESTIDO EM PLACA CIMENTICIA, DE 1,20 X 2,50 M, E = 40 MM</t>
  </si>
  <si>
    <t>PAINEL ESTRUTURAL PARA LAJE SECA REVESTIDO EM PLACA CIMENTICIA, DE 1,20 X 2,50 M, E = 55 MM</t>
  </si>
  <si>
    <t>PAINEL TERMOISOLANTE PARA FECHAMENTOS VERTICAIS (INCLUI PARAFUSOS DE FIXACAO) REVESTIDO EM ACO GALVALUME, LARGURA UTIL DE 1100 MM, REVESTIMENTO COM ESPESSURA DE 0,50 MM, COM PRE-PINTURA NAS DUAS FACES, NUCLEO EM POLIURETANO (PUR) COM ESPESSURA 40/50 MM</t>
  </si>
  <si>
    <t>PAINEL TERMOISOLANTE PARA FECHAMENTOS VERTICAIS (INCLUI PARAFUSOS DE FIXACAO) REVESTIDO EM ACO GALVALUME, LARGURA UTIL DE 1100 MM, REVESTIMENTO COM ESPESSURA DE 0,50 MM, COM PRE-PINTURA NAS DUAS FACES, NUCLEO EM POLIURETANO (PUR) COM ESPESSURA 70/80 MM</t>
  </si>
  <si>
    <t>PAPEL KRAFT BETUMADO</t>
  </si>
  <si>
    <t>PAPELEIRA DE PAREDE EM METAL CROMADO SEM TAMPA</t>
  </si>
  <si>
    <t>PAPELEIRA PLASTICA TIPO DISPENSER PARA PAPEL HIGIENICO ROLAO</t>
  </si>
  <si>
    <t>PAR DE TABELAS DE BASQUETE EM COMPENSADO NAVAL, OFICIAL, 1800 X 1200 MM, INCLUINDO ARO DE METAL E REDE EM POLIPROPILENO 100% (SEM SUPORTE DE FIXACAO)</t>
  </si>
  <si>
    <t>PARA-RAIOS DE DISTRIBUICAO, TENSAO NOMINAL 15 KV, CORRENTE NOMINAL DE DESCARGA 5 KA</t>
  </si>
  <si>
    <t>PARA-RAIOS DE DISTRIBUICAO, TENSAO NOMINAL 30 KV, CORRENTE NOMINAL DE DESCARGA 10 KA</t>
  </si>
  <si>
    <t>PARA-RAIOS TIPO FRANKLIN 350 MM, EM LATAO CROMADO, DUAS DESCIDAS, PARA PROTECAO DE EDIFICACOES CONTRA DESCARGAS ATMOSFERICAS</t>
  </si>
  <si>
    <t>PARAFUSO CABECA TROMBETA E PONTA AGULHA (GN55), COMPRIMENTO 55 MM, EM ACO FOSFATIZADO, PARA FIXAR CHAPA DE GESSO EM PERFIL DRYWALL METALICO MAXIMO 0,7 MM</t>
  </si>
  <si>
    <t>PARAFUSO DE ACO ZINCADO COM ROSCA SOBERBA, CABECA CHATA E FENDA SIMPLES, DIAMETRO 2,5 MM, COMPRIMENTO * 9,5 * MM</t>
  </si>
  <si>
    <t>PARAFUSO DE ACO ZINCADO COM ROSCA SOBERBA, CABECA CHATA E FENDA SIMPLES, DIAMETRO 4,2 MM, COMPRIMENTO * 32 * MM</t>
  </si>
  <si>
    <t>PARAFUSO DE ACO ZINCADO COM ROSCA SOBERBA, CABECA CHATA E FENDA SIMPLES, DIAMETRO 4,8 MM, COMPRIMENTO 45 MM</t>
  </si>
  <si>
    <t>PARAFUSO DE ACO ZINCADO, SEXTAVADO, COM ROSCA INTEIRA, DIAMETRO 5/16", COMPRIMENTO 3/4", COM PORCA E ARRUELA LISA LEVE</t>
  </si>
  <si>
    <t>PARAFUSO DE ACO ZINCADO, SEXTAVADO, COM ROSCA SOBERBA, DIAMETRO 3/8", COMPRIMENTO 80 MM</t>
  </si>
  <si>
    <t>PARAFUSO DE ACO ZINCADO, TIPO CHUMBADOR PARABOLT, DIAMETRO 1/2", COMPRIMENTO 75 MM</t>
  </si>
  <si>
    <t>PARAFUSO DE ACO ZINCADO, TIPO CHUMBADOR PARABOLT, DIAMETRO 3/8", COMPRIMENTO 75 MM</t>
  </si>
  <si>
    <t>PARAFUSO DE FERRO POLIDO, SEXTAVADO, COM ROSCA PARCIAL, DIAMETRO 5/8", COMPRIMENTO 6", COM PORCA E ARRUELA DE PRESSAO MEDIA</t>
  </si>
  <si>
    <t>PARAFUSO DE LATAO COM ACABAMENTO CROMADO PARA FIXAR PECA SANITARIA, INCLUI PORCA CEGA, ARRUELA E BUCHA DE NYLON TAMANHO S-10</t>
  </si>
  <si>
    <t>PARAFUSO DE LATAO COM ROSCA SOBERBA, CABECA CHATA E FENDA SIMPLES, DIAMETRO 2,5 MM, COMPRIMENTO 12 MM</t>
  </si>
  <si>
    <t>PARAFUSO DE LATAO COM ROSCA SOBERBA, CABECA CHATA E FENDA SIMPLES, DIAMETRO 3,2 MM, COMPRIMENTO 16 MM</t>
  </si>
  <si>
    <t>PARAFUSO DE LATAO COM ROSCA SOBERBA, CABECA CHATA E FENDA SIMPLES, DIAMETRO 4,8 MM, COMPRIMENTO 65 MM</t>
  </si>
  <si>
    <t>PARAFUSO DRY WALL, EM ACO FOSFATIZADO, CABECA TROMBETA E PONTA AGULHA (TA), COMPRIMENTO 25 MM</t>
  </si>
  <si>
    <t>PARAFUSO DRY WALL, EM ACO FOSFATIZADO, CABECA TROMBETA E PONTA AGULHA (TA), COMPRIMENTO 35 MM</t>
  </si>
  <si>
    <t>PARAFUSO DRY WALL, EM ACO FOSFATIZADO, CABECA TROMBETA E PONTA AGULHA (TA), COMPRIMENTO 45 MM</t>
  </si>
  <si>
    <t>PARAFUSO DRY WALL, EM ACO FOSFATIZADO, CABECA TROMBETA E PONTA BROCA (TB), COMPRIMENTO 25 MM</t>
  </si>
  <si>
    <t>PARAFUSO DRY WALL, EM ACO FOSFATIZADO, CABECA TROMBETA E PONTA BROCA (TB), COMPRIMENTO 35 MM</t>
  </si>
  <si>
    <t>PARAFUSO DRY WALL, EM ACO FOSFATIZADO, CABECA TROMBETA E PONTA BROCA (TB), COMPRIMENTO 45 MM</t>
  </si>
  <si>
    <t>PARAFUSO DRY WALL, EM ACO ZINCADO, CABECA LENTILHA E PONTA AGULHA (LA), LARGURA 4,2 MM, COMPRIMENTO 13 MM</t>
  </si>
  <si>
    <t>PARAFUSO DRY WALL, EM ACO ZINCADO, CABECA LENTILHA E PONTA BROCA (LB), LARGURA 4,2 MM, COMPRIMENTO 13 MM</t>
  </si>
  <si>
    <t>PARAFUSO EM ACO GALVANIZADO, TIPO MAQUINA, SEXTAVADO, SEM PORCA, DIAMETRO 1/2", COMPRIMENTO 2"</t>
  </si>
  <si>
    <t>PARAFUSO FRANCES M16 EM ACO GALVANIZADO, COMPRIMENTO = 150 MM, DIAMETRO = 16 MM, CABECA ABAULADA</t>
  </si>
  <si>
    <t>PARAFUSO FRANCES M16 EM ACO GALVANIZADO, COMPRIMENTO = 45 MM, DIAMETRO = 16 MM, CABECA ABAULADA</t>
  </si>
  <si>
    <t>PARAFUSO FRANCES METRICO ZINCADO, DIAMETRO 12 MM, COMPRIMENTO 140MM, COM PORCA SEXTAVADA E ARRUELA DE PRESSAO MEDIA</t>
  </si>
  <si>
    <t>PARAFUSO FRANCES METRICO ZINCADO, DIAMETRO 12 MM, COMPRIMENTO 150 MM, COM PORCA SEXTAVADA E ARRUELA DE PRESSAO MEDIA</t>
  </si>
  <si>
    <t>PARAFUSO FRANCES ZINCADO, DIAMETRO 1/2", COMPRIMENTO 12", COM PORCA E ARRUELA LISA MEDIA</t>
  </si>
  <si>
    <t>PARAFUSO FRANCES ZINCADO, DIAMETRO 1/2", COMPRIMENTO 15", COM PORCA E ARRUELA LISA MEDIA</t>
  </si>
  <si>
    <t>PARAFUSO FRANCES ZINCADO, DIAMETRO 1/2", COMPRIMENTO 2", COM PORCA E ARRUELA</t>
  </si>
  <si>
    <t>PARAFUSO FRANCES ZINCADO, DIAMETRO 1/2", COMPRIMENTO 4", COM PORCA E ARRUELA</t>
  </si>
  <si>
    <t>PARAFUSO M16 EM ACO GALVANIZADO, COMPRIMENTO = 125 MM, DIAMETRO = 16 MM, ROSCA MAQUINA, CABECA QUADRADA</t>
  </si>
  <si>
    <t>PARAFUSO M16 EM ACO GALVANIZADO, COMPRIMENTO = 150 MM, DIAMETRO = 16 MM, ROSCA MAQUINA, CABECA QUADRADA</t>
  </si>
  <si>
    <t>PARAFUSO M16 EM ACO GALVANIZADO, COMPRIMENTO = 200 MM, DIAMETRO = 16 MM, ROSCA MAQUINA, CABECA QUADRADA</t>
  </si>
  <si>
    <t>PARAFUSO M16 EM ACO GALVANIZADO, COMPRIMENTO = 250 MM, DIAMETRO = 16 MM, ROSCA MAQUINA, CABECA QUADRADA</t>
  </si>
  <si>
    <t>PARAFUSO M16 EM ACO GALVANIZADO, COMPRIMENTO = 300 MM, DIAMETRO = 16 MM, ROSCA DUPLA</t>
  </si>
  <si>
    <t>PARAFUSO M16 EM ACO GALVANIZADO, COMPRIMENTO = 300 MM, DIAMETRO = 16 MM, ROSCA MAQUINA, CABECA QUADRADA</t>
  </si>
  <si>
    <t>PARAFUSO M16 EM ACO GALVANIZADO, COMPRIMENTO = 350 MM, DIAMETRO = 16 MM, ROSCA MAQUINA, CABECA QUADRADA</t>
  </si>
  <si>
    <t>PARAFUSO M16 EM ACO GALVANIZADO, COMPRIMENTO = 400 MM, DIAMETRO = 16 MM, ROSCA DUPLA</t>
  </si>
  <si>
    <t>PARAFUSO M16 EM ACO GALVANIZADO, COMPRIMENTO = 450 MM, DIAMETRO = 16 MM, ROSCA MAQUINA, CABECA QUADRADA</t>
  </si>
  <si>
    <t>PARAFUSO M16 EM ACO GALVANIZADO, COMPRIMENTO = 500 MM, DIAMETRO = 16 MM, ROSCA MAQUINA, COM CABECA SEXTAVADA E PORCA</t>
  </si>
  <si>
    <t>PARAFUSO NIQUELADO 3 1/2" COM ACABAMENTO CROMADO PARA FIXAR PECA SANITARIA, INCLUI PORCA CEGA, ARRUELA E BUCHA DE NYLON TAMANHO S-8</t>
  </si>
  <si>
    <t>PARAFUSO NIQUELADO COM ACABAMENTO CROMADO PARA FIXAR PECA SANITARIA, INCLUI PORCA CEGA, ARRUELA E BUCHA DE NYLON TAMANHO S-10</t>
  </si>
  <si>
    <t>PARAFUSO ZINCADO 5/16" X 250 MM PARA FIXACAO DE TELHA DE FIBROCIMENTO CANALETE 49, INCLUI BUCHA NYLON S-10</t>
  </si>
  <si>
    <t>PARAFUSO ZINCADO 5/16" X 85 MM PARA FIXACAO DE TELHA DE FIBROCIMENTO CANALETE 90, INCLUI BUCHA NYLON S-10</t>
  </si>
  <si>
    <t>PARAFUSO ZINCADO ROSCA SOBERBA 5/16" X 120 MM PARA TELHA FIBROCIMENTO</t>
  </si>
  <si>
    <t>PARAFUSO ZINCADO ROSCA SOBERBA, CABECA SEXTAVADA, 5/16" X 110 MM, PARA FIXACAO DE TELHA EM MADEIRA</t>
  </si>
  <si>
    <t>PARAFUSO ZINCADO ROSCA SOBERBA, CABECA SEXTAVADA, 5/16" X 150 MM, PARA FIXACAO DE TELHA EM MADEIRA</t>
  </si>
  <si>
    <t>PARAFUSO ZINCADO ROSCA SOBERBA, CABECA SEXTAVADA, 5/16" X 180 MM, PARA FIXACAO DE TELHA EM MADEIRA</t>
  </si>
  <si>
    <t>PARAFUSO ZINCADO ROSCA SOBERBA, CABECA SEXTAVADA, 5/16" X 200 MM, PARA FIXACAO DE TELHA EM MADEIRA</t>
  </si>
  <si>
    <t>PARAFUSO ZINCADO ROSCA SOBERBA, CABECA SEXTAVADA, 5/16" X 230 MM, PARA FIXACAO DE TELHA EM MADEIRA</t>
  </si>
  <si>
    <t>PARAFUSO ZINCADO ROSCA SOBERBA, CABECA SEXTAVADA, 5/16" X 250 MM, PARA FIXACAO DE TELHA EM MADEIRA</t>
  </si>
  <si>
    <t>PARAFUSO ZINCADO ROSCA SOBERBA, CABECA SEXTAVADA, 5/16" X 50 MM, PARA FIXACAO DE TELHA EM MADEIRA</t>
  </si>
  <si>
    <t>PARAFUSO ZINCADO ROSCA SOBERBA, CABECA SEXTAVADA, 5/16" X 85 MM, PARA FIXACAO DE TELHA EM MADEIRA</t>
  </si>
  <si>
    <t>PARAFUSO ZINCADO, AUTOBROCANTE, FLANGEADO, 4,2 MM X 19 MM</t>
  </si>
  <si>
    <t>PARAFUSO ZINCADO, SEXTAVADO, COM ROSCA INTEIRA, DIAMETRO 1/4", COMPRIMENTO 1/2"</t>
  </si>
  <si>
    <t>PARAFUSO ZINCADO, SEXTAVADO, COM ROSCA INTEIRA, DIAMETRO 3/8", COMPRIMENTO 2"</t>
  </si>
  <si>
    <t>PARAFUSO ZINCADO, SEXTAVADO, COM ROSCA INTEIRA, DIAMETRO 5/8", COMPRIMENTO 2 1/4"</t>
  </si>
  <si>
    <t>PARAFUSO ZINCADO, SEXTAVADO, COM ROSCA INTEIRA, DIAMETRO 5/8", COMPRIMENTO 3", COM PORCA E ARRUELA DE PRESSAO MEDIA</t>
  </si>
  <si>
    <t>PARAFUSO ZINCADO, SEXTAVADO, COM ROSCA SOBERBA, DIAMETRO 5/16", COMPRIMENTO 40 MM</t>
  </si>
  <si>
    <t>PARAFUSO ZINCADO, SEXTAVADO, COM ROSCA SOBERBA, DIAMETRO 5/16", COMPRIMENTO 80 MM</t>
  </si>
  <si>
    <t>PARAFUSO ZINCADO, SEXTAVADO, GRAU 5, ROSCA INTEIRA, DIAMETRO 1 1/2", COMPRIMENTO 4"</t>
  </si>
  <si>
    <t>PARAFUSO, ASTM A307 - GRAU A, SEXTAVADO, ZINCADO, DIAMETRO 3/8" (9,52 MM), COMPRIMENTO 1" (25,4 MM)</t>
  </si>
  <si>
    <t>PARAFUSO, AUTOATARRAXANTE, CABECA CHATA, FENDA SIMPLES, EM ACO ZINCADO, 1/4" (6,35 MM) X 25 MM</t>
  </si>
  <si>
    <t>PARAFUSO, COMUM, ASTM A307, SEXTAVADO, DIAMETRO 1/2" (12,7 MM), COMPRIMENTO 1" (25,4 MM)</t>
  </si>
  <si>
    <t>PARALELEPIPEDO GRANITICO OU BASALTICO, PARA PAVIMENTACAO, SEM FRETE (VARIACAO REGIONAL DE PECAS POR M2)</t>
  </si>
  <si>
    <t>PASTA LUBRIFICANTE PARA TUBOS E CONEXOES COM JUNTA ELASTICA, EMBALAGEM DE *400* GR (USO EM PVC, ACO, POLIETILENO E OUTROS)</t>
  </si>
  <si>
    <t>PASTA PARA SOLDA DE TUBOS E CONEXOES DE COBRE (EMBALAGEM COM 250 G)</t>
  </si>
  <si>
    <t>PASTA VEDA JUNTAS/ROSCA, EMBALAGEM DE *500* G, PARA INSTALACOES DE AGUA, GAS E OUTROS</t>
  </si>
  <si>
    <t>PASTILHA CERAMICA/PORCELANA, REVEST INT/EXT E PISCINA, CORES BRANCA OU FRIAS, SOLIDAS, SEM MESCLAGEM/MISTURA, ACABAMENTO LISO *2,5 X 2,5* CM</t>
  </si>
  <si>
    <t>PASTILHA CERAMICA/PORCELANA, REVEST INT/EXT E PISCINA, CORES BRANCA OU FRIAS, SOLIDAS, SEM MESCLAGEM/MISTURA, ACABAMENTO LISO *5 X 5* CM</t>
  </si>
  <si>
    <t>PASTILHA CERAMICA/PORCELANA, REVEST INT/EXT E PISCINA, CORES LISAS/SOLIDAS, QUENTES, SEM MESCLAGEM/MISTURA, *2,5 X 2,5* CM</t>
  </si>
  <si>
    <t>PASTILHA CERAMICA/PORCELANA, REVEST INT/EXT E PISCINA, CORES LISAS/SOLIDAS, QUENTES, SEM MESCLAGEM/MISTURA, *5 X 5* CM</t>
  </si>
  <si>
    <t>PASTILHEIRO (HORISTA)</t>
  </si>
  <si>
    <t>PASTILHEIRO (MENSALISTA)</t>
  </si>
  <si>
    <t>PATCH CORD (CABO DE REDE), CATEGORIA 5 E (CAT 5E) UTP, 24 AWG, 4 PARES, EXTENSAO DE 1,50 M</t>
  </si>
  <si>
    <t>PATCH CORD (CABO DE REDE), CATEGORIA 5 E (CAT 5E) UTP, 24 AWG, 4 PARES, EXTENSAO DE 2,50 M</t>
  </si>
  <si>
    <t>PATCH CORD (CABO DE REDE), CATEGORIA 6 (CAT 6) UTP, 23 AWG, 4 PARES, EXTENSAO DE 1,50 M</t>
  </si>
  <si>
    <t>PATCH CORD (CABO DE REDE), CATEGORIA 6 (CAT 6) UTP, 23 AWG, 4 PARES, EXTENSAO DE 2,50 M</t>
  </si>
  <si>
    <t>PATCH PANEL, 24 PORTAS, CATEGORIA 5E, COM RACKS DE 19" DE LARGURA E 1 U DE ALTURA</t>
  </si>
  <si>
    <t>PATCH PANEL, 24 PORTAS, CATEGORIA 6, COM RACKS DE 19" DE LARGURA E 1 U DE ALTURA</t>
  </si>
  <si>
    <t>PATCH PANEL, 48 PORTAS, CATEGORIA 5E, COM RACKS DE 19" DE LARGURA E 2 U DE ALTURA</t>
  </si>
  <si>
    <t>PATCH PANEL, 48 PORTAS, CATEGORIA 6, COM RACKS DE 19" DE LARGURA E 2 U DE ALTURA</t>
  </si>
  <si>
    <t>PEDRA ARDOSIA, CINZA, *40 X 40* CM, E= *1 CM</t>
  </si>
  <si>
    <t>PEDRA ARDOSIA, CINZA, 20 X 40 CM, E= *1 CM</t>
  </si>
  <si>
    <t>PEDRA ARDOSIA, CINZA, 30 X 30, E= *1 CM</t>
  </si>
  <si>
    <t>PEDRA BRITADA N. 0, OU PEDRISCO (4,8 A 9,5 MM) POSTO PEDREIRA/FORNECEDOR, SEM FRETE</t>
  </si>
  <si>
    <t>PEDRA BRITADA N. 1 (9,5 A 19 MM) POSTO PEDREIRA/FORNECEDOR, SEM FRETE</t>
  </si>
  <si>
    <t>PEDRA BRITADA N. 2 (19 A 38 MM) POSTO PEDREIRA/FORNECEDOR, SEM FRETE</t>
  </si>
  <si>
    <t>PEDRA BRITADA N. 3 (38 A 50 MM) POSTO PEDREIRA/FORNECEDOR, SEM FRETE</t>
  </si>
  <si>
    <t>PEDRA DE MAO OU PEDRA RACHAO PARA ARRIMO/FUNDACAO (POSTO PEDREIRA/FORNECEDOR, SEM FRETE)</t>
  </si>
  <si>
    <t>PEDRA GRANITICA OU BASALTICA IRREGULAR, FAIXA GRANULOMETRICA 100 A 150 MM PARA PAVIMENTACAO OU CALCAMENTO POLIEDRICO, POSTO PEDREIRA / FORNECEDOR (SEM FRETE)</t>
  </si>
  <si>
    <t>PEDRA GRANITICA OU BASALTO, CACO, RETALHO, CAVACO, TIPO MIRACEMA, MADEIRA, PADUANA, RACHINHA, SANTA ISABEL OU OUTRAS SIMILARES, E= *1,0 A *2,0 CM</t>
  </si>
  <si>
    <t>PEDRA GRANITICA, SERRADA, TIPO MIRACEMA, MADEIRA, PADUANA, RACHINHA, SANTA ISABEL OU OUTRAS SIMILARES, *11,5 X *23 CM, E= *1,0 A *2,0 CM</t>
  </si>
  <si>
    <t>PEDRA PORTUGUESA OU PETIT PAVE, BRANCA OU PRETA</t>
  </si>
  <si>
    <t>PEDRA QUARTZITO OU CALCARIO LAMINADO, CACO, TIPO CARIRI, ITACOLOMI, LAGOA SANTA, LUMINARIA, PIRENOPOLIS, SAO TOME OU OUTRAS SIMILARES DA REGIAO, E= *1,5 A *2,5 CM</t>
  </si>
  <si>
    <t>PEDRA QUARTZITO OU CALCARIO LAMINADO, SERRADA, TIPO CARIRI, ITACOLOMI, LAGOA SANTA, LUMINARIA, PIRENOPOLIS, SAO TOME OU OUTRAS SIMILARES DA REGIAO, *20 X *40 CM, E= *1,5 A *2,5 CM</t>
  </si>
  <si>
    <t>PEDREIRO (HORISTA)</t>
  </si>
  <si>
    <t>PEDREIRO (MENSALISTA)</t>
  </si>
  <si>
    <t>PEITORIL EM MARMORE, POLIDO, BRANCO COMUM, L= *15* CM, E= *2,0* CM, COM PINGADEIRA</t>
  </si>
  <si>
    <t>PEITORIL EM MARMORE, POLIDO, BRANCO COMUM, L= *15* CM, E= *3* CM, CORTE RETO</t>
  </si>
  <si>
    <t>PEITORIL PRE-MOLDADO EM GRANILITE, MARMORITE OU GRANITINA, L = *15* CM</t>
  </si>
  <si>
    <t>PEITORIL/ SOLEIRA EM MARMORE, POLIDO, BRANCO COMUM, L= *25* CM, E= *3* CM, CORTE RETO</t>
  </si>
  <si>
    <t>PELICULA REFLETIVA, GT 7 ANOS PARA SINALIZACAO VERTICAL</t>
  </si>
  <si>
    <t>PENDURAL OU PRESILHA REGULADORA, EM ACO GALVANIZADO, COM CORPO, MOLA E REBITE, PARA PERFIL TIPO CANALETA DE ESTRUTURA EM FORROS DRYWALL</t>
  </si>
  <si>
    <t>PENDURAL OU REGULADOR, COM MOLA, EM ACO GALVANIZADO, PARA PERFIL TIPO T CLICADO DE FORROS REMOVIVEL</t>
  </si>
  <si>
    <t>PENEIRA ROTATIVA COM MOTOR ELETRICO TRIFASICO DE 2 CV, CILINDRO DE 1 M X 0,60 M, COM FUROS DE 3,17 MM</t>
  </si>
  <si>
    <t>PERFIL "I" OU "W" EM ACO LAMINADO, QUAISQUER DIMENSOES</t>
  </si>
  <si>
    <t>PERFIL "U" ENRIJECIDO, EM CHAPA DOBRADA DE ACO LAMINADO, E = 3,75 MM, H = 200 MM, L = 75 MM (9,94 KG/M)</t>
  </si>
  <si>
    <t>PERFIL "U" SIMPLES, EM CHAPA DOBRADA DE ACO LAMINADO, E = 2,65 MM, H = 75 MM, L = 40 MM (3,04 KG/M)</t>
  </si>
  <si>
    <t>PERFIL "U" SIMPLES, EM CHAPA DOBRADA DE ACO LAMINADO, E = 3 MM, H = 125 MM, L = 50 MM (5,07 KG/M)</t>
  </si>
  <si>
    <t>PERFIL "U" SIMPLES, EM CHAPA DOBRADA DE ACO LAMINADO, E = 3 MM, H = 200 MM, L = 50 MM (6,83 KG/M)</t>
  </si>
  <si>
    <t>PERFIL "U" SIMPLES, EM CHAPA DOBRADA DE ACO LAMINADO, E = 4,75 MM, H = 100 MM, L = 75 MM (8,74 KG/M)</t>
  </si>
  <si>
    <t>PERFIL "U" SIMPLES, EM CHAPA DOBRADA DE ACO LAMINADO, E = 8 MM, H = 150 MM, L = 75 MM (16,97 KG/M)</t>
  </si>
  <si>
    <t>PERFIL CANALETA, FORMATO C, EM ACO ZINCADO, PARA ESTRUTURA FORRO DRYWALL, E = 0,5 MM, *46 X 18* (L X H), COMPRIMENTO 3 M</t>
  </si>
  <si>
    <t>PERFIL CANTONEIRA L, LISA, EM ACO, 25 X 30 MM, E = 0,5 MM, PARA ESTRUTURA DRYWALL</t>
  </si>
  <si>
    <t>PERFIL CANTONEIRA L, PERFURADA, EM ACO, 23 X 23 MM, E = 0,5 MM, PARA ESTRUTURA DRYWALL</t>
  </si>
  <si>
    <t>PERFIL CARTOLA DE ACO GALVANIZADO, *20 X 30 X 10* MM, E = 0,8 MM</t>
  </si>
  <si>
    <t>PERFIL DE ALUMINIO ANODIZADO</t>
  </si>
  <si>
    <t>PERFIL DE BORRACHA EPDM MACICO *12 X 15* MM PARA ESQUADRIAS</t>
  </si>
  <si>
    <t>PERFIL ELASTOMERICO PRE-FORMADO EM EPMD, PARA JUNTA DE DILATACAO DE PISOS COM POUCA SOLICITACAO, 15 MM DE LARGURA, MOVIMENTACAO DE *11 A 19* MM</t>
  </si>
  <si>
    <t>PERFIL ELASTOMERICO PRE-FORMADO EM EPMD, PARA JUNTA DE DILATACAO DE USO GERAL EM MEDIAS SOLICITACOES, 8 MM DE LARGURA, MOVIMENTACAO DE *5 A 11* MM</t>
  </si>
  <si>
    <t>PERFIL EM ALUMINIO, FORMATO U, ABAS IGUAIS, LARGURA DE 12,70 MM (1/2 POL), ESPESSURA 1,58 MM (1/16 POL) E PESO LINEAR DE APROXIMADAMENTE 0,149 KG/M</t>
  </si>
  <si>
    <t>PERFIL EM ALUMINIO, FORMATO U, ABAS IGUAIS, LARGURA DE 25,4 MM (1"), ESPESSURA DE 2,38 MM (3/32") E PESO LINEAR DE APROXIMADAMENTE 0,460 KG/M</t>
  </si>
  <si>
    <t>PERFIL GUIA, FORMATO U, EM ACO ZINCADO, PARA ESTRUTURA PAREDE DRYWALL, E = 0,5 MM, 48 X 3000 MM (L X C)</t>
  </si>
  <si>
    <t>PERFIL GUIA, FORMATO U, EM ACO ZINCADO, PARA ESTRUTURA PAREDE DRYWALL, E = 0,5 MM, 70 X 3000 MM (L X C)</t>
  </si>
  <si>
    <t>PERFIL GUIA, FORMATO U, EM ACO ZINCADO, PARA ESTRUTURA PAREDE DRYWALL, E = 0,5 MM, 90 X 3000 MM (L X C)</t>
  </si>
  <si>
    <t>PERFIL LONGARINA (PRINCIPAL), T CLICADO, EM ACO, BRANCO NAS FACES APARENTES, PARA FORRO REMOVIVEL, 24 X 32 X 3750 MM (L X H X C</t>
  </si>
  <si>
    <t>PERFIL MONTANTE, FORMATO C, EM ACO ZINCADO, PARA ESTRUTURA PAREDE DRYWALL, E = 0,5 MM, 48 X 3000 MM (L X C)</t>
  </si>
  <si>
    <t>PERFIL MONTANTE, FORMATO C, EM ACO ZINCADO, PARA ESTRUTURA PAREDE DRYWALL, E = 0,5 MM, 70 X 3000 MM (L X C)</t>
  </si>
  <si>
    <t>PERFIL MONTANTE, FORMATO C, EM ACO ZINCADO, PARA ESTRUTURA PAREDE DRYWALL, E = 0,5 MM, 90 X 3000 MM (L X C)</t>
  </si>
  <si>
    <t>PERFIL RODAPE DE IMPERMEABILIZACAO, FORMATO L, EM ACO ZINCADO, PARA ESTRUTURA DRYWALL, E = 0,5 MM, 220 X 3000 MM (H X C)</t>
  </si>
  <si>
    <t>PERFIL TABICA ABERTA, PERFURADA, FORMATO Z, EM ACO GALVANIZADO NATURAL, LARGURA APROXIMADA 40 MM, PARA ESTRUTURA FORRO DRYWALL</t>
  </si>
  <si>
    <t>PERFIL TABICA FECHADA, LISA, FORMATO Z, EM ACO GALVANIZADO NATURAL, LARGURA TOTAL NA HORIZONTAL *40* MM, PARA ESTRUTURA FORRO DRYWALL</t>
  </si>
  <si>
    <t>PERFIL TIPO CANTONEIRA EM L, EM ACO GALVANIZADO, BRANCO, PARA FORRO REMOVIVEL, *23* X 3000 MM (L X C)</t>
  </si>
  <si>
    <t>PERFIL TRAVESSA (SECUNDARIO), T CLICADO, EM ACO GALVANIZADO, BRANCO, PARA FORRO REMOVIVEL, 24 X 1250 MM (L X C)</t>
  </si>
  <si>
    <t>PERFIL TRAVESSA (SECUNDARIO), T CLICADO, EM ACO GALVANIZADO, BRANCO, PARA FORRO REMOVIVEL, 24 X 625 MM (L X C)</t>
  </si>
  <si>
    <t>PERFILADO PERFURADO 19 X 38 MM, CHAPA 22</t>
  </si>
  <si>
    <t>PERFILADO PERFURADO DUPLO 38 X 76 MM, CHAPA 22</t>
  </si>
  <si>
    <t>PERFILADO PERFURADO SIMPLES 38 X 38 MM, CHAPA 22</t>
  </si>
  <si>
    <t>PERFURATRIZ COM TORRE METALICA PARA EXECUCAO DE ESTACA HELICE CONTINUA, PROFUNDIDADE MAXIMA DE 30 M, DIAMETRO MAXIMO DE 800 MM, POTENCIA INSTALADA DE 268 HP, MESA ROTATIVA COM TORQUE MAXIMO DE 170 KNM</t>
  </si>
  <si>
    <t>PERFURATRIZ COM TORRE METALICA PARA EXECUCAO DE ESTACA HELICE CONTINUA, PROFUNDIDADE MAXIMA DE 32 M, DIAMETRO MAXIMO DE 1000 MM, POTENCIA INSTALADA DE 350 HP, MESA ROTATIVA COM TORQUE MAXIMO DE 263 KNM</t>
  </si>
  <si>
    <t>PERFURATRIZ DE COROA DIAMANTADA PARA CONCRETO, DIAMETRO ATE 250 MM, MOTOR ELETRICO 220 V, POTENCIA 2.500W</t>
  </si>
  <si>
    <t>PERFURATRIZ HIDRAULICA COM TRADO CURTO ACOPLADO, PROFUNDIDADE MAXIMA DE 20 M, DIAMETRO MAXIMO DE 1500 MM, POTENCIA INSTALADA DE 137 HP, MESA ROTATIVA COM TORQUE MAXIMO DE 30 KNM (INCLUI MONTAGEM, NAO INCLUI CAMINHAO)</t>
  </si>
  <si>
    <t>PERFURATRIZ HIDRAULICA SOBRE ESTEIRA, TORQUE MAXIMO 161 KNM, PROFUNDIDADE MAXIMA 54 M, DIAMETRO MAXIMO 1500 MM, POTENCIA MOTOR 268 HP</t>
  </si>
  <si>
    <t>PERFURATRIZ HIDRAULICA SOBRE ESTEIRA, TORQUE MAXIMO 98 KNM, PROFUNDIDADE MAXIMA 25 M, DIAMETRO MAXIMO 115 MM, POTENCIA MOTOR 190 HP</t>
  </si>
  <si>
    <t>PERFURATRIZ MANUAL, TORQUE MAXIMO 55 KGF.M, POTENCIA 5 CV, COM DIAMETRO MAXIMO 8 1/2" (INCLUI SUPORTE/CHASSI TIPO MESA)</t>
  </si>
  <si>
    <t>PERFURATRIZ MANUAL, TORQUE MAXIMO 83 N.M, POTENCIA 5 CV, COM DIAMETRO MAXIMO 4" (NAO INCLUI SUPORTE / CHASSI)</t>
  </si>
  <si>
    <t>PERFURATRIZ MANUAL, TORQUE MAXIMO 83 N.M, POTENCIA 5 CV, COM DIAMETRO MAXIMO 4", PARA SOLO GRAMPEADO (INCLUI SUPORTE OU CHASSI TIPO MESA)</t>
  </si>
  <si>
    <t>PERFURATRIZ PARA EXECUCAO DE ESTACAS SECANTES, TIPO HELICE CONTINUA COM CABECOTE DUPLO E TUBO METALICO 300 KW</t>
  </si>
  <si>
    <t>PERFURATRIZ PARA FURO DIRECIONAL HORIZONTAL (HDD) COM CAPACIDADE ATE 89 KN, POTENCIA 24,8 HP A 80 HP (INCLUSO FERRAMENTAS E LOCALIZADOR), PARA REDE SUBTERRANEA</t>
  </si>
  <si>
    <t>PERFURATRIZ PARA FURO DIRECIONAL HORIZONTAL (HDD) COM CAPACIDADE DE 201 KN A 560 KN, POTENCIA 200 HP A 260 HP (INCLUSO FERRAMENTAS E LOCALIZADOR), PARA REDE SUBTERRANEA</t>
  </si>
  <si>
    <t>PERFURATRIZ PARA FURO DIRECIONAL HORIZONTAL (HDD) COM CAPACIDADE DE 90 KN A 200 KN, POTENCIA 100 HP A 160 HP (INCLUSO FERRAMENTAS E LOCALIZADOR), PARA REDE SUBTERRANEA</t>
  </si>
  <si>
    <t>PERFURATRIZ PNEUMATICA MANUAL DE PESO MEDIO, 18KG, COMPRIMENTO DE CURSO DE 6 M, DIAMETRO DO PISTAO DE 5,5 CM</t>
  </si>
  <si>
    <t>PERFURATRIZ ROTATIVA SOBRE ESTEIRA, TORQUE MAXIMO 2500 KGM, POTENCIA 110 HP, MOTOR DIESEL</t>
  </si>
  <si>
    <t>PERFURATRIZ SOBRE ESTEIRA, TORQUE MAXIMO 600 KGF, PESO MEDIO 1000 KG, POTENCIA 20 HP, DIAMETRO MAXIMO 10"</t>
  </si>
  <si>
    <t>PERFURATRIZ SOBRE ESTEIRA, TORQUE MAXIMO DE 600 KGF, POTENCIA ENTRE 50 E 60 HP, DIAMETRO MAXIMO DE 10"</t>
  </si>
  <si>
    <t>PICAPE CABINE SIMPLES COM MOTOR 1.6 FLEX, CAMBIO MANUAL, POTENCIA 101/104 CV, 2 PORTAS</t>
  </si>
  <si>
    <t>PILAR QUADRADO NAO APARELHADO *10 X 10* CM, EM MACARANDUBA/MASSARANDUBA, ANGELIM OU EQUIVALENTE DA REGIAO - BRUTA</t>
  </si>
  <si>
    <t>PILAR QUADRADO NAO APARELHADO *15 X 15* CM, EM MACARANDUBA/MASSARANDUBA, ANGELIM OU EQUIVALENTE DA REGIAO - BRUTA</t>
  </si>
  <si>
    <t>PILAR QUADRADO NAO APARELHADO *20 X 20* CM, EM MACARANDUBA/MASSARANDUBA, ANGELIM OU EQUIVALENTE DA REGIAO - BRUTA</t>
  </si>
  <si>
    <t>PINGADEIRA PLASTICA PARA TELHA DE FIBROCIMENTO CANALETE 49/KALHETA OU CANALETE 90/KALHETAO</t>
  </si>
  <si>
    <t>PINO DE ACO COM ARRUELA CONICA, DIAMETRO ARRUELA = *23* MM E COMP HASTE = *27* MM (ACAO INDIRETA)</t>
  </si>
  <si>
    <t>PINO DE ACO COM FURO, HASTE = 27 MM (ACAO DIRETA)</t>
  </si>
  <si>
    <t>PINO GUIA RETO, EM LATAO, CHAPA COM 3 MM DE ESPESSURA E GUIA COM ROLETE DE 9 MM</t>
  </si>
  <si>
    <t>PINO ROSCA EXTERNA, EM ACO GALVANIZADO, PARA ISOLADOR DE 15KV, DIAMETRO 25 MM, COMPRIMENTO *290* MM</t>
  </si>
  <si>
    <t>PINO ROSCA EXTERNA, EM ACO GALVANIZADO, PARA ISOLADOR DE 25KV, DIAMETRO 35MM, COMPRIMENTO *320* MM</t>
  </si>
  <si>
    <t>PINTOR (HORISTA)</t>
  </si>
  <si>
    <t>PINTOR (MENSALISTA)</t>
  </si>
  <si>
    <t>PINTOR DE LETREIROS (HORISTA)</t>
  </si>
  <si>
    <t>PINTOR DE LETREIROS (MENSALISTA)</t>
  </si>
  <si>
    <t>PINTOR PARA TINTA EPOXI (HORISTA)</t>
  </si>
  <si>
    <t>PINTOR PARA TINTA EPOXI (MENSALISTA)</t>
  </si>
  <si>
    <t>PISO DE BORRACHA CANELADO EM PLACAS 50 X 50 CM, E = *3,5* MM, PARA COLA</t>
  </si>
  <si>
    <t>PISO DE BORRACHA ESPORTIVO EM PLACAS 50 X 50 CM, E = 15 MM, PARA ARGAMASSA, PRETO</t>
  </si>
  <si>
    <t>PISO DE BORRACHA FRISADO OU PASTILHADO, PRETO, EM PLACAS 50 X 50 CM, E = 7 MM, PARA ARGAMASSA</t>
  </si>
  <si>
    <t>PISO DE BORRACHA PASTILHADO EM PLACAS 50 X 50 CM, E = *3,5* MM, PARA COLA, PRETO</t>
  </si>
  <si>
    <t>PISO DE BORRACHA PASTILHADO EM PLACAS 50 X 50 CM, E = 15 MM, PARA ARGAMASSA, PRETO</t>
  </si>
  <si>
    <t>PISO ELEVADO COM 2 PLACAS DE ACO COM ENCHIMENTO DE CONCRETO CELULAR, INCLUSO BASE/HASTE/CRUZETAS, 60 X 60 CM, H = *28* CM, RESISTENCIA CARGA CONCENTRADA 496 KG (COM COLOCACAO)</t>
  </si>
  <si>
    <t>PISO EM CERAMICA ESMALTADA, COR LISA, PEI MAIOR OU IGUAL A 4, FORMATO MAIOR QUE 2025 CM2</t>
  </si>
  <si>
    <t>PISO EM CERAMICA ESMALTADA, COR LISA, PEI MAIOR OU IGUAL A 4, FORMATO MENOR OU IGUAL A 2025 CM2</t>
  </si>
  <si>
    <t>PISO EM GRANILITE, MARMORITE OU GRANITINA, AGREGADO COR PRETO, CINZA, PALHA OU BRANCO, E= *8* MM (INCLUSO EXECUCAO)</t>
  </si>
  <si>
    <t>PISO EM GRANITO, POLIDO, TIPO AMENDOA/ AMARELO CAPRI/ AMARELO DOURADO CARIOCA OU OUTROS EQUIVALENTES DA REGIAO, FORMATO MENOR OU IGUAL A 3025 CM2, E= *2* CM</t>
  </si>
  <si>
    <t>PISO EM GRANITO, POLIDO, TIPO ANDORINHA/ QUARTZ/ CASTELO/ CORUMBA OU OUTROS EQUIVALENTES DA REGIAO, FORMATO MENOR OU IGUAL A 3025 CM2, E= *2* CM</t>
  </si>
  <si>
    <t>PISO EM GRANITO, POLIDO, TIPO MARFIM, DALLAS, CARAVELAS OU OUTROS EQUIVALENTES DA REGIAO, FORMATO MENOR OU IGUAL A 3025 CM2, E= *2*CM</t>
  </si>
  <si>
    <t>PISO EM GRANITO, POLIDO, TIPO PRETO SAO GABRIEL/ TIJUCA OU OUTROS EQUIVALENTES DA REGIAO, FORMATO MENOR OU IGUAL A 3025 CM2, E= *2* CM</t>
  </si>
  <si>
    <t>PISO EM PORCELANATO, RETIFICADO, LISO, MONOCOLOR, ACETINADO OU POLIDO, FORMATO MAIOR QUE 2500 ATE 6400 CM2</t>
  </si>
  <si>
    <t>PISO EM PORCELANATO,RETIFICADO, LISO, MONOCOLOR, ACETINADO OU POLIDO, FORMATO MAIOR QUE 6400 CM2</t>
  </si>
  <si>
    <t>PISO EM REGUA VINILICA SEMIFLEXIVEL, ENCAIXE CLICADO, E = 4 MM (SEM COLOCACAO)</t>
  </si>
  <si>
    <t>PISO EPOXI AUTONIVELANTE, ESPESSURA *4* MM (INCLUSO EXECUCAO)</t>
  </si>
  <si>
    <t>PISO EPOXI MULTILAYER, ESPESSURA *2* MM (INCLUSO EXECUCAO)</t>
  </si>
  <si>
    <t>PISO FULGET (GRANITO LAVADO) EM PLACAS DE *40 X 40* CM, E = 2,0 CM (SEM COLOCACAO)</t>
  </si>
  <si>
    <t>PISO FULGET (GRANITO LAVADO) EM PLACAS DE *75 X 75* CM, E = 2,0 CM (SEM COLOCACAO)</t>
  </si>
  <si>
    <t>PISO FULGET (GRANITO LAVADO) MOLDADO IN LOCO (INCLUSO EXECUCAO)</t>
  </si>
  <si>
    <t>PISO INDUSTRIAL EM CONCRETO ARMADO DE ACABAMENTO POLIDO, ESPESSURA 12 CM (CIMENTO QUEIMADO) (INCLUSO EXECUCAO)</t>
  </si>
  <si>
    <t>PISO KORODUR (INCLUSO EXECUCAO)</t>
  </si>
  <si>
    <t>PISO TATIL / PODOTATIL, LADRILHO HIDRAULICO / CONCRETO, *25 X 25* CM, E= *2,5* CM, PADRAO TATIL ALERTA OU DIRECIONAL, COR AMARELA</t>
  </si>
  <si>
    <t>PISO TATIL / PODOTATIL, LADRILHO HIDRAULICO/CONCRETO, *40 X 40* CM, E= 2,5* CM, PADRAO TATIL ALERTA OU DIRECIONAL, COR NATURAL</t>
  </si>
  <si>
    <t>PISO TATIL ALERTA OU DIRECIONAL, DE BORRACHA, COLORIDO, 25 X 25 CM, E = 5 MM, PARA COLA</t>
  </si>
  <si>
    <t>PISO TATIL DE ALERTA OU DIRECIONAL DE BORRACHA, PRETO, 25 X 25 CM, E = 5 MM, PARA COLA</t>
  </si>
  <si>
    <t>PISO TATIL DE ALERTA OU DIRECIONAL, DE BORRACHA, COLORIDO, 25 X 25 CM, E = 12 MM, PARA ARGAMASSA</t>
  </si>
  <si>
    <t>PISO TATIL DE ALERTA OU DIRECIONAL, DE BORRACHA, PRETO, 25 X 25 CM, E = 12 MM, PARA ARGAMASSA</t>
  </si>
  <si>
    <t>PISO URETANO, VERSAO REVESTIMENTO AUTONIVELANTE, ESPESSURA VARIAVEL DE 3 A 4 MM (INCLUSO EXECUCAO)</t>
  </si>
  <si>
    <t>PISO/ REVESTIMENTO EM GRANITO, POLIDO, TIPO ANDORINHA/ QUARTZ/ CASTELO/ CORUMBA OU OUTROS EQUIVALENTES DA REGIAO, FORMATO MAIOR OU IGUAL A 3025 CM2, E = *2*CM</t>
  </si>
  <si>
    <t>PISO/ REVESTIMENTO EM MARMORE, POLIDO, BRANCO COMUM, FORMATO MAIOR OU IGUAL A 3025 CM2, E = *2* CM</t>
  </si>
  <si>
    <t>PISO/ REVESTIMENTO EM MARMORE, POLIDO, BRANCO COMUM, FORMATO MENOR OU IGUAL A 3025 CM2, E = *2* CM</t>
  </si>
  <si>
    <t>PLACA / CHAPA DE GESSO ACARTONADO, ACABAMENTO VINILICO LISO EM UMA DAS FACES, COR BRANCA, BORDA QUADRADA, E = 9,5 MM, *625 X 1250* MM (L X C), PARA FORRO REMOVIVEL</t>
  </si>
  <si>
    <t>PLACA / CHAPA DE GESSO ACARTONADO, ACABAMENTO VINILICO LISO EM UMA DAS FACES, COR BRANCA, BORDA QUADRADA, E = 9,5 MM, *625 X 625* MM (L X C), PARA FORRO REMOVIVEL</t>
  </si>
  <si>
    <t>PLACA / CHAPA DE GESSO ACARTONADO, RESISTENTE A UMIDADE (RU), COR VERDE, E = 12,5 MM, 1200 X 1800 MM (L X C)</t>
  </si>
  <si>
    <t>PLACA / CHAPA DE GESSO ACARTONADO, RESISTENTE A UMIDADE (RU), COR VERDE, E = 12,5 MM, 1200 X 2400 MM (L X C)</t>
  </si>
  <si>
    <t>PLACA / CHAPA DE GESSO ACARTONADO, RESISTENTE A UMIDADE (RU), COR VERDE, E = 15 MM, 1200 X 2400 MM (L X C)</t>
  </si>
  <si>
    <t>PLACA / CHAPA DE GESSO ACARTONADO, RESISTENTE AO FOGO (RF), COR ROSA, E = 12,5 MM, 1200 X 1800 MM (L X C)</t>
  </si>
  <si>
    <t>PLACA / CHAPA DE GESSO ACARTONADO, RESISTENTE AO FOGO (RF), COR ROSA, E = 12,5 MM, 1200 X 2400 MM (L X C)</t>
  </si>
  <si>
    <t>PLACA / CHAPA DE GESSO ACARTONADO, RESISTENTE AO FOGO (RF), COR ROSA, E = 15 MM, 1200 X 2400 MM (L X C)</t>
  </si>
  <si>
    <t>PLACA / CHAPA DE GESSO ACARTONADO, STANDARD (ST), COR BRANCA, E = 12,5 MM, 1200 X 1800 MM (L X C)</t>
  </si>
  <si>
    <t>PLACA / CHAPA DE GESSO ACARTONADO, STANDARD (ST), COR BRANCA, E = 12,5 MM, 1200 X 2400 MM (L X C)</t>
  </si>
  <si>
    <t>PLACA / CHAPA DE GESSO ACARTONADO, STANDARD (ST), COR BRANCA, E = 15 MM, 1200 X 2400 MM (L X C)</t>
  </si>
  <si>
    <t>PLACA CIMENTICIA LISA E = 10 MM, DE 1,20 X *2,50* M (SEM AMIANTO)</t>
  </si>
  <si>
    <t>PLACA CIMENTICIA LISA E = 6 MM, DE 1,20 X *2,50* M (SEM AMIANTO)</t>
  </si>
  <si>
    <t>PLACA DE ACO ESMALTADA PARA IDENTIFICACAO DE RUA, *45 CM X 20* CM</t>
  </si>
  <si>
    <t>PLACA DE ACRILICO TRANSPARENTE ADESIVADA PARA SINALIZACAO DE PORTAS, BORDA POLIDA, DE *25 X 8*, E = 6 MM (NAO INCLUI ACESSORIOS PARA FIXACAO)</t>
  </si>
  <si>
    <t>PLACA DE FIBRA MINERAL PARA FORRO, DE 1250 X 625 MM, E = 15 MM, BORDA RETA, COM PINTURA ANTIMOFO (NAO INCLUI PERFIS)</t>
  </si>
  <si>
    <t>PLACA DE FIBRA MINERAL PARA FORRO, DE 625 X 625 MM, E = 15 MM, BORDA REBAIXADA PARA PERFIL 24 MM, COM PINTURA ANTIMOFO (NAO INCLUI PERFIS)</t>
  </si>
  <si>
    <t>PLACA DE FIBRA MINERAL PARA FORRO, DE 625 X 625 MM, E = 15 MM, BORDA RETA, COM PINTURA ANTIMOFO (NAO INCLUI PERFIS)</t>
  </si>
  <si>
    <t>PLACA DE GESSO PARA FORRO, *60 X 60* CM, ESPESSURA DE 12 MM (SEM COLOCACAO)</t>
  </si>
  <si>
    <t>PLACA DE INAUGURACAO EM BRONZE *35X 50*CM</t>
  </si>
  <si>
    <t>PLACA DE INAUGURACAO METALICA, *40* CM X *60* CM</t>
  </si>
  <si>
    <t>PLACA DE OBRA (PARA CONSTRUCAO CIVIL) EM CHAPA GALVANIZADA *N. 22*, ADESIVADA, DE *2,4 X 1,2* M (SEM POSTES PARA FIXACAO)</t>
  </si>
  <si>
    <t>PLACA DE SINALIZACAO DE SEGURANCA CONTRA INCENDIO - ALERTA, TRIANGULAR, BASE DE *30* CM, EM PVC *2* MM ANTI-CHAMAS (SIMBOLOS, CORES E PICTOGRAMAS CONFORME NBR 16820)</t>
  </si>
  <si>
    <t>PLACA DE SINALIZACAO DE SEGURANCA CONTRA INCENDIO, FOTOLUMINESCENTE, QUADRADA, *14 X 14* CM, EM PVC *2* MM ANTI-CHAMAS (SIMBOLOS, CORES E PICTOGRAMAS CONFORME NBR 16820)</t>
  </si>
  <si>
    <t>PLACA DE SINALIZACAO DE SEGURANCA CONTRA INCENDIO, FOTOLUMINESCENTE, QUADRADA, *20 X 20* CM, EM PVC *2* MM ANTI-CHAMAS (SIMBOLOS, CORES E PICTOGRAMAS CONFORME NBR 16820)</t>
  </si>
  <si>
    <t>PLACA DE SINALIZACAO DE SEGURANCA CONTRA INCENDIO, FOTOLUMINESCENTE, RETANGULAR, *12 X 40* CM, EM PVC *2* MM ANTI-CHAMAS (SIMBOLOS, CORES E PICTOGRAMAS CONFORME NBR 16820)</t>
  </si>
  <si>
    <t>PLACA DE SINALIZACAO DE SEGURANCA CONTRA INCENDIO, FOTOLUMINESCENTE, RETANGULAR, *13 X 26* CM, EM PVC *2* MM ANTI-CHAMAS (SIMBOLOS, CORES E PICTOGRAMAS CONFORME NBR 16820)</t>
  </si>
  <si>
    <t>PLACA DE SINALIZACAO DE SEGURANCA CONTRA INCENDIO, FOTOLUMINESCENTE, RETANGULAR, *20 X 40* CM, EM PVC *2* MM ANTI-CHAMAS (SIMBOLOS, CORES E PICTOGRAMAS CONFORME NBR 16820)</t>
  </si>
  <si>
    <t>PLACA DE SINALIZACAO EM CHAPA DE ACO NUM 16 COM PINTURA REFLETIVA</t>
  </si>
  <si>
    <t>PLACA DE SINALIZACAO EM CHAPA DE ALUMINIO COM PINTURA REFLETIVA, E = 2 MM</t>
  </si>
  <si>
    <t>PLACA DE VENTILACAO PARA TELHA DE FIBROCIMENTO CANALETE 49 KALHETA</t>
  </si>
  <si>
    <t>PLACA DE VENTILACAO PARA TELHA DE FIBROCIMENTO, CANALETE 90 OU KALHETAO</t>
  </si>
  <si>
    <t>PLACA NUMERACAO RESIDENCIAL EM CHAPA GALVANIZADA ESMALTADA 12 X 18 CM</t>
  </si>
  <si>
    <t>PLACA ORIENTATIVA SOBRE EXERCICIOS, 2,00 M X 1,00 M (CHAPA GALVANIZADA #20), ESTRUTURA EM TUBOS REDONDOS DE ACO CARBONO, PINTURA NO PROCESSO ELETROSTATICO, ADESIVO FRENTE E VERSO - PARA ACADEMIA AO AR LIVRE / ACADEMIA DA TERCEIRA IDADE - ATI</t>
  </si>
  <si>
    <t>PLACA VINILICA SEMIFLEXIVEL PARA PISOS, E = 3,2 MM, 30 X 30 CM (SEM COLOCACAO)</t>
  </si>
  <si>
    <t>PLACA VINILICA SEMIFLEXIVEL PARA REVESTIMENTO DE PISOS E PAREDES, E = 2 MM (SEM COLOCACAO)</t>
  </si>
  <si>
    <t>PLACA/PISO DE CONCRETO POROSO/ PAVIMENTO PERMEAVEL/BLOCO DRENANTE DE CONCRETO, *40 X 40* CM, E = 6 CM, COR NATURAL</t>
  </si>
  <si>
    <t>PLACA/TAMPA CEGA EM LATAO ESCOVADO PARA CONDULETE EM LIGA DE ALUMINIO 4 X 4"</t>
  </si>
  <si>
    <t>PLUG OU BUJAO DE FERRO GALVANIZADO, DE 1 1/2"</t>
  </si>
  <si>
    <t>PLUG OU BUJAO DE FERRO GALVANIZADO, DE 1 1/4"</t>
  </si>
  <si>
    <t>PLUG OU BUJAO DE FERRO GALVANIZADO, DE 1"</t>
  </si>
  <si>
    <t>PLUG OU BUJAO DE FERRO GALVANIZADO, DE 1/2"</t>
  </si>
  <si>
    <t>PLUG OU BUJAO DE FERRO GALVANIZADO, DE 2 1/2"</t>
  </si>
  <si>
    <t>PLUG OU BUJAO DE FERRO GALVANIZADO, DE 2"</t>
  </si>
  <si>
    <t>PLUG OU BUJAO DE FERRO GALVANIZADO, DE 3"</t>
  </si>
  <si>
    <t>PLUG OU BUJAO DE FERRO GALVANIZADO, DE 3/4"</t>
  </si>
  <si>
    <t>PLUG OU BUJAO DE FERRO GALVANIZADO, DE 4"</t>
  </si>
  <si>
    <t>PLUG PVC, JE, DN 100 MM, PARA REDE COLETORA ESGOTO</t>
  </si>
  <si>
    <t>PLUG PVC, JE, DN 150 MM, PARA REDE COLETORA ESGOTO</t>
  </si>
  <si>
    <t>PO DE PEDRA (POSTO PEDREIRA/FORNECEDOR, SEM FRETE)</t>
  </si>
  <si>
    <t>POCEIRO / ESCAVADOR DE VALAS E TUBULOES (HORISTA)</t>
  </si>
  <si>
    <t>POCEIRO / ESCAVADOR DE VALAS E TUBULOES (MENSALISTA)</t>
  </si>
  <si>
    <t>POLIDORA DE PISO (POLITRIZ) ELETRICA, MOTOR MONOFASICO DE 4 HP, PESO DE 100 KG, DIAMETRO DO TRABALHO DE 450 MM</t>
  </si>
  <si>
    <t>POLIESTIRENO EXPANDIDO/EPS (ISOPOR), PEROLAS, PARA CONCRETO LEVE</t>
  </si>
  <si>
    <t>POLIESTIRENO EXPANDIDO/EPS (ISOPOR), TIPO 2F, BLOCO</t>
  </si>
  <si>
    <t>POLIESTIRENO EXPANDIDO/EPS (ISOPOR), TIPO 2F, PLACA, ISOLAMENTO TERMOACUSTICO, E = 10 MM, 1000 X 500 MM</t>
  </si>
  <si>
    <t>POLIESTIRENO EXPANDIDO/EPS (ISOPOR), TIPO 2F, PLACA, ISOLAMENTO TERMOACUSTICO, E = 20 MM, 1000 X 500 MM</t>
  </si>
  <si>
    <t>POLIESTIRENO EXPANDIDO/EPS (ISOPOR), TIPO 2F, PLACA, ISOLAMENTO TERMOACUSTICO, E = 50 MM, 1000 X 500 MM</t>
  </si>
  <si>
    <t>POLVORA NEGRA</t>
  </si>
  <si>
    <t>PONTALETE *7,5 X 7,5* CM EM PINUS, MISTA OU EQUIVALENTE DA REGIAO - BRUTA</t>
  </si>
  <si>
    <t>PONTALETE ROLICO SEM TRATAMENTO, D = 8 A 11 CM, H = 3 M, EM EUCALIPTO OU EQUIVALENTE DA REGIAO - BRUTA (PARA ESCORAMENTO)</t>
  </si>
  <si>
    <t>PONTALETE ROLICO SEM TRATAMENTO, D = 8 A 11 CM, H = 6 M, EM EUCALIPTO OU EQUIVALENTE DA REGIAO - BRUTA (PARA ESCORAMENTO)</t>
  </si>
  <si>
    <t>PORCA OLHAL EM ACO GALVANIZADO, ESPESSURA 16MM, ABERTURA 21MM</t>
  </si>
  <si>
    <t>PORCA OLHAL M 16, EM ACO GALVANIZADO, DIAMETRO = 16 MM</t>
  </si>
  <si>
    <t>PORCA ZINCADA, QUADRADA, DIAMETRO 3/8"</t>
  </si>
  <si>
    <t>PORCA ZINCADA, QUADRADA, DIAMETRO 5/8"</t>
  </si>
  <si>
    <t>PORCA ZINCADA, SEXTAVADA, DIAMETRO 1"</t>
  </si>
  <si>
    <t>PORCA ZINCADA, SEXTAVADA, DIAMETRO 1/2"</t>
  </si>
  <si>
    <t>PORCA ZINCADA, SEXTAVADA, DIAMETRO 1/4"</t>
  </si>
  <si>
    <t>PORCA ZINCADA, SEXTAVADA, DIAMETRO 3/8"</t>
  </si>
  <si>
    <t>PORCA ZINCADA, SEXTAVADA, DIAMETRO 5/16"</t>
  </si>
  <si>
    <t>PORCA ZINCADA, SEXTAVADA, DIAMETRO 5/8"</t>
  </si>
  <si>
    <t>PORTA CADEADO EM ACO GALVANIZADO, COMPRIMENTO DE 3 1/2"</t>
  </si>
  <si>
    <t>PORTA CORTA-FOGO SIMPLES PARA SAIDA DE EMERGENCIA, 1 FOLHA DE ABRIR, 5 CM, ACABAMENTO NATURAL / SEM PINTURA, COM FECHADURA TIPO TRINCO, DOBRADICAS E BATENTE, VAO LUZ DE 90 X 210 CM, CLASSE P-90 (NBR 11742)</t>
  </si>
  <si>
    <t>PORTA DE ABRIR / GIRO, DE MADEIRA FOLHA MEDIA (NBR 15930) DE 1000 X 2100 MM, DE 35 MM A 40 MM DE ESPESSURA, NUCLEO SEMI-SOLIDO (SARRAFEADO), CAPA LISA EM HDF, ACABAMENTO EM LAMINADO NATURAL PARA VERNIZ</t>
  </si>
  <si>
    <t>PORTA DE ABRIR / GIRO, DE MADEIRA FOLHA MEDIA (NBR 15930) DE 1000 X 2100 MM, DE 35 MM A 40 MM DE ESPESSURA, NUCLEO SEMI-SOLIDO (SARRAFEADO), CAPA LISA EM HDF, ACABAMENTO EM PRIMER PARA PINTURA</t>
  </si>
  <si>
    <t>PORTA DE ABRIR / GIRO, DE MADEIRA FOLHA MEDIA (NBR 15930) DE 700 X 2100 MM, DE 35 MM A 40 MM DE ESPESSURA, NUCLEO SEMI-SOLIDO (SARRAFEADO), CAPA FRISADA EM HDF, ACABAMENTO MELAMINICO EM PADRAO MADEIRA</t>
  </si>
  <si>
    <t>PORTA DE ABRIR / GIRO, DE MADEIRA FOLHA MEDIA (NBR 15930) DE 700 X 2100 MM, DE 35 MM A 40 MM DE ESPESSURA, NUCLEO SEMI-SOLIDO (SARRAFEADO), CAPA LISA EM HDF, ACABAMENTO EM LAMINADO NATURAL PARA VERNIZ</t>
  </si>
  <si>
    <t>PORTA DE ABRIR / GIRO, DE MADEIRA FOLHA MEDIA (NBR 15930) DE 800 X 2100 MM, DE 35 MM A 40 MM DE ESPESSURA, NUCLEO SEMI-SOLIDO (SARRAFEADO), CAPA FRISADA EM HDF, ACABAMENTO MELAMINICO EM PADRAO MADEIRA</t>
  </si>
  <si>
    <t>PORTA DE ABRIR / GIRO, DE MADEIRA FOLHA MEDIA (NBR 15930) DE 800 X 2100 MM, DE 35 MM A 40 MM DE ESPESSURA, NUCLEO SEMI-SOLIDO (SARRAFEADO), CAPA LISA EM HDF, ACABAMENTO EM LAMINADO NATURAL PARA VERNIZ</t>
  </si>
  <si>
    <t>PORTA DE ABRIR / GIRO, DE MADEIRA FOLHA MEDIA (NBR 15930) DE 900 X 2100 MM, DE 35 MM A 40 MM DE ESPESSURA, NUCLEO SEMI-SOLIDO (SARRAFEADO), CAPA LISA EM HDF, ACABAMENTO EM LAMINADO NATURAL PARA VERNIZ</t>
  </si>
  <si>
    <t>PORTA DE ABRIR / GIRO, EM GRADIL FERRO, COM BARRA CHATA 3 CM X 1/4", COM REQUADRO E GUARNICAO - COMPLETO - ACABAMENTO NATURAL</t>
  </si>
  <si>
    <t>PORTA DE ABRIR / GIRO, EM MADEIRA MACICA (ANGELIM OU EQUIVALENTE REGIONAL), QUALQUER DESENHO (VERTICAL/DIAGONAL/HORIZ.), E = *3,5* CM, DIMENSOES 2,10 X 0,70 (SOMENTE FOLHA DE PORTA, ACABAMENTO NATURAL)</t>
  </si>
  <si>
    <t>PORTA DE ABRIR EM ACO, COM DIVISAO HORIZONTAL PARA VIDROS, 90 X 210 CM, COM FUNDO ANTICORROSIVO/PRIMER DE PROTECAO, INCLUI FECHADURA, MACANETA E PARAFUSO, SEM GUARNICAO/ALIZAR/VISTA, VIDROS NAO INCLUSOS</t>
  </si>
  <si>
    <t>PORTA DE ABRIR EM ACO, TIPO VENEZIANA, 90 X 210 CM, COM FUNDO ANTICORROSIVO / PRIMER DE PROTECAO, INCLUI FECHADURA, MACANETA E PARAFUSOS, SEM GUARNICAO/ALIZAR/VISTA</t>
  </si>
  <si>
    <t>PORTA DE ABRIR EM ALUMINIO COM DIVISAO HORIZONTAL PARA VIDROS, ACABAMENTO ANODIZADO NATURAL, VIDROS INCLUSOS, SEM GUARNICAO/ALIZAR/VISTA, 87 CM X 210 CM</t>
  </si>
  <si>
    <t>PORTA DE ABRIR EM ALUMINIO COM LAMBRI HORIZONTAL/LAMINADA, ACABAMENTO ANODIZADO NATURAL, SEM GUARNICAO/ALIZAR/VISTA</t>
  </si>
  <si>
    <t>PORTA DE ABRIR EM ALUMINIO TIPO VENEZIANA, ACABAMENTO ANODIZADO NATURAL, SEM GUARNICAO/ALIZAR/VISTA</t>
  </si>
  <si>
    <t>PORTA DE ABRIR, TIPO VENEZIANA, EM ALUMINIO, ACABAMENTO ANODIZADO NATURAL, 90 CM X 210 CM (LARGURA X ALTURA), SEM GUARNICAO/ALIZAR/VISTA</t>
  </si>
  <si>
    <t>PORTA DE CORRER EM ALUMINIO, DUAS FOLHAS MOVEIS COM VIDRO, FECHADURA E PUXADOR EMBUTIDO, ACABAMENTO ANODIZADO NATURAL, SEM GUARNICAO/ALIZAR/VISTA</t>
  </si>
  <si>
    <t>PORTA DE ENROLAR MANUAL COMPLETA, ARTICULADA RAIADA LARGA, EM ACO GALVANIZADO NATURAL, CHAPA NUMERO 24 (SEM INSTALACAO)</t>
  </si>
  <si>
    <t>PORTA DE ENROLAR MANUAL COMPLETA, PERFIL MEIA CANA CEGA, EM ACO GALVANIZADO COM PINTURA ELETROSTATICA, CHAPA NUMERO 24" (SEM INSTALACAO)</t>
  </si>
  <si>
    <t>PORTA DE ENROLAR MANUAL COMPLETA, PERFIL MEIA CANA CEGA, EM ACO GALVANIZADO NATURAL, CHAPA NUMERO 24 (SEM INSTALACAO)</t>
  </si>
  <si>
    <t>PORTA DE ENROLAR MANUAL COMPLETA, PERFIL MEIA CANA VAZADA TIJOLINHO, EM ACO GALVANIZADO NATURAL, CHAPA NUMERO 24 (SEM INSTALACAO)</t>
  </si>
  <si>
    <t>PORTA DE MADEIRA QUADRICULADA PARA VIDRO, DE CORRER (EUCALIPTO OU EQUIVALENTE REGIONAL), E = *3,5* CM</t>
  </si>
  <si>
    <t>PORTA DE MADEIRA TIPO VENEZIANA (EUCALIPTO OU EQUIVALENTE REGIONAL), E = *3,5* CM</t>
  </si>
  <si>
    <t>PORTA DE MADEIRA, FOLHA LEVE (NBR 15930) DE 600 X 2100 MM, DE 35 MM A 40 MM DE ESPESSURA, NUCLEO COLMEIA, CAPA LISA EM HDF, ACABAMENTO EM PRIMER PARA PINTURA</t>
  </si>
  <si>
    <t>PORTA DE MADEIRA, FOLHA LEVE (NBR 15930) DE 700 X 2100 MM, DE 35 MM A 40 MM DE ESPESSURA, NUCLEO COLMEIA, CAPA LISA EM HDF, ACABAMENTO EM PRIMER PARA PINTURA</t>
  </si>
  <si>
    <t>PORTA DE MADEIRA, FOLHA LEVE (NBR 15930) DE 800 X 2100 MM, DE 35 MM A 40 MM DE ESPESSURA, NUCLEO COLMEIA, CAPA LISA EM HDF, ACABAMENTO EM PRIMER PARA PINTURA</t>
  </si>
  <si>
    <t>PORTA DE MADEIRA, FOLHA LEVE (NBR 15930), DE 600 X 2100 MM, E = 35 MM, NUCLEO COLMEIA, CAPA LISA EM HDF, ACABAMENTO MELAMINICO EM PADRAO MADEIRA</t>
  </si>
  <si>
    <t>PORTA DE MADEIRA, FOLHA MEDIA (NBR 15930) DE 600 X 2100 MM, DE 35 MM A 40 MM DE ESPESSURA, NUCLEO SEMI-SOLIDO (SARRAFEADO), CAPA FRISADA EM HDF, ACABAMENTO MELAMINICO EM PADRAO MADEIRA</t>
  </si>
  <si>
    <t>PORTA DE MADEIRA, FOLHA MEDIA (NBR 15930) DE 600 X 2100 MM, DE 35 MM A 40 MM DE ESPESSURA, NUCLEO SEMI-SOLIDO (SARRAFEADO), CAPA LISA EM HDF, ACABAMENTO EM PRIMER PARA PINTURA</t>
  </si>
  <si>
    <t>PORTA DE MADEIRA, FOLHA MEDIA (NBR 15930) DE 600 X 2100 MM, DE 35 MM A 40 MM DE ESPESSURA, NUCLEO SEMI-SOLIDO (SARRAFEADO), CAPA LISA EM HDF, ACABAMENTO LAMINADO NATURAL PARA VERNIZ</t>
  </si>
  <si>
    <t>PORTA DE MADEIRA, FOLHA MEDIA (NBR 15930) DE 700 X 2100 MM, DE 35 MM A 40 MM DE ESPESSURA, NUCLEO SEMI-SOLIDO (SARRAFEADO), CAPA LISA EM HDF, ACABAMENTO EM PRIMER PARA PINTURA</t>
  </si>
  <si>
    <t>PORTA DE MADEIRA, FOLHA MEDIA (NBR 15930) DE 800 X 2100 MM, DE 35 MM A 40 MM DE ESPESSURA, NUCLEO SEMI-SOLIDO (SARRAFEADO), CAPA LISA EM HDF, ACABAMENTO EM PRIMER PARA PINTURA</t>
  </si>
  <si>
    <t>PORTA DE MADEIRA, FOLHA MEDIA (NBR 15930) DE 900 X 2100 MM, DE 35 MM A 40 MM DE ESPESSURA, NUCLEO SEMI-SOLIDO (SARRAFEADO), CAPA LISA EM HDF, ACABAMENTO EM PRIMER PARA PINTURA</t>
  </si>
  <si>
    <t>PORTA DE MADEIRA, FOLHA PESADA (NBR 15930) DE 800 X 2100 MM, DE 40 MM A 45 MM DE ESPESSURA, NUCLEO SOLIDO, CAPA LISA EM HDF, ACABAMENTO EM LAMINADO NATURAL PARA VERNIZ</t>
  </si>
  <si>
    <t>PORTA DE MADEIRA, FOLHA PESADA (NBR 15930) DE 800 X 2100 MM, DE 40 MM A 45 MM DE ESPESSURA, NUCLEO SOLIDO, CAPA LISA EM HDF, ACABAMENTO EM PRIMER PARA PINTURA</t>
  </si>
  <si>
    <t>PORTA DE MADEIRA, FOLHA PESADA (NBR 15930) DE 900 X 2100 MM, DE 40 MM A 45 MM DE ESPESSURA, NUCLEO SOLIDO, CAPA LISA EM HDF, ACABAMENTO EM LAMINADO NATURAL PARA VERNIZ</t>
  </si>
  <si>
    <t>PORTA DE MADEIRA, FOLHA PESADA (NBR 15930) DE 900 X 2100 MM, DE 40 MM A 45 MM DE ESPESSURA, NUCLEO SOLIDO, CAPA LISA EM HDF, ACABAMENTO EM PRIMER PARA PINTURA</t>
  </si>
  <si>
    <t>PORTA DE MADEIRA-DE-LEI QUADRICULADA PARA VIDRO, DE CORRER (ANGELIM OU EQUIVALENTE REGIONAL), E = *3,5* CM</t>
  </si>
  <si>
    <t>PORTA DE MADEIRA-DE-LEI TIPO VENEZIANA (ANGELIM OU EQUIVALENTE REGIONAL), E = *3,5* CM</t>
  </si>
  <si>
    <t>PORTA TOALHA BANHO EM METAL CROMADO, TIPO BARRA</t>
  </si>
  <si>
    <t>PORTA TOALHA ROSTO EM METAL CROMADO, TIPO ARGOLA</t>
  </si>
  <si>
    <t>PORTA VIDRO TEMPERADO INCOLOR, 2 FOLHAS DE CORRER, E = 10 MM (SEM FERRAGENS E SEM COLOCACAO)</t>
  </si>
  <si>
    <t>PORTAO BASCULANTE, MANUAL, EM ACO GALVANIZADO, CHAPA 26, TIPO LAMBRIL, COM REQUADRO, ACABAMENTO NATURAL</t>
  </si>
  <si>
    <t>PORTAO DE ABRIR / GIRO, EM GRADIL DE METALON REDONDO DE 3/4" VERTICAL, COM REQUADRO, ACABAMENTO NATURAL - COMPLETO</t>
  </si>
  <si>
    <t>PORTAO DE CORRER EM CHAPA TIPO PAINEL LAMBRIL QUADRADO, COM PORTA SOCIAL COMPLETA INCLUIDA, COM REQUADRO, ACABAMENTO NATURAL, COM TRILHOS E ROLDANAS</t>
  </si>
  <si>
    <t>PORTAO DE CORRER EM GRADIL FIXO DE BARRA DE FERRO CHATA DE 3 X 1/4" NA VERTICAL, SEM REQUADRO, ACABAMENTO NATURAL, COM TRILHOS E ROLDANAS</t>
  </si>
  <si>
    <t>POSTE CONICO CONTINUO EM ACO GALVANIZADO, CURVO, BRACO DUPLO, ENGASTADO, H = 9 M, DIAMETRO INFERIOR/BASE = *135* MM</t>
  </si>
  <si>
    <t>POSTE CONICO CONTINUO EM ACO GALVANIZADO, CURVO, BRACO DUPLO, FLANGEADO, H = 9 M, DIAMETRO INFERIOR = *135* MM</t>
  </si>
  <si>
    <t>POSTE CONICO CONTINUO EM ACO GALVANIZADO, CURVO, BRACO SIMPLES, ENGASTADO, H = 9 M, DIAMETRO INFERIOR = *135* MM</t>
  </si>
  <si>
    <t>POSTE CONICO CONTINUO EM ACO GALVANIZADO, CURVO, BRACO SIMPLES, FLANGEADO, H = 7 M, DIAMETRO INFERIOR = *125* MM</t>
  </si>
  <si>
    <t>POSTE CONICO CONTINUO EM ACO GALVANIZADO, CURVO, BRACO SIMPLES, FLANGEADO, H = 9 M, DIAMETRO INFERIOR = *135* MM</t>
  </si>
  <si>
    <t>POSTE CONICO CONTINUO EM ACO GALVANIZADO, RETO, ENGASTADO, H = 7 M, DIAMETRO INFERIOR = *125* MM</t>
  </si>
  <si>
    <t>POSTE CONICO CONTINUO EM ACO GALVANIZADO, RETO, ENGASTADO, H = 9 M, DIAMETRO INFERIOR = *145* MM</t>
  </si>
  <si>
    <t>POSTE CONICO CONTINUO EM ACO GALVANIZADO, RETO, FLANGEADO, H = 3 M, DIAMETRO INFERIOR = *95* MM</t>
  </si>
  <si>
    <t>POSTE DE CONCRETO ARMADO DE SECAO CIRCULAR, EXTENSAO DE 10,00 M, RESISTENCIA DE 150 A 200 DAN, TIPO C-14</t>
  </si>
  <si>
    <t>POSTE DE CONCRETO ARMADO DE SECAO CIRCULAR, EXTENSAO DE 11,00 M, RESISTENCIA DE 200 A 300 DAN, TIPO C-14</t>
  </si>
  <si>
    <t>POSTE DE CONCRETO ARMADO DE SECAO CIRCULAR, EXTENSAO DE 11,00 M, RESISTENCIA DE 300 A 400 DAN, TIPO C-17</t>
  </si>
  <si>
    <t>POSTE DE CONCRETO ARMADO DE SECAO CIRCULAR, EXTENSAO DE 13,00 M, RESISTENCIA DE 1000 DAN, TIPO C-23</t>
  </si>
  <si>
    <t>POSTE DE CONCRETO ARMADO DE SECAO CIRCULAR, EXTENSAO DE 13,00 M, RESISTENCIA DE 1500 DAN, TIPO C-29</t>
  </si>
  <si>
    <t>POSTE DE CONCRETO ARMADO DE SECAO CIRCULAR, EXTENSAO DE 13,00 M, RESISTENCIA DE 2000 DAN, TIPO C-29</t>
  </si>
  <si>
    <t>POSTE DE CONCRETO ARMADO DE SECAO CIRCULAR, EXTENSAO DE 13,00 M, RESISTENCIA DE 2500 DAN, TIPO C-29</t>
  </si>
  <si>
    <t>POSTE DE CONCRETO ARMADO DE SECAO CIRCULAR, EXTENSAO DE 13,00 M, RESISTENCIA DE 3000 DAN, TIPO C-29</t>
  </si>
  <si>
    <t>POSTE DE CONCRETO ARMADO DE SECAO CIRCULAR, EXTENSAO DE 14,00 M, RESISTENCIA DE 1000 DAN, TIPO C-23</t>
  </si>
  <si>
    <t>POSTE DE CONCRETO ARMADO DE SECAO CIRCULAR, EXTENSAO DE 14,00 M, RESISTENCIA DE 1500 DAN, TIPO C-29</t>
  </si>
  <si>
    <t>POSTE DE CONCRETO ARMADO DE SECAO CIRCULAR, EXTENSAO DE 14,00 M, RESISTENCIA DE 2000 DAN, TIPO C-29</t>
  </si>
  <si>
    <t>POSTE DE CONCRETO ARMADO DE SECAO CIRCULAR, EXTENSAO DE 14,00 M, RESISTENCIA DE 2500 DAN, TIPO C-29</t>
  </si>
  <si>
    <t>POSTE DE CONCRETO ARMADO DE SECAO CIRCULAR, EXTENSAO DE 14,00 M, RESISTENCIA DE 300 A 400 DAN, TIPO C-17</t>
  </si>
  <si>
    <t>POSTE DE CONCRETO ARMADO DE SECAO CIRCULAR, EXTENSAO DE 14,00 M, RESISTENCIA DE 3000 DAN, TIPO C-29</t>
  </si>
  <si>
    <t>POSTE DE CONCRETO ARMADO DE SECAO CIRCULAR, EXTENSAO DE 15,00 M, RESISTENCIA DE 1000 DAN, TIPO C-23</t>
  </si>
  <si>
    <t>POSTE DE CONCRETO ARMADO DE SECAO CIRCULAR, EXTENSAO DE 15,00 M, RESISTENCIA DE 1500 DAN, TIPO C-29</t>
  </si>
  <si>
    <t>POSTE DE CONCRETO ARMADO DE SECAO CIRCULAR, EXTENSAO DE 15,00 M, RESISTENCIA DE 2000 DAN, TIPO C-29</t>
  </si>
  <si>
    <t>POSTE DE CONCRETO ARMADO DE SECAO CIRCULAR, EXTENSAO DE 15,00 M, RESISTENCIA DE 2500 DAN, TIPO C-29</t>
  </si>
  <si>
    <t>POSTE DE CONCRETO ARMADO DE SECAO CIRCULAR, EXTENSAO DE 15,00 M, RESISTENCIA DE 3000 DAN, TIPO C-29</t>
  </si>
  <si>
    <t>POSTE DE CONCRETO ARMADO DE SECAO CIRCULAR, EXTENSAO DE 9,00 M, RESISTENCIA DE 200 A 300 DAN, TIPO C-14</t>
  </si>
  <si>
    <t>POSTE DE CONCRETO ARMADO DE SECAO CIRCULAR, EXTENSAO DE 9,00 M, RESISTENCIA DE 300 A 400 DAN, TIPO C-17</t>
  </si>
  <si>
    <t>POSTE DE CONCRETO ARMADO DE SECAO DUPLO T, EXTENSAO DE 10,00 M, RESISTENCIA DE 1000 DAN, TIPO B-1,5</t>
  </si>
  <si>
    <t>POSTE DE CONCRETO ARMADO DE SECAO DUPLO T, EXTENSAO DE 10,00 M, RESISTENCIA DE 150 DAN, TIPO D</t>
  </si>
  <si>
    <t>POSTE DE CONCRETO ARMADO DE SECAO DUPLO T, EXTENSAO DE 10,00 M, RESISTENCIA DE 300 A 400 DAN, TIPO B OU D</t>
  </si>
  <si>
    <t>POSTE DE CONCRETO ARMADO DE SECAO DUPLO T, EXTENSAO DE 10,00 M, RESISTENCIA DE 600 DAN, TIPO B</t>
  </si>
  <si>
    <t>POSTE DE CONCRETO ARMADO DE SECAO DUPLO T, EXTENSAO DE 11,00 M, RESISTENCIA DE 1000 DAN, TIPO B-1,5</t>
  </si>
  <si>
    <t>POSTE DE CONCRETO ARMADO DE SECAO DUPLO T, EXTENSAO DE 11,00 M, RESISTENCIA DE 150 DAN, TIPO D</t>
  </si>
  <si>
    <t>POSTE DE CONCRETO ARMADO DE SECAO DUPLO T, EXTENSAO DE 11,00 M, RESISTENCIA DE 1500 DAN, TIPO B-3,0</t>
  </si>
  <si>
    <t>POSTE DE CONCRETO ARMADO DE SECAO DUPLO T, EXTENSAO DE 11,00 M, RESISTENCIA DE 200 DAN, TIPO D</t>
  </si>
  <si>
    <t>POSTE DE CONCRETO ARMADO DE SECAO DUPLO T, EXTENSAO DE 11,00 M, RESISTENCIA DE 2000 DAN, TIPO B-4,5</t>
  </si>
  <si>
    <t>POSTE DE CONCRETO ARMADO DE SECAO DUPLO T, EXTENSAO DE 11,00 M, RESISTENCIA DE 300 DAN, TIPO B</t>
  </si>
  <si>
    <t>POSTE DE CONCRETO ARMADO DE SECAO DUPLO T, EXTENSAO DE 11,00 M, RESISTENCIA DE 600 DAN, TIPO B</t>
  </si>
  <si>
    <t>POSTE DE CONCRETO ARMADO DE SECAO DUPLO T, EXTENSAO DE 12,00 M, RESISTENCIA DE 1000 DAN, TIPO B-1,5</t>
  </si>
  <si>
    <t>POSTE DE CONCRETO ARMADO DE SECAO DUPLO T, EXTENSAO DE 12,00 M, RESISTENCIA DE 150 DAN, TIPO D</t>
  </si>
  <si>
    <t>POSTE DE CONCRETO ARMADO DE SECAO DUPLO T, EXTENSAO DE 12,00 M, RESISTENCIA DE 1500 DAN, TIPO B-3,0</t>
  </si>
  <si>
    <t>POSTE DE CONCRETO ARMADO DE SECAO DUPLO T, EXTENSAO DE 12,00 M, RESISTENCIA DE 300 A 400 DAN, TIPO B OU D</t>
  </si>
  <si>
    <t>POSTE DE CONCRETO ARMADO DE SECAO DUPLO T, EXTENSAO DE 12,00 M, RESISTENCIA DE 3000 DAN, TIPO B-6,0</t>
  </si>
  <si>
    <t>POSTE DE CONCRETO ARMADO DE SECAO DUPLO T, EXTENSAO DE 12,00 M, RESISTENCIA DE 600 DAN, TIPO B</t>
  </si>
  <si>
    <t>POSTE DE CONCRETO ARMADO DE SECAO DUPLO T, EXTENSAO DE 13,00 M, RESISTENCIA DE 1000 DAN, TIPO B-1,5</t>
  </si>
  <si>
    <t>POSTE DE CONCRETO ARMADO DE SECAO DUPLO T, EXTENSAO DE 13,00 M, RESISTENCIA DE 1500 DAN, TIPO B-3,0</t>
  </si>
  <si>
    <t>POSTE DE CONCRETO ARMADO DE SECAO DUPLO T, EXTENSAO DE 13,00 M, RESISTENCIA DE 2000 DAN, TIPO B-4,5</t>
  </si>
  <si>
    <t>POSTE DE CONCRETO ARMADO DE SECAO DUPLO T, EXTENSAO DE 13,00 M, RESISTENCIA DE 300 DAN, TIPO B</t>
  </si>
  <si>
    <t>POSTE DE CONCRETO ARMADO DE SECAO DUPLO T, EXTENSAO DE 13,00 M, RESISTENCIA DE 600 DAN, TIPO B</t>
  </si>
  <si>
    <t>POSTE DE CONCRETO ARMADO DE SECAO DUPLO T, EXTENSAO DE 15,00 M, RESISTENCIA DE 1500 DAN, TIPO B-3,0</t>
  </si>
  <si>
    <t>POSTE DE CONCRETO ARMADO DE SECAO DUPLO T, EXTENSAO DE 15,00 M, RESISTENCIA DE 2000 DAN, TIPO B-4,5</t>
  </si>
  <si>
    <t>POSTE DE CONCRETO ARMADO DE SECAO DUPLO T, EXTENSAO DE 8,00 M, RESISTENCIA DE 150 DAN, TIPO D</t>
  </si>
  <si>
    <t>POSTE DE CONCRETO ARMADO DE SECAO DUPLO T, EXTENSAO DE 9,00 M, RESISTENCIA DE 1000 DAN, TIPO B-1,5</t>
  </si>
  <si>
    <t>POSTE DE CONCRETO ARMADO DE SECAO DUPLO T, EXTENSAO DE 9,00 M, RESISTENCIA DE 150 DAN, TIPO D</t>
  </si>
  <si>
    <t>POSTE DE CONCRETO ARMADO DE SECAO DUPLO T, EXTENSAO DE 9,00 M, RESISTENCIA DE 300 A 400 DAN, TIPO B OU D</t>
  </si>
  <si>
    <t>POSTE DE CONCRETO ARMADO DE SECAO DUPLO T, EXTENSAO DE 9,00 M, RESISTENCIA DE 600 DAN, TIPO B</t>
  </si>
  <si>
    <t>POSTE DECORATIVO PARA JARDIM EM ACO TUBULAR, SEM LUMINARIA, H = *2,5* M</t>
  </si>
  <si>
    <t>POSTE ROLICO DE MADEIRA TRATADA, D = 20 A 25 CM, H = 12,00 M, EM EUCALIPTO OU EQUIVALENTE DA REGIAO</t>
  </si>
  <si>
    <t>POSTES METALICOS AUTOPORTANTES, CONICO OU TELESCOPICO, PARA SPDA, ALTURA 10 METROS LIVRES</t>
  </si>
  <si>
    <t>POSTES METALICOS AUTOPORTANTES, CONICO OU TELESCOPICO, PARA SPDA, ALTURA 12 METROS LIVRES</t>
  </si>
  <si>
    <t>POSTES METALICOS AUTOPORTANTES, CONICO OU TELESCOPICO, PARA SPDA, ALTURA 15 METROS LIVRES</t>
  </si>
  <si>
    <t>POSTES METALICOS AUTOPORTANTES, CONICO OU TELESCOPICO, PARA SPDA, ALTURA 20 METROS LIVRES</t>
  </si>
  <si>
    <t>PRANCHA APARELHADA *4 X 30* CM, EM MACARANDUBA/MASSARANDUBA, ANGELIM OU EQUIVALENTE DA REGIAO</t>
  </si>
  <si>
    <t>PRANCHA NAO APARELHADA *6 X 25* CM, EM MACARANDUBA/MASSARANDUBA, ANGELIM OU EQUIVALENTE DA REGIAO - BRUTA</t>
  </si>
  <si>
    <t>PRANCHA NAO APARELHADA *6 X 30* CM, EM MACARANDUBA/MASSARANDUBA, ANGELIM OU EQUIVALENTE DA REGIAO - BRUTA</t>
  </si>
  <si>
    <t>PRANCHA NAO APARELHADA *6 X 40* CM, EM MACARANDUBA/MASSARANDUBA, ANGELIM OU EQUIVALENTE DA REGIAO - BRUTA</t>
  </si>
  <si>
    <t>PRANCHAO APARELHADO *7,5 X 23* CM, EM MACARANDUBA/MASSARANDUBA, ANGELIM OU EQUIVALENTE DA REGIAO</t>
  </si>
  <si>
    <t>PRANCHAO APARELHADO *8 X 30* CM, EM MACARANDUBA/MASSARANDUBA, ANGELIM OU EQUIVALENTE DA REGIAO</t>
  </si>
  <si>
    <t>PRANCHAO NAO APARELHADO *7,5 X 23* CM, EM MACARANDUBA/MASSARANDUBA, ANGELIM OU EQUIVALENTE DA REGIAO - BRUTA</t>
  </si>
  <si>
    <t>PRANCHAO NAO APARELHADO *8 X 30* CM, EM MACARANDUBA/MASSARANDUBA, ANGELIM OU EQUIVALENTE DA REGIAO - BRUTA</t>
  </si>
  <si>
    <t>PREGO DE ACO POLIDO COM CABECA 10 X 10 (7/8 X 17)</t>
  </si>
  <si>
    <t>PREGO DE ACO POLIDO COM CABECA 10 X 11 (1 X 17)</t>
  </si>
  <si>
    <t>PREGO DE ACO POLIDO COM CABECA 12 X 12</t>
  </si>
  <si>
    <t>PREGO DE ACO POLIDO COM CABECA 14 X 18 (1 1/2 X 14)</t>
  </si>
  <si>
    <t>PREGO DE ACO POLIDO COM CABECA 15 X 15 (1 1/4 X 13)</t>
  </si>
  <si>
    <t>PREGO DE ACO POLIDO COM CABECA 15 X 18 (1 1/2 X 13)</t>
  </si>
  <si>
    <t>PREGO DE ACO POLIDO COM CABECA 16 X 24 (2 1/4 X 12)</t>
  </si>
  <si>
    <t>PREGO DE ACO POLIDO COM CABECA 16 X 27 (2 1/2 X 12)</t>
  </si>
  <si>
    <t>PREGO DE ACO POLIDO COM CABECA 17 X 21 (2 X 11)</t>
  </si>
  <si>
    <t>PREGO DE ACO POLIDO COM CABECA 17 X 24 (2 1/4 X 11)</t>
  </si>
  <si>
    <t>PREGO DE ACO POLIDO COM CABECA 17 X 27 (2 1/2 X 11)</t>
  </si>
  <si>
    <t>PREGO DE ACO POLIDO COM CABECA 17 X 30 (2 3/4 X 11)</t>
  </si>
  <si>
    <t>PREGO DE ACO POLIDO COM CABECA 18 X 24 (2 1/4 X 10)</t>
  </si>
  <si>
    <t>PREGO DE ACO POLIDO COM CABECA 18 X 27 (2 1/2 X 10)</t>
  </si>
  <si>
    <t>PREGO DE ACO POLIDO COM CABECA 18 X 30 (2 3/4 X 10)</t>
  </si>
  <si>
    <t>PREGO DE ACO POLIDO COM CABECA 19 X 33 (3 X 9)</t>
  </si>
  <si>
    <t>PREGO DE ACO POLIDO COM CABECA 22 X 48 (4 1/4 X 5)</t>
  </si>
  <si>
    <t>PREGO DE ACO POLIDO COM CABECA DUPLA 17 X 27 (2 1/2 X 11)</t>
  </si>
  <si>
    <t>PREGO DE ACO POLIDO SEM CABECA 15 X 15 (1 1/4 X 13)</t>
  </si>
  <si>
    <t>PRESSAO DE PERNAS TRIPLO, EM TUBO DE ACO CARBONO, PINTURA NO PROCESSO ELETROSTATICO - EQUIPAMENTO DE GINASTICA PARA ACADEMIA AO AR LIVRE / ACADEMIA DA TERCEIRA IDADE - ATI</t>
  </si>
  <si>
    <t>PRIMER DE POLIURETANO</t>
  </si>
  <si>
    <t>PRIMER EPOXI / EPOXIDICO</t>
  </si>
  <si>
    <t>PRIMER PARA MANTA ASFALTICA A BASE DE ASFALTO MODIFICADO DILUIDO EM SOLVENTE, APLICACAO A FRIO</t>
  </si>
  <si>
    <t>PROJETOR DE ARGAMASSA, CAPACIDADE DE PROJECAO 1,5 M3/H, ALCANCE DA PROJECAO 30 ATE 60 M, MOTOR ELETRICO TRIFASICO</t>
  </si>
  <si>
    <t>PROJETOR DE ARGAMASSA, CAPACIDADE DE PROJECAO 2,0 M3/H, ALCANCE DA PROJECAO ATE 50 M, MOTOR ELETRICO TRIFASICO</t>
  </si>
  <si>
    <t>PROJETOR PNEUMATICO DE ARGAMASSA PARA CHAPISCO E REBOCO COM RECIPIENTE ACOPLADO, TIPO CANEQUINHA, COM VOLUME DE 1,50 L, SEM COMPRESSOR</t>
  </si>
  <si>
    <t>PROLONGADOR/ EXTENSOR TELESCOPICO, EM CHAPA METALICA, COM 3 METROS, PARA ROLO DE PINTURA</t>
  </si>
  <si>
    <t>PROLONGAMENTO / PROLONGADOR PARA CAIXA SIFONADA, PVC, 100 MM X 200 MM (NBR 5688)</t>
  </si>
  <si>
    <t>PROLONGAMENTO / PROLONGADOR PARA CAIXA SIFONADA, PVC, 150 MM X 150 MM (NBR 5688)</t>
  </si>
  <si>
    <t>PROLONGAMENTO / PROLONGADOR PARA CAIXA SIFONADA, PVC, 150 MM X 200 MM (NBR 5688)</t>
  </si>
  <si>
    <t>PROTETOR AUDITIVO TIPO CONCHA COM ABAFADOR DE RUIDOS, ATENUACAO ACIMA DE 22 DB</t>
  </si>
  <si>
    <t>PROTETOR AUDITIVO TIPO PLUG DE INSERCAO COM CORDAO, ATENUACAO SUPERIOR A 15 DB</t>
  </si>
  <si>
    <t>PROTETOR SOLAR FPS 30, EMBALAGEM 2 LITROS</t>
  </si>
  <si>
    <t>PROTETOR/PONTEIRA PLASTICA PARA PONTA DE VERGALHAO DE ATE 1", TIPO PROTETOR DE ESPERA</t>
  </si>
  <si>
    <t>PRUMO DE CENTRO EM ACO *400* G, COM CORDAO EM NYLON E CALCO GUIA EM ACO OU MADEIRA</t>
  </si>
  <si>
    <t>PRUMO DE PAREDE EM ACO 700 A 750 G, COM CORDAO EM NYLON E TACO</t>
  </si>
  <si>
    <t>PULSADOR CAMPAINHA 10A, 250V (APENAS MODULO)</t>
  </si>
  <si>
    <t>PULSADOR CAMPAINHA 10A, 250V, CONJUNTO MONTADO PARA EMBUTIR 4" X 2" (PLACA + SUPORTE + MODULO)</t>
  </si>
  <si>
    <t>PULSADOR MINUTERIA 10A, 250V (APENAS MODULO)</t>
  </si>
  <si>
    <t>PULSADOR MINUTERIA 10A, 250V, CONJUNTO MONTADO PARA EMBUTIR 4" X 2" (PLACA + SUPORTE + MODULO)</t>
  </si>
  <si>
    <t>PUNHO PARA PERFURATRIZ DE ESTEIRA T38, D = 1 1/2" (38 MM), C = 380 MM</t>
  </si>
  <si>
    <t>PUXADOR DE EMBUTIR TIPO CONCHA, COM FURO PARA CHAVE, EM LATAO CROMADO, COMPRIMENTO DE APROX *100* MM E LARGURA DE APROX *40* MM</t>
  </si>
  <si>
    <t>PUXADOR TIPO ALCA, EM ZAMAC CROMADO, COM COMPRIMENTO DE APROX 150 MM, COM ROSETA PARA PORTAS DE MADEIRAS, INCLUINDO PARAFUSOS</t>
  </si>
  <si>
    <t>PUXADOR TIPO ALCA, EM ZAMAC CROMADO, COM ROSETAS, COMPRIMENTO DE APROX *100* MM, PARA PORTAS E JANELAS DE MADEIRA, INCLUINDO PARAFUSOS</t>
  </si>
  <si>
    <t>PUXADOR TUBULAR RETO DUPLO, EM ALUMINIO CROMADO, COMPRIMENTO DE APROX 400 MM E DIAMETRO DE 25 MM (1")</t>
  </si>
  <si>
    <t>PUXADOR TUBULAR RETO SIMPLES, EM ALUMINIO CROMADO, COM COMPRIMENTO DE APROX 400 MM E DIAMETRO DE 25 MM</t>
  </si>
  <si>
    <t>QUADRO DE DISTRIBUICAO COM BARRAMENTO TRIFASICO, DE EMBUTIR, EM CHAPA DE ACO GALVANIZADO, PARA 12 DISJUNTORES DIN, 100 A</t>
  </si>
  <si>
    <t>QUADRO DE DISTRIBUICAO COM BARRAMENTO TRIFASICO, DE EMBUTIR, EM CHAPA DE ACO GALVANIZADO, PARA 18 DISJUNTORES DIN, 100 A</t>
  </si>
  <si>
    <t>QUADRO DE DISTRIBUICAO COM BARRAMENTO TRIFASICO, DE EMBUTIR, EM CHAPA DE ACO GALVANIZADO, PARA 24 DISJUNTORES DIN, 100 A</t>
  </si>
  <si>
    <t>QUADRO DE DISTRIBUICAO COM BARRAMENTO TRIFASICO, DE EMBUTIR, EM CHAPA DE ACO GALVANIZADO, PARA 28 DISJUNTORES DIN, 100 A</t>
  </si>
  <si>
    <t>QUADRO DE DISTRIBUICAO COM BARRAMENTO TRIFASICO, DE EMBUTIR, EM CHAPA DE ACO GALVANIZADO, PARA 30 DISJUNTORES DIN, 150 A</t>
  </si>
  <si>
    <t>QUADRO DE DISTRIBUICAO COM BARRAMENTO TRIFASICO, DE EMBUTIR, EM CHAPA DE ACO GALVANIZADO, PARA 30 DISJUNTORES DIN, 225 A</t>
  </si>
  <si>
    <t>QUADRO DE DISTRIBUICAO COM BARRAMENTO TRIFASICO, DE EMBUTIR, EM CHAPA DE ACO GALVANIZADO, PARA 36 DISJUNTORES DIN, 100 A</t>
  </si>
  <si>
    <t>QUADRO DE DISTRIBUICAO COM BARRAMENTO TRIFASICO, DE EMBUTIR, EM CHAPA DE ACO GALVANIZADO, PARA 40 DISJUNTORES DIN, 100 A</t>
  </si>
  <si>
    <t>QUADRO DE DISTRIBUICAO COM BARRAMENTO TRIFASICO, DE EMBUTIR, EM CHAPA DE ACO GALVANIZADO, PARA 48 DISJUNTORES DIN, 100 A</t>
  </si>
  <si>
    <t>QUADRO DE DISTRIBUICAO COM BARRAMENTO TRIFASICO, DE SOBREPOR, EM CHAPA DE ACO GALVANIZADO, PARA *42* DISJUNTORES DIN, 100 A</t>
  </si>
  <si>
    <t>QUADRO DE DISTRIBUICAO COM BARRAMENTO TRIFASICO, DE SOBREPOR, EM CHAPA DE ACO GALVANIZADO, PARA 12 DISJUNTORES DIN, 100 A</t>
  </si>
  <si>
    <t>QUADRO DE DISTRIBUICAO COM BARRAMENTO TRIFASICO, DE SOBREPOR, EM CHAPA DE ACO GALVANIZADO, PARA 18 DISJUNTORES DIN, 100 A</t>
  </si>
  <si>
    <t>QUADRO DE DISTRIBUICAO COM BARRAMENTO TRIFASICO, DE SOBREPOR, EM CHAPA DE ACO GALVANIZADO, PARA 28 DISJUNTORES DIN, 100 A</t>
  </si>
  <si>
    <t>QUADRO DE DISTRIBUICAO COM BARRAMENTO TRIFASICO, DE SOBREPOR, EM CHAPA DE ACO GALVANIZADO, PARA 30 DISJUNTORES DIN, 100 A</t>
  </si>
  <si>
    <t>QUADRO DE DISTRIBUICAO COM BARRAMENTO TRIFASICO, DE SOBREPOR, EM CHAPA DE ACO GALVANIZADO, PARA 36 DISJUNTORES DIN, 100 A</t>
  </si>
  <si>
    <t>QUADRO DE DISTRIBUICAO COM BARRAMENTO TRIFASICO, DE SOBREPOR, EM CHAPA DE ACO GALVANIZADO, PARA 48 DISJUNTORES DIN, 100 A</t>
  </si>
  <si>
    <t>QUADRO DE DISTRIBUICAO, EM PVC, DE EMBUTIR, COM BARRAMENTO TERRA / NEUTRO, PARA 12 DISJUNTORES NEMA OU 16 DISJUNTORES DIN</t>
  </si>
  <si>
    <t>QUADRO DE DISTRIBUICAO, EM PVC, DE EMBUTIR, COM BARRAMENTO TERRA / NEUTRO, PARA 18 DISJUNTORES NEMA OU 24 DISJUNTORES DIN</t>
  </si>
  <si>
    <t>QUADRO DE DISTRIBUICAO, EM PVC, DE EMBUTIR, COM BARRAMENTO TERRA / NEUTRO, PARA 27 DISJUNTORES NEMA OU 36 DISJUNTORES DIN</t>
  </si>
  <si>
    <t>QUADRO DE DISTRIBUICAO, EM PVC, DE EMBUTIR, COM BARRAMENTO TERRA / NEUTRO, PARA 48 DISJUNTORES DIN</t>
  </si>
  <si>
    <t>QUADRO DE DISTRIBUICAO, EM PVC, DE EMBUTIR, COM BARRAMENTO TERRA / NEUTRO, PARA 6 DISJUNTORES NEMA OU 8 DISJUNTORES DIN</t>
  </si>
  <si>
    <t>QUADRO DE DISTRIBUICAO, SEM BARRAMENTO, EM PVC, DE EMBUTIR, PARA 12 DISJUNTORES NEMA OU 16 DISJUNTORES DIN</t>
  </si>
  <si>
    <t>QUADRO DE DISTRIBUICAO, SEM BARRAMENTO, EM PVC, DE EMBUTIR, PARA 18 DISJUNTORES NEMA OU 24 DISJUNTORES DIN</t>
  </si>
  <si>
    <t>QUADRO DE DISTRIBUICAO, SEM BARRAMENTO, EM PVC, DE EMBUTIR, PARA 27 DISJUNTORES NEMA OU 36 DISJUNTORES DIN</t>
  </si>
  <si>
    <t>QUADRO DE DISTRIBUICAO, SEM BARRAMENTO, EM PVC, DE EMBUTIR, PARA 3 DISJUNTORES NEMA OU 4 DISJUNTORES DIN</t>
  </si>
  <si>
    <t>QUADRO DE DISTRIBUICAO, SEM BARRAMENTO, EM PVC, DE EMBUTIR, PARA 6 DISJUNTORES NEMA OU 8 DISJUNTORES DIN</t>
  </si>
  <si>
    <t>QUADRO DE DISTRIBUICAO, SEM BARRAMENTO, EM PVC, DE SOBREPOR, PARA 12 DISJUNTORES NEMA OU 16 DISJUNTORES DIN</t>
  </si>
  <si>
    <t>QUADRO DE DISTRIBUICAO, SEM BARRAMENTO, EM PVC, DE SOBREPOR, PARA 18 DISJUNTORES NEMA OU 24 DISJUNTORES DIN</t>
  </si>
  <si>
    <t>QUADRO DE DISTRIBUICAO, SEM BARRAMENTO, EM PVC, DE SOBREPOR, PARA 27 DISJUNTORES NEMA OU 36 DISJUNTORES DIN</t>
  </si>
  <si>
    <t>QUADRO DE DISTRIBUICAO, SEM BARRAMENTO, EM PVC, DE SOBREPOR, PARA 3 DISJUNTORES NEMA OU 4 DISJUNTORES DIN</t>
  </si>
  <si>
    <t>QUADRO DE DISTRIBUICAO, SEM BARRAMENTO, EM PVC, DE SOBREPOR, PARA 6 DISJUNTORES NEMA OU 8 DISJUNTORES DIN</t>
  </si>
  <si>
    <t>RACK DE PISO PARA SERVIDOR, ABERTO, EM COLUNA, 44U X *570* MM</t>
  </si>
  <si>
    <t>RACK DE PISO PARA SERVIDOR, FECHADO, 44U, COM PORTA, 44U X *570* MM</t>
  </si>
  <si>
    <t>RALO FOFO COM REQUADRO, QUADRADO 150 X 150 MM</t>
  </si>
  <si>
    <t>RALO FOFO COM REQUADRO, QUADRADO 200 X 200 MM</t>
  </si>
  <si>
    <t>RALO FOFO COM REQUADRO, QUADRADO 250 X 250 MM</t>
  </si>
  <si>
    <t>RALO FOFO COM REQUADRO, QUADRADO 300 X 300 MM</t>
  </si>
  <si>
    <t>RALO FOFO COM REQUADRO, QUADRADO 400 X 400 MM</t>
  </si>
  <si>
    <t>RALO FOFO SEMIESFERICO, 100 MM, PARA LAJES/ CALHAS</t>
  </si>
  <si>
    <t>RALO FOFO SEMIESFERICO, 150 MM, PARA LAJES/ CALHAS</t>
  </si>
  <si>
    <t>RALO FOFO SEMIESFERICO, 200 MM, PARA LAJES/ CALHAS</t>
  </si>
  <si>
    <t>RALO FOFO SEMIESFERICO, 75 MM, PARA LAJES/ CALHAS</t>
  </si>
  <si>
    <t>RALO SECO / RALO DE PASSAGEM EM PVC, QUADRADO, 100 X 100 X 53 MM, SAIDA 40 MM, COM GRELHA BRANCA</t>
  </si>
  <si>
    <t>RALO SECO CONICO, PVC, 100 X 40 MM, COM GRELHA QUADRADA BRANCA</t>
  </si>
  <si>
    <t>RALO SECO CONICO, PVC, 100 X 40 MM, COM GRELHA REDONDA BRANCA</t>
  </si>
  <si>
    <t>RALO SIFONADO CILINDRICO, PVC, 100 X 40 MM, COM GRELHA REDONDA BRANCA</t>
  </si>
  <si>
    <t>RALO SIFONADO QUADRADO, PVC, 100 X 53 MM, SAIDA 40 MM, COM GRELHA QUADRADA BRANCA</t>
  </si>
  <si>
    <t>RALO SIFONADO REDONDO CONICO, PVC, 100 X 40 MM, COM GRELHA REDONDA BRANCA</t>
  </si>
  <si>
    <t>REBITE DE REPUXO EM ALUMINIO VAZADO, DIAMETRO 3,2 X 8 MM DE COMPRIMENTO (1KG = 1025 UNIDADES)</t>
  </si>
  <si>
    <t>REBOLO ABRASIVO RETO DE USO GERAL GRAO 36, DE 6 X 1" (DIAMETRO X ESPESSURA)</t>
  </si>
  <si>
    <t>REBOLO ABRASIVO RETO DE USO GERAL GRAO 36, DE 6 X 3/4" (DIAMETRO X ESPESSURA)</t>
  </si>
  <si>
    <t>RECICLADORA DE ASFALTO A FRIO SOBRE RODAS, LARG. FRESAGEM 2,00 M, POT. 315 KW/422 HP</t>
  </si>
  <si>
    <t>REDUCAO EXCENTRICA PVC, DN 100 X 50 MM, PARA ESGOTO PREDIAL</t>
  </si>
  <si>
    <t>REDUCAO EXCENTRICA PVC, DN 100 X 75 MM, PARA ESGOTO PREDIAL</t>
  </si>
  <si>
    <t>REDUCAO EXCENTRICA PVC, DN 75 X 50 MM, PARA ESGOTO PREDIAL</t>
  </si>
  <si>
    <t>REDUCAO EXCENTRICA PVC, SERIE R, DN 100 X 75 MM, PARA ESGOTO PREDIAL</t>
  </si>
  <si>
    <t>REDUCAO EXCENTRICA PVC, SERIE R, DN 150 X 100 MM, PARA ESGOTO PREDIAL</t>
  </si>
  <si>
    <t>REDUCAO EXCENTRICA PVC, SERIE R, DN 75 X 50 MM, PARA ESGOTO PREDIAL</t>
  </si>
  <si>
    <t>REDUCAO FIXA TIPO STORZ, ENGATE RAPIDO 2.1/2" X 1.1/2", EM LATAO, PARA INSTALACAO PREDIAL COMBATE A INCENDIO PREDIAL</t>
  </si>
  <si>
    <t>REDUCAO PVC PBA, JE, PB, DN 100 X 50 / DE 110 X 60 MM, PARA REDE DE AGUA</t>
  </si>
  <si>
    <t>REDUCAO PVC PBA, JE, PB, DN 100 X 75 / DE 110 X 85 MM, PARA REDE DE AGUA</t>
  </si>
  <si>
    <t>REDUCAO PVC PBA, JE, PB, DN 75 X 50 / DE 85 X 60 MM, PARA REDE DE AGUA</t>
  </si>
  <si>
    <t>REGISTRO DE ESFERA DE PASSEIO, PVC PARA POLIETILENO, 20 MM</t>
  </si>
  <si>
    <t>REGISTRO DE ESFERA PVC, COM BORBOLETA, COM ROSCA EXTERNA, DE 1/2"</t>
  </si>
  <si>
    <t>REGISTRO DE ESFERA PVC, COM BORBOLETA, COM ROSCA EXTERNA, DE 3/4"</t>
  </si>
  <si>
    <t>REGISTRO DE ESFERA PVC, COM CABECA QUADRADA, COM ROSCA EXTERNA, 1/2"</t>
  </si>
  <si>
    <t>REGISTRO DE ESFERA PVC, COM CABECA QUADRADA, COM ROSCA EXTERNA, 3/4"</t>
  </si>
  <si>
    <t>REGISTRO DE ESFERA, PVC, COM VOLANTE, VS, ROSCAVEL, DN 1 1/2", COM CORPO DIVIDIDO</t>
  </si>
  <si>
    <t>REGISTRO DE ESFERA, PVC, COM VOLANTE, VS, ROSCAVEL, DN 1 1/4", COM CORPO DIVIDIDO</t>
  </si>
  <si>
    <t>REGISTRO DE ESFERA, PVC, COM VOLANTE, VS, ROSCAVEL, DN 1", COM CORPO DIVIDIDO</t>
  </si>
  <si>
    <t>REGISTRO DE ESFERA, PVC, COM VOLANTE, VS, ROSCAVEL, DN 1/2", COM CORPO DIVIDIDO</t>
  </si>
  <si>
    <t>REGISTRO DE ESFERA, PVC, COM VOLANTE, VS, ROSCAVEL, DN 2", COM CORPO DIVIDIDO</t>
  </si>
  <si>
    <t>REGISTRO DE ESFERA, PVC, COM VOLANTE, VS, ROSCAVEL, DN 3/4", COM CORPO DIVIDIDO</t>
  </si>
  <si>
    <t>REGISTRO DE ESFERA, PVC, COM VOLANTE, VS, SOLDAVEL, DN 20 MM, COM CORPO DIVIDIDO</t>
  </si>
  <si>
    <t>REGISTRO DE ESFERA, PVC, COM VOLANTE, VS, SOLDAVEL, DN 25 MM, COM CORPO DIVIDIDO</t>
  </si>
  <si>
    <t>REGISTRO DE ESFERA, PVC, COM VOLANTE, VS, SOLDAVEL, DN 32 MM, COM CORPO DIVIDIDO</t>
  </si>
  <si>
    <t>REGISTRO DE ESFERA, PVC, COM VOLANTE, VS, SOLDAVEL, DN 40 MM, COM CORPO DIVIDIDO</t>
  </si>
  <si>
    <t>REGISTRO DE ESFERA, PVC, COM VOLANTE, VS, SOLDAVEL, DN 50 MM, COM CORPO DIVIDIDO</t>
  </si>
  <si>
    <t>REGISTRO DE ESFERA, PVC, COM VOLANTE, VS, SOLDAVEL, DN 60 MM, COM CORPO DIVIDIDO</t>
  </si>
  <si>
    <t>REGISTRO DE PRESSAO PVC, ROSCAVEL, VOLANTE SIMPLES, DE 1/2"</t>
  </si>
  <si>
    <t>REGISTRO DE PRESSAO PVC, ROSCAVEL, VOLANTE SIMPLES, DE 3/4"</t>
  </si>
  <si>
    <t>REGISTRO DE PRESSAO PVC, SOLDAVEL, VOLANTE SIMPLES, DE 20 MM</t>
  </si>
  <si>
    <t>REGISTRO DE PRESSAO PVC, SOLDAVEL, VOLANTE SIMPLES, DE 25 MM</t>
  </si>
  <si>
    <t>REGISTRO GAVETA BRUTO EM LATAO FORJADO, BITOLA 1 1/2"</t>
  </si>
  <si>
    <t>REGISTRO GAVETA BRUTO EM LATAO FORJADO, BITOLA 1 1/4"</t>
  </si>
  <si>
    <t>REGISTRO GAVETA BRUTO EM LATAO FORJADO, BITOLA 1"</t>
  </si>
  <si>
    <t>REGISTRO GAVETA BRUTO EM LATAO FORJADO, BITOLA 1/2"</t>
  </si>
  <si>
    <t>REGISTRO GAVETA BRUTO EM LATAO FORJADO, BITOLA 2 1/2"</t>
  </si>
  <si>
    <t>REGISTRO GAVETA BRUTO EM LATAO FORJADO, BITOLA 2"</t>
  </si>
  <si>
    <t>REGISTRO GAVETA BRUTO EM LATAO FORJADO, BITOLA 3"</t>
  </si>
  <si>
    <t>REGISTRO GAVETA BRUTO EM LATAO FORJADO, BITOLA 3/4"</t>
  </si>
  <si>
    <t>REGISTRO GAVETA BRUTO EM LATAO FORJADO, BITOLA 4"</t>
  </si>
  <si>
    <t>REGISTRO GAVETA COM ACABAMENTO E CANOPLA CROMADOS, SIMPLES, BITOLA 1 1/2"</t>
  </si>
  <si>
    <t>REGISTRO GAVETA COM ACABAMENTO E CANOPLA CROMADOS, SIMPLES, BITOLA 1 1/4"</t>
  </si>
  <si>
    <t>REGISTRO GAVETA COM ACABAMENTO E CANOPLA CROMADOS, SIMPLES, BITOLA 1"</t>
  </si>
  <si>
    <t>REGISTRO GAVETA COM ACABAMENTO E CANOPLA CROMADOS, SIMPLES, BITOLA 1/2"</t>
  </si>
  <si>
    <t>REGISTRO GAVETA COM ACABAMENTO E CANOPLA CROMADOS, SIMPLES, BITOLA 3/4"</t>
  </si>
  <si>
    <t>REGISTRO OU REGULADOR DE GAS COZINHA, VAZAO DE 2 KG/H, 2,8 KPA</t>
  </si>
  <si>
    <t>REGISTRO OU VALVULA GLOBO ANGULAR EM LATAO, PARA HIDRANTES EM INSTALACAO PREDIAL DE INCENDIO, 45 GRAUS, DIAMETRO DE 2 1/2", COM VOLANTE, CLASSE DE PRESSAO DE ATE 200 PSI</t>
  </si>
  <si>
    <t>REGISTRO PRESSAO BRUTO EM LATAO FORJADO, BITOLA 1/2"</t>
  </si>
  <si>
    <t>REGISTRO PRESSAO BRUTO EM LATAO FORJADO, BITOLA 3/4"</t>
  </si>
  <si>
    <t>REGISTRO PRESSAO COM ACABAMENTO E CANOPLA CROMADA, SIMPLES, BITOLA 1/2"</t>
  </si>
  <si>
    <t>REGISTRO PRESSAO COM ACABAMENTO E CANOPLA CROMADA, SIMPLES, BITOLA 3/4"</t>
  </si>
  <si>
    <t>REGUA DE ALUMINIO PARA PEDREIRO 2 M X *25,5* MM</t>
  </si>
  <si>
    <t>REGUA VIBRADORA DUPLA PARA CONCRETO A GASOLINA 5,5 HP, PESO DE 60 KG, COMPRIMENTO 4 M</t>
  </si>
  <si>
    <t>REGUA VIBRATORIA DE CONCRETO TRELICADA, EQUIPADA COM MOTOR A GASOLINA DE 9 HP</t>
  </si>
  <si>
    <t>REJUNTE CIMENTICIO, QUALQUER COR</t>
  </si>
  <si>
    <t>REJUNTE EPOXI, QUALQUER COR</t>
  </si>
  <si>
    <t>RELE FOTOELETRICO INTERNO E EXTERNO BIVOLT 1000 W, DE CONECTOR, SEM BASE</t>
  </si>
  <si>
    <t>RELE TERMICO BIMETAL PARA USO EM MOTORES TRIFASICOS, TENSAO 380 V, POTENCIA ATE 15 CV, CORRENTE NOMINAL MAXIMA 22 A</t>
  </si>
  <si>
    <t>RESINA ACRILICA PREMIUM BASE AGUA - COR BRANCA</t>
  </si>
  <si>
    <t>RESPIRADOR DESCARTAVEL SEM VALVULA DE EXALACAO, PFF 1</t>
  </si>
  <si>
    <t>RETARDO PARA CORDEL DETONANTE</t>
  </si>
  <si>
    <t>RETROESCAVADEIRA SOBRE RODAS COM CARREGADEIRA, TRACAO 4 X 2, POTENCIA LIQUIDA 79 HP, PESO OPERACIONAL MINIMO DE 6570 KG, CAPACIDADE DA CARREGADEIRA DE 1,00 M3 E DA RETROESCAVADEIRA MINIMA DE 0,20 M3, PROFUNDIDADE DE ESCAVACAO MAXIMA DE 4,37 M</t>
  </si>
  <si>
    <t>RETROESCAVADEIRA SOBRE RODAS COM CARREGADEIRA, TRACAO 4 X 4, POTENCIA LIQUIDA 72 HP, PESO OPERACIONAL MINIMO DE 7140 KG, CAPACIDADE MINIMA DA CARREGADEIRA DE 0,79 M3 E DA RETROESCAVADEIRA MINIMA DE 0,18 M3, PROFUNDIDADE DE ESCAVACAO MAXIMA DE 4,50 M</t>
  </si>
  <si>
    <t>RETROESCAVADEIRA SOBRE RODAS COM CARREGADEIRA, TRACAO 4 X 4, POTENCIA LIQUIDA 88 HP, PESO OPERACIONAL MINIMO DE 6674 KG, CAPACIDADE DA CARREGADEIRA DE 1,00 M3 E DA RETROESCAVADEIRA MINIMA DE 0,26 M3, PROFUNDIDADE DE ESCAVACAO MAXIMA DE 4,37 M</t>
  </si>
  <si>
    <t>REVESTIMENTO DE PAREDE EM GRANILITE, MARMORITE OU GRANITINA - ESP = 5 MM (INCLUSO EXECUCAO)</t>
  </si>
  <si>
    <t>REVESTIMENTO DE PAREDE EM GRANILITE, MARMORITE OU GRANITINA COLORIDO - ESP = 5 MM (INCLUSO EXECUCAO)</t>
  </si>
  <si>
    <t>REVESTIMENTO EM CERAMICA ESMALTADA PARA FACHADAS, PECAS NO FORMATO APROX. *5 X 15* CM, FORNECIDAS EM PLACAS COM PECAS UNIDAS EM PONTOS</t>
  </si>
  <si>
    <t>REVESTIMENTO EM CERAMICA ESMALTADA PARA FACHADAS, PECAS NO FORMATO APROX. *7 X 26* CM, FORNECIDAS EM PLACAS COM PECAS UNIDAS EM PONTOS</t>
  </si>
  <si>
    <t>REVESTIMENTO EM CERAMICA ESMALTADA, FORMATO MAIOR A 2025 CM2</t>
  </si>
  <si>
    <t>REVESTIMENTO EPOXI DE ALTA RESISTENCIA QUIMICA, ISENTO DE SOLVENTES, BICOMPONENTE</t>
  </si>
  <si>
    <t>REVESTIMENTO PARA ESCADA EM GRANILITE, MARMORITE OU GRANITINA ESP = 8 MM (INCLUSO EXECUCAO)</t>
  </si>
  <si>
    <t>REVESTIMENTO PARA PAREDE, EM CERAMICA ESMALTADA, FORMATO MENOR OU IGUAL A 2025 CM2</t>
  </si>
  <si>
    <t>RIPA APARELHADA *1,5 X 5* CM, EM MACARANDUBA/MASSARANDUBA, ANGELIM OU EQUIVALENTE DA REGIAO</t>
  </si>
  <si>
    <t>RIPA NAO APARELHADA *1 X 3* CM, EM MACARANDUBA/MASSARANDUBA, ANGELIM OU EQUIVALENTE DA REGIAO - BRUTA</t>
  </si>
  <si>
    <t>RIPA NAO APARELHADA, *1,5 X 5* CM, EM MACARANDUBA/MASSARANDUBA, ANGELIM OU EQUIVALENTE DA REGIAO - BRUTA</t>
  </si>
  <si>
    <t>RODAFORRO EM PVC, PARA FORRO DE PVC, COMPRIMENTO 6 M</t>
  </si>
  <si>
    <t>RODAPE ARDOSIA, CINZA, 10 CM, E= *1CM</t>
  </si>
  <si>
    <t>RODAPE DE BORRACHA LISO, H = 70 MM, E = *2* MM, PARA ARGAMASSA, PRETO</t>
  </si>
  <si>
    <t>RODAPE DE MADEIRA MACICA CUMARU/IPE CHAMPANHE OU EQUIVALENTE DA REGIAO, *1,5 X 7 CM</t>
  </si>
  <si>
    <t>RODAPE EM MARMORE, POLIDO, BRANCO COMUM, L= *7* CM, E= *2* CM, CORTE RETO</t>
  </si>
  <si>
    <t>RODAPE EM POLIESTIRENO, BRANCO, H = *5* CM, E = *1,5* CM</t>
  </si>
  <si>
    <t>RODAPE OU RODABANCADA EM GRANITO, POLIDO, TIPO ANDORINHA/ QUARTZ/ CASTELO/ CORUMBA OU OUTROS EQUIVALENTES DA REGIAO, H= 10 CM, E= *2,0* CM</t>
  </si>
  <si>
    <t>RODAPE PLANO PARA PISO VINILICO, H = 5 CM</t>
  </si>
  <si>
    <t>RODAPE PRE-MOLDADO DE GRANILITE, MARMORITE OU GRANITINA L = 10 CM</t>
  </si>
  <si>
    <t>RODIZIO TIPO NAPOLEAO PARA JANELAS DE CORRER, EM ZAMAC, COMPRIMENTO DE APROX 60 CM, COM ROLAMENTO EM ACO</t>
  </si>
  <si>
    <t>RODO PARA CHAO 40 CM, COM BORRACHA DUPLA E CABO</t>
  </si>
  <si>
    <t>ROLDANA CONCAVA DUPLA, 4 RODAS, EM ZAMAC COM CHAPA DE LATAO, ROLAMENTOS EM ACO, PARA PORTAS E JANELAS DE CORRER</t>
  </si>
  <si>
    <t>ROLDANA CONCAVA DUPLA, 4 RODAS, PARA PORTA DE CORRER, EM ZAMAC COM CHAPA DE ACO, ROLAMENTO INTERNO BLINDADO DE ACO REVESTIDO EM NYLON</t>
  </si>
  <si>
    <t>ROLDANA PLASTICA COM PREGO, TAMANHO 30 X 30 MM, PARA INSTALACAO ELETRICA APARENTE</t>
  </si>
  <si>
    <t>ROLO COMPACTADOR DE PNEUS, ESTATICO, PRESSAO VARIAVEL, POTENCIA 110 HP, PESO SEM/COM LASTRO 10,8/27 T, LARGURA DE ROLAGEM 2,30 M</t>
  </si>
  <si>
    <t>ROLO COMPACTADOR DE PNEUS, ESTATICO, PRESSAO VARIAVEL, POTENCIA 111 HP, PESO SEM/COM LASTRO 9,5/26,0 T, LARGURA DE ROLAGEM 1,90 M</t>
  </si>
  <si>
    <t>ROLO COMPACTADOR PE DE CARNEIRO VIBRATORIO, POTENCIA 125 HP, PESO OPERACIONAL SEM/COM LASTRO 11,95/13,30 T, IMPACTO DINAMICO 38,5/22,5 T, LARGURA DE TRABALHO 2,15 M</t>
  </si>
  <si>
    <t>ROLO COMPACTADOR PE DE CARNEIRO VIBRATORIO, POTENCIA 80 HP, PESO OPERACIONAL SEM/COM LASTRO 7,4/8,8 T, LARGURA DE TRABALHO 1,68 M</t>
  </si>
  <si>
    <t>ROLO COMPACTADOR VIBRATORIO DE UM CILINDRO LISO DE ACO, POTENCIA 125 HP, PESO SEM/COM LASTRO 10,75/12,92 T, IMPACTO DINAMICO 31,5/18,5 T, LARGURA TRABALHO 2,15 M</t>
  </si>
  <si>
    <t>ROLO COMPACTADOR VIBRATORIO DE UM CILINDRO, ACO LISO, POTENCIA 80 HP, PESO OPERACIONAL MAXIMO 8,1 T, IMPACTO DINAMICO 16,15/9,5 T, LARGURA TRABALHO 1,68 M</t>
  </si>
  <si>
    <t>ROLO COMPACTADOR VIBRATORIO PE DE CARNEIRO, COM CONTROLE REMOTO POR RADIO, POTENCIA 12,5 KW, PESO OPERACIONAL DE 1,675 T, LARGURA DE TRABALHO 0,85 M</t>
  </si>
  <si>
    <t>ROLO COMPACTADOR VIBRATORIO REBOCAVEL, CILINDRO DE ACO LISO, POTENCIA DE TRACAO DE 65 CV, PESO DE 4,7 T, IMPACTO DINAMICO TOTAL DE 18,3 T, LARGURA DO ROLO 1,67 M</t>
  </si>
  <si>
    <t>ROLO COMPACTADOR VIBRATORIO TANDEM, ACO LISO, POTENCIA 125 HP, PESO SEM/COM LASTRO 10,20/11,65 T, LARGURA DE TRABALHO 1,73 M</t>
  </si>
  <si>
    <t>ROLO COMPACTADOR VIBRATORIO TANDEM, ACO LISO, POTENCIA 58 CV, PESO SEM/COM LASTRO 6,5/9,4 T, LARGURA DE TRABALHO 1,20 M</t>
  </si>
  <si>
    <t>ROLO DE ESPUMA POLIESTER, 23 CM X 68 MM (COMPRIMENTO X DIAMETRO), SEM CABO</t>
  </si>
  <si>
    <t>ROLO DE LA DE CARNEIRO 25 MM X 23 CM (ALTURA DA LA X COMPRIMENTO), SEM CABO</t>
  </si>
  <si>
    <t>ROSETA QUADRADA, SEM FUROS, EM ACO INOX POLIDO, LARGURA APROXIMADA DE 50 MM, PARA FECHADURA DE PORTA - PARAFUSOS INCLUIDOS</t>
  </si>
  <si>
    <t>ROSETA REDONDA DE SOBREPOR, SEM FUROS, EM ACO INOX POLIDO, DIAMETRO APROXIMADO DE 50 MM, PARA FECHADURA DE PORTA - PARAFUSOS INCLUIDOS</t>
  </si>
  <si>
    <t>ROTACAO DIAGONAL DUPLA, APARELHO TRIPLO, EM TUBO DE ACO CARBONO, PINTURA NO PROCESSO ELETROSTATICO - EQUIPAMENTO DE GINASTICA PARA ACADEMIA AO AR LIVRE / ACADEMIA DA TERCEIRA IDADE - ATI</t>
  </si>
  <si>
    <t>ROTACAO VERTICAL DUPLO, EM TUBO DE ACO CARBONO, PINTURA NO PROCESSO ELETROSTATICO - EQUIPAMENTO DE GINASTICA PARA ACADEMIA AO AR LIVRE / ACADEMIA DA TERCEIRA IDADE - ATI</t>
  </si>
  <si>
    <t>RUFO EXTERNO DE CHAPA DE ACO GALVANIZADA NUM 26, CORTE 25 CM</t>
  </si>
  <si>
    <t>RUFO EXTERNO DE CHAPA DE ACO GALVANIZADA NUM 26, CORTE 28 CM</t>
  </si>
  <si>
    <t>RUFO EXTERNO/INTERNO DE CHAPA DE ACO GALVANIZADA NUM 26, CORTE 33 CM</t>
  </si>
  <si>
    <t>RUFO INTERNO DE CHAPA DE ACO GALVANIZADA NUM 26, CORTE 50 CM</t>
  </si>
  <si>
    <t>RUFO INTERNO/EXTERNO DE CHAPA DE ACO GALVANIZADA NUM 24, CORTE 25 CM</t>
  </si>
  <si>
    <t>RUFO PARA TELHA ESTRUTURAL DE FIBROCIMENTO 1 ABA (SEM AMIANTO)</t>
  </si>
  <si>
    <t>RUFO PARA TELHA ONDULADA DE FIBROCIMENTO, E = 6 MM, ABA *260* MM, COMPRIMENTO 1100 MM (SEM AMIANTO)</t>
  </si>
  <si>
    <t>SABONETEIRA DE PAREDE EM METAL CROMADO</t>
  </si>
  <si>
    <t>SABONETEIRA PLASTICA TIPO DISPENSER PARA SABONETE LIQUIDO COM RESERVATORIO 800 A 1500 ML</t>
  </si>
  <si>
    <t>SACO DE RAFIA PARA ENTULHO, NOVO, LISO (SEM CLICHE), *60 X 90* CM</t>
  </si>
  <si>
    <t>SAIBRO PARA ARGAMASSA (COLETADO NO COMERCIO)</t>
  </si>
  <si>
    <t>SAPATA DE PVC ADITIVADO NERVURADO D = 6 POLEGADAS</t>
  </si>
  <si>
    <t>SAPATA DE PVC ADITIVADO NERVURADO D = 8 POLEGADAS</t>
  </si>
  <si>
    <t>SAPATILHA EM ACO GALVANIZADO PARA CABOS COM DIAMETRO NOMINAL ATE 5/8"</t>
  </si>
  <si>
    <t>SARRAFO *2,5 X 10* CM EM PINUS, MISTA OU EQUIVALENTE DA REGIAO - BRUTA</t>
  </si>
  <si>
    <t>SARRAFO *2,5 X 5* CM EM PINUS, MISTA OU EQUIVALENTE DA REGIAO - BRUTA</t>
  </si>
  <si>
    <t>SARRAFO *2,5 X 7,5* CM EM PINUS, MISTA OU EQUIVALENTE DA REGIAO - BRUTA</t>
  </si>
  <si>
    <t>SARRAFO APARELHADO *2 X 10* CM, EM MACARANDUBA/MASSARANDUBA, ANGELIM OU EQUIVALENTE DA REGIAO</t>
  </si>
  <si>
    <t>SARRAFO NAO APARELHADO *2,5 X 10* CM, EM MACARANDUBA/MASSARANDUBA, ANGELIM OU EQUIVALENTE DA REGIAO - BRUTA</t>
  </si>
  <si>
    <t>SARRAFO NAO APARELHADO *2,5 X 5* CM, EM MACARANDUBA/MASSARANDUBA, ANGELIM, PEROBA-ROSA OU EQUIVALENTE DA REGIAO - BRUTA</t>
  </si>
  <si>
    <t>SARRAFO NAO APARELHADO *2,5 X 7* CM, EM MACARANDUBA/MASSARANDUBA, ANGELIM, PEROBA-ROSA OU EQUIVALENTE DA REGIAO - BRUTA</t>
  </si>
  <si>
    <t>SEGURO - HORISTA (COLETADO CAIXA - ENCARGOS COMPLEMENTARES)</t>
  </si>
  <si>
    <t>SEGURO - MENSALISTA (COLETADO CAIXA - ENCARGOS COMPLEMENTARES)</t>
  </si>
  <si>
    <t>SEIXO ROLADO PARA APLICACAO EM CONCRETO (POSTO PEDREIRA/FORNECEDOR, SEM FRETE)</t>
  </si>
  <si>
    <t>SELADOR ACRILICO OPACO PREMIUM INTERIOR/EXTERIOR</t>
  </si>
  <si>
    <t>SELADOR HORIZONTAL PARA FITA DE ACO 1" (25 MM)</t>
  </si>
  <si>
    <t>SELANTE A BASE DE ALCATRAO E POLIURETANO PARA JUNTAS HORIZONTAIS</t>
  </si>
  <si>
    <t>SELANTE ACRILICO PARA TRATAMENTO / ACABAMENTO SUPERFICIAL DE CONCRETO ESTAMPADO, APARENTE, PEDRAS E OUTROS</t>
  </si>
  <si>
    <t>SELANTE DE BASE ASFALTICA PARA VEDACAO</t>
  </si>
  <si>
    <t>SELANTE ELASTICO MONOCOMPONENTE A BASE DE POLIURETANO (PU) PARA JUNTAS DIVERSAS</t>
  </si>
  <si>
    <t>310ML</t>
  </si>
  <si>
    <t>SELANTE MONOCOMPONENTE A BASE DE SILICONE DE BAIXO MODULO, PARA JUNTAS DE PAVIMENTACAO</t>
  </si>
  <si>
    <t>SELANTE TIPO VEDA CALHA PARA METAL E FIBROCIMENTO</t>
  </si>
  <si>
    <t>SELIM PVC, COM TRAVA, JE, 90 GRAUS, DN 125 X 100 MM OU 150 X 100 MM, PARA REDE COLETORA ESGOTO</t>
  </si>
  <si>
    <t>SEMIRREBOQUE COM DOIS EIXOS EM TANDEM TIPO BASCULANTE COM CACAMBA METALICA 14 M3 (INCLUI MONTAGEM, NAO INCLUI CAVALO MECANICO)</t>
  </si>
  <si>
    <t>SEMIRREBOQUE COM TRES EIXOS EM TANDEM TIPO BASCULANTE COM CACAMBA METALICA 18 M3 (INCLUI MONTAGEM, NAO INCLUI CAVALO MECANICO)</t>
  </si>
  <si>
    <t>SEMIRREBOQUE COM TRES EIXOS, PARA TRANSPORTE DE CARGA SECA, DIMENSOES APROXIMADAS 2,60 X 12,50 X 0,50 M (NAO INCLUI CAVALO MECANICO)</t>
  </si>
  <si>
    <t>SENSOR DE PRESENCA BIVOLT COM FOTOCELULA PARA QUALQUER TIPO DE LAMPADA, POTENCIA MAXIMA *1000* W, USO EXTERNO</t>
  </si>
  <si>
    <t>SENSOR DE PRESENCA BIVOLT DE PAREDE COM FOTOCELULA PARA QUALQUER TIPO DE LAMPADA POTENCIA MAXIMA *1000* W, USO INTERNO</t>
  </si>
  <si>
    <t>SENSOR DE PRESENCA BIVOLT DE PAREDE SEM FOTOCELULA PARA QUALQUER TIPO DE LAMPADA POTENCIA MAXIMA *1000* W, USO INTERNO</t>
  </si>
  <si>
    <t>SENSOR DE PRESENCA BIVOLT DE TETO COM FOTOCELULA PARA QUALQUER TIPO DE LAMPADA POTENCIA MAXIMA *1000* W, USO INTERNO</t>
  </si>
  <si>
    <t>SENSOR DE PRESENCA BIVOLT DE TETO SEM FOTOCELULA PARA QUALQUER TIPO DE LAMPADA POTENCIA MAXIMA *900* W, USO INTERNO</t>
  </si>
  <si>
    <t>SERRA CIRCULAR DE BANCADA COM MOTOR ELETRICO, POTENCIA DE *1600* W, PARA DISCO DE DIAMETRO DE 10" (250 MM)</t>
  </si>
  <si>
    <t>SERRALHEIRO (HORISTA)</t>
  </si>
  <si>
    <t>SERRALHEIRO (MENSALISTA)</t>
  </si>
  <si>
    <t>SERVENTE DE OBRAS (HORISTA)</t>
  </si>
  <si>
    <t>SERVENTE DE OBRAS (MENSALISTA)</t>
  </si>
  <si>
    <t>SERVICO DE BOMBEAMENTO DE CONCRETO COM CONSUMO MINIMO DE 40 M3, (DISPONIBILIZACAO DE BOMBA), SEM O LANCAMENTO</t>
  </si>
  <si>
    <t>SIFAO / TUBO SINFONADO EXTENSIVEL/SANFONADO, UNIVERSAL/ SIMPLES, ENTRE *50 A 70* CM, DE PLASTICO BRANCO</t>
  </si>
  <si>
    <t>SIFAO EM METAL CROMADO PARA PIA AMERICANA, 1.1/2 X 1.1/2"</t>
  </si>
  <si>
    <t>SIFAO EM METAL CROMADO PARA PIA AMERICANA, 1.1/2 X 2"</t>
  </si>
  <si>
    <t>SIFAO EM METAL CROMADO PARA PIA OU LAVATORIO, 1 X 1.1/2"</t>
  </si>
  <si>
    <t>SIFAO EM METAL CROMADO PARA TANQUE, 1.1/4 X 1.1/2"</t>
  </si>
  <si>
    <t>SIFAO PLASTICO EXTENSIVEL UNIVERSAL, TIPO COPO</t>
  </si>
  <si>
    <t>SIFAO PLASTICO TIPO COPO PARA PIA AMERICANA 1.1/2 X 1.1/2"</t>
  </si>
  <si>
    <t>SIFAO PLASTICO TIPO COPO PARA PIA OU LAVATORIO, 1 X 1.1/2"</t>
  </si>
  <si>
    <t>SIFAO PLASTICO TIPO COPO PARA TANQUE, 1.1/4 X 1.1/2"</t>
  </si>
  <si>
    <t>SILICONE ACETICO USO GERAL INCOLOR 280 G</t>
  </si>
  <si>
    <t>SIMULADOR DE CAMINHADA TRIPLO, EM TUBO DE ACO CARBONO, PINTURA NO PROCESSO ELETROSTATICO - EQUIPAMENTO DE GINASTICA PARA ACADEMIA AO AR LIVRE / ACADEMIA DA TERCEIRA IDADE - ATI</t>
  </si>
  <si>
    <t>SIMULADOR DE CAVALGADA TRIPLO, EM TUBO DE ACO CARBONO, PINTURA NO PROCESSO ELETROSTATICO - EQUIPAMENTO DE GINASTICA PARA ACADEMIA AO AR LIVRE / ACADEMIA DA TERCEIRA IDADE - ATI</t>
  </si>
  <si>
    <t>SIMULADOR DE REMO INDIVIDUAL, EM TUBO DE ACO CARBONO, PINTURA NO PROCESSO ELETROSTATICO - EQUIPAMENTO DE GINASTICA PARA ACADEMIA AO AR LIVRE / ACADEMIA DA TERCEIRA IDADE - ATI</t>
  </si>
  <si>
    <t>SINALIZADOR NOTURNO SIMPLES PARA PARA-RAIOS, SEM RELE FOTOELETRICO</t>
  </si>
  <si>
    <t>SISAL EM FIBRA / ESTOPA SISAL PARA GESSO</t>
  </si>
  <si>
    <t>SOLDA EM BARRA DE ESTANHO-CHUMBO 50/50</t>
  </si>
  <si>
    <t>SOLDA EM VARETA FOSCOPER, D = *2,5* MM X COMPRIMENTO 500 MM</t>
  </si>
  <si>
    <t>SOLDA ESTANHO/COBRE PARA CONEXOES DE COBRE, FIO 2,5 MM, CARRETEL 500 GR (SEM CHUMBO)</t>
  </si>
  <si>
    <t>SOLDADOR (HORISTA)</t>
  </si>
  <si>
    <t>SOLDADOR (MENSALISTA)</t>
  </si>
  <si>
    <t>SOLDADOR ELETRICO (PARA SOLDA A SER TESTADA COM RAIOS "X") (HORISTA)</t>
  </si>
  <si>
    <t>SOLDADOR ELETRICO (PARA SOLDA A SER TESTADA COM RAIOS "X") (MENSALISTA)</t>
  </si>
  <si>
    <t>SOLEIRA EM GRANITO, POLIDO, TIPO ANDORINHA/ QUARTZ/ CASTELO/ CORUMBA OU OUTROS EQUIVALENTES DA REGIAO, L= *15* CM, E= *2,0* CM</t>
  </si>
  <si>
    <t>SOLEIRA PRE-MOLDADA EM GRANILITE, MARMORITE OU GRANITINA, L = *15 CM</t>
  </si>
  <si>
    <t>SOLEIRA/ PEITORIL EM MARMORE, POLIDO, BRANCO COMUM, L= *15* CM, E= *2* CM, CORTE RETO</t>
  </si>
  <si>
    <t>SOLEIRA/ TABEIRA EM MARMORE, POLIDO, BRANCO COMUM, L= 5 CM, E= *2,0* CM</t>
  </si>
  <si>
    <t>SOLUCAO ASFALTICA ELASTOMERICA PARA IMPRIMACAO, APLICACAO A FRIO</t>
  </si>
  <si>
    <t>SOLUCAO PREPARADORA / LIMPADORA PARA PVC, FRASCO COM 1000 CM3</t>
  </si>
  <si>
    <t>SOLVENTE PARA COLA A BASE DE RESINA SINTETICA (PARA COLA DE LAMINADO MELAMINICO E OUTRAS SUPERFICIES)</t>
  </si>
  <si>
    <t>SOQUETE DE BAQUELITE BASE E27, PARA LAMPADAS</t>
  </si>
  <si>
    <t>SOQUETE DE PORCELANA BASE E27, FIXO DE TETO, PARA LAMPADAS</t>
  </si>
  <si>
    <t>SOQUETE DE PORCELANA BASE E27, PARA USO AO TEMPO, PARA LAMPADAS</t>
  </si>
  <si>
    <t>SOQUETE DE PVC / TERMOPLASTICO BASE E27, COM CHAVE, PARA LAMPADAS</t>
  </si>
  <si>
    <t>SOQUETE DE PVC / TERMOPLASTICO BASE E27, COM RABICHO, PARA LAMPADAS</t>
  </si>
  <si>
    <t>SPRINKLER TIPO PENDENTE, BULBO AMARELO DE RESPOSTA RAPIDA, 79 GRAUS CELSIUS, ACABAMENTO CROMADO, D = 20 MM (3/4")</t>
  </si>
  <si>
    <t>SPRINKLER TIPO PENDENTE, BULBO AMARELO DE RESPOSTA RAPIDA, 79 GRAUS CELSIUS, ACABAMENTO NATURAL OU CROMADO, D = 15 MM (1/2")</t>
  </si>
  <si>
    <t>SPRINKLER TIPO PENDENTE, BULBO AMARELO DE RESPOSTA RAPIDA, 79 GRAUS CELSIUS, ACABAMENTO NATURAL, D = 20 MM (3/4")</t>
  </si>
  <si>
    <t>SPRINKLER TIPO PENDENTE, BULBO VERMELHO DE RESPOSTA RAPIDA, 68 GRAUS CELSIUS, ACABAMENTO CROMADO, D = 15 MM (1/2")</t>
  </si>
  <si>
    <t>SPRINKLER TIPO PENDENTE, BULBO VERMELHO DE RESPOSTA RAPIDA, 68 GRAUS CELSIUS, ACABAMENTO CROMADO, D = 20 MM (3/4")</t>
  </si>
  <si>
    <t>SPRINKLER TIPO PENDENTE, BULBO VERMELHO DE RESPOSTA RAPIDA, 68 GRAUS CELSIUS, ACABAMENTO NATURAL, D = 20 MM (3/4")</t>
  </si>
  <si>
    <t>SPRINKLER TIPO PENDENTE, BULBO VERMELHO RESPOSTA RAPIDA, 68 GRAUS CELSIUS, ACABAMENTO NATURAL, D = 15 MM (1/2")</t>
  </si>
  <si>
    <t>SUPORTE "Y" PARA FITA PERFURADA</t>
  </si>
  <si>
    <t>SUPORTE DE FIXACAO PARA ESPELHO / PLACA 4" X 2", PARA 3 MODULOS, PARA INSTALACAO DE TOMADAS E INTERRUPTORES (SOMENTE SUPORTE)</t>
  </si>
  <si>
    <t>SUPORTE DE FIXACAO PARA ESPELHO / PLACA 4" X 4", PARA 6 MODULOS, PARA INSTALACAO DE TOMADAS E INTERRUPTORES (SOMENTE SUPORTE)</t>
  </si>
  <si>
    <t>SUPORTE EM ACO GALVANIZADO PARA TRANSFORMADOR PARA POSTE DUPLO T 185 X 95 MM, CHAPA DE 5/16"</t>
  </si>
  <si>
    <t>SUPORTE GUIA SIMPLES COM ROLDANA EM POLIPROPILENO PARA CHUMBAR, H = 20 CM</t>
  </si>
  <si>
    <t>SUPORTE ISOLADOR REFORCADO DIAMETRO NOMINAL 5/16", COM ROSCA SOBERBA E BUCHA</t>
  </si>
  <si>
    <t>SUPORTE ISOLADOR SIMPLES DIAMETRO NOMINAL 5/16", COM ROSCA SOBERBA E BUCHA</t>
  </si>
  <si>
    <t>SUPORTE MAO-FRANCESA EM ACO, ABAS IGUAIS 30 CM, CAPACIDADE MINIMA 60 KG, BRANCO</t>
  </si>
  <si>
    <t>SUPORTE MAO-FRANCESA EM ACO, ABAS IGUAIS 40 CM, CAPACIDADE MINIMA 70 KG, BRANCO</t>
  </si>
  <si>
    <t>SUPORTE METALICO PARA CALHA PLUVIAL, ZINCADO, DOBRADO, DIAMETRO ENTRE 119 E 170 MM, PARA DRENAGEM PLUVIAL PREDIAL</t>
  </si>
  <si>
    <t>SUPORTE PARA CALHA DE 150 MM EM ACO GALVANIZADO</t>
  </si>
  <si>
    <t>SUPORTE PARA TUBO DIAMETRO NOMINAL 2", COM ROSCA MECANICA</t>
  </si>
  <si>
    <t>SURF DUPLO, EM TUBO DE ACO CARBONO, PINTURA NO PROCESSO ELETROSTATICO - EQUIPAMENTO DE GINASTICA PARA ACADEMIA AO AR LIVRE / ACADEMIA DA TERCEIRA IDADE - ATI</t>
  </si>
  <si>
    <t>TABUA *2,5 X 15 CM EM PINUS, MISTA OU EQUIVALENTE DA REGIAO - BRUTA</t>
  </si>
  <si>
    <t>TABUA *2,5 X 23* CM EM PINUS, MISTA OU EQUIVALENTE DA REGIAO - BRUTA</t>
  </si>
  <si>
    <t>TABUA *2,5 X 30 CM EM PINUS, MISTA OU EQUIVALENTE DA REGIAO - BRUTA</t>
  </si>
  <si>
    <t>TABUA APARELHADA *2,5 X 15* CM, EM MACARANDUBA/MASSARANDUBA, ANGELIM OU EQUIVALENTE DA REGIAO</t>
  </si>
  <si>
    <t>TABUA APARELHADA *2,5 X 25* CM, EM MACARANDUBA/MASSARANDUBA, ANGELIM OU EQUIVALENTE DA REGIAO</t>
  </si>
  <si>
    <t>TABUA APARELHADA *2,5 X 30* CM, EM MACARANDUBA/MASSARANDUBA, ANGELIM OU EQUIVALENTE DA REGIAO</t>
  </si>
  <si>
    <t>TABUA DE MADEIRA PARA PISO, CUMARU/IPE CHAMPANHE OU EQUIVALENTE DA REGIAO, ENCAIXE MACHO/FEMEA, *10 X 2* CM</t>
  </si>
  <si>
    <t>TABUA DE MADEIRA PARA PISO, CUMARU/IPE CHAMPANHE OU EQUIVALENTE DA REGIAO, ENCAIXE MACHO/FEMEA, *15 X 2* CM</t>
  </si>
  <si>
    <t>TABUA DE MADEIRA PARA PISO, IPE (CERNE) OU EQUIVALENTE DA REGIAO, ENCAIXE MACHO/FEMEA, *20 X 2* CM</t>
  </si>
  <si>
    <t>TABUA NAO APARELHADA *2,5 X 15* CM, EM MACARANDUBA/MASSARANDUBA, ANGELIM OU EQUIVALENTE DA REGIAO - BRUTA</t>
  </si>
  <si>
    <t>TABUA NAO APARELHADA *2,5 X 20* CM, EM MACARANDUBA/MASSARANDUBA, ANGELIM OU EQUIVALENTE DA REGIAO - BRUTA</t>
  </si>
  <si>
    <t>TABUA NAO APARELHADA *2,5 X 30* CM, EM MACARANDUBA/MASSARANDUBA, ANGELIM OU EQUIVALENTE DA REGIAO - BRUTA</t>
  </si>
  <si>
    <t>TACO DE MADEIRA PARA PISO, IPE (CERNE) OU EQUIVALENTE DA REGIAO, 7 X 42 CM, E = 2 CM</t>
  </si>
  <si>
    <t>TALABARTE DE SEGURANCA, 2 MOSQUETOES TRAVA DUPLA *53* MM DE ABERTURA, COM ABSORVEDOR DE ENERGIA</t>
  </si>
  <si>
    <t>TALHA ELETRICA 3 T, VELOCIDADE 2,1 M / MIN, POTENCIA 1,3 KW</t>
  </si>
  <si>
    <t>TALHA MANUAL DE CORRENTE, CAPACIDADE DE 1 T COM ELEVACAO DE 3 M</t>
  </si>
  <si>
    <t>TALHA MANUAL DE CORRENTE, CAPACIDADE DE 2 T COM ELEVACAO DE 3 M</t>
  </si>
  <si>
    <t>TALHADEIRA COM PUNHO DE PROTECAO *20 X 250* MM</t>
  </si>
  <si>
    <t>TAMPA CEGA EM PVC PARA CONDULETE 4 X 2"</t>
  </si>
  <si>
    <t>TAMPA DE CONCRETO ARMADO PARA FOSSA SEPTICA, DIAMETRO NOMINAL DE 3,00 M E ESPESSURA MINIMA DE 100 MM</t>
  </si>
  <si>
    <t>TAMPA DE CONCRETO ARMADO PARA FOSSA, D = *0,90* M, E = 0,05 M</t>
  </si>
  <si>
    <t>TAMPA DE CONCRETO ARMADO PARA FOSSA, D = *1,10* M, E = 0,05 M</t>
  </si>
  <si>
    <t>TAMPA DE CONCRETO ARMADO PARA FOSSA, D = *1,35* M, E = 0,05 M</t>
  </si>
  <si>
    <t>TAMPA DE CONCRETO ARMADO PARA FOSSA, D = 1,50 M, E = 0,05 M</t>
  </si>
  <si>
    <t>TAMPA DE CONCRETO ARMADO PARA FOSSA, D = 2,00 M, E = 0,05 M</t>
  </si>
  <si>
    <t>TAMPA DE CONCRETO ARMADO PARA FOSSA, D = 2,50 M, E = 0,05 M</t>
  </si>
  <si>
    <t>TAMPA DE CONCRETO ARMADO PARA POCO DE INSPECAO, COM FURO E TAMPINHA, DIAMETRO NOMINAL DE 3,00 M E ESPESSURA MINIMA DE 100 MM</t>
  </si>
  <si>
    <t>TAMPA DE CONCRETO ARMADO PARA POCO, COM FURO E TAMPINHA, D = *0,90* M, E = 0,05 M</t>
  </si>
  <si>
    <t>TAMPA DE CONCRETO ARMADO PARA POCO, COM FURO E TAMPINHA, D = *1,10* M, E = 0,05 M</t>
  </si>
  <si>
    <t>TAMPA DE CONCRETO ARMADO PARA POCO, COM FURO E TAMPINHA, D = *1,35* M, E = 0,05 M</t>
  </si>
  <si>
    <t>TAMPA DE CONCRETO ARMADO PARA POCO, COM FURO E TAMPINHA, D = 1,50 M, E = 0,05 M</t>
  </si>
  <si>
    <t>TAMPA DE CONCRETO ARMADO PARA POCO, COM FURO E TAMPINHA, D = 2,00 M, E = 0,05 M</t>
  </si>
  <si>
    <t>TAMPA DE CONCRETO ARMADO PARA POCO, COM FURO E TAMPINHA, D = 2,50 M, E = 0,05 M</t>
  </si>
  <si>
    <t>TAMPA PARA CONDULETE, EM PVC, PARA 1 INTERRUPTOR</t>
  </si>
  <si>
    <t>TAMPA PARA CONDULETE, EM PVC, PARA 1 MODULO RJ</t>
  </si>
  <si>
    <t>TAMPA PARA CONDULETE, EM PVC, PARA 2 MODULOS RJ</t>
  </si>
  <si>
    <t>TAMPA PARA CONDULETE, EM PVC, PARA TOMADA HEXAGONAL</t>
  </si>
  <si>
    <t>TAMPAO / CAP, ROSCA MACHO, DN 1", PARA TUBO PEX PARA INST. AGUA QUENTE/FRIA</t>
  </si>
  <si>
    <t>TAMPAO / CAP, ROSCA MACHO, DN 3/4", PARA TUBO PEX PARA INST. AGUA QUENTE/FRIA</t>
  </si>
  <si>
    <t>TAMPAO / TERMINAL / PLUG, D = 1 1/4", PARA DUTO CORRUGADO PEAD (CABEAMENTO SUBTERRANEO)</t>
  </si>
  <si>
    <t>TAMPAO / TERMINAL / PLUG, D = 2", PARA DUTO CORRUGADO PEAD (CABEAMENTO SUBTERRANEO)</t>
  </si>
  <si>
    <t>TAMPAO / TERMINAL / PLUG, D = 3", PARA DUTO CORRUGADO PEAD (CABEAMENTO SUBTERRANEO)</t>
  </si>
  <si>
    <t>TAMPAO / TERMINAL / PLUG, D = 4", PARA DUTO CORRUGADO PEAD (CABEAMENTO SUBTERRANEO)</t>
  </si>
  <si>
    <t>TAMPAO COM CORRENTE, EM LATAO, ENGATE RAPIDO 1 1/2", PARA INSTALACAO PREDIAL DE COMBATE A INCENDIO</t>
  </si>
  <si>
    <t>TAMPAO COM CORRENTE, EM LATAO, ENGATE RAPIDO 2 1/2", PARA INSTALACAO PREDIAL DE COMBATE A INCENDIO</t>
  </si>
  <si>
    <t>TAMPAO FOFO ARTICULADO P/ REGISTRO, COM BASE / REQUADRO, CLASSE A15 CARGA MAX 1,5 T, *200 X 200* MM (COM INSCRICAO EM RELEVO DO TIPO DE REDE)</t>
  </si>
  <si>
    <t>TAMPAO FOFO ARTICULADO P/ REGISTRO, COM BASE / REQUADRO, CLASSE A15 CARGA MAXIMA 1,5 T, *400 X 400* MM (COM INSCRICAO EM RELEVO DO TIPO DE REDE)</t>
  </si>
  <si>
    <t>TAMPAO FOFO ARTICULADO, COM BASE / REQUADRO, CLASSE B125 CARGA MAX 12,5 T, REDONDO, TAMPA 600 MM (COM INSCRICAO EM RELEVO DO TIPO DE REDE)</t>
  </si>
  <si>
    <t>TAMPAO FOFO ARTICULADO, COM BASE / REQUADRO, CLASSE D400 CARGA MAX 40 T, REDONDO, TAMPA 600 MM (COM INSCRICAO EM RELEVO DO TIPO DE REDE)</t>
  </si>
  <si>
    <t>TAMPAO FOFO SIMPLES COM BASE / REQUADRO, CLASSE A15 CARGA MAX. 1,5 T, 300 X 300 MM (COM INSCRICAO EM RELEVO DO TIPO DE REDE)</t>
  </si>
  <si>
    <t>TAMPAO FOFO SIMPLES COM BASE / REQUADRO, CLASSE A15 CARGA MAX. 1,5 T, 400 X 400 MM (COM INSCRICAO EM RELEVO DO TIPO DE REDE)</t>
  </si>
  <si>
    <t>TAMPAO FOFO SIMPLES COM BASE / REQUADRO, CLASSE A15 CARGA MAX. 1,5 T, 400 X 600 MM (COM INSCRICAO EM RELEVO DO TIPO DE REDE)</t>
  </si>
  <si>
    <t>TAMPAO FOFO SIMPLES COM BASE / REQUADRO, CLASSE B125 CARGA MAX. 12,5 T, REDONDO, TAMPA 500 MM (COM INSCRICAO EM RELEVO DO TIPO DE REDE)</t>
  </si>
  <si>
    <t>TAMPAO FOFO SIMPLES COM BASE / REQUADRO, CLASSE B125 CARGA MAX. 12,5 T, REDONDO, TAMPA 600 MM (COM INSCRICAO EM RELEVO DO TIPO DE REDE)</t>
  </si>
  <si>
    <t>TAMPAO FOFO SIMPLES COM BASE / REQUADRO, CLASSE D400 CARGA MAX. 40 T, REDONDO, TAMPA 600 MM (COM INSCRICAO EM RELEVO DO TIPO DE REDE)</t>
  </si>
  <si>
    <t>TAMPAO FOFO SIMPLES COM BASE / REQUADRO, CLASSE D400 CARGA MAX. 40 T, REDONDO, TAMPA 900 MM (COM INSCRICAO EM RELEVO DO TIPO DE REDE)</t>
  </si>
  <si>
    <t>TAMPAO FOFO SIMPLES COM BASE / REQUADRO, R-2, CLASSE A15 CARGA MAX. 1,5 T, 550 X 1100 MM (COM INSCRICAO EM RELEVO DO TIPO DE REDE)</t>
  </si>
  <si>
    <t>TANQUE ACO INOXIDAVEL (ACO 304) COM ESFREGADOR E VALVULA, DE *50 X 40 X 22* CM</t>
  </si>
  <si>
    <t>TANQUE DE ACO CARBONO NAO REVESTIDO, PARA TRANSPORTE DE AGUA COM CAPACIDADE DE 10 M3, COM BOMBA CENTRIFUGA POR TOMADA DE FORCA, VAZAO MAXIMA *75* M3/H (INCLUI MONTAGEM, NAO INCLUI CAMINHAO)</t>
  </si>
  <si>
    <t>TANQUE DE ACO PARA TRANSPORTE DE AGUA COM CAPACIDADE DE 14 M3 (INCLUI MONTAGEM, NAO INCLUI CAMINHAO)</t>
  </si>
  <si>
    <t>TANQUE DE ACO PARA TRANSPORTE DE AGUA COM CAPACIDADE DE 4 M3 (INCLUI MONTAGEM, NAO INCLUI CAMINHAO)</t>
  </si>
  <si>
    <t>TANQUE DE ACO PARA TRANSPORTE DE AGUA COM CAPACIDADE DE 6 M3 (INCLUI MONTAGEM, NAO INCLUI CAMINHAO)</t>
  </si>
  <si>
    <t>TANQUE DE ACO PARA TRANSPORTE DE AGUA COM CAPACIDADE DE 8 M3 (INCLUI MONTAGEM, NAO INCLUI CAMINHAO)</t>
  </si>
  <si>
    <t>TANQUE DE ASFALTO ESTACIONARIO COM MACARICO, CAPACIDADE 20.000 L</t>
  </si>
  <si>
    <t>TANQUE DE ASFALTO ESTACIONARIO COM SERPENTINA, CAPACIDADE 20.000 L</t>
  </si>
  <si>
    <t>TANQUE DE ASFALTO ESTACIONARIO COM SERPENTINA, CAPACIDADE 30.000 L</t>
  </si>
  <si>
    <t>TANQUE DE LOUCA BRANCA, COM COLUNA, *30* L</t>
  </si>
  <si>
    <t>TANQUE DE LOUCA BRANCA, SUSPENSO, *20* L</t>
  </si>
  <si>
    <t>TANQUE DUPLO EM MARMORE SINTETICO COM CUBA LISA E ESFREGADOR, *110 X 60* CM</t>
  </si>
  <si>
    <t>TANQUE SIMPLES EM MARMORE SINTETICO COM COLUNA, CAPACIDADE *22* L, *60 X 46* CM</t>
  </si>
  <si>
    <t>TANQUE SIMPLES EM MARMORE SINTETICO DE FIXAR NA PAREDE, CAPACIDADE *22* L, *60 X 46* CM</t>
  </si>
  <si>
    <t>TANQUE SIMPLES EM MARMORE SINTETICO SUSPENSO, CAPACIDADE *38* L, *60 X 60* CM</t>
  </si>
  <si>
    <t>TARIFA "A" ENTRE 0 E 20M3 FORNECIMENTO D'AGUA</t>
  </si>
  <si>
    <t>TARJETA LIVRE / OCUPADO PARA PORTA DE BANHEIRO, CORPO EM ZAMAC E ESPELHO EM LATAO</t>
  </si>
  <si>
    <t>TARUGO DELIMITADOR DE PROFUNDIDADE EM ESPUMA DE POLIETILENO DE BAIXA DENSIDADE 10 MM, CINZA</t>
  </si>
  <si>
    <t>TE 45 GRAUS DE FERRO GALVANIZADO, COM ROSCA BSP, DE 1 1/2"</t>
  </si>
  <si>
    <t>TE 45 GRAUS DE FERRO GALVANIZADO, COM ROSCA BSP, DE 1 1/4"</t>
  </si>
  <si>
    <t>TE 45 GRAUS DE FERRO GALVANIZADO, COM ROSCA BSP, DE 1"</t>
  </si>
  <si>
    <t>TE 45 GRAUS DE FERRO GALVANIZADO, COM ROSCA BSP, DE 1/2"</t>
  </si>
  <si>
    <t>TE 45 GRAUS DE FERRO GALVANIZADO, COM ROSCA BSP, DE 2 1/2"</t>
  </si>
  <si>
    <t>TE 45 GRAUS DE FERRO GALVANIZADO, COM ROSCA BSP, DE 2"</t>
  </si>
  <si>
    <t>TE 45 GRAUS DE FERRO GALVANIZADO, COM ROSCA BSP, DE 3"</t>
  </si>
  <si>
    <t>TE 45 GRAUS DE FERRO GALVANIZADO, COM ROSCA BSP, DE 3/4"</t>
  </si>
  <si>
    <t>TE 45 GRAUS DE FERRO GALVANIZADO, COM ROSCA BSP, DE 4"</t>
  </si>
  <si>
    <t>TE 90 GRAUS EM ACO CARBONO, SOLDAVEL, PRESSAO 3.000 LBS, DN 1 1/2"</t>
  </si>
  <si>
    <t>TE 90 GRAUS EM ACO CARBONO, SOLDAVEL, PRESSAO 3.000 LBS, DN 1 1/4"</t>
  </si>
  <si>
    <t>TE 90 GRAUS EM ACO CARBONO, SOLDAVEL, PRESSAO 3.000 LBS, DN 1"</t>
  </si>
  <si>
    <t>TE 90 GRAUS EM ACO CARBONO, SOLDAVEL, PRESSAO 3.000 LBS, DN 1/2"</t>
  </si>
  <si>
    <t>TE 90 GRAUS EM ACO CARBONO, SOLDAVEL, PRESSAO 3.000 LBS, DN 2 1/2"</t>
  </si>
  <si>
    <t>TE 90 GRAUS EM ACO CARBONO, SOLDAVEL, PRESSAO 3.000 LBS, DN 2"</t>
  </si>
  <si>
    <t>TE 90 GRAUS EM ACO CARBONO, SOLDAVEL, PRESSAO 3.000 LBS, DN 3"</t>
  </si>
  <si>
    <t>TE 90 GRAUS EM ACO CARBONO, SOLDAVEL, PRESSAO 3.000 LBS, DN 3/4"</t>
  </si>
  <si>
    <t>TE CPVC, SOLDAVEL, 90 GRAUS, 114 MM, PARA AGUA QUENTE PREDIAL</t>
  </si>
  <si>
    <t>TE CPVC, SOLDAVEL, 90 GRAUS, 15 MM, PARA AGUA QUENTE PREDIAL</t>
  </si>
  <si>
    <t>TE CPVC, SOLDAVEL, 90 GRAUS, 22 MM, PARA AGUA QUENTE PREDIAL</t>
  </si>
  <si>
    <t>TE CPVC, SOLDAVEL, 90 GRAUS, 28 MM, PARA AGUA QUENTE PREDIAL</t>
  </si>
  <si>
    <t>TE CPVC, SOLDAVEL, 90 GRAUS, 35 MM, PARA AGUA QUENTE PREDIAL</t>
  </si>
  <si>
    <t>TE CPVC, SOLDAVEL, 90 GRAUS, 42 MM, PARA AGUA QUENTE PREDIAL</t>
  </si>
  <si>
    <t>TE CPVC, SOLDAVEL, 90 GRAUS, 54 MM, PARA AGUA QUENTE PREDIAL</t>
  </si>
  <si>
    <t>TE CPVC, SOLDAVEL, 90 GRAUS, 73 MM, PARA AGUA QUENTE PREDIAL</t>
  </si>
  <si>
    <t>TE CPVC, SOLDAVEL, 90 GRAUS, 89 MM, PARA AGUA QUENTE PREDIAL</t>
  </si>
  <si>
    <t>TE DE COBRE SEM ANEL DE SOLDA, BOLSA X BOLSA X BOLSA, 104 MM</t>
  </si>
  <si>
    <t>TE DE COBRE SEM ANEL DE SOLDA, BOLSA X BOLSA X BOLSA, 15 MM</t>
  </si>
  <si>
    <t>TE DE COBRE SEM ANEL DE SOLDA, BOLSA X BOLSA X BOLSA, 22 MM</t>
  </si>
  <si>
    <t>TE DE COBRE SEM ANEL DE SOLDA, BOLSA X BOLSA X BOLSA, 28 MM</t>
  </si>
  <si>
    <t>TE DE COBRE SEM ANEL DE SOLDA, BOLSA X BOLSA X BOLSA, 35 MM</t>
  </si>
  <si>
    <t>TE DE COBRE SEM ANEL DE SOLDA, BOLSA X BOLSA X BOLSA, 42 MM</t>
  </si>
  <si>
    <t>TE DE COBRE SEM ANEL DE SOLDA, BOLSA X BOLSA X BOLSA, 54 MM</t>
  </si>
  <si>
    <t>TE DE COBRE SEM ANEL DE SOLDA, BOLSA X BOLSA X BOLSA, 66 MM</t>
  </si>
  <si>
    <t>TE DE COBRE SEM ANEL DE SOLDA, BOLSA X BOLSA X BOLSA, 79 MM</t>
  </si>
  <si>
    <t>TE DE FERRO GALVANIZADO, DE 1 1/2"</t>
  </si>
  <si>
    <t>TE DE FERRO GALVANIZADO, DE 1 1/4"</t>
  </si>
  <si>
    <t>TE DE FERRO GALVANIZADO, DE 1"</t>
  </si>
  <si>
    <t>TE DE FERRO GALVANIZADO, DE 1/2"</t>
  </si>
  <si>
    <t>TE DE FERRO GALVANIZADO, DE 2 1/2"</t>
  </si>
  <si>
    <t>TE DE FERRO GALVANIZADO, DE 2"</t>
  </si>
  <si>
    <t>TE DE FERRO GALVANIZADO, DE 3"</t>
  </si>
  <si>
    <t>TE DE FERRO GALVANIZADO, DE 3/4"</t>
  </si>
  <si>
    <t>TE DE FERRO GALVANIZADO, DE 4"</t>
  </si>
  <si>
    <t>TE DE FERRO GALVANIZADO, DE 5"</t>
  </si>
  <si>
    <t>TE DE FERRO GALVANIZADO, DE 6"</t>
  </si>
  <si>
    <t>TE DE INSPECAO, PVC, 100 X 75 MM, SERIE NORMAL PARA ESGOTO PREDIAL</t>
  </si>
  <si>
    <t>TE DE INSPECAO, PVC, SERIE R, 100 X 75 MM, PARA ESGOTO PREDIAL</t>
  </si>
  <si>
    <t>TE DE INSPECAO, PVC, SERIE R, 150 X 100 MM, PARA ESGOTO PREDIAL</t>
  </si>
  <si>
    <t>TE DE INSPECAO, PVC, SERIE R, 75 X 75 MM, PARA ESGOTO PREDIAL</t>
  </si>
  <si>
    <t>TE DE REDUCAO COM ROSCA, PVC, 90 GRAUS, 1 X 3/4", PARA AGUA FRIA PREDIAL</t>
  </si>
  <si>
    <t>TE DE REDUCAO COM ROSCA, PVC, 90 GRAUS, 1.1/2" X 3/4", AGUA FRIA PREDIAL</t>
  </si>
  <si>
    <t>TE DE REDUCAO COM ROSCA, PVC, 90 GRAUS, 3/4 X 1/2", PARA AGUA FRIA PREDIAL</t>
  </si>
  <si>
    <t>TE DE REDUCAO DE FERRO GALVANIZADO, COM ROSCA BSP, DE 1 1/2" X 1"</t>
  </si>
  <si>
    <t>TE DE REDUCAO DE FERRO GALVANIZADO, COM ROSCA BSP, DE 1 1/2" X 3/4"</t>
  </si>
  <si>
    <t>TE DE REDUCAO DE FERRO GALVANIZADO, COM ROSCA BSP, DE 1 1/4" X 3/4"</t>
  </si>
  <si>
    <t>TE DE REDUCAO DE FERRO GALVANIZADO, COM ROSCA BSP, DE 1" X 1/2"</t>
  </si>
  <si>
    <t>TE DE REDUCAO DE FERRO GALVANIZADO, COM ROSCA BSP, DE 1" X 3/4"</t>
  </si>
  <si>
    <t>TE DE REDUCAO DE FERRO GALVANIZADO, COM ROSCA BSP, DE 2 1/2" X 1 1/2"</t>
  </si>
  <si>
    <t>TE DE REDUCAO DE FERRO GALVANIZADO, COM ROSCA BSP, DE 2 1/2" X 1 1/4"</t>
  </si>
  <si>
    <t>TE DE REDUCAO DE FERRO GALVANIZADO, COM ROSCA BSP, DE 2 1/2" X 1"</t>
  </si>
  <si>
    <t>TE DE REDUCAO DE FERRO GALVANIZADO, COM ROSCA BSP, DE 2 1/2" X 2"</t>
  </si>
  <si>
    <t>TE DE REDUCAO DE FERRO GALVANIZADO, COM ROSCA BSP, DE 2" X 1 1/2"</t>
  </si>
  <si>
    <t>TE DE REDUCAO DE FERRO GALVANIZADO, COM ROSCA BSP, DE 2" X 1 1/4"</t>
  </si>
  <si>
    <t>TE DE REDUCAO DE FERRO GALVANIZADO, COM ROSCA BSP, DE 2" X 1"</t>
  </si>
  <si>
    <t>TE DE REDUCAO DE FERRO GALVANIZADO, COM ROSCA BSP, DE 3" X 1 1/2"</t>
  </si>
  <si>
    <t>TE DE REDUCAO DE FERRO GALVANIZADO, COM ROSCA BSP, DE 3" X 1 1/4"</t>
  </si>
  <si>
    <t>TE DE REDUCAO DE FERRO GALVANIZADO, COM ROSCA BSP, DE 3" X 1"</t>
  </si>
  <si>
    <t>TE DE REDUCAO DE FERRO GALVANIZADO, COM ROSCA BSP, DE 3" X 2 1/2"</t>
  </si>
  <si>
    <t>TE DE REDUCAO DE FERRO GALVANIZADO, COM ROSCA BSP, DE 3" X 2"</t>
  </si>
  <si>
    <t>TE DE REDUCAO DE FERRO GALVANIZADO, COM ROSCA BSP, DE 3/4" X 1/2"</t>
  </si>
  <si>
    <t>TE DE REDUCAO DE FERRO GALVANIZADO, COM ROSCA BSP, DE 4" X 2"</t>
  </si>
  <si>
    <t>TE DE REDUCAO DE FERRO GALVANIZADO, COM ROSCA BSP, DE 4" X 3"</t>
  </si>
  <si>
    <t>TE DE REDUCAO, CPVC, 22 X 15 MM, PARA AGUA QUENTE PREDIAL</t>
  </si>
  <si>
    <t>TE DE REDUCAO, CPVC, 28 X 22 MM, PARA AGUA QUENTE PREDIAL</t>
  </si>
  <si>
    <t>TE DE REDUCAO, CPVC, 35 X 28 MM, PARA AGUA QUENTE PREDIAL</t>
  </si>
  <si>
    <t>TE DE REDUCAO, CPVC, 42 X 35 MM, PARA AGUA QUENTE PREDIAL</t>
  </si>
  <si>
    <t>TE DE REDUCAO, PVC PBA, BBB, JE, DN 100 X 50 / DE 110 X 60 MM, PARA REDE DE AGUA</t>
  </si>
  <si>
    <t>TE DE REDUCAO, PVC PBA, BBB, JE, DN 100 X 75 / DE 110 X 85 MM, PARA REDE DE AGUA</t>
  </si>
  <si>
    <t>TE DE REDUCAO, PVC PBA, BBB, JE, DN 75 X 50 / DE 85 X 60 MM, PARA REDE DE AGUA</t>
  </si>
  <si>
    <t>TE DE REDUCAO, PVC, SOLDAVEL, 90 GRAUS, 110 MM X 60 MM, PARA AGUA FRIA PREDIAL</t>
  </si>
  <si>
    <t>TE DE REDUCAO, PVC, SOLDAVEL, 90 GRAUS, 25 MM X 20 MM, PARA AGUA FRIA PREDIAL</t>
  </si>
  <si>
    <t>TE DE REDUCAO, PVC, SOLDAVEL, 90 GRAUS, 32 MM X 25 MM, PARA AGUA FRIA PREDIAL</t>
  </si>
  <si>
    <t>TE DE REDUCAO, PVC, SOLDAVEL, 90 GRAUS, 40 MM X 32 MM, PARA AGUA FRIA PREDIAL</t>
  </si>
  <si>
    <t>TE DE REDUCAO, PVC, SOLDAVEL, 90 GRAUS, 50 MM X 20 MM, PARA AGUA FRIA PREDIAL</t>
  </si>
  <si>
    <t>TE DE REDUCAO, PVC, SOLDAVEL, 90 GRAUS, 50 MM X 25 MM, PARA AGUA FRIA PREDIAL</t>
  </si>
  <si>
    <t>TE DE REDUCAO, PVC, SOLDAVEL, 90 GRAUS, 50 MM X 32 MM, PARA AGUA FRIA PREDIAL</t>
  </si>
  <si>
    <t>TE DE REDUCAO, PVC, SOLDAVEL, 90 GRAUS, 50 MM X 40 MM, PARA AGUA FRIA PREDIAL</t>
  </si>
  <si>
    <t>TE DE REDUCAO, PVC, SOLDAVEL, 90 GRAUS, 75 MM X 50 MM, PARA AGUA FRIA PREDIAL</t>
  </si>
  <si>
    <t>TE DE REDUCAO, PVC, SOLDAVEL, 90 GRAUS, 85 MM X 60 MM, PARA AGUA FRIA PREDIAL</t>
  </si>
  <si>
    <t>TE DE SERVICO INTEGRADO, EM POLIPROPILENO (PP), PARA TUBOS EM PEAD, 63 X 20 MM - LIGACAO PREDIAL DE AGUA</t>
  </si>
  <si>
    <t>TE DE SERVICO INTEGRADO, EM POLIPROPILENO (PP), PARA TUBOS EM PEAD/PVC, 60 X 20 MM - LIGACAO PREDIAL DE AGUA</t>
  </si>
  <si>
    <t>TE DE SERVICO INTEGRADO, EM POLIPROPILENO (PP), PARA TUBOS EM PEAD/PVC, 60 X 32 MM - LIGACAO PREDIAL DE AGUA</t>
  </si>
  <si>
    <t>TE DE SERVICO, PEAD PE 100, DE 125 X 20 MM, PARA ELETROFUSAO</t>
  </si>
  <si>
    <t>TE DE SERVICO, PEAD PE 100, DE 125 X 32 MM, PARA ELETROFUSAO</t>
  </si>
  <si>
    <t>TE DE SERVICO, PEAD PE 100, DE 125 X 63 MM, PARA ELETROFUSAO</t>
  </si>
  <si>
    <t>TE DE SERVICO, PEAD PE 100, DE 200 X 20 MM, PARA ELETROFUSAO</t>
  </si>
  <si>
    <t>TE DE SERVICO, PEAD PE 100, DE 200 X 32 MM, PARA ELETROFUSAO</t>
  </si>
  <si>
    <t>TE DE SERVICO, PEAD PE 100, DE 200 X 63 MM, PARA ELETROFUSAO</t>
  </si>
  <si>
    <t>TE DE SERVICO, PEAD PE 100, DE 63 X 20 MM, PARA ELETROFUSAO</t>
  </si>
  <si>
    <t>TE DE SERVICO, PEAD PE 100, DE 63 X 32 MM, PARA ELETROFUSAO</t>
  </si>
  <si>
    <t>TE DE SERVICO, PEAD PE 100, DE 63 X 63 MM, PARA ELETROFUSAO</t>
  </si>
  <si>
    <t>TE DE TRANSICAO, CPVC, SOLDAVEL, 15 MM X 1/2", PARA AGUA QUENTE</t>
  </si>
  <si>
    <t>TE DE TRANSICAO, CPVC, SOLDAVEL, 22 MM X 1/2", PARA AGUA QUENTE</t>
  </si>
  <si>
    <t>TE DUPLA CURVA BRONZE/LATAO SEM ANEL DE SOLDA, ROSCA F X BOLSA X ROSCA F, 1/2" X 15 X 1/2"</t>
  </si>
  <si>
    <t>TE DUPLA CURVA BRONZE/LATAO SEM ANEL DE SOLDA, ROSCA F X BOLSA X ROSCA F, 3/4" X 22 X 3/4"</t>
  </si>
  <si>
    <t>TE METALICO, PARA CONEXAO COM ANEL DESLIZANTE, DN 16 MM, EM TUBO PEX PARA INST. AGUA QUENTE/FRIA</t>
  </si>
  <si>
    <t>TE METALICO, PARA CONEXAO COM ANEL DESLIZANTE, DN 20 MM, EM TUBO PEX PARA INST. AGUA QUENTE/FRIA</t>
  </si>
  <si>
    <t>TE METALICO, PARA CONEXAO COM ANEL DESLIZANTE, DN 25 MM, EM TUBO PEX PARA INST. AGUA QUENTE/FRIA</t>
  </si>
  <si>
    <t>TE METALICO, PARA CONEXAO COM ANEL DESLIZANTE, DN 32 MM, EM TUBO PEX PARA INST. AGUA QUENTE/FRIA</t>
  </si>
  <si>
    <t>TE MISTURADOR COM INSERTO METALICO, FEMEA, PPR, DN 25 MM X 3/4", PARA AGUA QUENTE E FRIA PREDIAL</t>
  </si>
  <si>
    <t>TE MISTURADOR DE TRANSICAO, CPVC, COM ROSCA, 22 MM X 3/4", PARA AGUA QUENTE</t>
  </si>
  <si>
    <t>TE MISTURADOR, CPVC, SOLDAVEL, 15 MM, PARA AGUA QUENTE</t>
  </si>
  <si>
    <t>TE MISTURADOR, CPVC, SOLDAVEL, 22 MM, PARA AGUA QUENTE</t>
  </si>
  <si>
    <t>TE MISTURADOR, PPR, F/M/M, DN 20 X 20 MM, PARA AGUA QUENTE PREDIAL</t>
  </si>
  <si>
    <t>TE MISTURADOR, PPR, F/M/M, DN 25 X 25 MM, PARA AGUA QUENTE PREDIAL</t>
  </si>
  <si>
    <t>TE NORMAL, PPR, F/F/F, SOLDAVEL, 90 GRAUS, DN 110 X 110 X 110 MM, PARA AGUA QUENTE PREDIAL</t>
  </si>
  <si>
    <t>TE NORMAL, PPR, F/F/F, SOLDAVEL, 90 GRAUS, DN 20 X 20 X 20 MM, PARA AGUA QUENTE PREDIAL</t>
  </si>
  <si>
    <t>TE NORMAL, PPR, F/F/F, SOLDAVEL, 90 GRAUS, DN 25 X 25 X 25 MM, PARA AGUA QUENTE PREDIAL</t>
  </si>
  <si>
    <t>TE NORMAL, PPR, F/F/F, SOLDAVEL, 90 GRAUS, DN 32 X 32 X 32 MM, PARA AGUA QUENTE PREDIAL</t>
  </si>
  <si>
    <t>TE NORMAL, PPR, F/F/F, SOLDAVEL, 90 GRAUS, DN 40 X 40 X 40 MM, PARA AGUA QUENTE PREDIAL</t>
  </si>
  <si>
    <t>TE NORMAL, PPR, F/F/F, SOLDAVEL, 90 GRAUS, DN 50 X 50 X 50 MM, PARA AGUA QUENTE PREDIAL</t>
  </si>
  <si>
    <t>TE NORMAL, PPR, F/F/F, SOLDAVEL, 90 GRAUS, DN 63 X 63 X 63 MM, PARA AGUA QUENTE PREDIAL</t>
  </si>
  <si>
    <t>TE NORMAL, PPR, F/F/F, SOLDAVEL, 90 GRAUS, DN 75 X 75 X 75 MM, PARA AGUA QUENTE PREDIAL</t>
  </si>
  <si>
    <t>TE NORMAL, PPR, F/F/F, SOLDAVEL, 90 GRAUS, DN 90 X 90 X 90 MM, PARA AGUA QUENTE PREDIAL</t>
  </si>
  <si>
    <t>TE PVC ROSCAVEL 90 GRAUS, 1", PARA AGUA FRIA PREDIAL</t>
  </si>
  <si>
    <t>TE PVC SOLDAVEL, BBB, 90 GRAUS, DN 40 MM, PARA ESGOTO SECUNDARIO PREDIAL</t>
  </si>
  <si>
    <t>TE PVC, ROSCAVEL, 90 GRAUS, 1 1/2", AGUA FRIA PREDIAL</t>
  </si>
  <si>
    <t>TE PVC, ROSCAVEL, 90 GRAUS, 1/2", AGUA FRIA PREDIAL</t>
  </si>
  <si>
    <t>TE PVC, ROSCAVEL, 90 GRAUS, 2", AGUA FRIA PREDIAL</t>
  </si>
  <si>
    <t>TE PVC, ROSCAVEL, 90 GRAUS, 3/4", AGUA FRIA PREDIAL</t>
  </si>
  <si>
    <t>TE PVC, SOLDAVEL, COM BUCHA DE LATAO NA BOLSA CENTRAL, 90 GRAUS, 20 MM X 1/2", PARA AGUA FRIA PREDIAL</t>
  </si>
  <si>
    <t>TE PVC, SOLDAVEL, COM BUCHA DE LATAO NA BOLSA CENTRAL, 90 GRAUS, 25 MM X 1/2", PARA AGUA FRIA PREDIAL</t>
  </si>
  <si>
    <t>TE PVC, SOLDAVEL, COM BUCHA DE LATAO NA BOLSA CENTRAL, 90 GRAUS, 25 MM X 3/4", PARA AGUA FRIA PREDIAL</t>
  </si>
  <si>
    <t>TE PVC, SOLDAVEL, COM BUCHA DE LATAO NA BOLSA CENTRAL, 90 GRAUS, 32 MM X 3/4", PARA AGUA FRIA PREDIAL</t>
  </si>
  <si>
    <t>TE PVC, SOLDAVEL, COM ROSCA NA BOLSA CENTRAL, 90 GRAUS, 20 MM X 1/2", PARA AGUA FRIA PREDIAL</t>
  </si>
  <si>
    <t>TE PVC, SOLDAVEL, COM ROSCA NA BOLSA CENTRAL, 90 GRAUS, 25 MM X 1/2", PARA AGUA FRIA PREDIAL</t>
  </si>
  <si>
    <t>TE PVC, SOLDAVEL, COM ROSCA NA BOLSA CENTRAL, 90 GRAUS, 25 MM X 3/4", PARA AGUA FRIA PREDIAL</t>
  </si>
  <si>
    <t>TE PVC, SOLDAVEL, COM ROSCA NA BOLSA CENTRAL, 90 GRAUS, 32 MM X 3/4", PARA AGUA FRIA PREDIAL</t>
  </si>
  <si>
    <t>TE RANHURADO EM FERRO FUNDIDO, DN 50 (2")</t>
  </si>
  <si>
    <t>TE RANHURADO EM FERRO FUNDIDO, DN 65 (2 1/2")</t>
  </si>
  <si>
    <t>TE RANHURADO EM FERRO FUNDIDO, DN 80 (3")</t>
  </si>
  <si>
    <t>TE ROSCA FEMEA, METALICO, PARA CONEXAO COM ANEL DESLIZANTE, DN 16 MM X 1/2", EM TUBO PEX PARA INST. AGUA QUENTE/FRIA</t>
  </si>
  <si>
    <t>TE ROSCA FEMEA, METALICO, PARA CONEXAO COM ANEL DESLIZANTE, DN 20 MM X 1/2", EM TUBO PEX PARA INST. AGUA QUENTE/FRIA</t>
  </si>
  <si>
    <t>TE ROSCA FEMEA, METALICO, PARA CONEXAO COM ANEL DESLIZANTE, DN 25 MM X 3/4", EM TUBO PEX PARA INST. AGUA QUENTE/FRIA</t>
  </si>
  <si>
    <t>TE SANITARIO DE REDUCAO, PVC, DN 100 X 50 MM, SERIE NORMAL, PARA ESGOTO PREDIAL</t>
  </si>
  <si>
    <t>TE SANITARIO DE REDUCAO, PVC, DN 100 X 75 MM, SERIE NORMAL PARA ESGOTO PREDIAL</t>
  </si>
  <si>
    <t>TE SANITARIO, PVC, DN 100 X 100 MM, SERIE NORMAL, PARA ESGOTO PREDIAL</t>
  </si>
  <si>
    <t>TE SANITARIO, PVC, DN 40 X 40 MM, SERIE NORMAL, PARA ESGOTO PREDIAL</t>
  </si>
  <si>
    <t>TE SANITARIO, PVC, DN 50 X 50 MM, SERIE NORMAL, PARA ESGOTO PREDIAL</t>
  </si>
  <si>
    <t>TE SANITARIO, PVC, DN 75 X 75 MM, SERIE NORMAL PARA ESGOTO PREDIAL</t>
  </si>
  <si>
    <t>TE SOLDAVEL, PVC, 90 GRAUS, 110 MM, PARA AGUA FRIA PREDIAL (NBR 5648)</t>
  </si>
  <si>
    <t>TE SOLDAVEL, PVC, 90 GRAUS, 20 MM, PARA AGUA FRIA PREDIAL (NBR 5648)</t>
  </si>
  <si>
    <t>TE SOLDAVEL, PVC, 90 GRAUS, 25 MM, PARA AGUA FRIA PREDIAL (NBR 5648)</t>
  </si>
  <si>
    <t>TE SOLDAVEL, PVC, 90 GRAUS, 32 MM, PARA AGUA FRIA PREDIAL (NBR 5648)</t>
  </si>
  <si>
    <t>TE SOLDAVEL, PVC, 90 GRAUS, 40 MM, PARA AGUA FRIA PREDIAL (NBR 5648)</t>
  </si>
  <si>
    <t>TE SOLDAVEL, PVC, 90 GRAUS, 60 MM, PARA AGUA FRIA PREDIAL (NBR 5648)</t>
  </si>
  <si>
    <t>TE SOLDAVEL, PVC, 90 GRAUS, 75 MM, PARA AGUA FRIA PREDIAL (NBR 5648)</t>
  </si>
  <si>
    <t>TE SOLDAVEL, PVC, 90 GRAUS, 85 MM, PARA AGUA FRIA PREDIAL (NBR 5648)</t>
  </si>
  <si>
    <t>TE SOLDAVEL, PVC, 90 GRAUS,50 MM, PARA AGUA FRIA PREDIAL (NBR 5648)</t>
  </si>
  <si>
    <t>TE, PLASTICO, DN 16 MM, PARA CONEXAO COM CRIMPAGEM, EM TUBO PEX PARA INST. AGUA QUENTE/FRIA</t>
  </si>
  <si>
    <t>TE, PLASTICO, DN 20 MM, PARA CONEXAO COM CRIMPAGEM, EM TUBO PEX PARA INST. AGUA QUENTE/FRIA</t>
  </si>
  <si>
    <t>TE, PLASTICO, DN 25 MM, PARA CONEXAO COM CRIMPAGEM, EM TUBO PEX PARA INST. AGUA QUENTE/FRIA</t>
  </si>
  <si>
    <t>TE, PLASTICO, DN 32 MM, PARA CONEXAO COM CRIMPAGEM, EM TUBO PEX PARA INST. AGUA QUENTE/FRIA</t>
  </si>
  <si>
    <t>TE, PVC PBA, BBB, 90 GRAUS, DN 100 / DE 110 MM, PARA REDE DE AGUA</t>
  </si>
  <si>
    <t>TE, PVC PBA, BBB, 90 GRAUS, DN 50 / DE 60 MM, PARA REDE DE AGUA</t>
  </si>
  <si>
    <t>TE, PVC PBA, BBB, 90 GRAUS, DN 75 / DE 85 MM, PARA REDE DE AGUA</t>
  </si>
  <si>
    <t>TE, PVC, 90 GRAUS, BBB, JE, DN 200 MM, PARA REDE COLETORA ESGOTO</t>
  </si>
  <si>
    <t>TE, PVC, SERIE R, 100 X 100 MM, PARA ESGOTO PREDIAL</t>
  </si>
  <si>
    <t>TE, PVC, SERIE R, 100 X 75 MM, PARA ESGOTO PREDIAL</t>
  </si>
  <si>
    <t>TE, PVC, SERIE R, 150 X 100 MM, PARA ESGOTO PREDIAL</t>
  </si>
  <si>
    <t>TE, PVC, SERIE R, 150 X 150 MM, PARA ESGOTO PREDIAL</t>
  </si>
  <si>
    <t>TE, PVC, SERIE R, 75 X 75 MM, PARA ESGOTO PREDIAL</t>
  </si>
  <si>
    <t>TECNICO DE EDIFICACOES (HORISTA)</t>
  </si>
  <si>
    <t>TECNICO DE EDIFICACOES (MENSALISTA)</t>
  </si>
  <si>
    <t>TECNICO EM LABORATORIO E CAMPO DE CONSTRUCAO CIVIL (HORISTA)</t>
  </si>
  <si>
    <t>TECNICO EM LABORATORIO E CAMPO DE CONSTRUCAO CIVIL (MENSALISTA)</t>
  </si>
  <si>
    <t>TECNICO EM SEGURANCA DO TRABALHO (HORISTA)</t>
  </si>
  <si>
    <t>TECNICO EM SEGURANCA DO TRABALHO (MENSALISTA)</t>
  </si>
  <si>
    <t>TECNICO EM SONDAGEM (HORISTA)</t>
  </si>
  <si>
    <t>TECNICO EM SONDAGEM (MENSALISTA)</t>
  </si>
  <si>
    <t>TELA ARAME GALVANIZADO REVESTIDO COM POLIMERO, MALHA HEXAGONAL DUPLA TORCAO, 8 X 10 CM (ZN/AL REVESTIDO COM POLIMERO), FIO *2,4* MM</t>
  </si>
  <si>
    <t>TELA DE ACO SOLDADA GALVANIZADA/ZINCADA PARA ALVENARIA, FIO D = *1,20 A 1,70* MM, MALHA 15 X 15 MM, (C X L) *50 X 10,5* CM</t>
  </si>
  <si>
    <t>TELA DE ACO SOLDADA GALVANIZADA/ZINCADA PARA ALVENARIA, FIO D = *1,20 A 1,70* MM, MALHA 15 X 15 MM, (C X L) *50 X 12* CM</t>
  </si>
  <si>
    <t>TELA DE ACO SOLDADA GALVANIZADA/ZINCADA PARA ALVENARIA, FIO D = *1,20 A 1,70* MM, MALHA 15 X 15 MM, (C X L) *50 X 17,5* CM</t>
  </si>
  <si>
    <t>TELA DE ACO SOLDADA GALVANIZADA/ZINCADA PARA ALVENARIA, FIO D = *1,20 A 1,70* MM, MALHA 15 X 15 MM, (C X L) *50 X 6* CM</t>
  </si>
  <si>
    <t>TELA DE ACO SOLDADA GALVANIZADA/ZINCADA PARA ALVENARIA, FIO D = *1,20 A 1,70* MM, MALHA 15 X 15 MM, (C X L) *50 X 7,5* CM</t>
  </si>
  <si>
    <t>TELA DE ACO SOLDADA GALVANIZADA/ZINCADA PARA ALVENARIA, FIO D = *1,24 MM, MALHA 25 X 25 MM</t>
  </si>
  <si>
    <t>TELA DE ACO SOLDADA NERVURADA, CA-60, L-159, (1,69 KG/M2), DIAMETRO DO FIO = 4,5 MM, LARGURA = 2,45 M, ESPACAMENTO DA MALHA = 30 X 10 CM</t>
  </si>
  <si>
    <t>TELA DE ACO SOLDADA NERVURADA, CA-60, Q-113, (1,8 KG/M2), DIAMETRO DO FIO = 3,8 MM, LARGURA = 2,45 M, ESPACAMENTO DA MALHA = 10 X 10 CM</t>
  </si>
  <si>
    <t>TELA DE ACO SOLDADA NERVURADA, CA-60, Q-138, (2,20 KG/M2), DIAMETRO DO FIO = 4,2 MM, LARGURA = 2,45 M, ESPACAMENTO DA MALHA = 10 X 10 CM</t>
  </si>
  <si>
    <t>TELA DE ACO SOLDADA NERVURADA, CA-60, Q-159, (2,52 KG/M2), DIAMETRO DO FIO = 4,5 MM, LARGURA = 2,45 M, ESPACAMENTO DA MALHA = 10 X 10 CM</t>
  </si>
  <si>
    <t>TELA DE ACO SOLDADA NERVURADA, CA-60, Q-196, (3,11 KG/M2), DIAMETRO DO FIO = 5,0 MM, LARGURA = 2,45 M, ESPACAMENTO DA MALHA = 10 X 10 CM</t>
  </si>
  <si>
    <t>TELA DE ACO SOLDADA NERVURADA, CA-60, Q-283 (4,48 KG/M2), DIAMETRO DO FIO = 6,0 MM, LARGURA = 2,45 X 6,00 M DE COMPRIMENTO, ESPACAMENTO DA MALHA = 10 X 10 CM</t>
  </si>
  <si>
    <t>TELA DE ACO SOLDADA NERVURADA, CA-60, Q-61, (0,97 KG/M2), DIAMETRO DO FIO = 3,4 MM, LARGURA = 2,45 M, ESPACAMENTO DA MALHA = 15 X 15 CM</t>
  </si>
  <si>
    <t>TELA DE ACO SOLDADA NERVURADA, CA-60, Q-92, (1,48 KG/M2), DIAMETRO DO FIO = 4,2 MM, LARGURA = 2,45 X 60 M DE COMPRIMENTO, ESPACAMENTO DA MALHA = 15 X 15 CM</t>
  </si>
  <si>
    <t>TELA DE ACO SOLDADA NERVURADA, CA-60, T-196, (2,11 KG/M2), DIAMETRO DO FIO = 5,0 MM, LARGURA = 2,45 M, ESPACAMENTO DA MALHA = 30 X 10 CM</t>
  </si>
  <si>
    <t>TELA DE ARAME GALVANIZADA QUADRANGULAR / LOSANGULAR, FIO 2,11 MM (14 BWG), MALHA 5 X 5 CM, H = 2 M</t>
  </si>
  <si>
    <t>TELA DE ARAME GALVANIZADA QUADRANGULAR / LOSANGULAR, FIO 2,11 MM (14 BWG), MALHA 8 X 8 CM, H = 2 M</t>
  </si>
  <si>
    <t>TELA DE ARAME GALVANIZADA QUADRANGULAR / LOSANGULAR, FIO 2,77 MM (12 BWG), MALHA 10 X 10 CM, H = 2 M</t>
  </si>
  <si>
    <t>TELA DE ARAME GALVANIZADA QUADRANGULAR / LOSANGULAR, FIO 2,77 MM (12 BWG), MALHA 5 X 5 CM, H = 2 M</t>
  </si>
  <si>
    <t>TELA DE ARAME GALVANIZADA QUADRANGULAR / LOSANGULAR, FIO 2,77 MM (12 BWG), MALHA 8 X 8 CM, H = 2 M</t>
  </si>
  <si>
    <t>TELA DE ARAME GALVANIZADA QUADRANGULAR / LOSANGULAR, FIO 3,4 MM (10 BWG), MALHA 5 X 5 CM, H = 2 M</t>
  </si>
  <si>
    <t>TELA DE ARAME GALVANIZADA QUADRANGULAR / LOSANGULAR, FIO 4,19 MM (8 BWG), MALHA 5 X 5 CM, H = 2 M</t>
  </si>
  <si>
    <t>TELA DE ARAME GALVANIZADA REVESTIDA EM PVC, QUADRANGULAR / LOSANGULAR, FIO 2,11 MM (14 BWG), BITOLA FINAL = *2,8* MM, MALHA *8 X 8* CM, H = 2 M</t>
  </si>
  <si>
    <t>TELA DE ARAME GALVANIZADA REVESTIDA EM PVC, QUADRANGULAR / LOSANGULAR, FIO 2,77 MM (12 BWG), BITOLA FINAL = *3,8* MM, MALHA 7,5 X 7,5 CM, H = 2 M</t>
  </si>
  <si>
    <t>TELA DE ARAME GALVANIZADA, HEXAGONAL, FIO 0,56 MM (24 BWG), MALHA 1/2", H = 1 M</t>
  </si>
  <si>
    <t>TELA DE ARAME ONDULADA, FIO *2,77* MM (12 BWG), MALHA 5 X 5 CM, H = 2 M</t>
  </si>
  <si>
    <t>TELA DE FIBRA DE VIDRO, ACABAMENTO ANTI-ALCALINO, MALHA 10 X 10 MM</t>
  </si>
  <si>
    <t>TELA EM MALHA HEXAGONAL DE DUPLA TORCAO 8 X 10 CM (ZN/AL REVESTIDO COM POLIMERO), FIO 2,7 MM, COM GEOMANTA OU BIOMANTA, DIMENSOES 4,0 X 2,0 X 0,6 M, COM INCLINACAO DE 70 GRAUS, PARA SOLO REFORCADO</t>
  </si>
  <si>
    <t>TELA EM METAL PARA ESTUQUE (DEPLOYE)</t>
  </si>
  <si>
    <t>TELA FACHADEIRA EM POLIETILENO, ROLO DE 3 X 100 M (L X C), COR BRANCA, SEM LOGOMARCA - PARA PROTECAO DE OBRAS</t>
  </si>
  <si>
    <t>TELA PLASTICA LARANJA, TIPO TAPUME PARA SINALIZACAO, MALHA RETANGULAR, ROLO 1.20 X 50 M (L X C)</t>
  </si>
  <si>
    <t>TELA PLASTICA TECIDA LISTRADA BRANCA E LARANJA, TIPO GUARDA CORPO, EM POLIETILENO MONOFILADO, ROLO 1,20 X 50 M (L X C)</t>
  </si>
  <si>
    <t>TELHA CERAMICA TIPO AMERICANA, COMPRIMENTO DE *45* CM, RENDIMENTO DE *12* TELHAS/M2</t>
  </si>
  <si>
    <t>TELHA DE BARRO / CERAMICA, NAO ESMALTADA, TIPO COLONIAL, CANAL, PLAN, PAULISTA, COMPRIMENTO DE *44 A 50* CM, RENDIMENTO DE COBERTURA DE *26* TELHAS/M2</t>
  </si>
  <si>
    <t>TELHA DE BARRO / CERAMICA, NAO ESMALTADA, TIPO ROMANA, AMERICANA, PORTUGUESA, FRANCESA, COMPRIMENTO DE *41* CM, RENDIMENTO DE *16* TELHAS/M2</t>
  </si>
  <si>
    <t>TELHA DE CONCRETO TIPO CLASSICA, COR CINZA, COMPRIMENTO DE *42* CM, RENDIMENTO DE *10* TELHAS/M2</t>
  </si>
  <si>
    <t>TELHA DE FIBRA DE VIDRO ONDULADA, TRANSLUCIDA / INCOLOR, E = *0,6* MM, DE *0,50 X 2,44* M (L X C)</t>
  </si>
  <si>
    <t>TELHA DE FIBROCIMENTO E = 6 MM, DE 3,00 X 1,06 M (SEM AMIANTO)</t>
  </si>
  <si>
    <t>TELHA DE FIBROCIMENTO E = 6 MM, DE 4,10 X 1,06 M (SEM AMIANTO)</t>
  </si>
  <si>
    <t>TELHA DE FIBROCIMENTO E = 6 MM, DE 4,60 X 1,06 M (SEM AMIANTO)</t>
  </si>
  <si>
    <t>TELHA DE FIBROCIMENTO E = 8 MM, DE 3,00 X 1,06 M (SEM AMIANTO)</t>
  </si>
  <si>
    <t>TELHA DE FIBROCIMENTO E = 8 MM, DE 4,10 X 1,06 M (SEM AMIANTO)</t>
  </si>
  <si>
    <t>TELHA DE FIBROCIMENTO E = 8 MM, DE 4,60 X 1,06 M (SEM AMIANTO)</t>
  </si>
  <si>
    <t>TELHA DE FIBROCIMENTO ONDULADA E = 4 MM, DE 1,22 X 0,50 M (SEM AMIANTO)</t>
  </si>
  <si>
    <t>TELHA DE FIBROCIMENTO ONDULADA E = 4 MM, DE 2,13 X 0,50 M (SEM AMIANTO)</t>
  </si>
  <si>
    <t>TELHA DE FIBROCIMENTO ONDULADA E = 4 MM, DE 2,44 X 0,50 M (SEM AMIANTO)</t>
  </si>
  <si>
    <t>TELHA DE FIBROCIMENTO ONDULADA E = 6 MM, DE 1,53 X 1,10 M (SEM AMIANTO)</t>
  </si>
  <si>
    <t>TELHA DE FIBROCIMENTO ONDULADA E = 6 MM, DE 1,83 X 1,10 M (SEM AMIANTO)</t>
  </si>
  <si>
    <t>TELHA DE FIBROCIMENTO ONDULADA E = 6 MM, DE 2,44 X 1,10 M (SEM AMIANTO)</t>
  </si>
  <si>
    <t>TELHA DE FIBROCIMENTO ONDULADA E = 6 MM, DE 3,66 X 1,10 M (SEM AMIANTO)</t>
  </si>
  <si>
    <t>TELHA DE FIBROCIMENTO ONDULADA E = 8 MM, DE 1,53 X 1,10 M (SEM AMIANTO)</t>
  </si>
  <si>
    <t>TELHA DE FIBROCIMENTO ONDULADA E = 8 MM, DE 1,83 X 1,10 M (SEM AMIANTO)</t>
  </si>
  <si>
    <t>TELHA DE FIBROCIMENTO ONDULADA E = 8 MM, DE 2,44 X 1,10 M (SEM AMIANTO)</t>
  </si>
  <si>
    <t>TELHA DE FIBROCIMENTO ONDULADA E = 8 MM, DE 3,66 X 1,10 M (SEM AMIANTO)</t>
  </si>
  <si>
    <t>TELHA DE VIDRO TIPO FRANCESA, *39 X 23* CM</t>
  </si>
  <si>
    <t>TELHA ESTRUTURAL DE FIBROCIMENTO 1 ABA, DE 0,52 X 2,00 M (SEM AMIANTO)</t>
  </si>
  <si>
    <t>TELHA ESTRUTURAL DE FIBROCIMENTO 1 ABA, DE 0,52 X 2,50 M (SEM AMIANTO)</t>
  </si>
  <si>
    <t>TELHA ESTRUTURAL DE FIBROCIMENTO 1 ABA, DE 0,52 X 3,60 M (SEM AMIANTO)</t>
  </si>
  <si>
    <t>TELHA ESTRUTURAL DE FIBROCIMENTO 1 ABA, DE 0,52 X 4,00 M (SEM AMIANTO)</t>
  </si>
  <si>
    <t>TELHA ESTRUTURAL DE FIBROCIMENTO 1 ABA, DE 0,52 X 5,00 M (SEM AMIANTO)</t>
  </si>
  <si>
    <t>TELHA ESTRUTURAL DE FIBROCIMENTO 1 ABA, DE 0,52 X 5,50 M (SEM AMIANTO)</t>
  </si>
  <si>
    <t>TELHA ESTRUTURAL DE FIBROCIMENTO 1 ABA, DE 0,52 X 6,50 M (SEM AMIANTO)</t>
  </si>
  <si>
    <t>TELHA ESTRUTURAL DE FIBROCIMENTO 1 ABA, DE 0,52 X 7,20 M (SEM AMIANTO)</t>
  </si>
  <si>
    <t>TELHA ESTRUTURAL DE FIBROCIMENTO 2 ABAS, DE 1,00 X 3,00 M (SEM AMIANTO)</t>
  </si>
  <si>
    <t>TELHA ESTRUTURAL DE FIBROCIMENTO 2 ABAS, DE 1,00 X 4,60 M (SEM AMIANTO)</t>
  </si>
  <si>
    <t>TELHA ESTRUTURAL DE FIBROCIMENTO 2 ABAS, DE 1,00 X 6,00 M (SEM AMIANTO)</t>
  </si>
  <si>
    <t>TELHA ESTRUTURAL DE FIBROCIMENTO 2 ABAS, DE 1,00 X 7,40 M (SEM AMIANTO)</t>
  </si>
  <si>
    <t>TELHA ESTRUTURAL DE FIBROCIMENTO 2 ABAS, DE 1,00 X 8,20 M (SEM AMIANTO)</t>
  </si>
  <si>
    <t>TELHA ESTRUTURAL DE FIBROCIMENTO 2 ABAS, DE 1,00 X 9,20 M (SEM AMIANTO)</t>
  </si>
  <si>
    <t>TELHA GALVALUME COM ISOLAMENTO TERMOACUSTICO EM ESPUMA RIGIDA DE POLIURETANO (PU) INJETADO, ESPESSURA DE 30 MM, DENSIDADE DE 35 KG/M3, REVESTIMENTO EM TELHA TRAPEZOIDAL NAS DUAS FACES COM ESPESSURA DE 0,50 MM CADA, ACABAMENTO NATURAL (NAO INCLUI ACESSORIOS DE FIXACAO)</t>
  </si>
  <si>
    <t>TELHA ONDULADA EM ACO ZINCADO, ALTURA DE 17 MM, ESPESSURA DE 0,50 MM, LARGURA UTIL DE APROXIMADAMENTE 985 MM, SEM PINTURA</t>
  </si>
  <si>
    <t>TELHA TERMOISOLANTE REVESTIDA EM ACO GALVALUME, FACE SUPERIOR TRAPEZOIDAL E FACE INFERIOR PLANA (NAO INCLUI ACESSORIOS DE FIXACAO), REVEST COM ESPESSURA DE 0,50 MM, COM PRE-PINTURA DE COR BRANCA NAS DUAS FACES, NUCLEO EM POLIISOCIANURATO (PIR) COM ESPESSURA DE 50 MM</t>
  </si>
  <si>
    <t>TELHA TERMOISOLANTE REVESTIDA EM ACO GALVANIZADO, FACE SUPERIOR EM TELHA TRAPEZOIDAL E FACE INFERIOR EM CHAPA PLANA (SEM ACESSORIOS DE FIXACAO), REVESTIMENTO COM ESPESSURA DE 0,50 MM COM PRE-PINTURA NAS DUAS FACES, NUCLEO EM POLIESTIRENO (EPS) DE 30 MM</t>
  </si>
  <si>
    <t>TELHA TERMOISOLANTE REVESTIDA EM ACO GALVANIZADO, FACE SUPERIOR EM TELHA TRAPEZOIDAL E FACE INFERIOR EM CHAPA PLANA (SEM ACESSORIOS DE FIXACAO), REVESTIMENTO COM ESPESSURA DE 0,50 MM COM PRE-PINTURA NAS DUAS FACES, NUCLEO EM POLIESTIRENO (EPS) DE 50 MM</t>
  </si>
  <si>
    <t>TELHA TERMOISOLANTE REVESTIDA EM ACO GALVANIZADO, FACES SUPERIOR E INFERIOR EM TELHA TRAPEZOIDAL (SEM ACESSORIOS DE FIXACAO), REVESTIMENTO COM ESPESSURA DE 0,50 MM COM PRE-PINTURA NAS DUAS FACES, NUCLEO EM POLIESTIRENO (EPS) DE 50 MM</t>
  </si>
  <si>
    <t>TELHA TRAPEZOIDAL EM ACO ZINCADO, SEM PINTURA, ALTURA DE APROXIMADAMENTE 40 MM, ESPESSURA DE 0,50 MM E LARGURA UTIL DE 980 MM</t>
  </si>
  <si>
    <t>TELHA TRAPEZOIDAL EM ALUMINIO, ALTURA DE *38* MM E ESPESSURA DE 0,5 MM (LARGURA TOTAL DE 1056 MM E COMPRIMENTO DE 5000 MM)</t>
  </si>
  <si>
    <t>TELHA TRAPEZOIDAL EM ALUMINIO, ALTURA DE *38* MM E ESPESSURA DE 0,7 MM (LARGURA TOTAL DE 1056 MM E COMPRIMENTO DE 5000 MM)</t>
  </si>
  <si>
    <t>TELHA VIDRO TIPO CANAL OU COLONIAL, C = 46 A 50 CM</t>
  </si>
  <si>
    <t>TELHADOR / TELHADISTA (HORISTA)</t>
  </si>
  <si>
    <t>TELHADOR / TELHADISTA (MENSALISTA)</t>
  </si>
  <si>
    <t>TERMINAL A COMPRESSAO EM COBRE ESTANHADO PARA CABO 10 MM2, 1 FURO E 1 COMPRESSAO, PARA PARAFUSO DE FIXACAO M6</t>
  </si>
  <si>
    <t>TERMINAL A COMPRESSAO EM COBRE ESTANHADO PARA CABO 120 MM2, 1 FURO E 1 COMPRESSAO, PARA PARAFUSO DE FIXACAO M12</t>
  </si>
  <si>
    <t>TERMINAL A COMPRESSAO EM COBRE ESTANHADO PARA CABO 16 MM2, 1 FURO E 1 COMPRESSAO, PARA PARAFUSO DE FIXACAO M6</t>
  </si>
  <si>
    <t>TERMINAL A COMPRESSAO EM COBRE ESTANHADO PARA CABO 2,5 MM2, 1 FURO E 1 COMPRESSAO, PARA PARAFUSO DE FIXACAO M5</t>
  </si>
  <si>
    <t>TERMINAL A COMPRESSAO EM COBRE ESTANHADO PARA CABO 25 MM2, 1 FURO E 1 COMPRESSAO, PARA PARAFUSO DE FIXACAO M8</t>
  </si>
  <si>
    <t>TERMINAL A COMPRESSAO EM COBRE ESTANHADO PARA CABO 35 MM2, 1 FURO E 1 COMPRESSAO, PARA PARAFUSO DE FIXACAO M8</t>
  </si>
  <si>
    <t>TERMINAL A COMPRESSAO EM COBRE ESTANHADO PARA CABO 4 MM2, 1 FURO E 1 COMPRESSAO, PARA PARAFUSO DE FIXACAO M5</t>
  </si>
  <si>
    <t>TERMINAL A COMPRESSAO EM COBRE ESTANHADO PARA CABO 50 MM2, 1 FURO E 1 COMPRESSAO, PARA PARAFUSO DE FIXACAO M8</t>
  </si>
  <si>
    <t>TERMINAL A COMPRESSAO EM COBRE ESTANHADO PARA CABO 6 MM2, 1 FURO E 1 COMPRESSAO, PARA PARAFUSO DE FIXACAO M6</t>
  </si>
  <si>
    <t>TERMINAL A COMPRESSAO EM COBRE ESTANHADO PARA CABO 70 MM2, 1 FURO E 1 COMPRESSAO, PARA PARAFUSO DE FIXACAO M10</t>
  </si>
  <si>
    <t>TERMINAL A COMPRESSAO EM COBRE ESTANHADO PARA CABO 95 MM2, 1 FURO E 1 COMPRESSAO, PARA PARAFUSO DE FIXACAO M12</t>
  </si>
  <si>
    <t>TERMINAL DE VENTILACAO, 100 MM, SERIE NORMAL, ESGOTO PREDIAL</t>
  </si>
  <si>
    <t>TERMINAL DE VENTILACAO, 50 MM, SERIE NORMAL, ESGOTO PREDIAL</t>
  </si>
  <si>
    <t>TERMINAL DE VENTILACAO, 75 MM, SERIE NORMAL, ESGOTO PREDIAL</t>
  </si>
  <si>
    <t>TERMINAL METALICO A PRESSAO 1 CABO, PARA CABOS DE 4 A 10 MM2, COM 2 FUROS PARA FIXACAO</t>
  </si>
  <si>
    <t>TERMINAL METALICO A PRESSAO PARA 1 CABO DE 120 MM2, COM 1 FURO DE FIXACAO</t>
  </si>
  <si>
    <t>TERMINAL METALICO A PRESSAO PARA 1 CABO DE 150 A 185 MM2, COM 2 FUROS PARA FIXACAO</t>
  </si>
  <si>
    <t>TERMINAL METALICO A PRESSAO PARA 1 CABO DE 150 MM2, COM 1 FURO DE FIXACAO</t>
  </si>
  <si>
    <t>TERMINAL METALICO A PRESSAO PARA 1 CABO DE 16 A 25 MM2, COM 2 FUROS PARA FIXACAO</t>
  </si>
  <si>
    <t>TERMINAL METALICO A PRESSAO PARA 1 CABO DE 16 MM2, COM 1 FURO DE FIXACAO</t>
  </si>
  <si>
    <t>TERMINAL METALICO A PRESSAO PARA 1 CABO DE 185 MM2, COM 1 FURO DE FIXACAO</t>
  </si>
  <si>
    <t>TERMINAL METALICO A PRESSAO PARA 1 CABO DE 240 MM2, COM 1 FURO DE FIXACAO</t>
  </si>
  <si>
    <t>TERMINAL METALICO A PRESSAO PARA 1 CABO DE 25 A 35 MM2, COM 2 FUROS PARA FIXACAO</t>
  </si>
  <si>
    <t>TERMINAL METALICO A PRESSAO PARA 1 CABO DE 25 MM2, COM 1 FURO DE FIXACAO</t>
  </si>
  <si>
    <t>TERMINAL METALICO A PRESSAO PARA 1 CABO DE 300 MM2, COM 1 FURO DE FIXACAO</t>
  </si>
  <si>
    <t>TERMINAL METALICO A PRESSAO PARA 1 CABO DE 35 MM2, COM 1 FURO DE FIXACAO</t>
  </si>
  <si>
    <t>TERMINAL METALICO A PRESSAO PARA 1 CABO DE 50 A 70 MM2, COM 2 FUROS PARA FIXACAO</t>
  </si>
  <si>
    <t>TERMINAL METALICO A PRESSAO PARA 1 CABO DE 50 MM2, COM 1 FURO DE FIXACAO</t>
  </si>
  <si>
    <t>TERMINAL METALICO A PRESSAO PARA 1 CABO DE 6 A 10 MM2, COM 1 FURO DE FIXACAO</t>
  </si>
  <si>
    <t>TERMINAL METALICO A PRESSAO PARA 1 CABO DE 70 MM2, COM 1 FURO DE FIXACAO</t>
  </si>
  <si>
    <t>TERMINAL METALICO A PRESSAO PARA 1 CABO DE 95 A 120 MM2, COM 2 FUROS PARA FIXACAO</t>
  </si>
  <si>
    <t>TERMINAL METALICO A PRESSAO PARA 1 CABO DE 95 MM2, COM 1 FURO DE FIXACAO</t>
  </si>
  <si>
    <t>TERMOFUSORA PARA TUBOS E CONEXOES EM PPR COM DIAMETROS DE 20 A 63 MM, POTENCIA DE 800 W, TENSAO 220 V</t>
  </si>
  <si>
    <t>TERMOFUSORA PARA TUBOS E CONEXOES EM PPR COM DIAMETROS DE 75 A 110 MM, POTENCIA DE *1100* W, TENSAO 220 V</t>
  </si>
  <si>
    <t>TERRA VEGETAL (ENSACADA)</t>
  </si>
  <si>
    <t>TERRA VEGETAL (GRANEL)</t>
  </si>
  <si>
    <t>TESTEIRA ANTIDERRAPANTE PARA PISO VINILICO *5 X 2,5* CM, E = 2 MM</t>
  </si>
  <si>
    <t>TIJOLO CERAMICO LAMINADO DE *5,5 X 11 X 23* CM (L X A X C), COM 21 FUROS</t>
  </si>
  <si>
    <t>TIJOLO CERAMICO MACICO APARENTE 2 FUROS DE *6,5 X 10 X 20* CM (L X A X C)</t>
  </si>
  <si>
    <t>TIJOLO CERAMICO MACICO APARENTE DE *6 X 12 X 24* CM (L X A X C)</t>
  </si>
  <si>
    <t>TIJOLO CERAMICO MACICO COMUM DE *5 X 10 X 20* CM (L X A X C)</t>
  </si>
  <si>
    <t>TIJOLO CERAMICO REFRATARIO DE *2,5 X 11,4 X 22,9* CM (L X A X C)</t>
  </si>
  <si>
    <t>TIJOLO CERAMICO REFRATARIO DE *6,3 X 11,4 X 22,9* CM (L X A X C)</t>
  </si>
  <si>
    <t>TIL CONDOMINIAL, PVC, DN 100 X 100 MM, PARA REDE COLETORA DE ESGOTO</t>
  </si>
  <si>
    <t>TIL PARA LIGACAO PREDIAL, EM PVC, JE, BBB, DN 100 X 100 MM, PARA REDE COLETORA ESGOTO</t>
  </si>
  <si>
    <t>TIL RADIAL, PVC, JE, BBB, DN 300 X 200 MM, PARA REDE COLETORA DE ESGOTO (NBR 10.569)</t>
  </si>
  <si>
    <t>TINTA / REVESTIMENTO A BASE DE RESINA EPOXI COM ALCATRAO, BICOMPONENTE</t>
  </si>
  <si>
    <t>TINTA A BASE DE RESINA ACRILICA EMULSIONADA EM AGUA, PARA SINALIZACAO HORIZONTAL VIARIA (NBR 13699:2012)</t>
  </si>
  <si>
    <t>TINTA A OLEO BRILHANTE, PARA MADEIRAS E METAIS</t>
  </si>
  <si>
    <t>TINTA ACRILICA A BASE DE SOLVENTE, PARA SINALIZACAO HORIZONTAL VIARIA (NBR 11862)</t>
  </si>
  <si>
    <t>TINTA ACRILICA PREMIUM PARA PISO</t>
  </si>
  <si>
    <t>TINTA ASFALTICA IMPERMEABILIZANTE DILUIDA EM SOLVENTE, PARA MATERIAIS CIMENTICIOS, METAL E MADEIRA</t>
  </si>
  <si>
    <t>TINTA ASFALTICA IMPERMEABILIZANTE DISPERSA EM AGUA, PARA MATERIAIS CIMENTICIOS</t>
  </si>
  <si>
    <t>TINTA BORRACHA CLORADA, ACABAMENTO SEMIBRILHO, QUALQUER COR</t>
  </si>
  <si>
    <t>TINTA EPOXI BASE AGUA PREMIUM, BRANCA</t>
  </si>
  <si>
    <t>TINTA ESMALTE BASE AGUA PREMIUM ACETINADO</t>
  </si>
  <si>
    <t>TINTA ESMALTE BASE AGUA PREMIUM BRILHANTE</t>
  </si>
  <si>
    <t>TINTA ESMALTE SINTETICO PREMIUM ACETINADO</t>
  </si>
  <si>
    <t>TINTA ESMALTE SINTETICO PREMIUM BRILHANTE</t>
  </si>
  <si>
    <t>TINTA ESMALTE SINTETICO PREMIUM DE DUPLA ACAO GRAFITE FOSCO PARA SUPERFICIES METALICAS FERROSAS</t>
  </si>
  <si>
    <t>TINTA ESMALTE SINTETICO PREMIUM DE EFEITO PROTETOR DE SUPERFICIE METALICA ALUMINIO</t>
  </si>
  <si>
    <t>TINTA ESMALTE SINTETICO PREMIUM FOSCO</t>
  </si>
  <si>
    <t>TINTA ESMALTE SINTETICO STANDARD ACETINADO</t>
  </si>
  <si>
    <t>TINTA ESMALTE SINTETICO STANDARD BRILHANTE</t>
  </si>
  <si>
    <t>TINTA ESMALTE SINTETICO STANDARD FOSCO</t>
  </si>
  <si>
    <t>TINTA LATEX ACRILICA ECONOMICA, COR BRANCA</t>
  </si>
  <si>
    <t>TINTA LATEX ACRILICA PREMIUM, COR BRANCO FOSCO</t>
  </si>
  <si>
    <t>TINTA LATEX ACRILICA STANDARD, COR BRANCA</t>
  </si>
  <si>
    <t>TINTA LATEX ACRILICA SUPER PREMIUM, COR BRANCO FOSCO</t>
  </si>
  <si>
    <t>TINTA MINERAL IMPERMEAVEL EM PO, BRANCA</t>
  </si>
  <si>
    <t>TINTA/RESINA ACRILICA PREMIUM PARA CERAMICA, PEDRAS E OUTROS</t>
  </si>
  <si>
    <t>TIRANTE COM ELO, EM ARAME GALVANIZADO RIGIDO, NUMERO 10, COMPRIMENTO 2000 MM, PARA PENDURAL DE FORRO REMOVIVEL</t>
  </si>
  <si>
    <t>TIRANTE EM FERRO GALVANIZADO PARA CONTRAVENTAMENTO DE TELHA CANALETE 90, 1/4" X 400 MM</t>
  </si>
  <si>
    <t>TOALHEIRO PLASTICO TIPO DISPENSER PARA PAPEL TOALHA INTERFOLHADO</t>
  </si>
  <si>
    <t>TOMADA 2P+T 10A, 250V (APENAS MODULO)</t>
  </si>
  <si>
    <t>TOMADA 2P+T 10A, 250V, CONJUNTO MONTADO PARA EMBUTIR 4" X 2" (PLACA + SUPORTE + MODULO)</t>
  </si>
  <si>
    <t>TOMADA 2P+T 10A, 250V, CONJUNTO MONTADO PARA SOBREPOR 4" X 2" (CAIXA + MODULO)</t>
  </si>
  <si>
    <t>TOMADA 2P+T 20A 250V, CONJUNTO MONTADO PARA EMBUTIR 4" X 2" (PLACA + SUPORTE + MODULO)</t>
  </si>
  <si>
    <t>TOMADA 2P+T 20A, 250V (APENAS MODULO)</t>
  </si>
  <si>
    <t>TOMADA INDUSTRIAL DE EMBUTIR 3P+T 30 A, 440 V, COM TRAVA, COM PLACA</t>
  </si>
  <si>
    <t>TOMADA INDUSTRIAL DE EMBUTIR 3P+T 30 A, 440 V, COM TRAVA, SEM PLACA</t>
  </si>
  <si>
    <t>TOMADA PARA ANTENA DE TV, CABO COAXIAL DE 9 MM (APENAS MODULO)</t>
  </si>
  <si>
    <t>TOMADA PARA ANTENA DE TV, CABO COAXIAL DE 9 MM, CONJUNTO MONTADO PARA EMBUTIR 4" X 2" (PLACA + SUPORTE + MODULO)</t>
  </si>
  <si>
    <t>TOMADA RJ11, 2 FIOS (APENAS MODULO)</t>
  </si>
  <si>
    <t>TOMADA RJ11, 2 FIOS, CONJUNTO MONTADO PARA EMBUTIR 4" X 2" (PLACA + SUPORTE + MODULO)</t>
  </si>
  <si>
    <t>TOMADA RJ45, 8 FIOS, CAT 5E (APENAS MODULO)</t>
  </si>
  <si>
    <t>TOMADA RJ45, 8 FIOS, CAT 5E, CONJUNTO MONTADO PARA EMBUTIR 4" X 2" (PLACA + SUPORTE + MODULO)</t>
  </si>
  <si>
    <t>TOMADAS (2 MODULOS) 2P+T 10A, 250V, CONJUNTO MONTADO PARA EMBUTIR 4" X 2" (PLACA + SUPORTE + MODULOS)</t>
  </si>
  <si>
    <t>TOPOGRAFO (HORISTA)</t>
  </si>
  <si>
    <t>TOPOGRAFO (MENSALISTA)</t>
  </si>
  <si>
    <t>TORNEIRA DE BOIA CONVENCIONAL PARA CAIXA D'AGUA, 1", AGUA FRIA, COM HASTE E TORNEIRA METALICOS E BALAO PLASTICO</t>
  </si>
  <si>
    <t>TORNEIRA DE BOIA CONVENCIONAL PARA CAIXA D'AGUA, 2", AGUA FRIA, COM HASTE E TORNEIRA METALICOS E BALAO PLASTICO</t>
  </si>
  <si>
    <t>TORNEIRA DE BOIA CONVENCIONAL PARA CAIXA D'AGUA, AGUA FRIA, 1.1/2", COM HASTE E TORNEIRA METALICOS E BALAO PLASTICO</t>
  </si>
  <si>
    <t>TORNEIRA DE BOIA CONVENCIONAL PARA CAIXA D'AGUA, AGUA FRIA, 1.1/4", COM HASTE E TORNEIRA METALICOS E BALAO PLASTICO</t>
  </si>
  <si>
    <t>TORNEIRA DE BOIA CONVENCIONAL PARA CAIXA D'AGUA, AGUA FRIA, 1/2", COM HASTE E TORNEIRA METALICOS E BALAO PLASTICO</t>
  </si>
  <si>
    <t>TORNEIRA DE BOIA CONVENCIONAL PARA CAIXA D'AGUA, AGUA FRIA, 3/4", COM HASTE E TORNEIRA METALICOS E BALAO PLASTICO</t>
  </si>
  <si>
    <t>TORNEIRA DE BOIA VAZAO TOTAL PARA CAIXA D'AGUA, AGUA FRIA, BITOLA 1", COM HASTE E TORNEIRA METALICOS E BALAO PLASTICO</t>
  </si>
  <si>
    <t>TORNEIRA DE BOIA VAZAO TOTAL PARA CAIXA D'AGUA, AGUA FRIA, BITOLA 1/2", COM HASTE E TORNEIRA METALICOS E BALAO PLASTICO</t>
  </si>
  <si>
    <t>TORNEIRA DE BOIA VAZAO TOTAL PARA CAIXA D'AGUA, AGUA FRIA, BITOLA 3/4", COM HASTE E TORNEIRA METALICOS E BALAO PLASTICO</t>
  </si>
  <si>
    <t>TORNEIRA DE MESA PARA LAVATORIO, METALICA CROMADA, COM MISTURADOR MONOCOMANDO, BICA BAIXA</t>
  </si>
  <si>
    <t>TORNEIRA DE MESA PARA LAVATORIO, METALICA CROMADA, COM SENSOR DE APROXIMACAO ELETRICO, BIVOLT</t>
  </si>
  <si>
    <t>TORNEIRA DE MESA/BANCADA, PARA LAVATORIO, FIXA, METALICA CROMADA, PADRAO POPULAR, 1/2" OU 3/4"</t>
  </si>
  <si>
    <t>TORNEIRA DE METAL AMARELO, PARA TANQUE / JARDIM, DE PAREDE, COM BICO PLASTICO, CANO CURTO, AREA EXTERNA, PADRAO POPULAR / USO GERAL, 1/2" OU 3/4"</t>
  </si>
  <si>
    <t>TORNEIRA DE METAL AMARELO, PARA TANQUE / JARDIM, DE PAREDE, SEM BICO, CANO CURTO, PADRAO POPULAR / USO GERAL, 1/2" OU 3/4"</t>
  </si>
  <si>
    <t>TORNEIRA ELETRICA DE PAREDE, PLASTICA, BICA ALTA, PARA COZINHA, 5500 W (110/220 V)</t>
  </si>
  <si>
    <t>TORNEIRA METALICA CROMADA CANO CURTO, SEM BICO, SEM AREJADOR, DE PAREDE, PARA TANQUE E USO GERAL, 1/2" OU 3/4"</t>
  </si>
  <si>
    <t>TORNEIRA METALICA CROMADA DE MESA PARA LAVATORIO, BICA ALTA, COM AREJADOR</t>
  </si>
  <si>
    <t>TORNEIRA METALICA CROMADA DE MESA PARA LAVATORIO, COM SENSOR DE PRESENCA A PILHA, COM AREJADOR EMBUTIDO</t>
  </si>
  <si>
    <t>TORNEIRA METALICA CROMADA DE MESA, PARA LAVATORIO, TEMPORIZADA PRESSAO FECHAMENTO AUTOMATICO, BICA BAIXA</t>
  </si>
  <si>
    <t>TORNEIRA METALICA CROMADA DE PAREDE LONGA PARA LAVATORIO, COM AREJADOR, ACIONAMENTO ALAVANCA, 1/4 DE VOLTA</t>
  </si>
  <si>
    <t>TORNEIRA METALICA CROMADA DE PAREDE, PARA COZINHA, BICA MOVEL, COM AREJADOR, 1/2" OU 3/4"</t>
  </si>
  <si>
    <t>TORNEIRA METALICA CROMADA PARA JARDIM / TANQUE, COM BICO PLASTICO, CANO LONGO, DE PAREDE, PADRAO POPULAR / USO GERAL, 1/2" OU 3/4"</t>
  </si>
  <si>
    <t>TORNEIRA METALICA CROMADA PARA TANQUE / JARDIM, SEM BICO, CANO LONGO, DE PAREDE, PADRAO POPULAR / USO GERAL, 1/2" OU 3/4"</t>
  </si>
  <si>
    <t>TORNEIRA METALICA CROMADA, CANO CURTO, COM AREJADOR, SEM BICO PLASTICO, DE PAREDE, PARA USO GERAL, 1/2" OU 3/4"</t>
  </si>
  <si>
    <t>TORNEIRA METALICA CROMADA, DE MESA/BANCADA, PARA COZINHA, BICA MOVEL, COM AREJADOR, 1/2" OU 3/4"</t>
  </si>
  <si>
    <t>TORNEIRA METALICA CROMADA, RETA, DE PAREDE, PARA COZINHA, COM AREJADOR, PADRAO POPULAR, 1/2" OU 3/4"</t>
  </si>
  <si>
    <t>TORNEIRA METALICA CROMADA, RETA, DE PAREDE, PARA COZINHA, SEM BICO, SEM AREJADOR, PADRAO POPULAR, 1/2" OU 3/4"</t>
  </si>
  <si>
    <t>TORNEIRA PLASTICA DE BOIA PARA CAIXA DE DESCARGA, 1/2", BALAO E TORNEIRA PLASTICOS, COM HASTE METALICA</t>
  </si>
  <si>
    <t>TORNEIRA PLASTICA DE MESA, BICA MOVEL, PARA COZINHA 1/2"</t>
  </si>
  <si>
    <t>TORNEIRA PLASTICA PARA TANQUE 1/2" OU 3/4" COM BICO PARA MANGUEIRA</t>
  </si>
  <si>
    <t>TRANSFORMADOR TRIFASICO DE DISTRIBUICAO, POTENCIA DE 1000 KVA, TENSAO NOMINAL DE 15 KV, TENSAO SECUNDARIA DE 220/127V, EM OLEO ISOLANTE TIPO MINERAL</t>
  </si>
  <si>
    <t>TRANSFORMADOR TRIFASICO DE DISTRIBUICAO, POTENCIA DE 112,5 KVA, TENSAO NOMINAL DE 15 KV, TENSAO SECUNDARIA DE 220/127V, EM OLEO ISOLANTE TIPO MINERAL</t>
  </si>
  <si>
    <t>TRANSFORMADOR TRIFASICO DE DISTRIBUICAO, POTENCIA DE 15 KVA, TENSAO NOMINAL DE 15 KV, TENSAO SECUNDARIA DE 220/127V, EM OLEO ISOLANTE TIPO MINERAL</t>
  </si>
  <si>
    <t>TRANSFORMADOR TRIFASICO DE DISTRIBUICAO, POTENCIA DE 150 KVA, TENSAO NOMINAL DE 15 KV, TENSAO SECUNDARIA DE 220/127V, EM OLEO ISOLANTE TIPO MINERAL</t>
  </si>
  <si>
    <t>TRANSFORMADOR TRIFASICO DE DISTRIBUICAO, POTENCIA DE 1500 KVA, TENSAO NOMINAL DE 15 KV, TENSAO SECUNDARIA DE 220/127V, EM OLEO ISOLANTE TIPO MINERAL</t>
  </si>
  <si>
    <t>TRANSFORMADOR TRIFASICO DE DISTRIBUICAO, POTENCIA DE 225 KVA, TENSAO NOMINAL DE 15 KV, TENSAO SECUNDARIA DE 220/127V, EM OLEO ISOLANTE TIPO MINERAL</t>
  </si>
  <si>
    <t>TRANSFORMADOR TRIFASICO DE DISTRIBUICAO, POTENCIA DE 30 KVA, TENSAO NOMINAL DE 15 KV, TENSAO SECUNDARIA DE 220/127V, EM OLEO ISOLANTE TIPO MINERAL</t>
  </si>
  <si>
    <t>TRANSFORMADOR TRIFASICO DE DISTRIBUICAO, POTENCIA DE 300 KVA, TENSAO NOMINAL DE 15 KV, TENSAO SECUNDARIA DE 220/127V, EM OLEO ISOLANTE TIPO MINERAL</t>
  </si>
  <si>
    <t>TRANSFORMADOR TRIFASICO DE DISTRIBUICAO, POTENCIA DE 45 KVA, TENSAO NOMINAL DE 15 KV, TENSAO SECUNDARIA DE 220/127V, EM OLEO ISOLANTE TIPO MINERAL</t>
  </si>
  <si>
    <t>TRANSFORMADOR TRIFASICO DE DISTRIBUICAO, POTENCIA DE 500 KVA, TENSAO NOMINAL DE 15 KV, TENSAO SECUNDARIA DE 220/127V, EM OLEO ISOLANTE TIPO MINERAL</t>
  </si>
  <si>
    <t>TRANSFORMADOR TRIFASICO DE DISTRIBUICAO, POTENCIA DE 75 KVA, TENSAO NOMINAL DE 15 KV, TENSAO SECUNDARIA DE 220/127V, EM OLEO ISOLANTE TIPO MINERAL</t>
  </si>
  <si>
    <t>TRANSFORMADOR TRIFASICO DE DISTRIBUICAO, POTENCIA DE 750 KVA, TENSAO NOMINAL DE 15 KV, TENSAO SECUNDARIA DE 220/127V, EM OLEO ISOLANTE TIPO MINERAL</t>
  </si>
  <si>
    <t>TRANSPORTE - HORISTA (COLETADO CAIXA - ENCARGOS COMPLEMENTARES)</t>
  </si>
  <si>
    <t>TRANSPORTE - MENSALISTA (COLETADO CAIXA - ENCARGOS COMPLEMENTARES)</t>
  </si>
  <si>
    <t>TRATOR DE ESTEIRAS, POTENCIA 125 HP, PESO OPERACIONAL DE 12,9 T, COM LAMINA COM CAPACIDADE DE 2,7 M3</t>
  </si>
  <si>
    <t>TRATOR DE ESTEIRAS, POTENCIA BRUTA DE 133 HP, PESO OPERACIONAL DE 14 T, COM LAMINA COM CAPACIDADE DE 3,00 M3</t>
  </si>
  <si>
    <t>TRATOR DE ESTEIRAS, POTENCIA BRUTA DE 347 HP, PESO OPERACIONAL DE 38,5 T, COM ESCARIFICADOR E LAMINA COM CAPACIDADE DE 4,70M3</t>
  </si>
  <si>
    <t>TRATOR DE ESTEIRAS, POTENCIA DE 100 HP, PESO OPERACIONAL DE 9,4 T, COM LAMINA COM CAPACIDADE DE 2,19 M3</t>
  </si>
  <si>
    <t>TRATOR DE ESTEIRAS, POTENCIA DE 150 HP, PESO OPERACIONAL DE 16,7 T, COM RODA MOTRIZ ELEVADA E LAMINA COM CONTATO DE 3,18M3</t>
  </si>
  <si>
    <t>TRATOR DE ESTEIRAS, POTENCIA DE 170 HP, PESO OPERACIONAL DE 19 T, COM LAMINA COM CAPACIDADE DE 5,2 M3</t>
  </si>
  <si>
    <t>TRATOR DE ESTEIRAS, POTENCIA DE 347 HP, PESO OPERACIONAL DE 38,5 T, COM LAMINA COM CAPACIDADE DE 8,70M3</t>
  </si>
  <si>
    <t>TRATOR DE ESTEIRAS, POTENCIA NO VOLANTE DE 200 HP, PESO OPERACIONAL DE 20,1 T, COM RODA MOTRIZ ELEVADA E LAMINA COM CAPACIDADE DE 3,89 M3</t>
  </si>
  <si>
    <t>TRATOR DE PNEUS COM POTENCIA DE 105 CV, TRACAO 4 X 4, PESO COM LASTRO DE 5775 KG</t>
  </si>
  <si>
    <t>TRATOR DE PNEUS COM POTENCIA DE 122 CV, TRACAO 4 X 4, PESO COM LASTRO DE 4510 KG</t>
  </si>
  <si>
    <t>TRATOR DE PNEUS COM POTENCIA DE 15 CV, PESO COM LASTRO DE 1160 KG</t>
  </si>
  <si>
    <t>TRATOR DE PNEUS COM POTENCIA DE 50 CV, TRACAO 4 X 2, PESO COM LASTRO DE 2714 KG</t>
  </si>
  <si>
    <t>TRATOR DE PNEUS COM POTENCIA DE 85 CV, TRACAO 4 X 4, PESO COM LASTRO DE 4675 KG</t>
  </si>
  <si>
    <t>TRATOR DE PNEUS COM POTENCIA DE 85 CV, TURBO, PESO COM LASTRO DE 4900 KG</t>
  </si>
  <si>
    <t>TRATOR DE PNEUS COM POTENCIA DE 95 CV, TRACAO 4 X 4, PESO MAXIMO DE 5225 KG</t>
  </si>
  <si>
    <t>TRAVA / PRENDEDOR DE PORTA, EM LATAO CROMADO, MONTADO EM PISO</t>
  </si>
  <si>
    <t>TRAVA-QUEDAS EM ACO PARA CORDA DE 12 MM, EXTENSOR DE 25 X 300 MM, COM MOSQUETAO TIPO GANCHO TRAVA DUPLA</t>
  </si>
  <si>
    <t>TRELICA NERVURADA (ESPACADOR), ALTURA = 120,0 MM, DIAMETRO DOS BANZOS INFERIORES E SUPERIOR = 6,0 MM, DIAMETRO DA DIAGONAL = 4,2 MM</t>
  </si>
  <si>
    <t>TRILHO PANTOGRAFICO CONCAVO, TIPO U, EM ALUMINIO, COM DIMENSOES DE APROX *35 X 35* MM, PARA ROLDANA DE PORTA DE CORRER</t>
  </si>
  <si>
    <t>TRILHO PANTOGRAFICO RETO, EM ALUMINIO, TIPO U, COM DIMENSOES DE *38 X 38* MM PARA PORTA DE CORRER</t>
  </si>
  <si>
    <t>TRILHO QUADRADO FRISADO PARA RODIZIO (VERGALHAO MACICO), EM ALUMINIO, COM DIMENSOES DE *6 X 6* MM</t>
  </si>
  <si>
    <t>TRINCHA CERDAS GRIS 1.1/2" (38 MM)</t>
  </si>
  <si>
    <t>TROLEY MANUAL CAPACIDADE 1 T</t>
  </si>
  <si>
    <t>TUBO / MANGUEIRA PRETA EM POLIETILENO, LINHA PESADA OU REFORCADA, TIPO ESPAGUETE, PARA INJECAO DE CALDA DE CIMENTO, D = 1/2", ESPESSURA 1,5 MM</t>
  </si>
  <si>
    <t>TUBO 26" EM CHAPA PRETA, E= 3/16", 147 KG/6 M</t>
  </si>
  <si>
    <t>TUBO 30" EM CHAPA PRETA, E= 1/4", 175 KG/6 M</t>
  </si>
  <si>
    <t>TUBO 30" EM CHAPA PRETA, E= 3/8", 177 KG/6 M</t>
  </si>
  <si>
    <t>TUBO ACO CARBONO COM COSTURA, NBR 5580, CLASSE L, DN = 15 MM, E = 2,25 MM, 1,06 KG/M</t>
  </si>
  <si>
    <t>TUBO ACO CARBONO COM COSTURA, NBR 5580, CLASSE L, DN = 25 MM, E = 2,65 MM, 2,02 KG/M</t>
  </si>
  <si>
    <t>TUBO ACO CARBONO COM COSTURA, NBR 5580, CLASSE L, DN = 40 MM, E = 3,0 MM, 3,34 KG/M</t>
  </si>
  <si>
    <t>TUBO ACO CARBONO COM COSTURA, NBR 5580, CLASSE L, DN = 80 MM, E = 3,35 MM, 7,07 KG/M</t>
  </si>
  <si>
    <t>TUBO ACO CARBONO COM COSTURA, NBR 5580, CLASSE M, DN = 25 MM, E = 3,35 MM, *2,50* KG//M</t>
  </si>
  <si>
    <t>TUBO ACO CARBONO COM COSTURA, NBR 5580, CLASSE M, DN = 40 MM, E = 3,35 MM, *3,71* KG//M</t>
  </si>
  <si>
    <t>TUBO ACO CARBONO COM COSTURA, NBR 5580, CLASSE M, DN = 80 MM, E = 4,05 MM, *8,47* KG/M</t>
  </si>
  <si>
    <t>TUBO ACO CARBONO SEM COSTURA 1 1/2", E= *3,68 MM, SCHEDULE 40, 4,05 KG/M</t>
  </si>
  <si>
    <t>TUBO ACO CARBONO SEM COSTURA 1 1/4", E= *3,56 MM, SCHEDULE 40, *3,38* KG/M</t>
  </si>
  <si>
    <t>TUBO ACO CARBONO SEM COSTURA 1", E= *3,38 MM, SCHEDULE 40, *2,50* KG/M</t>
  </si>
  <si>
    <t>TUBO ACO CARBONO SEM COSTURA 1/2", E= *2,77 MM, SCHEDULE 40, *1,27 KG/M</t>
  </si>
  <si>
    <t>TUBO ACO CARBONO SEM COSTURA 1/2", E= *3,73 MM, SCHEDULE 80, *1,62 KG/M</t>
  </si>
  <si>
    <t>TUBO ACO CARBONO SEM COSTURA 14", E= *11,13 MM, SCHEDULE 40, *94,55 KG/M</t>
  </si>
  <si>
    <t>TUBO ACO CARBONO SEM COSTURA 2 1/2", E = 5,16 MM, SCHEDULE 40 (8,62 KG/M)</t>
  </si>
  <si>
    <t>TUBO ACO CARBONO SEM COSTURA 2", E= *3,91* MM, SCHEDULE 40, *5,43* KG/M</t>
  </si>
  <si>
    <t>TUBO ACO CARBONO SEM COSTURA 20", E= *12,70 MM, SCHEDULE 30, *154,97 KG/M</t>
  </si>
  <si>
    <t>TUBO ACO CARBONO SEM COSTURA 20", E= *6,35 MM, SCHEDULE 10, *78,46 KG/M</t>
  </si>
  <si>
    <t>TUBO ACO CARBONO SEM COSTURA 3", E= *5,49 MM, SCHEDULE 40, *11,28* KG/M</t>
  </si>
  <si>
    <t>TUBO ACO CARBONO SEM COSTURA 3/4", E= *2,87 MM, SCHEDULE 40, *1,69 KG/M</t>
  </si>
  <si>
    <t>TUBO ACO CARBONO SEM COSTURA 3/4", E= *3,91 MM, SCHEDULE 80, *2,19 KG/M.</t>
  </si>
  <si>
    <t>TUBO ACO CARBONO SEM COSTURA 4", E= *6,02 MM, SCHEDULE 40, *16,06 KG/M</t>
  </si>
  <si>
    <t>TUBO ACO CARBONO SEM COSTURA 4", E= *8,56 MM, SCHEDULE 80, *22,31 KG/M</t>
  </si>
  <si>
    <t>TUBO ACO CARBONO SEM COSTURA 5", E= *6,55 MM, SCHEDULE 40, *21,75* KG/M</t>
  </si>
  <si>
    <t>TUBO ACO CARBONO SEM COSTURA 6", E= *10,97 MM, SCHEDULE 80, *42,56 KG/M</t>
  </si>
  <si>
    <t>TUBO ACO CARBONO SEM COSTURA 6", E= 7,11 MM, SCHEDULE 40, *28,26 KG/M</t>
  </si>
  <si>
    <t>TUBO ACO CARBONO SEM COSTURA 8", E= *12,70 MM, SCHEDULE 80, *64,64 KG/M</t>
  </si>
  <si>
    <t>TUBO ACO CARBONO SEM COSTURA 8", E= *6,35 MM, SCHEDULE 20, *33,27 KG/M</t>
  </si>
  <si>
    <t>TUBO ACO CARBONO SEM COSTURA 8", E= *7,04 MM, SCHEDULE 30, *36,75 KG/M</t>
  </si>
  <si>
    <t>TUBO ACO CARBONO SEM COSTURA 8", E= *8,18 MM, SCHEDULE 40, *42,55 KG/M</t>
  </si>
  <si>
    <t>TUBO ACO GALVANIZADO COM COSTURA, CLASSE LEVE, DN 100 MM (4"), E = 3,75 MM, *10,55* KG/M (NBR 5580)</t>
  </si>
  <si>
    <t>TUBO ACO GALVANIZADO COM COSTURA, CLASSE LEVE, DN 15 MM (1/2"), E = 2,25 MM, *1,2* KG/M (NBR 5580)</t>
  </si>
  <si>
    <t>TUBO ACO GALVANIZADO COM COSTURA, CLASSE LEVE, DN 20 MM (3/4"), E = 2,25 MM, *1,3* KG/M (NBR 5580)</t>
  </si>
  <si>
    <t>TUBO ACO GALVANIZADO COM COSTURA, CLASSE LEVE, DN 25 MM (1"), E = 2,65 MM, *2,11* KG/M (NBR 5580)</t>
  </si>
  <si>
    <t>TUBO ACO GALVANIZADO COM COSTURA, CLASSE LEVE, DN 32 MM (1 1/4"), E = 2,65 MM, *2,71* KG/M (NBR 5580)</t>
  </si>
  <si>
    <t>TUBO ACO GALVANIZADO COM COSTURA, CLASSE LEVE, DN 40 MM (1 1/2"), E = 3,00 MM, *3,48* KG/M (NBR 5580)</t>
  </si>
  <si>
    <t>TUBO ACO GALVANIZADO COM COSTURA, CLASSE LEVE, DN 50 MM (2"), E = 3,00 MM, *4,40* KG/M (NBR 5580)</t>
  </si>
  <si>
    <t>TUBO ACO GALVANIZADO COM COSTURA, CLASSE LEVE, DN 65 MM (2 1/2"), E = 3,35 MM, * 6,23* KG/M (NBR 5580)</t>
  </si>
  <si>
    <t>TUBO ACO GALVANIZADO COM COSTURA, CLASSE LEVE, DN 80 MM (3"), E = 3,35 MM, *7,32* KG/M (NBR 5580)</t>
  </si>
  <si>
    <t>TUBO ACO GALVANIZADO COM COSTURA, CLASSE MEDIA, DN 1", E = 3,38 MM, PESO 2,50 KG/M (NBR 5580)</t>
  </si>
  <si>
    <t>TUBO ACO GALVANIZADO COM COSTURA, CLASSE MEDIA, DN 1.1/2", E = *3,25* MM, PESO *3,61* KG/M (NBR 5580)</t>
  </si>
  <si>
    <t>TUBO ACO GALVANIZADO COM COSTURA, CLASSE MEDIA, DN 1.1/4", E = *3,25* MM, PESO *3,14* KG/M (NBR 5580)</t>
  </si>
  <si>
    <t>TUBO ACO GALVANIZADO COM COSTURA, CLASSE MEDIA, DN 1/2", E = *2,65* MM, PESO *1,22* KG/M (NBR 5580)</t>
  </si>
  <si>
    <t>TUBO ACO GALVANIZADO COM COSTURA, CLASSE MEDIA, DN 2", E = *3,65* MM, PESO *5,10* KG/M (NBR 5580)</t>
  </si>
  <si>
    <t>TUBO ACO GALVANIZADO COM COSTURA, CLASSE MEDIA, DN 2.1/2", E = *3,65* MM, PESO *6,51* KG/M (NBR 5580)</t>
  </si>
  <si>
    <t>TUBO ACO GALVANIZADO COM COSTURA, CLASSE MEDIA, DN 3", E = *4,05* MM, PESO *8,47* KG/M (NBR 5580)</t>
  </si>
  <si>
    <t>TUBO ACO GALVANIZADO COM COSTURA, CLASSE MEDIA, DN 3/4", E = *2,65* MM, PESO *1,58* KG/M (NBR 5580)</t>
  </si>
  <si>
    <t>TUBO ACO GALVANIZADO COM COSTURA, CLASSE MEDIA, DN 4", E = 4,50* MM, PESO 12,10* KG/M (NBR 5580)</t>
  </si>
  <si>
    <t>TUBO ACO GALVANIZADO COM COSTURA, CLASSE MEDIA, DN 5", E = *5,40* MM, PESO *17,80* KG/M (NBR 5580)</t>
  </si>
  <si>
    <t>TUBO ACO GALVANIZADO COM COSTURA, CLASSE MEDIA, DN 6", E = 4,85* MM, PESO 19,68* KG/M (NBR 5580)</t>
  </si>
  <si>
    <t>TUBO ACO INDUSTRIAL DN 2" (50,8 MM) E=1,50MM, PESO= 1,8237 KG/M</t>
  </si>
  <si>
    <t>TUBO COLETOR DE ESGOTO PVC, JEI, DN 200 MM (NBR 7362)</t>
  </si>
  <si>
    <t>TUBO COLETOR DE ESGOTO PVC, JEI, DN 250 MM (NBR 7362)</t>
  </si>
  <si>
    <t>TUBO COLETOR DE ESGOTO PVC, JEI, DN 300 MM (NBR 7362)</t>
  </si>
  <si>
    <t>TUBO COLETOR DE ESGOTO PVC, JEI, DN 350 MM (NBR 7362)</t>
  </si>
  <si>
    <t>TUBO COLETOR DE ESGOTO PVC, JEI, DN 400 MM (NBR 7362)</t>
  </si>
  <si>
    <t>TUBO COLETOR DE ESGOTO, PVC, JEI, DN 150 MM (NBR 7362)</t>
  </si>
  <si>
    <t>TUBO CORRUGADO PEAD, PAREDE DUPLA, INTERNA LISA, JEI DN/DI 500 MM (DRENAGEM/ESGOTO)</t>
  </si>
  <si>
    <t>TUBO CORRUGADO PEAD, PAREDE DUPLA, INTERNA LISA, JEI, DN/DI *1000* MM, PARA SANEAMENTO (DRENAGEM/ESGOTO)</t>
  </si>
  <si>
    <t>TUBO CORRUGADO PEAD, PAREDE DUPLA, INTERNA LISA, JEI, DN/DI *400* MM, PARA SANEAMENTO (DRENAGEM/ESGOTO)</t>
  </si>
  <si>
    <t>TUBO CORRUGADO PEAD, PAREDE DUPLA, INTERNA LISA, JEI, DN/DI *800* MM, PARA SANEAMENTO (DRENAGEM/ESGOTO)</t>
  </si>
  <si>
    <t>TUBO CORRUGADO PEAD, PAREDE DUPLA, INTERNA LISA, JEI, DN/DI 1200 MM, PARA SANEAMENTO (DRENAGEM/ESGOTO)</t>
  </si>
  <si>
    <t>TUBO CORRUGADO PEAD, PAREDE DUPLA, INTERNA LISA, JEI, DN/DI 250 MM, PARA SANEAMENTO (DRENAGEM/ESGOTO)</t>
  </si>
  <si>
    <t>TUBO CORRUGADO PEAD, PAREDE DUPLA, INTERNA LISA, JEI, DN/DI 300 MM, PARA SANEAMENTO (DRENAGEM/ESGOTO)</t>
  </si>
  <si>
    <t>TUBO CORRUGADO PEAD, PAREDE DUPLA, INTERNA LISA, JEI, DN/DI 600 MM, PARA SANEAMENTO (DRENAGEM/ESGOTO)</t>
  </si>
  <si>
    <t>TUBO CPVC SOLDAVEL, 35 MM, AGUA QUENTE PREDIAL (NBR 15884)</t>
  </si>
  <si>
    <t>TUBO CPVC, SOLDAVEL, 114 MM, AGUA QUENTE (NBR 15884)</t>
  </si>
  <si>
    <t>TUBO CPVC, SOLDAVEL, 15 MM, AGUA QUENTE PREDIAL (NBR 15884)</t>
  </si>
  <si>
    <t>TUBO CPVC, SOLDAVEL, 22 MM, AGUA QUENTE PREDIAL (NBR 15884)</t>
  </si>
  <si>
    <t>TUBO CPVC, SOLDAVEL, 28 MM, AGUA QUENTE PREDIAL (NBR 15884)</t>
  </si>
  <si>
    <t>TUBO CPVC, SOLDAVEL, 42 MM, AGUA QUENTE PREDIAL (NBR 15884)</t>
  </si>
  <si>
    <t>TUBO CPVC, SOLDAVEL, 54 MM, AGUA QUENTE PREDIAL (NBR 15884)</t>
  </si>
  <si>
    <t>TUBO CPVC, SOLDAVEL, 73 MM, AGUA QUENTE PREDIAL (NBR 15884)</t>
  </si>
  <si>
    <t>TUBO CPVC, SOLDAVEL, 89 MM, AGUA QUENTE PREDIAL (NBR 15884)</t>
  </si>
  <si>
    <t>TUBO DE BORRACHA ELASTOMERICA FLEXIVEL, PRETA, PARA ISOLAMENTO TERMICO DE TUBULACAO, DN 1 1/8" (28 MM), E= 32 MM, COEFICIENTE DE CONDUTIVIDADE TERMICA 0,036W/MK, VAPOR DE AGUA MAIOR OU IGUAL A 10.000</t>
  </si>
  <si>
    <t>TUBO DE BORRACHA ELASTOMERICA FLEXIVEL, PRETA, PARA ISOLAMENTO TERMICO DE TUBULACAO, DN 1 3/8" (35 MM), E= 32 MM, COEFICIENTE DE CONDUTIVIDADE TERMICA 0,036W/MK, VAPOR DE AGUA MAIOR OU IGUAL A 10.000</t>
  </si>
  <si>
    <t>TUBO DE BORRACHA ELASTOMERICA FLEXIVEL, PRETA, PARA ISOLAMENTO TERMICO DE TUBULACAO, DN 1 5/8" (42 MM), E= 32 MM, COEFICIENTE DE CONDUTIVIDADE TERMICA 0,036W/MK, VAPOR DE AGUA MAIOR OU IGUAL A 10.000</t>
  </si>
  <si>
    <t>TUBO DE BORRACHA ELASTOMERICA FLEXIVEL, PRETA, PARA ISOLAMENTO TERMICO DE TUBULACAO, DN 1" (25 MM), E= 32 MM, COEFICIENTE DE CONDUTIVIDADE TERMICA 0,036W/MK, VAPOR DE AGUA MAIOR OU IGUAL A 10.000</t>
  </si>
  <si>
    <t>TUBO DE BORRACHA ELASTOMERICA FLEXIVEL, PRETA, PARA ISOLAMENTO TERMICO DE TUBULACAO, DN 1/2" (12 MM), E= 19 MM, COEFICIENTE DE CONDUTIVIDADE TERMICA 0,036W/MK, VAPOR DE AGUA MAIOR OU IGUAL A 10.000</t>
  </si>
  <si>
    <t>TUBO DE BORRACHA ELASTOMERICA FLEXIVEL, PRETA, PARA ISOLAMENTO TERMICO DE TUBULACAO, DN 1/4" (6 MM), E= 9 MM, COEFICIENTE DE CONDUTIVIDADE TERMICA 0,036W/MK, VAPOR DE AGUA MAIOR OU IGUAL A 10.000</t>
  </si>
  <si>
    <t>TUBO DE BORRACHA ELASTOMERICA FLEXIVEL, PRETA, PARA ISOLAMENTO TERMICO DE TUBULACAO, DN 2 1/8" (54 MM), E= 32 MM, COEFICIENTE DE CONDUTIVIDADE TERMICA 0,036W/MK, VAPOR DE AGUA MAIOR OU IGUAL A 10.000</t>
  </si>
  <si>
    <t>TUBO DE BORRACHA ELASTOMERICA FLEXIVEL, PRETA, PARA ISOLAMENTO TERMICO DE TUBULACAO, DN 2 5/8" (*64* MM), E= *32* MM, COEFICIENTE DE CONDUTIVIDADE TERMICA 0,036W/MK, VAPOR DE AGUA MAIOR OU IGUAL A 10.000</t>
  </si>
  <si>
    <t>TUBO DE BORRACHA ELASTOMERICA FLEXIVEL, PRETA, PARA ISOLAMENTO TERMICO DE TUBULACAO, DN 3/4" (18 MM), E= 32 MM, COEFICIENTE DE CONDUTIVIDADE TERMICA 0,036W/MK, VAPOR DE AGUA MAIOR OU IGUAL A 10.000</t>
  </si>
  <si>
    <t>TUBO DE BORRACHA ELASTOMERICA FLEXIVEL, PRETA, PARA ISOLAMENTO TERMICO DE TUBULACAO, DN 3/8" (10 MM), E= 19 MM, COEFICIENTE DE CONDUTIVIDADE TERMICA 0,036W/MK, VAPOR DE AGUA MAIOR OU IGUAL A 10.000</t>
  </si>
  <si>
    <t>TUBO DE BORRACHA ELASTOMERICA FLEXIVEL, PRETA, PARA ISOLAMENTO TERMICO DE TUBULACAO, DN 5/8" (15 MM), E= 19 MM, COEFICIENTE DE CONDUTIVIDADE TERMICA 0,036W/MK, VAPOR DE AGUA MAIOR OU IGUAL A 10.000</t>
  </si>
  <si>
    <t>TUBO DE BORRACHA ELASTOMERICA FLEXIVEL, PRETA, PARA ISOLAMENTO TERMICO DE TUBULACAO, DN 7/8" (22 MM), E= 32 MM, COEFICIENTE DE CONDUTIVIDADE TERMICA 0,036W/MK, VAPOR DE AGUA MAIOR OU IGUAL A 10.000</t>
  </si>
  <si>
    <t>TUBO DE COBRE CLASSE "A", DN = 1 1/2" (42 MM), PARA INSTALACOES DE MEDIA PRESSAO PARA GASES COMBUSTIVEIS E MEDICINAIS</t>
  </si>
  <si>
    <t>TUBO DE COBRE CLASSE "A", DN = 1 1/4" (35 MM), PARA INSTALACOES DE MEDIA PRESSAO PARA GASES COMBUSTIVEIS E MEDICINAIS</t>
  </si>
  <si>
    <t>TUBO DE COBRE CLASSE "A", DN = 1" (28 MM), PARA INSTALACOES DE MEDIA PRESSAO PARA GASES COMBUSTIVEIS E MEDICINAIS</t>
  </si>
  <si>
    <t>TUBO DE COBRE CLASSE "A", DN = 1/2" (15 MM), PARA INSTALACOES DE MEDIA PRESSAO PARA GASES COMBUSTIVEIS E MEDICINAIS</t>
  </si>
  <si>
    <t>TUBO DE COBRE CLASSE "A", DN = 2 1/2" (66 MM), PARA INSTALACOES DE MEDIA PRESSAO PARA GASES COMBUSTIVEIS E MEDICINAIS</t>
  </si>
  <si>
    <t>TUBO DE COBRE CLASSE "A", DN = 2" (54 MM), PARA INSTALACOES DE MEDIA PRESSAO PARA GASES COMBUSTIVEIS E MEDICINAIS</t>
  </si>
  <si>
    <t>TUBO DE COBRE CLASSE "A", DN = 3" (79 MM), PARA INSTALACOES DE MEDIA PRESSAO PARA GASES COMBUSTIVEIS E MEDICINAIS</t>
  </si>
  <si>
    <t>TUBO DE COBRE CLASSE "A", DN = 3/4" (22 MM), PARA INSTALACOES DE MEDIA PRESSAO PARA GASES COMBUSTIVEIS E MEDICINAIS</t>
  </si>
  <si>
    <t>TUBO DE COBRE CLASSE "A", DN = 4" (104 MM), PARA INSTALACOES DE MEDIA PRESSAO PARA GASES COMBUSTIVEIS E MEDICINAIS</t>
  </si>
  <si>
    <t>TUBO DE COBRE CLASSE "E", DN = 104 MM, PARA INSTALACAO HIDRAULICA PREDIAL</t>
  </si>
  <si>
    <t>TUBO DE COBRE CLASSE "E", DN = 15 MM, PARA INSTALACAO HIDRAULICA PREDIAL</t>
  </si>
  <si>
    <t>TUBO DE COBRE CLASSE "E", DN = 22 MM, PARA INSTALACAO HIDRAULICA PREDIAL</t>
  </si>
  <si>
    <t>TUBO DE COBRE CLASSE "E", DN = 28 MM, PARA INSTALACAO HIDRAULICA PREDIAL</t>
  </si>
  <si>
    <t>TUBO DE COBRE CLASSE "E", DN = 35 MM, PARA INSTALACAO HIDRAULICA PREDIAL</t>
  </si>
  <si>
    <t>TUBO DE COBRE CLASSE "E", DN = 42 MM, PARA INSTALACAO HIDRAULICA PREDIAL</t>
  </si>
  <si>
    <t>TUBO DE COBRE CLASSE "E", DN = 54 MM, PARA INSTALACAO HIDRAULICA PREDIAL</t>
  </si>
  <si>
    <t>TUBO DE COBRE CLASSE "E", DN = 66 MM, PARA INSTALACAO HIDRAULICA PREDIAL</t>
  </si>
  <si>
    <t>TUBO DE COBRE CLASSE "E", DN = 79 MM, PARA INSTALACAO HIDRAULICA PREDIAL</t>
  </si>
  <si>
    <t>TUBO DE CONCRETO ARMADO PARA AGUAS PLUVIAIS, CLASSE PA-1, COM ENCAIXE PONTA E BOLSA, DIAMETRO NOMINAL DE 1000 MM</t>
  </si>
  <si>
    <t>TUBO DE CONCRETO ARMADO PARA AGUAS PLUVIAIS, CLASSE PA-1, COM ENCAIXE PONTA E BOLSA, DIAMETRO NOMINAL DE 1100 MM</t>
  </si>
  <si>
    <t>TUBO DE CONCRETO ARMADO PARA AGUAS PLUVIAIS, CLASSE PA-1, COM ENCAIXE PONTA E BOLSA, DIAMETRO NOMINAL DE 1200 MM</t>
  </si>
  <si>
    <t>TUBO DE CONCRETO ARMADO PARA AGUAS PLUVIAIS, CLASSE PA-1, COM ENCAIXE PONTA E BOLSA, DIAMETRO NOMINAL DE 1500 MM</t>
  </si>
  <si>
    <t>TUBO DE CONCRETO ARMADO PARA AGUAS PLUVIAIS, CLASSE PA-1, COM ENCAIXE PONTA E BOLSA, DIAMETRO NOMINAL DE 2000 MM</t>
  </si>
  <si>
    <t>TUBO DE CONCRETO ARMADO PARA AGUAS PLUVIAIS, CLASSE PA-1, COM ENCAIXE PONTA E BOLSA, DIAMETRO NOMINAL DE 300 MM</t>
  </si>
  <si>
    <t>TUBO DE CONCRETO ARMADO PARA AGUAS PLUVIAIS, CLASSE PA-1, COM ENCAIXE PONTA E BOLSA, DIAMETRO NOMINAL DE 400 MM</t>
  </si>
  <si>
    <t>TUBO DE CONCRETO ARMADO PARA AGUAS PLUVIAIS, CLASSE PA-1, COM ENCAIXE PONTA E BOLSA, DIAMETRO NOMINAL DE 700 MM</t>
  </si>
  <si>
    <t>TUBO DE CONCRETO ARMADO PARA AGUAS PLUVIAIS, CLASSE PA-1, COM ENCAIXE PONTA E BOLSA, DIAMETRO NOMINAL DE 800 MM</t>
  </si>
  <si>
    <t>TUBO DE CONCRETO ARMADO PARA AGUAS PLUVIAIS, CLASSE PA-1, COM ENCAIXE PONTA E BOLSA, DIAMETRO NOMINAL DE 900 MM</t>
  </si>
  <si>
    <t>TUBO DE CONCRETO ARMADO PARA AGUAS PLUVIAIS, CLASSE PA-1, COM ENCAIXE PONTA E BOLSA, DIAMETRO NOMINAL DE = 600 MM</t>
  </si>
  <si>
    <t>TUBO DE CONCRETO ARMADO PARA AGUAS PLUVIAIS, CLASSE PA-2, COM ENCAIXE PONTA E BOLSA, DIAMETRO NOMINAL DE 1000 MM</t>
  </si>
  <si>
    <t>TUBO DE CONCRETO ARMADO PARA AGUAS PLUVIAIS, CLASSE PA-2, COM ENCAIXE PONTA E BOLSA, DIAMETRO NOMINAL DE 1100 MM</t>
  </si>
  <si>
    <t>TUBO DE CONCRETO ARMADO PARA AGUAS PLUVIAIS, CLASSE PA-2, COM ENCAIXE PONTA E BOLSA, DIAMETRO NOMINAL DE 1200 MM</t>
  </si>
  <si>
    <t>TUBO DE CONCRETO ARMADO PARA AGUAS PLUVIAIS, CLASSE PA-2, COM ENCAIXE PONTA E BOLSA, DIAMETRO NOMINAL DE 1500 MM</t>
  </si>
  <si>
    <t>TUBO DE CONCRETO ARMADO PARA AGUAS PLUVIAIS, CLASSE PA-2, COM ENCAIXE PONTA E BOLSA, DIAMETRO NOMINAL DE 2000 MM</t>
  </si>
  <si>
    <t>TUBO DE CONCRETO ARMADO PARA AGUAS PLUVIAIS, CLASSE PA-2, COM ENCAIXE PONTA E BOLSA, DIAMETRO NOMINAL DE 300 MM</t>
  </si>
  <si>
    <t>TUBO DE CONCRETO ARMADO PARA AGUAS PLUVIAIS, CLASSE PA-2, COM ENCAIXE PONTA E BOLSA, DIAMETRO NOMINAL DE 400 MM</t>
  </si>
  <si>
    <t>TUBO DE CONCRETO ARMADO PARA AGUAS PLUVIAIS, CLASSE PA-2, COM ENCAIXE PONTA E BOLSA, DIAMETRO NOMINAL DE 500 MM</t>
  </si>
  <si>
    <t>TUBO DE CONCRETO ARMADO PARA AGUAS PLUVIAIS, CLASSE PA-2, COM ENCAIXE PONTA E BOLSA, DIAMETRO NOMINAL DE 600 MM</t>
  </si>
  <si>
    <t>TUBO DE CONCRETO ARMADO PARA AGUAS PLUVIAIS, CLASSE PA-2, COM ENCAIXE PONTA E BOLSA, DIAMETRO NOMINAL DE 700 MM</t>
  </si>
  <si>
    <t>TUBO DE CONCRETO ARMADO PARA AGUAS PLUVIAIS, CLASSE PA-2, COM ENCAIXE PONTA E BOLSA, DIAMETRO NOMINAL DE 800 MM</t>
  </si>
  <si>
    <t>TUBO DE CONCRETO ARMADO PARA AGUAS PLUVIAIS, CLASSE PA-2, COM ENCAIXE PONTA E BOLSA, DIAMETRO NOMINAL DE 900 MM</t>
  </si>
  <si>
    <t>TUBO DE CONCRETO ARMADO PARA AGUAS PLUVIAIS, CLASSE PA-3, COM ENCAIXE PONTA E BOLSA, DIAMETRO NOMINAL DE 1000 MM</t>
  </si>
  <si>
    <t>TUBO DE CONCRETO ARMADO PARA AGUAS PLUVIAIS, CLASSE PA-3, COM ENCAIXE PONTA E BOLSA, DIAMETRO NOMINAL DE 1100 MM</t>
  </si>
  <si>
    <t>TUBO DE CONCRETO ARMADO PARA AGUAS PLUVIAIS, CLASSE PA-3, COM ENCAIXE PONTA E BOLSA, DIAMETRO NOMINAL DE 1200 MM</t>
  </si>
  <si>
    <t>TUBO DE CONCRETO ARMADO PARA AGUAS PLUVIAIS, CLASSE PA-3, COM ENCAIXE PONTA E BOLSA, DIAMETRO NOMINAL DE 1500 MM</t>
  </si>
  <si>
    <t>TUBO DE CONCRETO ARMADO PARA AGUAS PLUVIAIS, CLASSE PA-3, COM ENCAIXE PONTA E BOLSA, DIAMETRO NOMINAL DE 400 MM</t>
  </si>
  <si>
    <t>TUBO DE CONCRETO ARMADO PARA AGUAS PLUVIAIS, CLASSE PA-3, COM ENCAIXE PONTA E BOLSA, DIAMETRO NOMINAL DE 500 MM</t>
  </si>
  <si>
    <t>TUBO DE CONCRETO ARMADO PARA AGUAS PLUVIAIS, CLASSE PA-3, COM ENCAIXE PONTA E BOLSA, DIAMETRO NOMINAL DE 600 MM</t>
  </si>
  <si>
    <t>TUBO DE CONCRETO ARMADO PARA AGUAS PLUVIAIS, CLASSE PA-3, COM ENCAIXE PONTA E BOLSA, DIAMETRO NOMINAL DE 700 MM</t>
  </si>
  <si>
    <t>TUBO DE CONCRETO ARMADO PARA AGUAS PLUVIAIS, CLASSE PA-3, COM ENCAIXE PONTA E BOLSA, DIAMETRO NOMINAL DE 800 MM</t>
  </si>
  <si>
    <t>TUBO DE CONCRETO ARMADO PARA AGUAS PLUVIAIS, CLASSE PA-3, COM ENCAIXE PONTA E BOLSA, DIAMETRO NOMINAL DE 900 MM</t>
  </si>
  <si>
    <t>TUBO DE CONCRETO ARMADO PARA ESGOTO SANITARIO, CLASSE EA-2, COM ENCAIXE PONTA E BOLSA, COM JUNTA ELASTICA, DIAMETRO NOMINAL DE 1000 MM</t>
  </si>
  <si>
    <t>TUBO DE CONCRETO ARMADO PARA ESGOTO SANITARIO, CLASSE EA-2, COM ENCAIXE PONTA E BOLSA, COM JUNTA ELASTICA, DIAMETRO NOMINAL DE 300 MM</t>
  </si>
  <si>
    <t>TUBO DE CONCRETO ARMADO PARA ESGOTO SANITARIO, CLASSE EA-2, COM ENCAIXE PONTA E BOLSA, COM JUNTA ELASTICA, DIAMETRO NOMINAL DE 400 MM</t>
  </si>
  <si>
    <t>TUBO DE CONCRETO ARMADO PARA ESGOTO SANITARIO, CLASSE EA-2, COM ENCAIXE PONTA E BOLSA, COM JUNTA ELASTICA, DIAMETRO NOMINAL DE 500 MM</t>
  </si>
  <si>
    <t>TUBO DE CONCRETO ARMADO PARA ESGOTO SANITARIO, CLASSE EA-2, COM ENCAIXE PONTA E BOLSA, COM JUNTA ELASTICA, DIAMETRO NOMINAL DE 600 MM</t>
  </si>
  <si>
    <t>TUBO DE CONCRETO ARMADO PARA ESGOTO SANITARIO, CLASSE EA-2, COM ENCAIXE PONTA E BOLSA, COM JUNTA ELASTICA, DIAMETRO NOMINAL DE 700 MM</t>
  </si>
  <si>
    <t>TUBO DE CONCRETO ARMADO PARA ESGOTO SANITARIO, CLASSE EA-2, COM ENCAIXE PONTA E BOLSA, COM JUNTA ELASTICA, DIAMETRO NOMINAL DE 800 MM</t>
  </si>
  <si>
    <t>TUBO DE CONCRETO ARMADO PARA ESGOTO SANITARIO, CLASSE EA-2, COM ENCAIXE PONTA E BOLSA, COM JUNTA ELASTICA, DIAMETRO NOMINAL DE 900 MM</t>
  </si>
  <si>
    <t>TUBO DE CONCRETO ARMADO PARA ESGOTO SANITARIO, CLASSE EA-3, COM ENCAIXE PONTA E BOLSA, COM JUNTA ELASTICA, DIAMETRO NOMINAL DE 1000 MM</t>
  </si>
  <si>
    <t>TUBO DE CONCRETO ARMADO PARA ESGOTO SANITARIO, CLASSE EA-3, COM ENCAIXE PONTA E BOLSA, COM JUNTA ELASTICA, DIAMETRO NOMINAL DE 400 MM</t>
  </si>
  <si>
    <t>TUBO DE CONCRETO ARMADO PARA ESGOTO SANITARIO, CLASSE EA-3, COM ENCAIXE PONTA E BOLSA, COM JUNTA ELASTICA, DIAMETRO NOMINAL DE 500 MM</t>
  </si>
  <si>
    <t>TUBO DE CONCRETO ARMADO PARA ESGOTO SANITARIO, CLASSE EA-3, COM ENCAIXE PONTA E BOLSA, COM JUNTA ELASTICA, DIAMETRO NOMINAL DE 600 MM</t>
  </si>
  <si>
    <t>TUBO DE CONCRETO ARMADO PARA ESGOTO SANITARIO, CLASSE EA-3, COM ENCAIXE PONTA E BOLSA, COM JUNTA ELASTICA, DIAMETRO NOMINAL DE 700 MM</t>
  </si>
  <si>
    <t>TUBO DE CONCRETO ARMADO PARA ESGOTO SANITARIO, CLASSE EA-3, COM ENCAIXE PONTA E BOLSA, COM JUNTA ELASTICA, DIAMETRO NOMINAL DE 800 MM</t>
  </si>
  <si>
    <t>TUBO DE CONCRETO ARMADO PARA ESGOTO SANITARIO, CLASSE EA-3, COM ENCAIXE PONTA E BOLSA, COM JUNTA ELASTICA, DIAMETRO NOMINAL DE 900 MM</t>
  </si>
  <si>
    <t>TUBO DE CONCRETO ARMADO, PRE MOLDADO PARA AGUAS PLUVIAIS, CLASSE PA-1, COM ENCAIXE PONTA E BOLSA, DIAMETRO NOMINAL DE 500 MM</t>
  </si>
  <si>
    <t>TUBO DE CONCRETO SIMPLES PARA AGUAS PLUVIAIS, CLASSE PS1, COM ENCAIXE MACHO E FEMEA, DIAMETRO NOMINAL DE 200 MM</t>
  </si>
  <si>
    <t>TUBO DE CONCRETO SIMPLES PARA AGUAS PLUVIAIS, CLASSE PS1, COM ENCAIXE MACHO E FEMEA, DIAMETRO NOMINAL DE 300 MM</t>
  </si>
  <si>
    <t>TUBO DE CONCRETO SIMPLES PARA AGUAS PLUVIAIS, CLASSE PS1, COM ENCAIXE MACHO E FEMEA, DIAMETRO NOMINAL DE 400 MM</t>
  </si>
  <si>
    <t>TUBO DE CONCRETO SIMPLES PARA AGUAS PLUVIAIS, CLASSE PS1, COM ENCAIXE MACHO E FEMEA, DIAMETRO NOMINAL DE 500 MM</t>
  </si>
  <si>
    <t>TUBO DE CONCRETO SIMPLES PARA AGUAS PLUVIAIS, CLASSE PS1, COM ENCAIXE MACHO E FEMEA, DIAMETRO NOMINAL DE 600 MM</t>
  </si>
  <si>
    <t>TUBO DE CONCRETO SIMPLES PARA AGUAS PLUVIAIS, CLASSE PS1, COM ENCAIXE PONTA E BOLSA, DIAMETRO NOMINAL DE 200 MM</t>
  </si>
  <si>
    <t>TUBO DE CONCRETO SIMPLES PARA AGUAS PLUVIAIS, CLASSE PS1, COM ENCAIXE PONTA E BOLSA, DIAMETRO NOMINAL DE 300 MM</t>
  </si>
  <si>
    <t>TUBO DE CONCRETO SIMPLES PARA AGUAS PLUVIAIS, CLASSE PS1, COM ENCAIXE PONTA E BOLSA, DIAMETRO NOMINAL DE 400 MM</t>
  </si>
  <si>
    <t>TUBO DE CONCRETO SIMPLES PARA AGUAS PLUVIAIS, CLASSE PS1, COM ENCAIXE PONTA E BOLSA, DIAMETRO NOMINAL DE 500 MM</t>
  </si>
  <si>
    <t>TUBO DE CONCRETO SIMPLES PARA AGUAS PLUVIAIS, CLASSE PS1, COM ENCAIXE PONTA E BOLSA, DIAMETRO NOMINAL DE 600 MM</t>
  </si>
  <si>
    <t>TUBO DE CONCRETO SIMPLES PARA AGUAS PLUVIAIS, CLASSE PS2, COM ENCAIXE PONTA E BOLSA, DIAMETRO NOMINAL DE 200 MM</t>
  </si>
  <si>
    <t>TUBO DE CONCRETO SIMPLES PARA AGUAS PLUVIAIS, CLASSE PS2, COM ENCAIXE PONTA E BOLSA, DIAMETRO NOMINAL DE 300 MM</t>
  </si>
  <si>
    <t>TUBO DE CONCRETO SIMPLES PARA AGUAS PLUVIAIS, CLASSE PS2, COM ENCAIXE PONTA E BOLSA, DIAMETRO NOMINAL DE 400 MM</t>
  </si>
  <si>
    <t>TUBO DE CONCRETO SIMPLES PARA AGUAS PLUVIAIS, CLASSE PS2, COM ENCAIXE PONTA E BOLSA, DIAMETRO NOMINAL DE 500 MM</t>
  </si>
  <si>
    <t>TUBO DE CONCRETO SIMPLES PARA AGUAS PLUVIAIS, CLASSE PS2, COM ENCAIXE PONTA E BOLSA, DIAMETRO NOMINAL DE 600 MM</t>
  </si>
  <si>
    <t>TUBO DE CONCRETO SIMPLES PARA ESGOTO SANITARIO, CLASSE ES, COM ENCAIXE PONTA E BOLSA, COM JUNTA ELASTICA, DIAMETRO NOMINAL DE 400 MM</t>
  </si>
  <si>
    <t>TUBO DE CONCRETO SIMPLES PARA ESGOTO SANITARIO, CLASSE ES, COM ENCAIXE PONTA E BOLSA, COM JUNTA ELASTICA, DIAMETRO NOMINAL DE 500 MM</t>
  </si>
  <si>
    <t>TUBO DE CONCRETO SIMPLES PARA ESGOTO SANITARIO, CLASSE ES, COM ENCAIXE PONTA E BOLSA, COM JUNTA ELASTICA, DIAMETRO NOMINAL DE 600 MM</t>
  </si>
  <si>
    <t>TUBO DE CONCRETO SIMPLES POROSO PARA DRENAGEM (DRENO POROSO), COM ENCAIXE MACHO E FEMEA, DIAMETRO NOMINAL DE 200 MM</t>
  </si>
  <si>
    <t>TUBO DE CONCRETO SIMPLES POROSO PARA DRENAGEM (DRENO POROSO), COM ENCAIXE MACHO E FEMEA, DIAMETRO NOMINAL DE 300 MM</t>
  </si>
  <si>
    <t>TUBO DE DESCARGA, TIPO BENGALA, PARA LIGACAO CAIXA DE DESCARGA - EMBUTIR, PVC, 40 MM X 150 CM</t>
  </si>
  <si>
    <t>TUBO DE DESCIDA EXTERNO, DE PVC, PARA CAIXA DE DESCARGA EXTERNA ALTA - DIAMETRO DE 40 MM E ALTURA DE APROXIMADAMENTE 1,55 M</t>
  </si>
  <si>
    <t>TUBO DE ESPUMA DE POLIETILENO EXPANDIDO FLEXIVEL PARA ISOLAMENTO TERMICO DE TUBULACAO DE AR CONDICIONADO, AGUA QUENTE, DN 1 1/2", E= 10 MM</t>
  </si>
  <si>
    <t>TUBO DE ESPUMA DE POLIETILENO EXPANDIDO FLEXIVEL PARA ISOLAMENTO TERMICO DE TUBULACAO DE AR CONDICIONADO, AGUA QUENTE, DN 1 1/4", E= 10 MM</t>
  </si>
  <si>
    <t>TUBO DE ESPUMA DE POLIETILENO EXPANDIDO FLEXIVEL PARA ISOLAMENTO TERMICO DE TUBULACAO DE AR CONDICIONADO, AGUA QUENTE, DN 1 1/8", E= 10 MM</t>
  </si>
  <si>
    <t>TUBO DE ESPUMA DE POLIETILENO EXPANDIDO FLEXIVEL PARA ISOLAMENTO TERMICO DE TUBULACAO DE AR CONDICIONADO, AGUA QUENTE, DN 1 3/8", E= 10 MM</t>
  </si>
  <si>
    <t>TUBO DE ESPUMA DE POLIETILENO EXPANDIDO FLEXIVEL PARA ISOLAMENTO TERMICO DE TUBULACAO DE AR CONDICIONADO, AGUA QUENTE, DN 1 5/8", E= 10 MM</t>
  </si>
  <si>
    <t>TUBO DE ESPUMA DE POLIETILENO EXPANDIDO FLEXIVEL PARA ISOLAMENTO TERMICO DE TUBULACAO DE AR CONDICIONADO, AGUA QUENTE, DN 1", E= 10 MM</t>
  </si>
  <si>
    <t>TUBO DE ESPUMA DE POLIETILENO EXPANDIDO FLEXIVEL PARA ISOLAMENTO TERMICO DE TUBULACAO DE AR CONDICIONADO, AGUA QUENTE, DN 1/2", E= 10 MM</t>
  </si>
  <si>
    <t>TUBO DE ESPUMA DE POLIETILENO EXPANDIDO FLEXIVEL PARA ISOLAMENTO TERMICO DE TUBULACAO DE AR CONDICIONADO, AGUA QUENTE, DN 1/4", E= 10 MM</t>
  </si>
  <si>
    <t>TUBO DE ESPUMA DE POLIETILENO EXPANDIDO FLEXIVEL PARA ISOLAMENTO TERMICO DE TUBULACAO DE AR CONDICIONADO, AGUA QUENTE, DN 3/4", E= 10 MM</t>
  </si>
  <si>
    <t>TUBO DE ESPUMA DE POLIETILENO EXPANDIDO FLEXIVEL PARA ISOLAMENTO TERMICO DE TUBULACAO DE AR CONDICIONADO, AGUA QUENTE, DN 3/8", E= 10 MM</t>
  </si>
  <si>
    <t>TUBO DE ESPUMA DE POLIETILENO EXPANDIDO FLEXIVEL PARA ISOLAMENTO TERMICO DE TUBULACAO DE AR CONDICIONADO, AGUA QUENTE, DN 7/8", E= 10 MM</t>
  </si>
  <si>
    <t>TUBO DE POLIETILENO DE ALTA DENSIDADE (PEAD), PE-80, DE = 20 MM X 2,3 MM DE PAREDE, PARA LIGACAO DE AGUA PREDIAL (NBR 15561)</t>
  </si>
  <si>
    <t>TUBO DE POLIETILENO DE ALTA DENSIDADE (PEAD), PE-80, DE = 32 MM X 3,0 MM DE PAREDE, PARA LIGACAO DE AGUA PREDIAL (NBR 15561)</t>
  </si>
  <si>
    <t>TUBO DE POLIETILENO DE ALTA DENSIDADE, PEAD, PE-80, DE = 1000 MM X 38,5 MM PAREDE, (SDR 26 - PN 05) PARA REDE DE AGUA OU ESGOTO (NBR 15561)</t>
  </si>
  <si>
    <t>TUBO DE POLIETILENO DE ALTA DENSIDADE, PEAD, PE-80, DE = 110 MM X 10,0 MM PAREDE, (SDR 11 - PN 12,5) PARA REDE DE AGUA OU ESGOTO (NBR 15561)</t>
  </si>
  <si>
    <t>TUBO DE POLIETILENO DE ALTA DENSIDADE, PEAD, PE-80, DE = 160 MM X 14,6 MM PAREDE, (SDR 11 - PN 12,5) PARA REDE DE AGUA OU ESGOTO (NBR 15561)</t>
  </si>
  <si>
    <t>TUBO DE POLIETILENO DE ALTA DENSIDADE, PEAD, PE-80, DE = 900 MM X 34,7 MM PAREDE, (SDR 26 - PN 05) PARA REDE DE AGUA OU ESGOTO (NBR 15561)</t>
  </si>
  <si>
    <t>TUBO DE POLIETILENO DE ALTA DENSIDADE, PEAD, PE-80, DE= 200 MM X 18,2 MM PAREDE, (SDR 11 - PN 12,5) PARA REDE DE AGUA OU ESGOTO (NBR 15561)</t>
  </si>
  <si>
    <t>TUBO DE POLIETILENO DE ALTA DENSIDADE, PEAD, PE-80, DE= 315 MM X 28,7 MM PAREDE, (SDR 11 - PN 12,5) PARA REDE DE AGUA OU ESGOTO (NBR 15561)</t>
  </si>
  <si>
    <t>TUBO DE POLIETILENO DE ALTA DENSIDADE, PEAD, PE-80, DE= 400 MM X 36,4 MM PAREDE, (SDR 11 - PN 12,5) PARA REDE DE AGUA OU ESGOTO (NBR 15561)</t>
  </si>
  <si>
    <t>TUBO DE POLIETILENO DE ALTA DENSIDADE, PEAD, PE-80, DE= 500 MM X 45,5 MM PAREDE, (SDR 11 - PN 12,5) PARA REDE DE AGUA OU ESGOTO (NBR 15561)</t>
  </si>
  <si>
    <t>TUBO DE POLIETILENO DE ALTA DENSIDADE, PEAD, PE-80, DE= 630 MM X 57,3 MM PAREDE (SDR 11 - PN 12,5) PARA REDE DE AGUA OU ESGOTO (NBR 15561)</t>
  </si>
  <si>
    <t>TUBO DE POLIETILENO DE ALTA DENSIDADE, PEAD, PE-80, DE= 730 MM X 34,1 MM PAREDE, (SDR 21 - PN 06) PARA REDE DE AGUA OU ESGOTO (NBR 15561)</t>
  </si>
  <si>
    <t>TUBO DE POLIETILENO DE ALTA DENSIDADE, PEAD, PE-80, DE= 75 MM X 6,9 MM PAREDE, (SRD 11 - PN 12,5) PARA REDE DE AGUA OU ESGOTO (NBR 15561)</t>
  </si>
  <si>
    <t>TUBO DE POLIETILENO DE ALTA DENSIDADE, PEAD, PE-80, DE= 800 MM X 30,8 MM PAREDE, (SDR 26 - PN 05) PARA REDE DE AGUA OU ESGOTO (NBR 15561)</t>
  </si>
  <si>
    <t>TUBO DE PVC, PBL, TIPO LEVE, DN = 250 MM, PARA VENTILACAO</t>
  </si>
  <si>
    <t>TUBO DE PVC, PBL, TIPO LEVE, DN = 300 MM, PARA VENTILACAO</t>
  </si>
  <si>
    <t>TUBO DE REVESTIMENTO, EM ACO, CORPO SCHEDULE 40, PONTEIRA SCHEDULE 80, ROSQUEAVEL E SEGMENTADO PARA PERFURACAO, DIAMETRO 10" (273 MM)</t>
  </si>
  <si>
    <t>TUBO DE REVESTIMENTO, EM ACO, CORPO SCHEDULE 40, PONTEIRA SCHEDULE 80, ROSQUEAVEL E SEGMENTADO PARA PERFURACAO, DIAMETRO 12" (320 MM)</t>
  </si>
  <si>
    <t>TUBO DE REVESTIMENTO, EM ACO, CORPO SCHEDULE 40, PONTEIRA SCHEDULE 80, ROSQUEAVEL E SEGMENTADO PARA PERFURACAO, DIAMETRO 14" (400 MM)</t>
  </si>
  <si>
    <t>TUBO DE REVESTIMENTO, EM ACO, CORPO SCHEDULE 40, PONTEIRA SCHEDULE 80, ROSQUEAVEL E SEGMENTADO PARA PERFURACAO, DIAMETRO 16" (450 MM)</t>
  </si>
  <si>
    <t>TUBO DE REVESTIMENTO, EM ACO, CORPO SCHEDULE 40, PONTEIRA SCHEDULE 80, ROSQUEAVEL E SEGMENTADO PARA PERFURACAO, DIAMETRO 4" (450 MM)</t>
  </si>
  <si>
    <t>TUBO DE REVESTIMENTO, EM ACO, CORPO SCHEDULE 40, PONTEIRA SCHEDULE 80, ROSQUEAVEL E SEGMENTADO PARA PERFURACAO, DIAMETRO 6" (200 MM)</t>
  </si>
  <si>
    <t>TUBO DE REVESTIMENTO, EM ACO, CORPO SCHEDULE 40, PONTEIRA SCHEDULE 80, ROSQUEAVEL E SEGMENTADO PARA PERFURACAO, DIAMETRO 8" (200 MM)</t>
  </si>
  <si>
    <t>TUBO DRENO, CORRUGADO, ESPIRALADO, FLEXIVEL, PERFURADO, EM POLIETILENO DE ALTA DENSIDADE (PEAD), DN *160* MM, (6") PARA DRENAGEM - EM BARRA (NORMA DNIT 093/2006 - EM)</t>
  </si>
  <si>
    <t>TUBO DRENO, CORRUGADO, ESPIRALADO, FLEXIVEL, PERFURADO, EM POLIETILENO DE ALTA DENSIDADE (PEAD), DN *200* MM, (8") PARA DRENAGEM - EM BARRA (NORMA DNIT 093/2006 - EM)</t>
  </si>
  <si>
    <t>TUBO DRENO, CORRUGADO, ESPIRALADO, FLEXIVEL, PERFURADO, EM POLIETILENO DE ALTA DENSIDADE (PEAD), DN 100 MM, (4") PARA DRENAGEM - EM ROLO (NORMA DNIT 093/2006 - E.M)</t>
  </si>
  <si>
    <t>TUBO DRENO, CORRUGADO, ESPIRALADO, FLEXIVEL, PERFURADO, EM POLIETILENO DE ALTA DENSIDADE (PEAD), DN 65 MM, (2 1/2") PARA DRENAGEM - EM ROLO (NORMA DNIT 093/2006 - EM)</t>
  </si>
  <si>
    <t>TUBO MONOCAMADA PEX, DN 16 MM, PARA AGUA QUENTE E FRIA</t>
  </si>
  <si>
    <t>TUBO MONOCAMADA PEX, DN 20 MM, PARA AGUA QUENTE E FRIA</t>
  </si>
  <si>
    <t>TUBO MONOCAMADA PEX, DN 25 MM, PARA AGUA QUENTE E FRIA</t>
  </si>
  <si>
    <t>TUBO MONOCAMADA PEX, DN 32 MM, PARA AGUA QUENTE E FRIA</t>
  </si>
  <si>
    <t>TUBO MULTICAMADA PEX GAS, DN *16* MM</t>
  </si>
  <si>
    <t>TUBO MULTICAMADA PEX GAS, DN *20* MM</t>
  </si>
  <si>
    <t>TUBO MULTICAMADA PEX GAS, DN *26* MM</t>
  </si>
  <si>
    <t>TUBO MULTICAMADA PEX GAS, DN *32* MM</t>
  </si>
  <si>
    <t>TUBO PPR PN 20, DN 20 MM, PARA AGUA QUENTE PREDIAL</t>
  </si>
  <si>
    <t>TUBO PPR PN 20, DN 25 MM, PARA AGUA QUENTE PREDIAL</t>
  </si>
  <si>
    <t>TUBO PPR, CLASSE PN 12, DN 110 MM</t>
  </si>
  <si>
    <t>TUBO PPR, CLASSE PN 12, DN 32 MM</t>
  </si>
  <si>
    <t>TUBO PPR, CLASSE PN 12, DN 40 MM</t>
  </si>
  <si>
    <t>TUBO PPR, CLASSE PN 12, DN 50 MM</t>
  </si>
  <si>
    <t>TUBO PPR, CLASSE PN 12, DN 63 MM</t>
  </si>
  <si>
    <t>TUBO PPR, CLASSE PN 12, DN 75 MM</t>
  </si>
  <si>
    <t>TUBO PPR, CLASSE PN 12, DN 90 MM</t>
  </si>
  <si>
    <t>TUBO PPR, CLASSE PN 20, SOLDAVEL, DN 32 MM PARA AGUA FRIA OU QUENTE PREDIAL</t>
  </si>
  <si>
    <t>TUBO PPR, CLASSE PN 25, DN 110 MM, PARA AGUA QUENTE E FRIA PREDIAL</t>
  </si>
  <si>
    <t>TUBO PPR, CLASSE PN 25, DN 20 MM, PARA AGUA QUENTE E FRIA PREDIAL</t>
  </si>
  <si>
    <t>TUBO PPR, CLASSE PN 25, DN 25 MM, PARA AGUA QUENTE E FRIA PREDIAL</t>
  </si>
  <si>
    <t>TUBO PPR, CLASSE PN 25, DN 32 MM, PARA AGUA QUENTE E FRIA PREDIAL</t>
  </si>
  <si>
    <t>TUBO PPR, CLASSE PN 25, DN 40 MM, PARA AGUA QUENTE E FRIA PREDIAL</t>
  </si>
  <si>
    <t>TUBO PPR, CLASSE PN 25, DN 50 MM, PARA AGUA QUENTE E FRIA PREDIAL</t>
  </si>
  <si>
    <t>TUBO PPR, CLASSE PN 25, DN 63 MM, PARA AGUA QUENTE E FRIA PREDIAL</t>
  </si>
  <si>
    <t>TUBO PPR, CLASSE PN 25, DN 75 MM, PARA AGUA QUENTE E FRIA PREDIAL</t>
  </si>
  <si>
    <t>TUBO PPR, CLASSE PN 25, DN 90 MM, PARA AGUA QUENTE E FRIA PREDIAL</t>
  </si>
  <si>
    <t>TUBO PVC CORRUGADO, PAREDE DUPLA, JE, DN 150 MM/ DE 160 MM, REDE COLETORA ESGOTO</t>
  </si>
  <si>
    <t>TUBO PVC CORRUGADO, PAREDE DUPLA, JE, DN 200 MM/ DE 200 MM, REDE COLETORA ESGOTO</t>
  </si>
  <si>
    <t>TUBO PVC CORRUGADO, PAREDE DUPLA, JE, DN 250 MM/ DE 250 MM, REDE COLETORA ESGOTO</t>
  </si>
  <si>
    <t>TUBO PVC CORRUGADO, PAREDE DUPLA, JE, DN 300 MM/ DE 315 MM, REDE COLETORA ESGOTO</t>
  </si>
  <si>
    <t>TUBO PVC CORRUGADO, PAREDE DUPLA, JE, DN 350 MM/ DE 355 MM, REDE COLETORA ESGOTO</t>
  </si>
  <si>
    <t>TUBO PVC CORRUGADO, PAREDE DUPLA, JE, DN 400 MM/ DE 400 MM, REDE COLETORA ESGOTO</t>
  </si>
  <si>
    <t>TUBO PVC DE REVESTIMENTO GEOMECANICO NERVURADO REFORCADO, DN = 150 MM, COMPRIMENTO = 2 M</t>
  </si>
  <si>
    <t>TUBO PVC DE REVESTIMENTO GEOMECANICO NERVURADO REFORCADO, DN = 200 MM, COMPRIMENTO = 2 M</t>
  </si>
  <si>
    <t>TUBO PVC DE REVESTIMENTO GEOMECANICO NERVURADO STANDARD, DN = 154 MM, COMPRIMENTO = 2 M</t>
  </si>
  <si>
    <t>TUBO PVC DE REVESTIMENTO GEOMECANICO NERVURADO STANDARD, DN = 206 MM, COMPRIMENTO = 2 M</t>
  </si>
  <si>
    <t>TUBO PVC DEFOFO, JEI, 1 MPA, DN 100 MM, PARA REDE DE AGUA (NBR 7665)</t>
  </si>
  <si>
    <t>TUBO PVC DEFOFO, JEI, 1 MPA, DN 150 MM, PARA REDE DE AGUA (NBR 7665)</t>
  </si>
  <si>
    <t>TUBO PVC DEFOFO, JEI, 1 MPA, DN 200 MM, PARA REDE DE AGUA (NBR 7665)</t>
  </si>
  <si>
    <t>TUBO PVC DEFOFO, JEI, 1 MPA, DN 250 MM, PARA REDE DE AGUA (NBR 7665)</t>
  </si>
  <si>
    <t>TUBO PVC DEFOFO, JEI, 1 MPA, DN 300 MM, PARA REDE DE AGUA (NBR 7665)</t>
  </si>
  <si>
    <t>TUBO PVC PBA JEI, CLASSE 12, DN 100 MM, PARA REDE DE AGUA (NBR 5647)</t>
  </si>
  <si>
    <t>TUBO PVC PBA JEI, CLASSE 12, DN 50 MM, PARA REDE DE AGUA (NBR 5647)</t>
  </si>
  <si>
    <t>TUBO PVC PBA JEI, CLASSE 12, DN 75 MM, PARA REDE DE AGUA (NBR 5647)</t>
  </si>
  <si>
    <t>TUBO PVC PBA JEI, CLASSE 15, DN 100 MM, PARA REDE DE AGUA (NBR 5647)</t>
  </si>
  <si>
    <t>TUBO PVC PBA JEI, CLASSE 15, DN 50 MM, PARA REDE DE AGUA (NBR 5647)</t>
  </si>
  <si>
    <t>TUBO PVC PBA JEI, CLASSE 15, DN 75 MM, PARA REDE DE AGUA (NBR 5647)</t>
  </si>
  <si>
    <t>TUBO PVC PBA JEI, CLASSE 20, DN 100 MM, PARA REDE DE AGUA (NBR 5647)</t>
  </si>
  <si>
    <t>TUBO PVC PBA JEI, CLASSE 20, DN 50 MM, PARA REDE DE AGUA (NBR 5647)</t>
  </si>
  <si>
    <t>TUBO PVC PBA JEI, CLASSE 20, DN 75 MM, PARA REDE DE AGUA (NBR 5647)</t>
  </si>
  <si>
    <t>TUBO PVC ROSCAVEL, 3/4", AGUA FRIA PREDIAL</t>
  </si>
  <si>
    <t>TUBO PVC SERIE NORMAL, DN 100 MM, PARA ESGOTO PREDIAL (NBR 5688)</t>
  </si>
  <si>
    <t>TUBO PVC SERIE NORMAL, DN 150 MM, PARA ESGOTO PREDIAL (NBR 5688)</t>
  </si>
  <si>
    <t>TUBO PVC SERIE NORMAL, DN 40 MM, PARA ESGOTO PREDIAL (NBR 5688)</t>
  </si>
  <si>
    <t>TUBO PVC SERIE NORMAL, DN 50 MM, PARA ESGOTO PREDIAL (NBR 5688)</t>
  </si>
  <si>
    <t>TUBO PVC SERIE NORMAL, DN 75 MM, PARA ESGOTO PREDIAL (NBR 5688)</t>
  </si>
  <si>
    <t>TUBO PVC, RIGIDO, CORRUGADO, PERFURADO DN 100 MM, PARA DRENAGEM, SISTEMA IRRIGACAO</t>
  </si>
  <si>
    <t>TUBO PVC, ROSCAVEL, 1 1/2", AGUA FRIA PREDIAL</t>
  </si>
  <si>
    <t>TUBO PVC, ROSCAVEL, 1 1/4", AGUA FRIA PREDIAL</t>
  </si>
  <si>
    <t>TUBO PVC, ROSCAVEL, 1", AGUA FRIA PREDIAL</t>
  </si>
  <si>
    <t>TUBO PVC, ROSCAVEL, 1/2", AGUA FRIA PREDIAL</t>
  </si>
  <si>
    <t>TUBO PVC, ROSCAVEL, 2 1/2", AGUA FRIA PREDIAL</t>
  </si>
  <si>
    <t>TUBO PVC, ROSCAVEL, 2", PARA AGUA FRIA PREDIAL</t>
  </si>
  <si>
    <t>TUBO PVC, SERIE R, DN 100 MM, PARA ESGOTO OU AGUAS PLUVIAIS PREDIAL (NBR 5688)</t>
  </si>
  <si>
    <t>TUBO PVC, SERIE R, DN 150 MM, PARA ESGOTO OU AGUAS PLUVIAIS PREDIAL (NBR 5688)</t>
  </si>
  <si>
    <t>TUBO PVC, SERIE R, DN 40 MM, PARA ESGOTO OU AGUAS PLUVIAIS PREDIAL (NBR 5688)</t>
  </si>
  <si>
    <t>TUBO PVC, SERIE R, DN 50 MM, PARA ESGOTO OU AGUAS PLUVIAIS PREDIAL (NBR 5688)</t>
  </si>
  <si>
    <t>TUBO PVC, SERIE R, DN 75 MM, PARA ESGOTO OU AGUAS PLUVIAIS PREDIAL (NBR 5688)</t>
  </si>
  <si>
    <t>TUBO PVC, SOLDAVEL, DE 110 MM, AGUA FRIA (NBR-5648)</t>
  </si>
  <si>
    <t>TUBO PVC, SOLDAVEL, DE 20 MM, AGUA FRIA (NBR-5648)</t>
  </si>
  <si>
    <t>TUBO PVC, SOLDAVEL, DE 25 MM, AGUA FRIA (NBR-5648)</t>
  </si>
  <si>
    <t>TUBO PVC, SOLDAVEL, DE 32 MM, AGUA FRIA (NBR-5648)</t>
  </si>
  <si>
    <t>TUBO PVC, SOLDAVEL, DE 40 MM, AGUA FRIA (NBR-5648)</t>
  </si>
  <si>
    <t>TUBO PVC, SOLDAVEL, DE 50 MM, AGUA FRIA (NBR-5648)</t>
  </si>
  <si>
    <t>TUBO PVC, SOLDAVEL, DE 60 MM, AGUA FRIA (NBR-5648)</t>
  </si>
  <si>
    <t>TUBO PVC, SOLDAVEL, DE 75 MM, AGUA FRIA (NBR-5648)</t>
  </si>
  <si>
    <t>TUBO PVC, SOLDAVEL, DE 85 MM, AGUA FRIA (NBR-5648)</t>
  </si>
  <si>
    <t>UNIAO COM ASSENTO CONICO DE BRONZE, DIAMETRO 1"</t>
  </si>
  <si>
    <t>UNIAO COM ASSENTO CONICO DE BRONZE, DIAMETRO 1/2"</t>
  </si>
  <si>
    <t>UNIAO COM ASSENTO CONICO DE BRONZE, DIAMETRO 2 1/2"</t>
  </si>
  <si>
    <t>UNIAO COM ASSENTO CONICO DE BRONZE, DIAMETRO 2"</t>
  </si>
  <si>
    <t>UNIAO COM ASSENTO CONICO DE BRONZE, DIAMETRO 3"</t>
  </si>
  <si>
    <t>UNIAO COM ASSENTO CONICO DE BRONZE, DIAMETRO 3/4"</t>
  </si>
  <si>
    <t>UNIAO COM ASSENTO CONICO DE BRONZE, DIAMETRO 4"</t>
  </si>
  <si>
    <t>UNIAO COM ASSENTO CONICO DE FERRO LONGO (MACHO-FEMEA), DIAMETRO 1 1/2"</t>
  </si>
  <si>
    <t>UNIAO COM ASSENTO CONICO DE FERRO LONGO (MACHO-FEMEA), DIAMETRO 1"</t>
  </si>
  <si>
    <t>UNIAO COM ASSENTO CONICO DE FERRO LONGO (MACHO-FEMEA), DIAMETRO 1/2"</t>
  </si>
  <si>
    <t>UNIAO COM ASSENTO CONICO DE FERRO LONGO (MACHO-FEMEA), DIAMETRO 2 1/2"</t>
  </si>
  <si>
    <t>UNIAO COM ASSENTO CONICO DE FERRO LONGO (MACHO-FEMEA), DIAMETRO 2"</t>
  </si>
  <si>
    <t>UNIAO COM ASSENTO CONICO DE FERRO LONGO (MACHO-FEMEA), DIAMETRO 3"</t>
  </si>
  <si>
    <t>UNIAO COM ASSENTO CONICO DE FERRO LONGO (MACHO-FEMEA), DIAMETRO 3/4"</t>
  </si>
  <si>
    <t>UNIAO COM ASSENTO CONICO DE FERRO LONGO (MACHO-FEMEA), DIAMETRO 4"</t>
  </si>
  <si>
    <t>UNIAO COM FLANGE PPR, COM PARAFUSOS, DN 40 MM, PARA AGUA QUENTE PREDIAL</t>
  </si>
  <si>
    <t>UNIAO DE FERRO GALVANIZADO, COM ASSENTO CONICO DE BRONZE, DE 1 1/2"</t>
  </si>
  <si>
    <t>UNIAO DE FERRO GALVANIZADO, COM ASSENTO CONICO DE BRONZE, DE 1 1/4"</t>
  </si>
  <si>
    <t>UNIAO DE FERRO GALVANIZADO, COM ROSCA BSP, COM ASSENTO PLANO, DE 1 1/2"</t>
  </si>
  <si>
    <t>UNIAO DE FERRO GALVANIZADO, COM ROSCA BSP, COM ASSENTO PLANO, DE 1 1/4"</t>
  </si>
  <si>
    <t>UNIAO DE FERRO GALVANIZADO, COM ROSCA BSP, COM ASSENTO PLANO, DE 1"</t>
  </si>
  <si>
    <t>UNIAO DE FERRO GALVANIZADO, COM ROSCA BSP, COM ASSENTO PLANO, DE 1/2"</t>
  </si>
  <si>
    <t>UNIAO DE FERRO GALVANIZADO, COM ROSCA BSP, COM ASSENTO PLANO, DE 2 1/2"</t>
  </si>
  <si>
    <t>UNIAO DE FERRO GALVANIZADO, COM ROSCA BSP, COM ASSENTO PLANO, DE 2"</t>
  </si>
  <si>
    <t>UNIAO DE FERRO GALVANIZADO, COM ROSCA BSP, COM ASSENTO PLANO, DE 3"</t>
  </si>
  <si>
    <t>UNIAO DE FERRO GALVANIZADO, COM ROSCA BSP, COM ASSENTO PLANO, DE 3/4"</t>
  </si>
  <si>
    <t>UNIAO DE FERRO GALVANIZADO, COM ROSCA BSP, COM ASSENTO PLANO, DE 4"</t>
  </si>
  <si>
    <t>UNIAO DUPLA PPR DN 25 MM, PARA AGUA QUENTE PREDIAL</t>
  </si>
  <si>
    <t>UNIAO DUPLA PPR, DN 20 MM, PARA AGUA QUENTE PREDIAL</t>
  </si>
  <si>
    <t>UNIAO EM POLIPROPILENO (PP), PARA TUBO EM PEAD, 20 MM - LIGACAO PREDIAL DE AGUA</t>
  </si>
  <si>
    <t>UNIAO EM POLIPROPILENO (PP), PARA TUBO EM PEAD, 32 MM - LIGACAO PREDIAL DE AGUA</t>
  </si>
  <si>
    <t>UNIAO PVC, ROSCAVEL 1/2", AGUA FRIA PREDIAL</t>
  </si>
  <si>
    <t>UNIAO PVC, ROSCAVEL, 1 1/2", AGUA FRIA PREDIAL</t>
  </si>
  <si>
    <t>UNIAO PVC, ROSCAVEL, 1", AGUA FRIA PREDIAL</t>
  </si>
  <si>
    <t>UNIAO PVC, ROSCAVEL, 3/4", AGUA FRIA PREDIAL</t>
  </si>
  <si>
    <t>UNIAO PVC, SOLDAVEL, 110 MM, PARA AGUA FRIA PREDIAL</t>
  </si>
  <si>
    <t>UNIAO PVC, SOLDAVEL, 20 MM, PARA AGUA FRIA PREDIAL</t>
  </si>
  <si>
    <t>UNIAO PVC, SOLDAVEL, 25 MM, PARA AGUA FRIA PREDIAL</t>
  </si>
  <si>
    <t>UNIAO PVC, SOLDAVEL, 32 MM, PARA AGUA FRIA PREDIAL</t>
  </si>
  <si>
    <t>UNIAO PVC, SOLDAVEL, 40 MM, PARA AGUA FRIA PREDIAL</t>
  </si>
  <si>
    <t>UNIAO PVC, SOLDAVEL, 50 MM, PARA AGUA FRIA PREDIAL</t>
  </si>
  <si>
    <t>UNIAO PVC, SOLDAVEL, 60 MM, PARA AGUA FRIA PREDIAL</t>
  </si>
  <si>
    <t>UNIAO PVC, SOLDAVEL, 75 MM, PARA AGUA FRIA PREDIAL</t>
  </si>
  <si>
    <t>UNIAO PVC, SOLDAVEL, 85 MM, PARA AGUA FRIA PREDIAL</t>
  </si>
  <si>
    <t>UNIAO TIPO STORZ, COM EMPATACAO INTERNA TIPO ANEL DE EXPANSAO, ENGATE RAPIDO 1 1/2", PARA MANGUEIRA DE COMBATE A INCENDIO PREDIAL</t>
  </si>
  <si>
    <t>UNIAO TIPO STORZ, COM EMPATACAO INTERNA TIPO ANEL DE EXPANSAO, ENGATE RAPIDO 2 1/2", PARA MANGUEIRA DE COMBATE A INCENDIO PREDIAL</t>
  </si>
  <si>
    <t>UNIAO, CPVC, SOLDAVEL, 15 MM, PARA AGUA QUENTE PREDIAL</t>
  </si>
  <si>
    <t>UNIAO, CPVC, SOLDAVEL, 22 MM, PARA AGUA QUENTE PREDIAL</t>
  </si>
  <si>
    <t>UNIAO, CPVC, SOLDAVEL, 28 MM, PARA AGUA QUENTE PREDIAL</t>
  </si>
  <si>
    <t>UNIAO, CPVC, SOLDAVEL, 35 MM, PARA AGUA QUENTE PREDIAL</t>
  </si>
  <si>
    <t>UNIAO, CPVC, SOLDAVEL, 42 MM, PARA AGUA QUENTE PREDIAL</t>
  </si>
  <si>
    <t>UNIAO, CPVC, SOLDAVEL, 54 MM, PARA AGUA QUENTE PREDIAL</t>
  </si>
  <si>
    <t>UNIAO, CPVC, SOLDAVEL, 73 MM, PARA AGUA QUENTE PREDIAL</t>
  </si>
  <si>
    <t>UNIAO, CPVC, SOLDAVEL, 89 MM, PARA AGUA QUENTE PREDIAL</t>
  </si>
  <si>
    <t>USINA DE ASFALTO A FRIO, CAPACIDADE DE 30 A 40 T/H, ELETRICA, POTENCIA DE 30 CV</t>
  </si>
  <si>
    <t>USINA DE ASFALTO A FRIO, CAPACIDADE DE 40 A 60 T/H, ELETRICA, POTENCIA DE 30 CV</t>
  </si>
  <si>
    <t>USINA DE ASFALTO A QUENTE, FIXA, TIPO CONTRA FLUXO, CAPACIDADE DE 100 A 140 T/H, POTENCIA DE 280 KW, COM MISTURADOR EXTERNO ROTATIVO</t>
  </si>
  <si>
    <t>USINA DE CONCRETO FIXA, CAPACIDADE NOMINAL DE 40 M3/H, SEM SILO</t>
  </si>
  <si>
    <t>USINA DE CONCRETO FIXA, CAPACIDADE NOMINAL DE 60 M3/H, SEM SILO</t>
  </si>
  <si>
    <t>USINA DE CONCRETO FIXA, CAPACIDADE NOMINAL DE 80 M3/H, SEM SILO</t>
  </si>
  <si>
    <t>USINA DE CONCRETO FIXA, CAPACIDADE NOMINAL DE 90 A 120 M3/H, SEM SILO</t>
  </si>
  <si>
    <t>USINA DE LAMA ASFALTICA, PROD 30 A 50 T/H, SILO DE AGREGADO 7 M3, RESERVATORIOS PARA EMULSAO E AGUA DE 2,3 M3 CADA, MISTURADOR TIPO PUGG-MILL A SER MONTADO SOBRE CAMINHAO</t>
  </si>
  <si>
    <t>USINA DE MISTURAS ASFALTICAS A QUENTE, MOVEL, TIPO CONTRA FLUXO, CAPACIDADE DE 40 A 80 T/H</t>
  </si>
  <si>
    <t>USINA MISTURADORA DE SOLOS, DOSADORES TRIPLOS, CALHA VIBRATORIA CAPACIDADE DE 200 A 500 T/H, POTENCIA DE 75 KW</t>
  </si>
  <si>
    <t>VALVULA DE DESCARGA EM METAL CROMADO PARA MICTORIO COM ACIONAMENTO POR PRESSAO E FECHAMENTO AUTOMATICO</t>
  </si>
  <si>
    <t>VALVULA DE DESCARGA METALICA, BASE 1 1/2" E ACABAMENTO METALICO CROMADO</t>
  </si>
  <si>
    <t>VALVULA DE DESCARGA METALICA, BASE 1 1/4" E ACABAMENTO METALICO CROMADO</t>
  </si>
  <si>
    <t>VALVULA DE ESFERA BRUTA EM BRONZE, BITOLA 1 1/2"</t>
  </si>
  <si>
    <t>VALVULA DE ESFERA BRUTA EM BRONZE, BITOLA 1 1/4"</t>
  </si>
  <si>
    <t>VALVULA DE ESFERA BRUTA EM BRONZE, BITOLA 1"</t>
  </si>
  <si>
    <t>VALVULA DE ESFERA BRUTA EM BRONZE, BITOLA 1/2"</t>
  </si>
  <si>
    <t>VALVULA DE ESFERA BRUTA EM BRONZE, BITOLA 2"</t>
  </si>
  <si>
    <t>VALVULA DE ESFERA BRUTA EM BRONZE, BITOLA 3/4"</t>
  </si>
  <si>
    <t>VALVULA DE RETENCAO DE BRONZE, PE COM CRIVOS, EXTREMIDADE COM ROSCA, DE 1 1/2", PARA FUNDO DE POCO</t>
  </si>
  <si>
    <t>VALVULA DE RETENCAO DE BRONZE, PE COM CRIVOS, EXTREMIDADE COM ROSCA, DE 1 1/4", PARA FUNDO DE POCO</t>
  </si>
  <si>
    <t>VALVULA DE RETENCAO DE BRONZE, PE COM CRIVOS, EXTREMIDADE COM ROSCA, DE 1", PARA FUNDO DE POCO</t>
  </si>
  <si>
    <t>VALVULA DE RETENCAO DE BRONZE, PE COM CRIVOS, EXTREMIDADE COM ROSCA, DE 2 1/2", PARA FUNDO DE POCO</t>
  </si>
  <si>
    <t>VALVULA DE RETENCAO DE BRONZE, PE COM CRIVOS, EXTREMIDADE COM ROSCA, DE 2", PARA FUNDO DE POCO</t>
  </si>
  <si>
    <t>VALVULA DE RETENCAO DE BRONZE, PE COM CRIVOS, EXTREMIDADE COM ROSCA, DE 3", PARA FUNDO DE POCO</t>
  </si>
  <si>
    <t>VALVULA DE RETENCAO DE BRONZE, PE COM CRIVOS, EXTREMIDADE COM ROSCA, DE 3/4", PARA FUNDO DE POCO</t>
  </si>
  <si>
    <t>VALVULA DE RETENCAO DE BRONZE, PE COM CRIVOS, EXTREMIDADE COM ROSCA, DE 4", PARA FUNDO DE POCO</t>
  </si>
  <si>
    <t>VALVULA DE RETENCAO HORIZONTAL, DE BRONZE (PN-25), 1 1/2", 400 PSI, TAMPA DE PORCA DE UNIAO, EXTREMIDADES COM ROSCA</t>
  </si>
  <si>
    <t>VALVULA DE RETENCAO HORIZONTAL, DE BRONZE (PN-25), 1 1/4", 400 PSI, TAMPA DE PORCA DE UNIAO, EXTREMIDADES COM ROSCA</t>
  </si>
  <si>
    <t>VALVULA DE RETENCAO HORIZONTAL, DE BRONZE (PN-25), 1", 400 PSI, TAMPA DE PORCA DE UNIAO, EXTREMIDADES COM ROSCA</t>
  </si>
  <si>
    <t>VALVULA DE RETENCAO HORIZONTAL, DE BRONZE (PN-25), 1/2", 400 PSI, TAMPA DE PORCA DE UNIAO, EXTREMIDADES COM ROSCA</t>
  </si>
  <si>
    <t>VALVULA DE RETENCAO HORIZONTAL, DE BRONZE (PN-25), 2 1/2", 400 PSI, TAMPA DE PORCA DE UNIAO, EXTREMIDADES COM ROSCA</t>
  </si>
  <si>
    <t>VALVULA DE RETENCAO HORIZONTAL, DE BRONZE (PN-25), 2", 400 PSI, TAMPA DE PORCA DE UNIAO, EXTREMIDADES COM ROSCA</t>
  </si>
  <si>
    <t>VALVULA DE RETENCAO HORIZONTAL, DE BRONZE (PN-25), 3", 400 PSI, TAMPA DE PORCA DE UNIAO, EXTREMIDADES COM ROSCA</t>
  </si>
  <si>
    <t>VALVULA DE RETENCAO HORIZONTAL, DE BRONZE (PN-25), 3/4", 400 PSI, TAMPA DE PORCA DE UNIAO, EXTREMIDADES COM ROSCA</t>
  </si>
  <si>
    <t>VALVULA DE RETENCAO HORIZONTAL, DE BRONZE (PN-25), 4", 400 PSI, TAMPA DE PORCA DE UNIAO, EXTREMIDADES COM ROSCA</t>
  </si>
  <si>
    <t>VALVULA DE RETENCAO VERTICAL, DE BRONZE (PN-16), 1 1/2", 200 PSI, EXTREMIDADES COM ROSCA</t>
  </si>
  <si>
    <t>VALVULA DE RETENCAO VERTICAL, DE BRONZE (PN-16), 1 1/4", 200 PSI, EXTREMIDADES COM ROSCA</t>
  </si>
  <si>
    <t>VALVULA DE RETENCAO VERTICAL, DE BRONZE (PN-16), 1", 200 PSI, EXTREMIDADES COM ROSCA</t>
  </si>
  <si>
    <t>VALVULA DE RETENCAO VERTICAL, DE BRONZE (PN-16), 1/2", 200 PSI, EXTREMIDADES COM ROSCA</t>
  </si>
  <si>
    <t>VALVULA DE RETENCAO VERTICAL, DE BRONZE (PN-16), 2 1/2", 200 PSI, EXTREMIDADES COM ROSCA</t>
  </si>
  <si>
    <t>VALVULA DE RETENCAO VERTICAL, DE BRONZE (PN-16), 2", 200 PSI, EXTREMIDADES COM ROSCA</t>
  </si>
  <si>
    <t>VALVULA DE RETENCAO VERTICAL, DE BRONZE (PN-16), 3", 200 PSI, EXTREMIDADES COM ROSCA</t>
  </si>
  <si>
    <t>VALVULA DE RETENCAO VERTICAL, DE BRONZE (PN-16), 3/4", 200 PSI, EXTREMIDADES COM ROSCA</t>
  </si>
  <si>
    <t>VALVULA DE RETENCAO VERTICAL, DE BRONZE (PN-16), 4", 200 PSI, EXTREMIDADES COM ROSCA</t>
  </si>
  <si>
    <t>VALVULA EM METAL CROMADO PARA LAVATORIO, 1" SEM LADRAO</t>
  </si>
  <si>
    <t>VALVULA EM METAL CROMADO PARA PIA AMERICANA 3.1/2 X 1.1/2"</t>
  </si>
  <si>
    <t>VARA FINA PARA CREMONA, EM FERRO ZINCADO BRANCO, COM DIAMETRO DE APROX 10 MM E COMPRIMENTO DE 1,20 M</t>
  </si>
  <si>
    <t>VARA FINA PARA CREMONA, EM FERRO ZINCADO BRANCO, COM DIAMETRO DE APROX 10 MM E COMPRIMENTO DE 1,50 M</t>
  </si>
  <si>
    <t>VARIADOR DE LUMINOSIDADE ROTATIVO (DIMMER) 127 V, 300 W (APENAS MODULO)</t>
  </si>
  <si>
    <t>VARIADOR DE LUMINOSIDADE ROTATIVO (DIMMER) 127V, 300W, CONJUNTO MONTADO PARA EMBUTIR 4" X 2" (PLACA + SUPORTE + MODULO)</t>
  </si>
  <si>
    <t>VARIADOR DE LUMINOSIDADE ROTATIVO (DIMMER) 220 V, 600 W (APENAS MODULO)</t>
  </si>
  <si>
    <t>VARIADOR DE LUMINOSIDADE ROTATIVO (DIMMER) 220V, 600W, CONJUNTO MONTADO PARA EMBUTIR 4" X 2" (PLACA + SUPORTE + MODULO)</t>
  </si>
  <si>
    <t>VARIADOR DE VELOCIDADE PARA VENTILADOR 127 V, 150 W (APENAS MODULO)</t>
  </si>
  <si>
    <t>VARIADOR DE VELOCIDADE PARA VENTILADOR 127V, 150W + 2 INTERRUPTORES PARALELOS, PARA REVERSAO E LAMPADA, CONJUNTO MONTADO PARA EMBUTIR 4" X 2" (PLACA + SUPORTE + MODULOS)</t>
  </si>
  <si>
    <t>VARIADOR DE VELOCIDADE PARA VENTILADOR 220 V, 250 W (APENAS MODULO)</t>
  </si>
  <si>
    <t>VARIADOR DE VELOCIDADE PARA VENTILADOR 220V, 250W + 2 INTERRUPTORES PARALELOS, PARA REVERSAO E LAMPADA, CONJUNTO MONTADO PARA EMBUTIR 4" X 2" (PLACA + SUPORTE + MODULOS)</t>
  </si>
  <si>
    <t>VASSOURA 40 CM COM CABO</t>
  </si>
  <si>
    <t>VASSOURA MECANICA REBOCAVEL COM ESCOVA CILINDRICA LARGURA UTIL DE VARRIMENTO = 2,44M</t>
  </si>
  <si>
    <t>VEDACAO DE CALHA, EM BORRACHA COR PRETA, MEDIDA ENTRE 119 E 170 MM, PARA DRENAGEM PLUVIAL PREDIAL</t>
  </si>
  <si>
    <t>VERGALHAO ZINCADO ROSCA TOTAL, 1/4" (6,3 MM)</t>
  </si>
  <si>
    <t>VERNIZ A BASE RESINA ALQUIDICA COM POLIURETANO PARA MADEIRA, COM FILTRO SOLAR, BRILHANTE, USO INTERNO E EXTERNO</t>
  </si>
  <si>
    <t>VERNIZ MARITIMO PREMIUM PARA MADEIRA, COM FILTRO SOLAR, BRILHANTE, USO INTERNO E EXTERNO</t>
  </si>
  <si>
    <t>VERNIZ TIPO COPAL PARA MADEIRA, BRILHANTE, USO INTERNO</t>
  </si>
  <si>
    <t>VEU DE POLIESTER PARA IMPERMEABILIZACAO</t>
  </si>
  <si>
    <t>VEU DE VIDRO/VEU DE SUPERFICIE 30 A 35 G/M2</t>
  </si>
  <si>
    <t>VIBRADOR DE IMERSAO, COM PONTEIRA DE *35* MM, MANGOTE DE 5 M, SEM MOTOR</t>
  </si>
  <si>
    <t>VIBRADOR DE IMERSAO, COM PONTEIRA DE *45* MM, MANGOTE DE 5 M, SEM MOTOR.</t>
  </si>
  <si>
    <t>VIBRADOR DE IMERSAO, COM PONTEIRA DE *60* MM, MANGOTE DE 5 M, SEM MOTOR.</t>
  </si>
  <si>
    <t>VIBRADOR DE IMERSAO, DIAMETRO DA PONTEIRA DE *35* MM, COM MOTOR 4 TEMPOS A GASOLINA DE 5,5 HP (5,5 CV)</t>
  </si>
  <si>
    <t>VIBRADOR DE IMERSAO, DIAMETRO DA PONTEIRA DE *45* MM, COM MOTOR 4 TEMPOS A GASOLINA DE 5,5 HP (5,5 CV)</t>
  </si>
  <si>
    <t>VIBRADOR DE IMERSAO, DIAMETRO DA PONTEIRA DE *45* MM, COM MOTOR ELETRICO TRIFASICO DE 2 HP (2 CV)</t>
  </si>
  <si>
    <t>VIBROACABADORA DE ASFALTO SOBRE ESTEIRAS, LARG. PAVIM. 2,60 M A 5,75 M, POT. 110 HP, CAP. 450 T/ H</t>
  </si>
  <si>
    <t>VIBROACABADORA DE ASFALTO SOBRE ESTEIRAS, LARG. PAVIMENT. 1,90 A 5,3 M, POT. 78 KW/105 HP, CAP. 450 T/H</t>
  </si>
  <si>
    <t>VIBROACABADORA DE ASFALTO SOBRE RODAS, LARGURA DE PAVIMENTACAO DE 1,70 A 4,20 M, POTENCIA 78 KW/105 HP, CAPACIDADE 300 T/H</t>
  </si>
  <si>
    <t>VIDRACEIRO (HORISTA)</t>
  </si>
  <si>
    <t>VIDRACEIRO (MENSALISTA)</t>
  </si>
  <si>
    <t>VIDRO COMUM LAMINADO LISO INCOLOR DUPLO, ESPESSURA TOTAL 8 MM (CADA CAMADA DE 4 MM) - COLOCADO</t>
  </si>
  <si>
    <t>VIDRO COMUM LAMINADO, LISO, INCOLOR, DUPLO, ESPESSURA TOTAL 6 MM (CADA CAMADA E= 3 MM) - COLOCADO</t>
  </si>
  <si>
    <t>VIDRO COMUM LAMINADO, LISO, INCOLOR, TRIPLO, ESPESSURA TOTAL 12 MM (CADA CAMADA E= 4 MM) - COLOCADO</t>
  </si>
  <si>
    <t>VIDRO COMUM LAMINADO, LISO, INCOLOR, TRIPLO, ESPESSURA TOTAL 15 MM (CADA CAMADA E = 5 MM) - COLOCADO</t>
  </si>
  <si>
    <t>VIDRO CRISTAL COLORIDO, 10 MM, PINTADO NA COR BRANCA</t>
  </si>
  <si>
    <t>VIDRO CRISTAL COLORIDO, 4 MM, PINTADO NA COR BRANCA</t>
  </si>
  <si>
    <t>VIDRO CRISTAL COLORIDO, 6 MM, PINTADO NA COR BRANCA</t>
  </si>
  <si>
    <t>VIDRO CRISTAL COLORIDO, 8 MM, PINTADO NA COR BRANCA</t>
  </si>
  <si>
    <t>VIDRO LISO FUME E = 4MM - SEM COLOCACAO</t>
  </si>
  <si>
    <t>VIDRO LISO FUME E = 6MM - SEM COLOCACAO</t>
  </si>
  <si>
    <t>VIDRO LISO FUME, E = 5 MM - SEM COLOCACAO</t>
  </si>
  <si>
    <t>VIDRO LISO INCOLOR 10 MM - SEM COLOCACAO</t>
  </si>
  <si>
    <t>VIDRO LISO INCOLOR 2 A 3 MM - SEM COLOCACAO</t>
  </si>
  <si>
    <t>VIDRO LISO INCOLOR 4MM - SEM COLOCACAO</t>
  </si>
  <si>
    <t>VIDRO LISO INCOLOR 5MM - SEM COLOCACAO</t>
  </si>
  <si>
    <t>VIDRO LISO INCOLOR 6 MM - SEM COLOCACAO</t>
  </si>
  <si>
    <t>VIDRO MARTELADO OU CANELADO, 4 MM - SEM COLOCACAO</t>
  </si>
  <si>
    <t>VIDRO PLANO ARAMADO E = 6 MM - SEM COLOCACAO</t>
  </si>
  <si>
    <t>VIDRO PLANO ARAMADO E = 7MM - SEM COLOCACAO</t>
  </si>
  <si>
    <t>VIDRO TEMPERADO INCOLOR E = 10 MM, SEM COLOCACAO</t>
  </si>
  <si>
    <t>VIDRO TEMPERADO INCOLOR E = 6 MM, SEM COLOCACAO</t>
  </si>
  <si>
    <t>VIDRO TEMPERADO INCOLOR E = 8 MM, SEM COLOCACAO</t>
  </si>
  <si>
    <t>VIDRO TEMPERADO INCOLOR PARA PORTA DE ABRIR, E = 10 MM (SEM FERRAGENS E SEM COLOCACAO)</t>
  </si>
  <si>
    <t>VIDRO TEMPERADO VERDE E = 10 MM, SEM COLOCACAO</t>
  </si>
  <si>
    <t>VIDRO TEMPERADO VERDE E = 6 MM, SEM COLOCACAO</t>
  </si>
  <si>
    <t>VIDRO TEMPERADO VERDE E = 8 MM, SEM COLOCACAO</t>
  </si>
  <si>
    <t>VIGA *7,5 X 10* CM EM PINUS, MISTA OU EQUIVALENTE DA REGIAO - BRUTA</t>
  </si>
  <si>
    <t>VIGA *7,5 X 15 CM EM PINUS, MISTA OU EQUIVALENTE DA REGIAO - BRUTA</t>
  </si>
  <si>
    <t>VIGA APARELHADA *6 X 12* CM, EM MACARANDUBA/MASSARANDUBA, ANGELIM OU EQUIVALENTE DA REGIAO</t>
  </si>
  <si>
    <t>VIGA APARELHADA *6 X 16* CM, EM MACARANDUBA/MASSARANDUBA, ANGELIM OU EQUIVALENTE DA REGIAO</t>
  </si>
  <si>
    <t>VIGA DE ESCORAMENTO H20, DE MADEIRA, PESO DE 5,00 A 5,20 KG/M, COM EXTREMIDADES PLASTICAS</t>
  </si>
  <si>
    <t>VIGA NAO APARELHADA *6 X 12* CM, EM MACARANDUBA/MASSARANDUBA, ANGELIM OU EQUIVALENTE DA REGIAO - BRUTA</t>
  </si>
  <si>
    <t>VIGA NAO APARELHADA *6 X 16* CM, EM MACARANDUBA/MASSARANDUBA, ANGELIM OU EQUIVALENTE DA REGIAO - BRUTA</t>
  </si>
  <si>
    <t>VIGA NAO APARELHADA *6 X 20* CM, EM MACARANDUBA/MASSARANDUBA, ANGELIM OU EQUIVALENTE DA REGIAO - BRUTA</t>
  </si>
  <si>
    <t>VIGA NAO APARELHADA *8 X 16* CM EM MACARANDUBA/MASSARANDUBA, ANGELIM OU EQUIVALENTE DA REGIAO - BRUTA</t>
  </si>
  <si>
    <t>VIGIA DIURNO (HORISTA)</t>
  </si>
  <si>
    <t>VIGIA DIURNO (MENSALISTA)</t>
  </si>
  <si>
    <t>I0 Mar/25</t>
  </si>
  <si>
    <t>Banco de serviços - Linha 5624</t>
  </si>
  <si>
    <t>PERFURAÇÃO DIRECIONAL HORIZONTAL (HDD)</t>
  </si>
  <si>
    <t>CV08317</t>
  </si>
  <si>
    <t>BIOPOLIMERO GOMA XANTANA PARA FURO DIRECIONAL</t>
  </si>
  <si>
    <t>CV08318</t>
  </si>
  <si>
    <t>DISPERSANTE A BASE DE POLIFOSFATO</t>
  </si>
  <si>
    <t>CV08319</t>
  </si>
  <si>
    <t>POLIACRILAMIDA PARCIALMENTE HIDROLISADA(PHPA)</t>
  </si>
  <si>
    <t>HM08364</t>
  </si>
  <si>
    <t>DISPOSITIVO SUPRESSÃO LATÃO E BORRACHA DN=1" (OB) REUTILIZÁVEL P/CAVALETE FG/PVC</t>
  </si>
  <si>
    <t>HM08365</t>
  </si>
  <si>
    <t>DISPOSITIVO SUPRESSÃO LATÃO E BORRACHA DN=1.1/2" (OB) REUTILIZÁVEL P/CAVALETE FG/PVC</t>
  </si>
  <si>
    <t>TUBO COSTURA HELICOIDAL AÇO CARBONO DE=60" E=5/16" L=6M NTS-285 REVESTIMENTO 0100-400-E045 ALT3 (EPÓXI)</t>
  </si>
  <si>
    <t>HM08320</t>
  </si>
  <si>
    <t>CAP TERMOFUSÃO PEAD DE=500 MM SDR17 PE100 INJETADO NTS 193</t>
  </si>
  <si>
    <t>HM08321</t>
  </si>
  <si>
    <t>CAP TERMOFUSÃO PEAD DE=630 MM SDR17 PE100 INJETADO NTS 193</t>
  </si>
  <si>
    <t>HM08322</t>
  </si>
  <si>
    <t>CAP TERMOFUSÃO PEAD DE=710 MM SDR17 PE100 INJETADO NTS 193</t>
  </si>
  <si>
    <t>HM08323</t>
  </si>
  <si>
    <t>CAP TERMOFUSÃO PEAD DE=800 MM SDR17 PE100 INJETADO NTS 193</t>
  </si>
  <si>
    <t>COTOVELO 90 ELETROFUSÃO PEAD DE=63 SDR11 PE100 NTS 193</t>
  </si>
  <si>
    <t>HM08324</t>
  </si>
  <si>
    <t>COLARINHO TERMOFUSÃO PEAD DE=500 MM SDR11 PE100 CURTO NTS 193 PARA FLANGE DE AÇO (NÃO INCLUSO)</t>
  </si>
  <si>
    <t>HM08325</t>
  </si>
  <si>
    <t>COLARINHO TERMOFUSÃO PEAD DE=630 MM SDR17 PE100 CURTO NTS 193 PARA FLANGE DE AÇO (NÃO INCLUSO)</t>
  </si>
  <si>
    <t>HM08326</t>
  </si>
  <si>
    <t>COLARINHO TERMOFUSÃO PEAD DE=710 MM SDR17 PE100 CURTO NTS 193 PARA FLANGE DE AÇO (NÃO INCLUSO)</t>
  </si>
  <si>
    <t>HM08327</t>
  </si>
  <si>
    <t>COLARINHO TERMOFUSÃO PEAD DE=800 MM SDR17 PE100 CURTO NTS 193 PARA FLANGE DE AÇO (NÃO INCLUSO)</t>
  </si>
  <si>
    <t>HM08328</t>
  </si>
  <si>
    <t>COLARINHO TERMOFUSÃO PEAD DE=900 MM SDR17 PE100 CURTO NTS 193 PARA FLANGE DE AÇO (NÃO INCLUSO)</t>
  </si>
  <si>
    <t>HM08329</t>
  </si>
  <si>
    <t>COLARINHO TERMOFUSÃO PEAD DE=1000 MM SDR17 PE100 CURTO NTS 193 PARA FLANGE DE AÇO (NÃO INCLUSO)</t>
  </si>
  <si>
    <t>HM08330</t>
  </si>
  <si>
    <t>COLARINHO TERMOFUSÃO PEAD DE=1200 MM SDR17 PE100 CURTO NTS 193 PARA FLANGE DE AÇO (NÃO INCLUSO)</t>
  </si>
  <si>
    <t>HM08331</t>
  </si>
  <si>
    <t>COTOVELO 90 TERMOFUSÃO PEAD DE=500 SDR17 PE100 NTS 193</t>
  </si>
  <si>
    <t>HM08332</t>
  </si>
  <si>
    <t>COTOVELO 90 TERMOFUSÃO PEAD DE=630 SDR17 PE100 NTS 193</t>
  </si>
  <si>
    <t>HM08333</t>
  </si>
  <si>
    <t>COTOVELO 90 TERMOFUSÃO PEAD DE=710 SDR17 PE100 NTS 193</t>
  </si>
  <si>
    <t>HM08334</t>
  </si>
  <si>
    <t>COTOVELO 90 TERMOFUSÃO PEAD DE=800 SDR17 PE100 NTS 193</t>
  </si>
  <si>
    <t>HM08335</t>
  </si>
  <si>
    <t>COTOVELO 90 TERMOFUSÃO PEAD DE=900 SDR17 PE100 NTS 193</t>
  </si>
  <si>
    <t>HM08336</t>
  </si>
  <si>
    <t>COTOVELO 90 TERMOFUSÃO PEAD DE=1000 SDR17 PE100 NTS 193</t>
  </si>
  <si>
    <t>HM08337</t>
  </si>
  <si>
    <t>COTOVELO 90 TERMOFUSÃO PEAD DE=1200 SDR17 PE100 NTS 193</t>
  </si>
  <si>
    <t>HM08338</t>
  </si>
  <si>
    <t>COTOVELO 45 TERMOFUSÃO PEAD DE=500 SDR17 PE100 NTS 193</t>
  </si>
  <si>
    <t>HM08339</t>
  </si>
  <si>
    <t>COTOVELO 45 TERMOFUSÃO PEAD DE=630 SDR17 PE100 NTS 193</t>
  </si>
  <si>
    <t>HM08340</t>
  </si>
  <si>
    <t>COTOVELO 45 TERMOFUSÃO PEAD DE=710 SDR17 PE100 NTS 193</t>
  </si>
  <si>
    <t>HM08341</t>
  </si>
  <si>
    <t>COTOVELO 45 TERMOFUSÃO PEAD DE=800 SDR17 PE100 NTS 193</t>
  </si>
  <si>
    <t>HM08342</t>
  </si>
  <si>
    <t>COTOVELO 45 TERMOFUSÃO PEAD DE=900 SDR17 PE100 NTS 193</t>
  </si>
  <si>
    <t>HM08343</t>
  </si>
  <si>
    <t>COTOVELO 45 TERMOFUSÃO PEAD DE=1000 SDR17 PE100 NTS 193</t>
  </si>
  <si>
    <t>HM08344</t>
  </si>
  <si>
    <t>COTOVELO 45 TERMOFUSÃO PEAD DE=1200 SDR17 PE100 NTS 193</t>
  </si>
  <si>
    <t>HM08345</t>
  </si>
  <si>
    <t>FLANGE SEM RESSALTO AÇO CARBONO DE=500 MM * (25,00 KG) NBR 7675 PN 10 P/COLARINHO PEAD</t>
  </si>
  <si>
    <t>HM08346</t>
  </si>
  <si>
    <t>FLANGE SEM RESSALTO AÇO CARBONO DE=630 MM * (33,50 KG) NBR 7675 PN 10 P/COLARINHO PEAD</t>
  </si>
  <si>
    <t>HM08347</t>
  </si>
  <si>
    <t>FLANGE SEM RESSALTO AÇO CARBONO DE=710 MM * (50,00 KG) NBR 7675 PN 10 P/COLARINHO PEAD</t>
  </si>
  <si>
    <t>HM08348</t>
  </si>
  <si>
    <t>FLANGE SEM RESSALTO AÇO CARBONO DE=800 MM * (65,00 KG) NBR 7675 PN 10 P/COLARINHO PEAD</t>
  </si>
  <si>
    <t>HM08349</t>
  </si>
  <si>
    <t>FLANGE SEM RESSALTO AÇO CARBONO DE=900 MM * (75,00 KG) NBR 7675 PN 10 P/COLARINHO PEAD</t>
  </si>
  <si>
    <t>HM08350</t>
  </si>
  <si>
    <t>FLANGE SEM RESSALTO AÇO CARBONO DE=1000 MM * (97,00 KG) NBR 7675 PN 10 P/COLARINHO PEAD</t>
  </si>
  <si>
    <t>HM08351</t>
  </si>
  <si>
    <t>FLANGE SEM RESSALTO AÇO CARBONO DE=1200 MM * (150,00 KG) NBR 7675 PN 10 P/COLARINHO PEAD</t>
  </si>
  <si>
    <t>HM08352</t>
  </si>
  <si>
    <t>LUVA ELETROFUSÃO PEAD DE=500 MM SDR17 PE100 INJETADO NTS 193</t>
  </si>
  <si>
    <t>HM08353</t>
  </si>
  <si>
    <t>LUVA ELETROFUSÃO PEAD DE=630 MM SDR17 PE100 INJETADO NTS 193</t>
  </si>
  <si>
    <t>HM08354</t>
  </si>
  <si>
    <t>LUVA ELETROFUSÃO PEAD DE=710 MM SDR17 PE100 INJETADO NTS 193</t>
  </si>
  <si>
    <t>HM08355</t>
  </si>
  <si>
    <t>LUVA ELETROFUSÃO PEAD DE=800 MM SDR17 PE100 INJETADO NTS 193</t>
  </si>
  <si>
    <t>HM08356</t>
  </si>
  <si>
    <t>LUVA ELETROFUSÃO PEAD DE=900 MM SDR17 PE100 INJETADO NTS 193</t>
  </si>
  <si>
    <t>HM08357</t>
  </si>
  <si>
    <t>LUVA ELETROFUSÃO PEAD DE=1000 MM SDR17 PE100 INJETADO NTS 194</t>
  </si>
  <si>
    <t>HM08358</t>
  </si>
  <si>
    <t>LUVA ELETROFUSÃO PEAD DE=1200 MM SDR17 PE100 INJETADO NTS 195</t>
  </si>
  <si>
    <t>HM08359</t>
  </si>
  <si>
    <t>TÊ 90 TERMOFUSÃO PEAD DE=500 SDR17 PE100 NTS 193</t>
  </si>
  <si>
    <t>HM08360</t>
  </si>
  <si>
    <t>TÊ 90 TERMOFUSÃO PEAD DE=630 SDR17 PE100 NTS 193</t>
  </si>
  <si>
    <t>HM08361</t>
  </si>
  <si>
    <t>TÊ 90 TERMOFUSÃO PEAD DE=710 SDR17 PE100 NTS 193</t>
  </si>
  <si>
    <t>HM08362</t>
  </si>
  <si>
    <t>TÊ 90 TERMOFUSÃO PEAD DE=800 SDR17 PE100 NTS 193</t>
  </si>
  <si>
    <t>HM08363</t>
  </si>
  <si>
    <t>REDUÇÃO CONCÊNTRICA TERMOFUSÃO PEAD DE=500X355 SDR17 PE100 NTS 193</t>
  </si>
  <si>
    <t>EQ08312</t>
  </si>
  <si>
    <t>TANQUE MISTURADOR PARA PREPARO DE LAMA ESTABILIZANTE COM CAPACIDADE DE*4000 L, CONJUNTO BOMBA/MOTOR À DIESEL *10 HP MANQUEIRAS E ACESSÓRIOS PARA SISTEMA DE FURO DIRECIONAL</t>
  </si>
  <si>
    <t>EQ08313</t>
  </si>
  <si>
    <t>TANQUE MISTURADOR PARA PREPARO DE LAMA ESTABILIZANTE COM CAPACIDADE DE*4000 L, CONJUNTO BOMBA/MOTOR À DIESEL *10 HP MANQUEIRAS E ACESSÓRIOS PARA SISTEMA DE FURO DIRECIONAL - À DISPOSIÇÃO</t>
  </si>
  <si>
    <t>EQ08315</t>
  </si>
  <si>
    <t>TANQUE MISTURADOR PARA PREPARO DE LAMA ESTABILIZANTE COM CAPACIDADE DE*8000 L, CONJUNTO BOMBA/MOTOR À DIESEL *10 HP MANQUEIRAS E ACESSÓRIOS PARA SISTEMA DE FURO DIRECIONAL</t>
  </si>
  <si>
    <t>EQ08316</t>
  </si>
  <si>
    <t>TANQUE MISTURADOR PARA PREPARO DE LAMA ESTABILIZANTE COM CAPACIDADE DE*8000 L, CONJUNTO BOMBA/MOTOR À DIESEL *10 HP MANQUEIRAS E ACESSÓRIOS PARA SISTEMA DE FURO DIRECIONAL - À DISPOSIÇÃO</t>
  </si>
  <si>
    <t>EQ08303</t>
  </si>
  <si>
    <t>CÂMERA ENDOSCÓPICA DE INSPEÇÃO DE PLÁSTICO COM SONDA DE 8MM, L= *10 M E TELA DE *4 POL</t>
  </si>
  <si>
    <t>EQ08304</t>
  </si>
  <si>
    <t>IMPRESSORA TÉRMICA PORTÁTIL PLÁSTICO COM BLUETOOTH E WIFI</t>
  </si>
  <si>
    <t>EQ08305</t>
  </si>
  <si>
    <t>MEDIDOR DE CAMPO ELETROMAGNÉTICO DIGITAL GAUSSMETER PLÁSTICO ATÉ 2000 MICROTESLA</t>
  </si>
  <si>
    <t>EQ08306</t>
  </si>
  <si>
    <t>SCANNER DE PAREDE PLÁSTICO PARA DETECÇÃO DE MATERIAIS EMBUTIDOS (METAIS, FIOS ENERGIZADOS, MADEIRAMENTO E TUBULAÇÕES)</t>
  </si>
  <si>
    <t>AX08307</t>
  </si>
  <si>
    <t>AX08308</t>
  </si>
  <si>
    <t>AX08309</t>
  </si>
  <si>
    <t>AX08310</t>
  </si>
  <si>
    <t>AX08311</t>
  </si>
  <si>
    <t>AX08314</t>
  </si>
  <si>
    <t>CodSAP</t>
  </si>
  <si>
    <t>Valor</t>
  </si>
  <si>
    <t>47EQ25</t>
  </si>
  <si>
    <t>EQUIPE E + A - VISTORIA DE SUSPEITA DE IRREGULARIDADE - DESLOCAMENTO</t>
  </si>
  <si>
    <t>47EQ26</t>
  </si>
  <si>
    <t>EQUIPE E + A - VISTORIA DE SUSPEITA DE IRREGULARIDADE - EXECUÇÃO</t>
  </si>
  <si>
    <t>DETECÇÃO DE IRREGULARIDADES</t>
  </si>
  <si>
    <t>ABERTURA DE BOLETIM DE OCORRÊNCIA (B.O.)</t>
  </si>
  <si>
    <t>ADICIONAL PARA SUBSTITUIÇÃO DE HIDRÔMETRO EM VISTORIA DE SUSPEITA DE IRREGULARIDADE DE ÁGUA – IMPROCEDENTE E PROCEDENTE</t>
  </si>
  <si>
    <t>PRESERVAÇÃO DO LOCAL – DIURNO</t>
  </si>
  <si>
    <t>PRESERVAÇÃO DO LOCAL – NOTURNO</t>
  </si>
  <si>
    <t>VISTORIA DE SUSPEITA DE IRREGULARIDADE DE ÁGUA – IMPROCEDENTE</t>
  </si>
  <si>
    <t>VISTORIA DE SUSPEITA DE IRREGULARIDADE DE ÁGUA – PROCEDENTE</t>
  </si>
  <si>
    <t>010136</t>
  </si>
  <si>
    <t>ALUGUEL DE TERRENO NA UNIDADE ABCD e MAUÁ</t>
  </si>
  <si>
    <t>ALICATE BICO LONGO (MEIA CANA) 6", COM ISOLAMENTO ATE 1000 V</t>
  </si>
  <si>
    <t>ALICATE DESENCAPADOR AUTOMATICO 8"</t>
  </si>
  <si>
    <t>ALICATE PROFISSIONAL 8", UNIVERSAL, COM ISOLAMENTO ATE 1000 V</t>
  </si>
  <si>
    <t>ARCO DE SERRA REGULAVEL PARA LAMINAS DE 8" A 12"</t>
  </si>
  <si>
    <t>AVENTAL EM PVC, FORRADO, *0,3* MM DE ESPESSURA, *1,15 X 0,70* M (COMPRIMENTO X LARGURA), 100% IMPERMEAVEL</t>
  </si>
  <si>
    <t>BALANCIM INDIVIDUAL, TIPO CADEIRA SUSPENSA SOBE E DESCE</t>
  </si>
  <si>
    <t>CAIXA DE INSPECAO PARA ATERRAMENTO E PARA RAIOS, EM POLIPROPILENO, DIAMETRO = 300 MM X ALTURA = 400 MM (INCLUIDA TAMPA SEM ESCOTILHA)</t>
  </si>
  <si>
    <t>CAIXA DE INSPECAO PARA ATERRAMENTO OU OUTRO USO, EM PVC, DN = 250 X 250 MM (INCLUIDA TAMPA EM FERRO FUNDIDO SEM ESCOTILHA)</t>
  </si>
  <si>
    <t>CAIXA DE INSPECAO PARA ATERRAMENTO OU OUTRO USO, EM PVC, DN = 300 X *300* MM (INCLUIDA TAMPA EM FERRO FUNDIDO SEM ESCOTILHA)</t>
  </si>
  <si>
    <t>CAIXA DE INSPECAO PARA ATERRAMENTO OU OUTRO USO, EM PVC, DN = 300 X 250 MM (INCLUIDA TAMPA EM FERRO FUNDIDO SEM ESCOTILHA)</t>
  </si>
  <si>
    <t>CAIXA DE INSPECAO PARA ATERRAMENTO OU OUTRO USO, EM PVC, DN = 300 X 600 MM (INCLUIDA TAMPA EM FERRO FUNDIDO SEM ESCOTILHA)</t>
  </si>
  <si>
    <t>CAVALETE DE FERRO DOBRAVEL, ALTURA 80 CM</t>
  </si>
  <si>
    <t>CHAVE AJUSTAVEL (INGLESA) 10"</t>
  </si>
  <si>
    <t>CHAVE AJUSTAVEL (INGLESA) 15"</t>
  </si>
  <si>
    <t>CHAVE AJUSTAVEL (INGLESA) 6"</t>
  </si>
  <si>
    <t>CHAVE DE GRIFO DE 24"</t>
  </si>
  <si>
    <t>CHAVE FIXA 19 X 22 MM</t>
  </si>
  <si>
    <t>COLHER DE PEDREIRO 9", EM ACO, COM CANTOS REDONDOS E CABO DE MADEIRA OU PLASTICO</t>
  </si>
  <si>
    <t>CORTA-TUBOS COM CAPACIDADE DE 6 A 42 MM</t>
  </si>
  <si>
    <t>FILTRO QUIMICO PARA RESPIRADOR SEMI FACIAL, PROTECAO CONTRA VAPORES ORGANICOS E GASES ACIDOS</t>
  </si>
  <si>
    <t>FORMAO CHANFRADO 1", CABO DE MADEIRA</t>
  </si>
  <si>
    <t>GRAMPO DE APERTO RAPIDO 18"</t>
  </si>
  <si>
    <t>JOGO SERRA COPO COM 6 SERRAS, DIAMETRO VARIANDO DE 15 MM A 60 MM</t>
  </si>
  <si>
    <t>LIMA QUADRADA BASTARDA 8", COM CABO</t>
  </si>
  <si>
    <t>LIMA REDONDA BASTARDA 8", COM CABO</t>
  </si>
  <si>
    <t>LUVAS DE PVC, COM COMPRIMENTO DE *35* CM, FORRADAS, ACABAMENTO ASPERO ANTIDERRAPANTE NA FACE PALMAR</t>
  </si>
  <si>
    <t>MARRETA DE ACO, OITAVADA, 500 G, COM CABO DE MADEIRA</t>
  </si>
  <si>
    <t>MARTELO DE PEDREIRO, 1 CORTE, EM ACO, *500* G, COMPRIMENTO TOTAL DE *28* CM, COM CABO DE MADEIRA</t>
  </si>
  <si>
    <t>OCULOS DE SOLDA COM ESCURECIMENTO AUTOMATICO</t>
  </si>
  <si>
    <t>PERNEIRA DE RASPA COM VELCRO</t>
  </si>
  <si>
    <t>PONTEIRO DE ACO, LISO, REDONDO, 3/4" X 10"</t>
  </si>
  <si>
    <t>PROTETOR FACIAL DE POLICARBONATO, 200 MM X *390* MM, COM COROA E CARNEIRA</t>
  </si>
  <si>
    <t>RESPIRADOR / MASCARA SEMI FACIAL COM UMA VALVULA DE INALACAO E DUAS DE EXALACAO, PROTECAO CONTRA VAPORES ORGANICOS E GASES ACIDOS (1 FILTRO INCLUIDO)</t>
  </si>
  <si>
    <t>RISCADOR DE FORMICA COM COMPRIMENTO *16* CM E ALTURA *5* CM</t>
  </si>
  <si>
    <t>SERROTE PROFISSIONAL EM ACO TEMPERADO 20", CABO DE MADEIRA</t>
  </si>
  <si>
    <t>TALHADEIRA CHATA, DE ACO, 10"</t>
  </si>
  <si>
    <t>TORNO/MORSA DE BANCADA NUMERO 4</t>
  </si>
  <si>
    <t>UNIFORME PROFISSIONAL DE BRIM, CALCA E CAMISA MANGA LONGA COM FAIXA REFLETIVA</t>
  </si>
  <si>
    <t>Banco de Insumos - JULHO 25 - Preços sem LDI e LSB</t>
  </si>
  <si>
    <t>Banco de Obras e Serviços da Sabesp - JULHO 25 - Preços com LDI</t>
  </si>
  <si>
    <t>Insumos e mão de obra SINAPI SÃO PAULO - JULHO 25 - Preços sem LDI com Encargos Sociais do SINAPI - Não Desonerado</t>
  </si>
  <si>
    <t>APOIO DO PORTA DENTE PARA FRESADORA DE ASFALTO</t>
  </si>
  <si>
    <t>AQUECEDOR DE OLEO BPF (FLUIDO) TERMICO, CAPACIDADE DE 300.000 KCAL/H</t>
  </si>
  <si>
    <t>BALDE DE PLASTICO CAPACIDADE 12 L</t>
  </si>
  <si>
    <t>BENTONITA, ARGILA CONSTITUIDA POR MONTMORILONITA</t>
  </si>
  <si>
    <t>BETONEIRA CAPACIDADE NOMINAL 600 L, CAPACIDADE DE MISTURA 440 L, MOTOR A GASOLINA POTENCIA 10 HP, COM CARREGADOR</t>
  </si>
  <si>
    <t>BRACO OU HASTE COM CANOPLA PLASTICA, 1/2", PARA CHUVEIRO SIMPLES</t>
  </si>
  <si>
    <t>BRACO OU HASTE RETA COM CANOPLA PLASTICA, 1/2", PARA CHUVEIRO ELETRICO</t>
  </si>
  <si>
    <t>BROCHA RETANGULAR, *15 X 5* CM</t>
  </si>
  <si>
    <t>BUCHA DE REDUCAO EM ALUMINIO, COM ROSCA, DE 3/4" X 1/2", PARA ELETRODUTO</t>
  </si>
  <si>
    <t>CALCARIO DOLOMITICO A (POSTO PEDREIRA/FORNECEDOR, SEM FRETE)</t>
  </si>
  <si>
    <t>CARRINHO PLATAFORMA EM MADEIRA COM ESTRUTURA EM ACO, 1500 X 800 MM, COM CAPACIDADE DE 600 KG, 4 RODAS/PNEUS/CAMARAS</t>
  </si>
  <si>
    <t>CHAPA PARA EMENDA DE VIGA, EM ACO GROSSO, QUALIDADE ESTRUTURAL, BITOLA 3/16", E= 4,75 MM, 4 FUROS, LARGURA 45 MM, COMPRIMENTO 500 MM</t>
  </si>
  <si>
    <t>CUBA ACO INOX (AISI 304) DE EMBUTIR COM VALVULA 3 1/2", DE *40 X 34 X 12* CM</t>
  </si>
  <si>
    <t>CUBA ACO INOX (AISI 304) DE EMBUTIR COM VALVULA 3 1/2", DE *46 X 30 X 12* CM</t>
  </si>
  <si>
    <t>CUBA ACO INOX (AISI 304) DE EMBUTIR COM VALVULA DE 3 1/2", DE *56 X 33 X 12* CM</t>
  </si>
  <si>
    <t>DENTE PARA FRESADORA</t>
  </si>
  <si>
    <t>DESEMPENADEIRA DE MADEIRA *16 X 27* CM</t>
  </si>
  <si>
    <t>DISCO DE LIXA PARA METAL, DIAMETRO = 180 MM, GRAO 120</t>
  </si>
  <si>
    <t>DISPOSITIVO DR, 2 POLOS, SENSIBILIDADE DE 300 MA, CORRENTE DE 80 A, TIPO AC</t>
  </si>
  <si>
    <t>DOBRADICA EM LATAO, 3" X 2 1/2", E= 1,9 A 2 MM, COM ANEL, CROMADO, TAMPA BOLA, COM PARAFUSOS</t>
  </si>
  <si>
    <t>ELETRODUTO DE PVC RIGIDO ROSCAVEL DE 1 1/2", SEM LUVA</t>
  </si>
  <si>
    <t>ELETRODUTO DE PVC RIGIDO ROSCAVEL DE 1 1/4", SEM LUVA</t>
  </si>
  <si>
    <t>ELETRODUTO DE PVC RIGIDO ROSCAVEL DE 1", SEM LUVA</t>
  </si>
  <si>
    <t>ELETRODUTO DE PVC RIGIDO ROSCAVEL DE 1/2", SEM LUVA</t>
  </si>
  <si>
    <t>ELETRODUTO DE PVC RIGIDO ROSCAVEL DE 2 1/2", SEM LUVA</t>
  </si>
  <si>
    <t>ELETRODUTO DE PVC RIGIDO ROSCAVEL DE 2", SEM LUVA</t>
  </si>
  <si>
    <t>ELETRODUTO DE PVC RIGIDO ROSCAVEL DE 3", SEM LUVA</t>
  </si>
  <si>
    <t>ELETRODUTO DE PVC RIGIDO ROSCAVEL DE 3/4", SEM LUVA</t>
  </si>
  <si>
    <t>ELETRODUTO DE PVC RIGIDO ROSCAVEL DE 4", SEM LUVA</t>
  </si>
  <si>
    <t>ESCOVA CIRCULAR EM ACO LATONADO, 6 X 1" (DIAMETRO X ESPESSURA), FURO DE 1 1/4", FIO ONDULADO *0,30* MM</t>
  </si>
  <si>
    <t>ESQUADRO PARA SOLDA, EM ALUMINIO, 65 MM, COM DUAS MORSAS (GRAMPO SARGENTO)</t>
  </si>
  <si>
    <t>EXTENSAO DE SOLDA 201 ACETILENO, E = *1,5 A 2,5* MM (N2)</t>
  </si>
  <si>
    <t>EXTENSAO DE SOLDA 201 GLP, E = *2,5 A 4,0* MM (N4)</t>
  </si>
  <si>
    <t>FERRO DE SOLDA, POTENCIA 40 W</t>
  </si>
  <si>
    <t>FERTILIZANTE NPK - 10:10:10</t>
  </si>
  <si>
    <t>FITA VEDA ROSCA, EM PTFE, ROLO DE 18 MM X 25 M (L X C)</t>
  </si>
  <si>
    <t>GRANALHA DE ACO, ESFERICA (SHOT), PARA JATEAMENTO, PENEIRA 1,19 A 1,00 MM (SAE S390)</t>
  </si>
  <si>
    <t>GRUPO GERADOR ESTACIONARIO SILENCIADO, POTENCIA 50 KVA, MOTOR DIESEL</t>
  </si>
  <si>
    <t>GRUPO GERADOR ESTACIONARIO, SILENCIADO, POTENCIA 180 KVA, MOTOR DIESEL</t>
  </si>
  <si>
    <t>GUINDASTE HIDRAULICO AUTOPROPELIDO, COM LANCA TELESCOPICA 28,80 M, CAPACIDADE MAXIMA 30 T, POTENCIA 97 KW, TRACAO 4 X 4</t>
  </si>
  <si>
    <t>GUINDASTE HIDRAULICO AUTOPROPELIDO, COM LANCA TELESCOPICA 40 M, CAPACIDADE MAXIMA 60 T, POTENCIA 260 KW, TRACAO 6 X 6</t>
  </si>
  <si>
    <t>GUINDASTE HIDRAULICO AUTOPROPELIDO, COM LANCA TELESCOPICA 50 M, CAPACIDADE MAXIMA 100 T, POTENCIA 350 KW, TRACAO 10 X 6</t>
  </si>
  <si>
    <t>INVERSOR DE SOLDA MONOFASICO DE 160 A, POTENCIA DE *7000* W, TENSAO DE 220 V, TURBO VENTILADO, PROTECAO POR TERMOSTATO, PARA ELETRODOS DE *2,0 A 4,0* MM</t>
  </si>
  <si>
    <t>INVERSOR DE SOLDA MONOFASICO DE 200 A, POTENCIA DE *9600* W, TENSAO DE 220 V, TURBO VENTILADO, PROTECAO POR DISSIPADORES DE CALOR, PARA ELETRODOS DE *2,5 A 4,0* MM</t>
  </si>
  <si>
    <t>JOGO DE CHAVES ALLEN LONGAS HEXAGONAIS DE 1,5 MM A 10 MM - 9 PECAS</t>
  </si>
  <si>
    <t>JOGO DE CHAVES DE FENDA E PHILLIPS ISOLADAS, 1000 V - *6* PECAS</t>
  </si>
  <si>
    <t>KIT CHUVEIRO, INSTAL. PEX, QUADRO METALICO C/ 2 TRAVESSAS, SUPERIOR C/ ESPERA P/ CHUVEIRO, INFERIOR C/ 2 REGISTROS DE PRESSAO 1/2", *390* X *900* MM (L X H), CONEXAO COM ANEL DESLIZANTE (CONJUNTO COMPLETO)</t>
  </si>
  <si>
    <t>KIT CHUVEIRO, INSTAL. PEX, QUADRO METALICO C/2 TRAVESSAS, SUPERIOR C/ ESPERA P/ CHUVEIRO E INFERIOR C/2 REGISTROS DE PRESSAO 1/2", *390* X *900* MM (L X H), CONEXAO COM CRIMPAGEM (CONJUNTO COMPLETO)</t>
  </si>
  <si>
    <t>LAPIS PARA CARPINTEIRO</t>
  </si>
  <si>
    <t>LUVA DE LATEX MULTIUSO AMARELA FORRADA</t>
  </si>
  <si>
    <t>MANGUEIRA FLEXIVEL TRANSPARENTE COM ESPIRAL AZUL, EM PVC, DIAM. 1" (25 MM), PARA SERVICOS LEVES DE SUCCAO E DESCARGA</t>
  </si>
  <si>
    <t>MANGUEIRA FLEXIVEL TRANSPARENTE COM ESPIRAL AZUL, EM PVC, DIAM. 2" (50 MM), PARA SERVICOS LEVES DE SUCCAO E DESCARGA</t>
  </si>
  <si>
    <t>MANGUEIRA FLEXIVEL TRANSPARENTE COM ESPIRAL AZUL, EM PVC, DIAM. 4" (100 MM), PARA SERVICOS LEVES DE SUCCAO E DESCARGA</t>
  </si>
  <si>
    <t>MANGUEIRA PARA AR E AGUA DE PVC/BORRACHA, PRESSAO 300 PSI, DIAMETRO DE 1 POLEGADA</t>
  </si>
  <si>
    <t>MANTA ALUMINIZADA NAS DUAS FACES, PARA SUBCOBERTURA, E = *2* MM</t>
  </si>
  <si>
    <t>MANTA TERMOPLASTICA, PEAD, GEOMEMBRANA TEXTURIZADA EM AMBAS AS FACES, E = 0,50 MM (NBR 15352)</t>
  </si>
  <si>
    <t>MANTA TERMOPLASTICA, PEAD, GEOMEMBRANA TEXTURIZADA EM AMBAS AS FACES, E = 0,75 MM (NBR 15352)</t>
  </si>
  <si>
    <t>MANTA TERMOPLASTICA, PEAD, GEOMEMBRANA TEXTURIZADA EM AMBAS AS FACES, E = 0,80 MM (NBR 15352)</t>
  </si>
  <si>
    <t>MANTA TERMOPLASTICA, PEAD, GEOMEMBRANA TEXTURIZADA EM AMBAS AS FACES, E = 1,00 MM (NBR 15352)</t>
  </si>
  <si>
    <t>MANTA TERMOPLASTICA, PEAD, GEOMEMBRANA TEXTURIZADA EM AMBAS AS FACES, E = 1,50 MM (NBR 15352)</t>
  </si>
  <si>
    <t>MANTA TERMOPLASTICA, PEAD, GEOMEMBRANA TEXTURIZADA EM AMBAS AS FACES, E = 2,00 MM (NBR 15352)</t>
  </si>
  <si>
    <t>MANTA TERMOPLASTICA, PEAD, GEOMEMBRANA TEXTURIZADA EM AMBAS AS FACES, E = 2,50 MM (NBR 15352)</t>
  </si>
  <si>
    <t>MARTELO DE BORRACHA PRETO 450 G, CABO DE MADEIRA *60* MM DE DIAMETRO</t>
  </si>
  <si>
    <t>MASCARA DE SOLDA AUTOMATICA, COM GRAU DE ESCURECIMENTO DIN 9 A 13</t>
  </si>
  <si>
    <t>MEIO-FIO OU GUIA DE CONCRETO PRE-MOLDADO, TIPO CHAPEU PARA BOCA DE LOBO, DIMENSOES *1,20* X 0,15 X 0,30 M</t>
  </si>
  <si>
    <t>MICROESFERAS DE VIDRO PARA SINALIZACAO HORIZONTAL VIARIA, TIPO I-B (PREMIX) - NBR 16184</t>
  </si>
  <si>
    <t>MICROESFERAS DE VIDRO PARA SINALIZACAO HORIZONTAL VIARIA, TIPO II-A (DROP-ON) - NBR 16184</t>
  </si>
  <si>
    <t>MISTURADOR METALICO, BASE PARA CHUVEIRO/BANHEIRA, 1/2" OU 3/4", SOLDAVEL OU ROSCAVEL (NAO INCLUI ACABAMENTOS)</t>
  </si>
  <si>
    <t>NIVEL DE ALUMINIO 350 MM (14"), COM 3 BOLHAS</t>
  </si>
  <si>
    <t>PA QUADRADA COM CABO DE MADEIRA EM Y DE 71 CM</t>
  </si>
  <si>
    <t>PARAFUSO ROSCA SOBERBA ZINCADO CABECA CHATA FENDA SIMPLES 3,2 X 20 MM (3/4")</t>
  </si>
  <si>
    <t>PARAFUSO ROSCA SOBERBA ZINCADO CABECA CHATA FENDA SIMPLES 3,5 X 25 MM (1")</t>
  </si>
  <si>
    <t>PARAFUSO ROSCA SOBERBA ZINCADO CABECA CHATA FENDA SIMPLES 3,8 X 30 MM (1.1/4")</t>
  </si>
  <si>
    <t>PARAFUSO ROSCA SOBERBA ZINCADO CABECA CHATA FENDA SIMPLES 4,8 X 40 MM (1.1/2")</t>
  </si>
  <si>
    <t>PARAFUSO ROSCA SOBERBA ZINCADO CABECA CHATA FENDA SIMPLES 5,5 X 50 MM (2")</t>
  </si>
  <si>
    <t>PARAFUSO ROSCA SOBERBA ZINCADO CABECA CHATA FENDA SIMPLES 5,5 X 65 MM (2.1/2")</t>
  </si>
  <si>
    <t>PASTA ABRASIVA PARA LIMPEZA DE MAOS</t>
  </si>
  <si>
    <t>PINO DE ACO COM ROSCA 1/4", COMPRIMENTO DA HASTE = 30 MM E ROSCA = 20 MM (ACAO DIRETA)</t>
  </si>
  <si>
    <t>PINO DE ACO LISO 1/4", HASTE = *36,5* MM (ACAO DIRETA)</t>
  </si>
  <si>
    <t>PINO DE ACO LISO 1/4", HASTE = *53* MM (ACAO DIRETA)</t>
  </si>
  <si>
    <t>PONTEIRO PARA MARTELO ROMPEDOR, DIAMETRO = *28* MM, COMPRIMENTO = *520* MM, ENCAIXE SEXTAVADO</t>
  </si>
  <si>
    <t>PORCA UNIAO/JUNCAO ZINCADA SEXTAVADA 1/4", CHAVE 7/16", COMPRIMENTO = 25 MM</t>
  </si>
  <si>
    <t>PORTA DENTE PARA FRESADORA</t>
  </si>
  <si>
    <t>PORTA GRADE DE ENROLAR MANUAL COMPLETA, PERFIL TUBULAR TIJOLINHO 3/4", EM ACO GALVANIZADO NATURAL (SEM INSTALACAO)</t>
  </si>
  <si>
    <t>POZOLANA DE CLASSE C</t>
  </si>
  <si>
    <t>PREGO DE ACO POLIDO COM CABECA 19 X 36 (3 1/4 X 9)</t>
  </si>
  <si>
    <t>PROTETOR FACIAL ARCO ELETRICO, COM QUEIXEIRA E LENTE EM POLICARBONATO, CAPACETE INCLUIDO</t>
  </si>
  <si>
    <t>ROLO DE ESPUMA POLIESTER, 9 CM X 10 MM, COM CABO</t>
  </si>
  <si>
    <t>SILICA ATIVA PARA ADICAO EM CONCRETO E ARGAMASSA</t>
  </si>
  <si>
    <t>SUPORTE MANUAL PARA LIXA, PLASTICO, COM 230 X 80 MM (COMPRIMENTO X LARGURA)</t>
  </si>
  <si>
    <t>TELA DE ANIAGEM (JUTA)</t>
  </si>
  <si>
    <t>TORNEIRA DE BOIA BALAO METALICO, VAZAO TOTAL, PARA CAIXA D'AGUA, AGUA QUENTE, ROSCA 1/2", COM HASTE, TORNEIRA E BALAO METALICOS</t>
  </si>
  <si>
    <t>TORNEIRA DE BOIA BALAO METALICO, VAZAO TOTAL, PARA CAIXA D'AGUA, AGUA QUENTE, ROSCA 3/4", COM HASTE, TORNEIRA E BALAO METALICOS</t>
  </si>
  <si>
    <t>TORNEIRA PLASTICA DE BOIA CONVENCIONAL PARA CAIXA DE AGUA, AGUA FRIA, 3/4", COM HASTE METALICA E COM TORNEIRA E BALAO PLASTICOS (PADRAO POPULAR)</t>
  </si>
  <si>
    <t>TRENA COM FITA DE ACO DE 10 M X 25 MM (COMPRIMENTO X LARGURA)</t>
  </si>
  <si>
    <t>TRINCHA DE 1" COM CERDAS SINTETICAS</t>
  </si>
  <si>
    <t>TRINCHA DE 2" COM CERDAS SINTETICAS</t>
  </si>
  <si>
    <t>TUBO COLETOR DE ESGOTO PVC, JEI, DN 100 MM (NBR 7362)</t>
  </si>
  <si>
    <t>TUBO DE COBRE FLEXIVEL, D = 1/2", E = 0,79 MM, PARA AR-CONDICIONADO/ INSTALACOES GAS RESIDENCIAIS E COMERCIAIS</t>
  </si>
  <si>
    <t>TUBO DE COBRE FLEXIVEL, D = 1/4", E = 0,79 MM, PARA AR-CONDICIONADO/ INSTALACOES GAS RESIDENCIAIS E COMERCIAIS</t>
  </si>
  <si>
    <t>TUBO DE COBRE FLEXIVEL, D = 3/16", E = 0,79 MM, PARA AR-CONDICIONADO/ INSTALACOES GAS RESIDENCIAIS E COMERCIAIS</t>
  </si>
  <si>
    <t>TUBO DE COBRE FLEXIVEL, D = 3/4", E = 0,79 MM, PARA AR-CONDICIONADO/ INSTALACOES GAS RESIDENCIAIS E COMERCIAIS</t>
  </si>
  <si>
    <t>TUBO DE COBRE FLEXIVEL, D = 3/8", E = 0,79 MM, PARA AR-CONDICIONADO/ INSTALACOES GAS RESIDENCIAIS E COMERCIAIS</t>
  </si>
  <si>
    <t>TUBO DE COBRE FLEXIVEL, D = 5/16", E = 0,79 MM, PARA AR-CONDICIONADO/ INSTALACOES GAS RESIDENCIAIS E COMERCIAIS</t>
  </si>
  <si>
    <t>TUBO DE COBRE FLEXIVEL, D = 5/8", E = 0,79 MM, PARA AR-CONDICIONADO/ INSTALACOES GAS RESIDENCIAIS E COMERCIAIS</t>
  </si>
  <si>
    <t>TUBO DE POLIETILENO DE ALTA DENSIDADE, PEAD, PE-80, DE= 50 MM X 4,6 MM PAREDE, (SDR 11 - PN 12,5) PARA REDE DE AGUA OU ESGOTO (NBR 15561)</t>
  </si>
  <si>
    <t>USINA DE ASFALTO, GRAVIMETRICA, CAPACIDADE DE 150 T/H, POTENCIA DE 400 KW</t>
  </si>
  <si>
    <t>VALVULA DE ESCOAMENTO PARA TANQUE, EM METAL CROMADO, 1.1/2", SEM LADRAO, COM TAMPAO PLASTICO</t>
  </si>
  <si>
    <t>VALVULA EM PLASTICO BRANCO PARA LAVATORIO 1", SEM UNHO, COM LADRAO</t>
  </si>
  <si>
    <t>VALVULA EM PLASTICO BRANCO PARA TANQUE 1.1/4" X 1.1/2", SEM UNHO E SEM LADRAO</t>
  </si>
  <si>
    <t>VALVULA EM PLASTICO BRANCO PARA TANQUE OU LAVATORIO 1", SEM UNHO E SEM LADRAO</t>
  </si>
  <si>
    <t>VALVULA EM PLASTICO CROMADO PARA LAVATORIO 1", SEM UNHO, COM LADRAO</t>
  </si>
  <si>
    <t>VALVULA EM PLASTICO CROMADO TIPO AMERICANA PARA PIA DE COZINHA 3.1/2" X 1.1/2", SEM ADAPTADOR</t>
  </si>
  <si>
    <t>VIBROACABADORA DE ASFALTO SOBRE ESTEIRAS, LARG. PAVIM. 2,13 M A 4,55 M, POT. 74 KW/ 100 HP, CAP. 400 T/ H</t>
  </si>
  <si>
    <t>VIBROACABADORA DE ASFALTO SOBRE ESTEIRAS, LARG. PAVIM. MAX. 8,00 M, POT. 100 KW/ 134 HP, CAP. 600 T/ H</t>
  </si>
  <si>
    <t>VIDRO LISO INCOLOR 8MM - SEM COLOCACAO</t>
  </si>
  <si>
    <t>SINAPI SP - Linha 10315</t>
  </si>
  <si>
    <t>I0 Jul/25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</si>
</sst>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 #,##0.00_-;_-* &quot;-&quot;??_-;_-@_-"/>
    <numFmt numFmtId="164" formatCode="_(&quot;R$&quot;* #,##0.00_);_(&quot;R$&quot;* \(#,##0.00\);_(&quot;R$&quot;* &quot;-&quot;??_);_(@_)"/>
    <numFmt numFmtId="165" formatCode="_(* #,##0.00_);_(* \(#,##0.00\);_(* &quot;-&quot;??_);_(@_)"/>
    <numFmt numFmtId="166" formatCode="General_)"/>
    <numFmt numFmtId="167" formatCode="&quot;Número de Preço de Fornecimento: &quot;0"/>
    <numFmt numFmtId="168" formatCode="&quot; R$ &quot;#,##0.00&quot; &quot;;&quot; R$ (&quot;#,##0.00&quot;)&quot;;&quot; R$ -&quot;#&quot; &quot;;@&quot; &quot;"/>
    <numFmt numFmtId="169" formatCode="&quot;R$&quot;\ #,##0.00"/>
    <numFmt numFmtId="170" formatCode="0.00000"/>
    <numFmt numFmtId="171" formatCode="_(* #,##0.000000_);_(* \(#,##0.000000\);_(* &quot;-&quot;??_);_(@_)"/>
    <numFmt numFmtId="172" formatCode="_(* #,##0.0000000_);_(* \(#,##0.0000000\);_(* &quot;-&quot;??_);_(@_)"/>
    <numFmt numFmtId="173" formatCode="_(* #,##0.00000_);_(* \(#,##0.00000\);_(* &quot;-&quot;??_);_(@_)"/>
    <numFmt numFmtId="174" formatCode="0.000"/>
    <numFmt numFmtId="175" formatCode="0.0000"/>
    <numFmt numFmtId="176" formatCode="_([$€-2]* #,##0.00_);_([$€-2]* \(#,##0.00\);_([$€-2]* &quot;-&quot;??_)"/>
    <numFmt numFmtId="177" formatCode="_(&quot;R$ &quot;* #,##0.00_);_(&quot;R$ &quot;* \(#,##0.00\);_(&quot;R$ &quot;* &quot;-&quot;??_);_(@_)"/>
    <numFmt numFmtId="178" formatCode="0.0000%"/>
    <numFmt numFmtId="179" formatCode="_-&quot;R$&quot;\ * #,##0.00_-;\-&quot;R$&quot;\ * #,##0.00_-;_-&quot;R$&quot;\ * &quot;-&quot;????_-;_-@_-"/>
    <numFmt numFmtId="180" formatCode="_-* #,##0.000_-;\-* #,##0.000_-;_-* &quot;-&quot;??_-;_-@_-"/>
    <numFmt numFmtId="181" formatCode="#,##0.00;\-\ #,##0.00;\-"/>
  </numFmts>
  <fonts count="7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4"/>
      <name val="Arial"/>
      <family val="2"/>
    </font>
    <font>
      <b/>
      <sz val="10"/>
      <name val="Arial"/>
      <family val="2"/>
    </font>
    <font>
      <b/>
      <sz val="11"/>
      <color theme="1"/>
      <name val="Calibri"/>
      <family val="2"/>
      <scheme val="minor"/>
    </font>
    <font>
      <sz val="11"/>
      <color rgb="FF000000"/>
      <name val="Calibri"/>
      <family val="2"/>
    </font>
    <font>
      <sz val="10"/>
      <color theme="1"/>
      <name val="Tahoma"/>
      <family val="2"/>
    </font>
    <font>
      <b/>
      <sz val="10"/>
      <color rgb="FFFF0000"/>
      <name val="Arial"/>
      <family val="2"/>
    </font>
    <font>
      <b/>
      <sz val="16"/>
      <name val="Arial"/>
      <family val="2"/>
    </font>
    <font>
      <b/>
      <sz val="18"/>
      <name val="Arial"/>
      <family val="2"/>
    </font>
    <font>
      <b/>
      <sz val="12"/>
      <name val="Arial"/>
      <family val="2"/>
    </font>
    <font>
      <b/>
      <sz val="10"/>
      <color indexed="12"/>
      <name val="Arial"/>
      <family val="2"/>
    </font>
    <font>
      <b/>
      <sz val="10"/>
      <color indexed="10"/>
      <name val="Arial"/>
      <family val="2"/>
    </font>
    <font>
      <sz val="8"/>
      <name val="Arial"/>
      <family val="2"/>
    </font>
    <font>
      <i/>
      <sz val="12"/>
      <color indexed="24"/>
      <name val="Times New Roman"/>
      <family val="1"/>
    </font>
    <font>
      <b/>
      <sz val="12"/>
      <name val="Times New Roman"/>
      <family val="1"/>
    </font>
    <font>
      <sz val="7"/>
      <name val="Courier"/>
      <family val="3"/>
    </font>
    <font>
      <sz val="7"/>
      <name val="Arial"/>
      <family val="2"/>
    </font>
    <font>
      <b/>
      <sz val="10"/>
      <name val="Modern"/>
      <family val="3"/>
      <charset val="255"/>
    </font>
    <font>
      <u/>
      <sz val="7"/>
      <name val="Arial"/>
      <family val="2"/>
    </font>
    <font>
      <b/>
      <sz val="10"/>
      <name val="Times New Roman"/>
      <family val="1"/>
    </font>
    <font>
      <sz val="12"/>
      <name val="Arial"/>
      <family val="2"/>
    </font>
    <font>
      <b/>
      <sz val="8"/>
      <color theme="1"/>
      <name val="Calibri"/>
      <family val="2"/>
      <scheme val="minor"/>
    </font>
    <font>
      <sz val="10"/>
      <name val="Arial"/>
      <family val="2"/>
    </font>
    <font>
      <b/>
      <sz val="10"/>
      <color theme="1"/>
      <name val="Calibri"/>
      <family val="2"/>
      <scheme val="minor"/>
    </font>
    <font>
      <sz val="10"/>
      <color theme="1"/>
      <name val="Calibri"/>
      <family val="2"/>
      <scheme val="minor"/>
    </font>
    <font>
      <sz val="9"/>
      <name val="Tahoma"/>
      <family val="2"/>
    </font>
    <font>
      <sz val="9"/>
      <color rgb="FF000000"/>
      <name val="Tahoma"/>
      <family val="2"/>
    </font>
    <font>
      <sz val="10"/>
      <color rgb="FF000000"/>
      <name val="Arial"/>
      <family val="2"/>
    </font>
    <font>
      <sz val="10"/>
      <name val="MS Sans Serif"/>
      <family val="2"/>
    </font>
    <font>
      <sz val="10"/>
      <name val="Arial"/>
      <family val="2"/>
    </font>
    <font>
      <u/>
      <sz val="10"/>
      <color theme="10"/>
      <name val="Arial"/>
      <family val="2"/>
    </font>
    <font>
      <b/>
      <sz val="14"/>
      <color theme="1"/>
      <name val="Calibri"/>
      <family val="2"/>
      <scheme val="minor"/>
    </font>
    <font>
      <sz val="11"/>
      <name val="Calibri"/>
      <family val="2"/>
      <scheme val="minor"/>
    </font>
    <font>
      <u/>
      <sz val="12"/>
      <color theme="10"/>
      <name val="Arial"/>
      <family val="2"/>
    </font>
    <font>
      <sz val="11"/>
      <name val="Arial"/>
      <family val="2"/>
    </font>
    <font>
      <b/>
      <sz val="11"/>
      <color rgb="FFFF0000"/>
      <name val="Arial"/>
      <family val="2"/>
    </font>
    <font>
      <b/>
      <sz val="14"/>
      <color rgb="FFFF0000"/>
      <name val="Arial"/>
      <family val="2"/>
    </font>
    <font>
      <i/>
      <sz val="11"/>
      <color theme="1"/>
      <name val="Calibri"/>
      <family val="2"/>
      <scheme val="minor"/>
    </font>
    <font>
      <b/>
      <sz val="12"/>
      <color rgb="FFFF0000"/>
      <name val="Arial"/>
      <family val="2"/>
    </font>
    <font>
      <sz val="11"/>
      <color rgb="FF555555"/>
      <name val="Arial"/>
      <family val="2"/>
    </font>
    <font>
      <b/>
      <sz val="11"/>
      <name val="Calibri"/>
      <family val="2"/>
      <scheme val="minor"/>
    </font>
    <font>
      <b/>
      <sz val="11"/>
      <color rgb="FFFF0000"/>
      <name val="Calibri"/>
      <family val="2"/>
      <scheme val="minor"/>
    </font>
    <font>
      <sz val="9"/>
      <color indexed="81"/>
      <name val="Tahoma"/>
      <family val="2"/>
    </font>
    <font>
      <sz val="10"/>
      <name val="Calibri"/>
      <family val="2"/>
      <scheme val="minor"/>
    </font>
    <font>
      <b/>
      <sz val="10"/>
      <name val="Calibri"/>
      <family val="2"/>
      <scheme val="minor"/>
    </font>
    <font>
      <sz val="10"/>
      <name val="Arial"/>
      <family val="2"/>
    </font>
    <font>
      <b/>
      <sz val="9.5"/>
      <name val="Arial"/>
      <family val="2"/>
    </font>
    <font>
      <b/>
      <sz val="11"/>
      <color theme="0"/>
      <name val="Calibri"/>
      <family val="2"/>
      <scheme val="minor"/>
    </font>
    <font>
      <sz val="11"/>
      <color theme="0"/>
      <name val="Calibri"/>
      <family val="2"/>
      <scheme val="minor"/>
    </font>
    <font>
      <sz val="10"/>
      <color theme="1"/>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rgb="FF92D050"/>
        <bgColor indexed="64"/>
      </patternFill>
    </fill>
    <fill>
      <patternFill patternType="solid">
        <fgColor rgb="FF00B050"/>
        <bgColor indexed="64"/>
      </patternFill>
    </fill>
    <fill>
      <patternFill patternType="solid">
        <fgColor rgb="FFFFFFCC"/>
      </patternFill>
    </fill>
    <fill>
      <patternFill patternType="solid">
        <fgColor theme="0" tint="-0.14999847407452621"/>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4" tint="-0.499984740745262"/>
        <bgColor indexed="64"/>
      </patternFill>
    </fill>
  </fills>
  <borders count="67">
    <border>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rgb="FF000000"/>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diagonal/>
    </border>
    <border>
      <left style="medium">
        <color indexed="64"/>
      </left>
      <right style="medium">
        <color rgb="FF000000"/>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style="medium">
        <color rgb="FF000000"/>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s>
  <cellStyleXfs count="271">
    <xf numFmtId="0" fontId="0" fillId="0" borderId="0"/>
    <xf numFmtId="0" fontId="23" fillId="0" borderId="0"/>
    <xf numFmtId="166" fontId="24" fillId="0" borderId="1" applyNumberFormat="0" applyBorder="0" applyAlignment="0">
      <alignment horizontal="center" vertical="center" wrapText="1"/>
      <protection locked="0"/>
    </xf>
    <xf numFmtId="9" fontId="23" fillId="0" borderId="0" applyFont="0" applyFill="0" applyBorder="0" applyAlignment="0" applyProtection="0"/>
    <xf numFmtId="0" fontId="22" fillId="0" borderId="0"/>
    <xf numFmtId="0" fontId="21" fillId="0" borderId="0"/>
    <xf numFmtId="0" fontId="20" fillId="0" borderId="0"/>
    <xf numFmtId="0" fontId="19" fillId="0" borderId="0"/>
    <xf numFmtId="0" fontId="19" fillId="0" borderId="0"/>
    <xf numFmtId="0" fontId="19" fillId="0" borderId="0"/>
    <xf numFmtId="167" fontId="23" fillId="0" borderId="0" applyFont="0" applyFill="0" applyBorder="0" applyAlignment="0" applyProtection="0"/>
    <xf numFmtId="0" fontId="18" fillId="0" borderId="0"/>
    <xf numFmtId="0" fontId="23" fillId="0" borderId="0"/>
    <xf numFmtId="9" fontId="18" fillId="0" borderId="0" applyFont="0" applyFill="0" applyBorder="0" applyAlignment="0" applyProtection="0"/>
    <xf numFmtId="165" fontId="18" fillId="0" borderId="0" applyFont="0" applyFill="0" applyBorder="0" applyAlignment="0" applyProtection="0"/>
    <xf numFmtId="164" fontId="18" fillId="0" borderId="0" applyFont="0" applyFill="0" applyBorder="0" applyAlignment="0" applyProtection="0"/>
    <xf numFmtId="168" fontId="27" fillId="0" borderId="0"/>
    <xf numFmtId="165" fontId="23" fillId="0" borderId="0" applyFont="0" applyFill="0" applyBorder="0" applyAlignment="0" applyProtection="0"/>
    <xf numFmtId="0" fontId="17" fillId="0" borderId="0"/>
    <xf numFmtId="165" fontId="17" fillId="0" borderId="0" applyFont="0" applyFill="0" applyBorder="0" applyAlignment="0" applyProtection="0"/>
    <xf numFmtId="0" fontId="16" fillId="0" borderId="0"/>
    <xf numFmtId="165" fontId="16" fillId="0" borderId="0" applyFont="0" applyFill="0" applyBorder="0" applyAlignment="0" applyProtection="0"/>
    <xf numFmtId="9" fontId="16" fillId="0" borderId="0" applyFont="0" applyFill="0" applyBorder="0" applyAlignment="0" applyProtection="0"/>
    <xf numFmtId="165" fontId="28" fillId="0" borderId="0" applyFont="0" applyFill="0" applyBorder="0" applyAlignment="0" applyProtection="0"/>
    <xf numFmtId="0" fontId="23" fillId="0" borderId="0"/>
    <xf numFmtId="165" fontId="15" fillId="0" borderId="0" applyFont="0" applyFill="0" applyBorder="0" applyAlignment="0" applyProtection="0"/>
    <xf numFmtId="0" fontId="36" fillId="0" borderId="0" applyNumberFormat="0" applyFont="0" applyFill="0" applyBorder="0" applyAlignment="0" applyProtection="0"/>
    <xf numFmtId="0" fontId="36" fillId="0" borderId="0" applyFont="0" applyFill="0" applyBorder="0" applyAlignment="0" applyProtection="0"/>
    <xf numFmtId="164" fontId="14" fillId="0" borderId="0" applyFont="0" applyFill="0" applyBorder="0" applyAlignment="0" applyProtection="0"/>
    <xf numFmtId="0" fontId="14" fillId="0" borderId="0"/>
    <xf numFmtId="0" fontId="13" fillId="0" borderId="0"/>
    <xf numFmtId="165" fontId="13" fillId="0" borderId="0" applyFont="0" applyFill="0" applyBorder="0" applyAlignment="0" applyProtection="0"/>
    <xf numFmtId="164" fontId="13" fillId="0" borderId="0" applyFont="0" applyFill="0" applyBorder="0" applyAlignment="0" applyProtection="0"/>
    <xf numFmtId="0" fontId="23" fillId="0" borderId="0"/>
    <xf numFmtId="164" fontId="23" fillId="0" borderId="0" applyFont="0" applyFill="0" applyBorder="0" applyAlignment="0" applyProtection="0"/>
    <xf numFmtId="165" fontId="23" fillId="0" borderId="0" applyFont="0" applyFill="0" applyBorder="0" applyAlignment="0" applyProtection="0"/>
    <xf numFmtId="0" fontId="23" fillId="10" borderId="38" applyNumberFormat="0" applyFont="0" applyAlignment="0" applyProtection="0"/>
    <xf numFmtId="165" fontId="23" fillId="0" borderId="0" applyFont="0" applyFill="0" applyBorder="0" applyAlignment="0" applyProtection="0"/>
    <xf numFmtId="0" fontId="36" fillId="0" borderId="0" applyNumberFormat="0" applyFont="0" applyFill="0" applyBorder="0" applyAlignment="0" applyProtection="0"/>
    <xf numFmtId="164" fontId="12" fillId="0" borderId="0" applyFont="0" applyFill="0" applyBorder="0" applyAlignment="0" applyProtection="0"/>
    <xf numFmtId="0" fontId="23" fillId="0" borderId="0"/>
    <xf numFmtId="165" fontId="12" fillId="0" borderId="0" applyFont="0" applyFill="0" applyBorder="0" applyAlignment="0" applyProtection="0"/>
    <xf numFmtId="165" fontId="12" fillId="0" borderId="0" applyFont="0" applyFill="0" applyBorder="0" applyAlignment="0" applyProtection="0"/>
    <xf numFmtId="164" fontId="45" fillId="0" borderId="0" applyFont="0" applyFill="0" applyBorder="0" applyAlignment="0" applyProtection="0"/>
    <xf numFmtId="0" fontId="11" fillId="0" borderId="0"/>
    <xf numFmtId="164" fontId="11" fillId="0" borderId="0" applyFont="0" applyFill="0" applyBorder="0" applyAlignment="0" applyProtection="0"/>
    <xf numFmtId="0" fontId="23" fillId="0" borderId="0"/>
    <xf numFmtId="165" fontId="11" fillId="0" borderId="0" applyFont="0" applyFill="0" applyBorder="0" applyAlignment="0" applyProtection="0"/>
    <xf numFmtId="0" fontId="11" fillId="0" borderId="0"/>
    <xf numFmtId="0" fontId="11" fillId="0" borderId="0"/>
    <xf numFmtId="165" fontId="11" fillId="0" borderId="0" applyFont="0" applyFill="0" applyBorder="0" applyAlignment="0" applyProtection="0"/>
    <xf numFmtId="164" fontId="11" fillId="0" borderId="0" applyFont="0" applyFill="0" applyBorder="0" applyAlignment="0" applyProtection="0"/>
    <xf numFmtId="9" fontId="11" fillId="0" borderId="0" applyFont="0" applyFill="0" applyBorder="0" applyAlignment="0" applyProtection="0"/>
    <xf numFmtId="164" fontId="23" fillId="0" borderId="0" applyFont="0" applyFill="0" applyBorder="0" applyAlignment="0" applyProtection="0"/>
    <xf numFmtId="0" fontId="23" fillId="0" borderId="0"/>
    <xf numFmtId="0" fontId="10" fillId="0" borderId="0"/>
    <xf numFmtId="164" fontId="10" fillId="0" borderId="0" applyFont="0" applyFill="0" applyBorder="0" applyAlignment="0" applyProtection="0"/>
    <xf numFmtId="165" fontId="10" fillId="0" borderId="0" applyFont="0" applyFill="0" applyBorder="0" applyAlignment="0" applyProtection="0"/>
    <xf numFmtId="0" fontId="10" fillId="0" borderId="0"/>
    <xf numFmtId="0" fontId="10" fillId="0" borderId="0"/>
    <xf numFmtId="165"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165" fontId="9" fillId="0" borderId="0" applyFont="0" applyFill="0" applyBorder="0" applyAlignment="0" applyProtection="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165" fontId="9" fillId="0" borderId="0" applyFont="0" applyFill="0" applyBorder="0" applyAlignment="0" applyProtection="0"/>
    <xf numFmtId="9" fontId="9" fillId="0" borderId="0" applyFont="0" applyFill="0" applyBorder="0" applyAlignment="0" applyProtection="0"/>
    <xf numFmtId="165" fontId="28" fillId="0" borderId="0" applyFont="0" applyFill="0" applyBorder="0" applyAlignment="0" applyProtection="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164"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4"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4" fontId="23" fillId="0" borderId="0" applyFont="0" applyFill="0" applyBorder="0" applyAlignment="0" applyProtection="0"/>
    <xf numFmtId="0" fontId="9" fillId="0" borderId="0"/>
    <xf numFmtId="164" fontId="9" fillId="0" borderId="0" applyFont="0" applyFill="0" applyBorder="0" applyAlignment="0" applyProtection="0"/>
    <xf numFmtId="165"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164" fontId="23" fillId="0" borderId="0" applyFont="0" applyFill="0" applyBorder="0" applyAlignment="0" applyProtection="0"/>
    <xf numFmtId="0" fontId="9" fillId="0" borderId="0"/>
    <xf numFmtId="164" fontId="9" fillId="0" borderId="0" applyFont="0" applyFill="0" applyBorder="0" applyAlignment="0" applyProtection="0"/>
    <xf numFmtId="165"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165" fontId="23"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0" fontId="7" fillId="0" borderId="0"/>
    <xf numFmtId="165" fontId="7" fillId="0" borderId="0" applyFont="0" applyFill="0" applyBorder="0" applyAlignment="0" applyProtection="0"/>
    <xf numFmtId="0" fontId="23" fillId="0" borderId="0"/>
    <xf numFmtId="165" fontId="28" fillId="0" borderId="0" applyFont="0" applyFill="0" applyBorder="0" applyAlignment="0" applyProtection="0"/>
    <xf numFmtId="165" fontId="23" fillId="0" borderId="0" applyFont="0" applyFill="0" applyBorder="0" applyAlignment="0" applyProtection="0"/>
    <xf numFmtId="0" fontId="7" fillId="0" borderId="0"/>
    <xf numFmtId="165" fontId="23" fillId="0" borderId="0" applyFont="0" applyFill="0" applyBorder="0" applyAlignment="0" applyProtection="0"/>
    <xf numFmtId="165" fontId="23" fillId="0" borderId="0" applyFont="0" applyFill="0" applyBorder="0" applyAlignment="0" applyProtection="0"/>
    <xf numFmtId="164" fontId="7" fillId="0" borderId="0" applyFont="0" applyFill="0" applyBorder="0" applyAlignment="0" applyProtection="0"/>
    <xf numFmtId="165" fontId="7" fillId="0" borderId="0" applyFont="0" applyFill="0" applyBorder="0" applyAlignment="0" applyProtection="0"/>
    <xf numFmtId="165" fontId="23"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23" fillId="0" borderId="0"/>
    <xf numFmtId="0" fontId="7" fillId="0" borderId="0"/>
    <xf numFmtId="165" fontId="7" fillId="0" borderId="0" applyFont="0" applyFill="0" applyBorder="0" applyAlignment="0" applyProtection="0"/>
    <xf numFmtId="0" fontId="51" fillId="0" borderId="0"/>
    <xf numFmtId="0" fontId="51" fillId="0" borderId="0"/>
    <xf numFmtId="176" fontId="23" fillId="0" borderId="0" applyFont="0" applyFill="0" applyBorder="0" applyAlignment="0" applyProtection="0"/>
    <xf numFmtId="177" fontId="23" fillId="0" borderId="0" applyFont="0" applyFill="0" applyBorder="0" applyAlignment="0" applyProtection="0"/>
    <xf numFmtId="164" fontId="7" fillId="0" borderId="0" applyFont="0" applyFill="0" applyBorder="0" applyAlignment="0" applyProtection="0"/>
    <xf numFmtId="0"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0" fontId="23" fillId="0" borderId="0"/>
    <xf numFmtId="0" fontId="23" fillId="0" borderId="0"/>
    <xf numFmtId="0" fontId="23" fillId="0" borderId="0"/>
    <xf numFmtId="0" fontId="23" fillId="0" borderId="0">
      <alignment wrapText="1"/>
    </xf>
    <xf numFmtId="0" fontId="23" fillId="0" borderId="0"/>
    <xf numFmtId="0" fontId="23" fillId="0" borderId="0"/>
    <xf numFmtId="0" fontId="23" fillId="0" borderId="0"/>
    <xf numFmtId="0" fontId="23" fillId="0" borderId="0"/>
    <xf numFmtId="0" fontId="23" fillId="0" borderId="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165" fontId="7"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4" fontId="7"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165" fontId="23"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165" fontId="7" fillId="0" borderId="0" applyFont="0" applyFill="0" applyBorder="0" applyAlignment="0" applyProtection="0"/>
    <xf numFmtId="165" fontId="7" fillId="0" borderId="0" applyFont="0" applyFill="0" applyBorder="0" applyAlignment="0" applyProtection="0"/>
    <xf numFmtId="0" fontId="7" fillId="0" borderId="0"/>
    <xf numFmtId="165"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165" fontId="6" fillId="0" borderId="0" applyFont="0" applyFill="0" applyBorder="0" applyAlignment="0" applyProtection="0"/>
    <xf numFmtId="164" fontId="6" fillId="0" borderId="0" applyFont="0" applyFill="0" applyBorder="0" applyAlignment="0" applyProtection="0"/>
    <xf numFmtId="0" fontId="6" fillId="0" borderId="0"/>
    <xf numFmtId="165" fontId="6" fillId="0" borderId="0" applyFont="0" applyFill="0" applyBorder="0" applyAlignment="0" applyProtection="0"/>
    <xf numFmtId="0" fontId="6" fillId="0" borderId="0"/>
    <xf numFmtId="165" fontId="6" fillId="0" borderId="0" applyFont="0" applyFill="0" applyBorder="0" applyAlignment="0" applyProtection="0"/>
    <xf numFmtId="9" fontId="6" fillId="0" borderId="0" applyFont="0" applyFill="0" applyBorder="0" applyAlignment="0" applyProtection="0"/>
    <xf numFmtId="165" fontId="28" fillId="0" borderId="0" applyFont="0" applyFill="0" applyBorder="0" applyAlignment="0" applyProtection="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165" fontId="23" fillId="0" borderId="0" applyFont="0" applyFill="0" applyBorder="0" applyAlignment="0" applyProtection="0"/>
    <xf numFmtId="164"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4" fontId="23" fillId="0" borderId="0" applyFont="0" applyFill="0" applyBorder="0" applyAlignment="0" applyProtection="0"/>
    <xf numFmtId="0" fontId="6" fillId="0" borderId="0"/>
    <xf numFmtId="164" fontId="6" fillId="0" borderId="0" applyFont="0" applyFill="0" applyBorder="0" applyAlignment="0" applyProtection="0"/>
    <xf numFmtId="165"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6" fillId="0" borderId="0"/>
    <xf numFmtId="164" fontId="6" fillId="0" borderId="0" applyFont="0" applyFill="0" applyBorder="0" applyAlignment="0" applyProtection="0"/>
    <xf numFmtId="165"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6" fillId="0" borderId="0"/>
    <xf numFmtId="165" fontId="6" fillId="0" borderId="0" applyFont="0" applyFill="0" applyBorder="0" applyAlignment="0" applyProtection="0"/>
    <xf numFmtId="0" fontId="6" fillId="0" borderId="0"/>
    <xf numFmtId="165" fontId="6" fillId="0" borderId="0" applyFont="0" applyFill="0" applyBorder="0" applyAlignment="0" applyProtection="0"/>
    <xf numFmtId="0" fontId="6" fillId="0" borderId="0"/>
    <xf numFmtId="165" fontId="6" fillId="0" borderId="0" applyFont="0" applyFill="0" applyBorder="0" applyAlignment="0" applyProtection="0"/>
    <xf numFmtId="165" fontId="23" fillId="0" borderId="0" applyFont="0" applyFill="0" applyBorder="0" applyAlignment="0" applyProtection="0"/>
    <xf numFmtId="0" fontId="5" fillId="0" borderId="0"/>
    <xf numFmtId="165" fontId="5" fillId="0" borderId="0" applyFont="0" applyFill="0" applyBorder="0" applyAlignment="0" applyProtection="0"/>
    <xf numFmtId="9" fontId="52" fillId="0" borderId="0" applyFont="0" applyFill="0" applyBorder="0" applyAlignment="0" applyProtection="0"/>
    <xf numFmtId="0" fontId="53" fillId="0" borderId="0" applyNumberFormat="0" applyFill="0" applyBorder="0" applyAlignment="0" applyProtection="0"/>
    <xf numFmtId="0" fontId="4" fillId="0" borderId="0"/>
    <xf numFmtId="0" fontId="4" fillId="0" borderId="0"/>
    <xf numFmtId="0" fontId="4" fillId="0" borderId="0"/>
    <xf numFmtId="164" fontId="4" fillId="0" borderId="0" applyFont="0" applyFill="0" applyBorder="0" applyAlignment="0" applyProtection="0"/>
    <xf numFmtId="165" fontId="68"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1" fillId="0" borderId="0"/>
  </cellStyleXfs>
  <cellXfs count="493">
    <xf numFmtId="0" fontId="0" fillId="0" borderId="0" xfId="0"/>
    <xf numFmtId="49" fontId="25" fillId="0" borderId="1" xfId="1" applyNumberFormat="1" applyFont="1" applyBorder="1" applyAlignment="1">
      <alignment horizontal="center" vertical="center"/>
    </xf>
    <xf numFmtId="0" fontId="25" fillId="0" borderId="6" xfId="1" applyFont="1" applyBorder="1" applyAlignment="1">
      <alignment horizontal="center" vertical="center"/>
    </xf>
    <xf numFmtId="49" fontId="25" fillId="0" borderId="11" xfId="1" applyNumberFormat="1" applyFont="1" applyBorder="1" applyAlignment="1">
      <alignment horizontal="center" vertical="center"/>
    </xf>
    <xf numFmtId="0" fontId="25" fillId="0" borderId="0" xfId="1" applyFont="1" applyAlignment="1">
      <alignment horizontal="center" vertical="center"/>
    </xf>
    <xf numFmtId="165" fontId="25" fillId="0" borderId="0" xfId="17" applyFont="1" applyBorder="1" applyAlignment="1">
      <alignment horizontal="center" vertical="center"/>
    </xf>
    <xf numFmtId="0" fontId="25" fillId="0" borderId="12" xfId="1" applyFont="1" applyBorder="1" applyAlignment="1">
      <alignment horizontal="center" vertical="center"/>
    </xf>
    <xf numFmtId="0" fontId="35" fillId="3" borderId="18" xfId="1" applyFont="1" applyFill="1" applyBorder="1" applyAlignment="1" applyProtection="1">
      <alignment horizontal="center" vertical="center"/>
      <protection locked="0"/>
    </xf>
    <xf numFmtId="0" fontId="35" fillId="0" borderId="2" xfId="1" applyFont="1" applyBorder="1" applyAlignment="1">
      <alignment horizontal="center" vertical="center"/>
    </xf>
    <xf numFmtId="2" fontId="35" fillId="0" borderId="2" xfId="1" applyNumberFormat="1" applyFont="1" applyBorder="1" applyAlignment="1">
      <alignment vertical="center"/>
    </xf>
    <xf numFmtId="165" fontId="35" fillId="0" borderId="19" xfId="17" applyFont="1" applyBorder="1" applyAlignment="1">
      <alignment horizontal="right" vertical="center"/>
    </xf>
    <xf numFmtId="49" fontId="23" fillId="0" borderId="18" xfId="1" applyNumberFormat="1" applyBorder="1" applyAlignment="1">
      <alignment horizontal="center" vertical="center"/>
    </xf>
    <xf numFmtId="49" fontId="23" fillId="0" borderId="14" xfId="1" applyNumberFormat="1" applyBorder="1" applyAlignment="1">
      <alignment horizontal="center" vertical="center"/>
    </xf>
    <xf numFmtId="170" fontId="25" fillId="0" borderId="15" xfId="1" applyNumberFormat="1" applyFont="1" applyBorder="1" applyAlignment="1">
      <alignment horizontal="right" vertical="center"/>
    </xf>
    <xf numFmtId="0" fontId="25" fillId="0" borderId="8" xfId="1" applyFont="1" applyBorder="1" applyAlignment="1">
      <alignment horizontal="center" vertical="center"/>
    </xf>
    <xf numFmtId="171" fontId="25" fillId="0" borderId="9" xfId="1" applyNumberFormat="1" applyFont="1" applyBorder="1" applyAlignment="1">
      <alignment horizontal="center" vertical="center"/>
    </xf>
    <xf numFmtId="49" fontId="23" fillId="0" borderId="11" xfId="1" applyNumberFormat="1" applyBorder="1" applyAlignment="1">
      <alignment horizontal="center" vertical="center"/>
    </xf>
    <xf numFmtId="170" fontId="25" fillId="0" borderId="0" xfId="1" applyNumberFormat="1" applyFont="1" applyAlignment="1">
      <alignment horizontal="right" vertical="center"/>
    </xf>
    <xf numFmtId="172" fontId="25" fillId="0" borderId="9" xfId="1" applyNumberFormat="1" applyFont="1" applyBorder="1" applyAlignment="1">
      <alignment horizontal="center" vertical="center"/>
    </xf>
    <xf numFmtId="173" fontId="23" fillId="0" borderId="0" xfId="17" applyNumberFormat="1" applyBorder="1" applyAlignment="1">
      <alignment horizontal="right" vertical="center"/>
    </xf>
    <xf numFmtId="0" fontId="23" fillId="0" borderId="0" xfId="1" applyAlignment="1">
      <alignment horizontal="center" vertical="center"/>
    </xf>
    <xf numFmtId="165" fontId="23" fillId="0" borderId="0" xfId="17" applyBorder="1" applyAlignment="1">
      <alignment horizontal="right" vertical="center"/>
    </xf>
    <xf numFmtId="172" fontId="23" fillId="0" borderId="12" xfId="17" applyNumberFormat="1" applyBorder="1" applyAlignment="1">
      <alignment horizontal="right" vertical="center"/>
    </xf>
    <xf numFmtId="0" fontId="0" fillId="0" borderId="0" xfId="0" applyAlignment="1">
      <alignment vertical="center"/>
    </xf>
    <xf numFmtId="0" fontId="23" fillId="0" borderId="15" xfId="1" applyBorder="1" applyAlignment="1">
      <alignment horizontal="right" vertical="center"/>
    </xf>
    <xf numFmtId="0" fontId="23" fillId="0" borderId="15" xfId="1" applyBorder="1" applyAlignment="1">
      <alignment horizontal="center" vertical="center"/>
    </xf>
    <xf numFmtId="165" fontId="23" fillId="0" borderId="15" xfId="17" applyBorder="1" applyAlignment="1">
      <alignment horizontal="right" vertical="center"/>
    </xf>
    <xf numFmtId="17" fontId="32" fillId="0" borderId="16" xfId="1" applyNumberFormat="1" applyFont="1" applyBorder="1" applyAlignment="1">
      <alignment horizontal="right" vertical="center"/>
    </xf>
    <xf numFmtId="0" fontId="23" fillId="0" borderId="0" xfId="1" applyAlignment="1">
      <alignment horizontal="right" vertical="center"/>
    </xf>
    <xf numFmtId="174" fontId="35" fillId="3" borderId="2" xfId="1" applyNumberFormat="1" applyFont="1" applyFill="1" applyBorder="1" applyAlignment="1">
      <alignment horizontal="right" vertical="center"/>
    </xf>
    <xf numFmtId="0" fontId="23" fillId="0" borderId="0" xfId="0" applyFont="1" applyAlignment="1">
      <alignment horizontal="center" vertical="center"/>
    </xf>
    <xf numFmtId="164" fontId="25" fillId="2" borderId="19" xfId="28" applyFont="1" applyFill="1" applyBorder="1" applyAlignment="1">
      <alignment horizontal="right" vertical="center"/>
    </xf>
    <xf numFmtId="164" fontId="25" fillId="4" borderId="16" xfId="28" applyFont="1" applyFill="1" applyBorder="1" applyAlignment="1">
      <alignment horizontal="right" vertical="center"/>
    </xf>
    <xf numFmtId="164" fontId="25" fillId="4" borderId="12" xfId="28" applyFont="1" applyFill="1" applyBorder="1" applyAlignment="1">
      <alignment horizontal="right" vertical="center"/>
    </xf>
    <xf numFmtId="0" fontId="23" fillId="0" borderId="0" xfId="12" applyAlignment="1">
      <alignment vertical="center" wrapText="1"/>
    </xf>
    <xf numFmtId="0" fontId="38" fillId="0" borderId="6" xfId="12" applyFont="1" applyBorder="1" applyAlignment="1">
      <alignment horizontal="center" vertical="center"/>
    </xf>
    <xf numFmtId="4" fontId="35" fillId="7" borderId="27" xfId="12" applyNumberFormat="1" applyFont="1" applyFill="1" applyBorder="1" applyAlignment="1">
      <alignment horizontal="center" vertical="center"/>
    </xf>
    <xf numFmtId="0" fontId="23" fillId="6" borderId="8" xfId="12" applyFill="1" applyBorder="1" applyAlignment="1">
      <alignment horizontal="right" vertical="center"/>
    </xf>
    <xf numFmtId="0" fontId="23" fillId="6" borderId="9" xfId="12" applyFill="1" applyBorder="1" applyAlignment="1">
      <alignment horizontal="right" vertical="center"/>
    </xf>
    <xf numFmtId="2" fontId="39" fillId="6" borderId="19" xfId="12" applyNumberFormat="1" applyFont="1" applyFill="1" applyBorder="1" applyAlignment="1">
      <alignment horizontal="center" vertical="center"/>
    </xf>
    <xf numFmtId="4" fontId="39" fillId="6" borderId="19" xfId="12" applyNumberFormat="1" applyFont="1" applyFill="1" applyBorder="1" applyAlignment="1">
      <alignment horizontal="center" vertical="center"/>
    </xf>
    <xf numFmtId="0" fontId="23" fillId="0" borderId="12" xfId="12" applyBorder="1" applyAlignment="1">
      <alignment horizontal="center" vertical="center"/>
    </xf>
    <xf numFmtId="0" fontId="39" fillId="6" borderId="2" xfId="12" applyFont="1" applyFill="1" applyBorder="1" applyAlignment="1">
      <alignment horizontal="center" vertical="center"/>
    </xf>
    <xf numFmtId="0" fontId="39" fillId="6" borderId="2" xfId="12" applyFont="1" applyFill="1" applyBorder="1" applyAlignment="1">
      <alignment horizontal="right" vertical="center"/>
    </xf>
    <xf numFmtId="0" fontId="0" fillId="0" borderId="0" xfId="0" applyAlignment="1">
      <alignment horizontal="center" vertical="center"/>
    </xf>
    <xf numFmtId="0" fontId="35" fillId="0" borderId="2" xfId="1" applyFont="1" applyBorder="1" applyAlignment="1">
      <alignment vertical="center" wrapText="1"/>
    </xf>
    <xf numFmtId="0" fontId="23" fillId="0" borderId="14" xfId="1" applyBorder="1" applyAlignment="1">
      <alignment vertical="center" wrapText="1"/>
    </xf>
    <xf numFmtId="0" fontId="33" fillId="0" borderId="0" xfId="1" applyFont="1" applyAlignment="1">
      <alignment vertical="center" wrapText="1"/>
    </xf>
    <xf numFmtId="0" fontId="25" fillId="0" borderId="0" xfId="1" applyFont="1" applyAlignment="1">
      <alignment horizontal="center" vertical="center" wrapText="1"/>
    </xf>
    <xf numFmtId="170" fontId="25" fillId="0" borderId="15" xfId="1" applyNumberFormat="1" applyFont="1" applyBorder="1" applyAlignment="1">
      <alignment horizontal="right" vertical="center" wrapText="1"/>
    </xf>
    <xf numFmtId="0" fontId="25" fillId="0" borderId="8" xfId="1" applyFont="1" applyBorder="1" applyAlignment="1">
      <alignment horizontal="center" vertical="center" wrapText="1"/>
    </xf>
    <xf numFmtId="170" fontId="25" fillId="0" borderId="0" xfId="1" applyNumberFormat="1" applyFont="1" applyAlignment="1">
      <alignment horizontal="right" vertical="center" wrapText="1"/>
    </xf>
    <xf numFmtId="0" fontId="23" fillId="0" borderId="0" xfId="1" applyAlignment="1">
      <alignment vertical="center" wrapText="1"/>
    </xf>
    <xf numFmtId="169" fontId="23" fillId="0" borderId="0" xfId="0" applyNumberFormat="1" applyFont="1" applyAlignment="1">
      <alignment horizontal="center" vertical="center"/>
    </xf>
    <xf numFmtId="0" fontId="23" fillId="0" borderId="2" xfId="0" applyFont="1" applyBorder="1" applyAlignment="1">
      <alignment horizontal="center" vertical="center"/>
    </xf>
    <xf numFmtId="0" fontId="25" fillId="0" borderId="2" xfId="0" applyFont="1" applyBorder="1" applyAlignment="1">
      <alignment horizontal="center" vertical="center"/>
    </xf>
    <xf numFmtId="169" fontId="25" fillId="0" borderId="2" xfId="0" applyNumberFormat="1" applyFont="1" applyBorder="1" applyAlignment="1">
      <alignment horizontal="center" vertical="center"/>
    </xf>
    <xf numFmtId="0" fontId="25" fillId="0" borderId="2" xfId="0" applyFont="1" applyBorder="1" applyAlignment="1">
      <alignment horizontal="center" vertical="center" wrapText="1"/>
    </xf>
    <xf numFmtId="0" fontId="23" fillId="0" borderId="0" xfId="33" applyAlignment="1">
      <alignment horizontal="center" vertical="center"/>
    </xf>
    <xf numFmtId="0" fontId="26" fillId="0" borderId="2" xfId="0" applyFont="1" applyBorder="1" applyAlignment="1">
      <alignment horizontal="center" vertical="center"/>
    </xf>
    <xf numFmtId="169" fontId="0" fillId="0" borderId="2" xfId="0" applyNumberFormat="1" applyBorder="1" applyAlignment="1">
      <alignment horizontal="center" vertical="center"/>
    </xf>
    <xf numFmtId="17" fontId="0" fillId="0" borderId="2" xfId="0" applyNumberFormat="1" applyBorder="1" applyAlignment="1">
      <alignment horizontal="center" vertical="center"/>
    </xf>
    <xf numFmtId="175" fontId="0" fillId="0" borderId="2" xfId="0" applyNumberFormat="1" applyBorder="1" applyAlignment="1">
      <alignment horizontal="center" vertical="center"/>
    </xf>
    <xf numFmtId="0" fontId="0" fillId="0" borderId="2" xfId="0" applyBorder="1" applyAlignment="1">
      <alignment vertical="center" wrapText="1"/>
    </xf>
    <xf numFmtId="0" fontId="46" fillId="0" borderId="2" xfId="0" applyFont="1" applyBorder="1" applyAlignment="1">
      <alignment horizontal="center" vertical="center"/>
    </xf>
    <xf numFmtId="169" fontId="46" fillId="0" borderId="2" xfId="0" applyNumberFormat="1" applyFont="1" applyBorder="1" applyAlignment="1">
      <alignment horizontal="center" vertical="center" wrapText="1"/>
    </xf>
    <xf numFmtId="0" fontId="46" fillId="0" borderId="2" xfId="0" applyFont="1" applyBorder="1" applyAlignment="1">
      <alignment horizontal="center" vertical="center" wrapText="1"/>
    </xf>
    <xf numFmtId="0" fontId="0" fillId="0" borderId="2" xfId="0" applyBorder="1" applyAlignment="1">
      <alignment horizontal="center" vertical="center"/>
    </xf>
    <xf numFmtId="0" fontId="0" fillId="0" borderId="2" xfId="0" applyBorder="1" applyAlignment="1">
      <alignment horizontal="left" vertical="center" wrapText="1"/>
    </xf>
    <xf numFmtId="0" fontId="26" fillId="0" borderId="0" xfId="0" applyFont="1" applyAlignment="1">
      <alignment horizontal="center" vertical="center"/>
    </xf>
    <xf numFmtId="165" fontId="25" fillId="0" borderId="8" xfId="17" applyFont="1" applyBorder="1" applyAlignment="1">
      <alignment horizontal="center" vertical="center"/>
    </xf>
    <xf numFmtId="49" fontId="34" fillId="3" borderId="17" xfId="59" applyNumberFormat="1" applyFont="1" applyFill="1" applyBorder="1" applyAlignment="1">
      <alignment horizontal="center" vertical="center"/>
    </xf>
    <xf numFmtId="169" fontId="23" fillId="0" borderId="0" xfId="33" applyNumberFormat="1" applyAlignment="1">
      <alignment horizontal="center" vertical="center"/>
    </xf>
    <xf numFmtId="0" fontId="23" fillId="0" borderId="0" xfId="33" applyAlignment="1">
      <alignment vertical="center"/>
    </xf>
    <xf numFmtId="0" fontId="25" fillId="0" borderId="2" xfId="33" applyFont="1" applyBorder="1" applyAlignment="1">
      <alignment horizontal="center" vertical="center"/>
    </xf>
    <xf numFmtId="0" fontId="23" fillId="0" borderId="2" xfId="33" applyBorder="1" applyAlignment="1">
      <alignment horizontal="center" vertical="center"/>
    </xf>
    <xf numFmtId="169" fontId="23" fillId="0" borderId="2" xfId="33" applyNumberFormat="1" applyBorder="1" applyAlignment="1">
      <alignment horizontal="center" vertical="center"/>
    </xf>
    <xf numFmtId="0" fontId="23" fillId="0" borderId="2" xfId="33" applyBorder="1" applyAlignment="1">
      <alignment vertical="center"/>
    </xf>
    <xf numFmtId="0" fontId="23" fillId="0" borderId="2" xfId="33" applyBorder="1" applyAlignment="1">
      <alignment vertical="center" wrapText="1"/>
    </xf>
    <xf numFmtId="2" fontId="48" fillId="0" borderId="2" xfId="0" applyNumberFormat="1" applyFont="1" applyBorder="1" applyAlignment="1">
      <alignment horizontal="center" vertical="center" wrapText="1"/>
    </xf>
    <xf numFmtId="2" fontId="23" fillId="0" borderId="0" xfId="0" applyNumberFormat="1" applyFont="1" applyAlignment="1">
      <alignment horizontal="center" vertical="center"/>
    </xf>
    <xf numFmtId="169" fontId="48" fillId="0" borderId="2" xfId="0" applyNumberFormat="1" applyFont="1" applyBorder="1" applyAlignment="1">
      <alignment horizontal="center" vertical="center" wrapText="1"/>
    </xf>
    <xf numFmtId="49" fontId="23" fillId="0" borderId="0" xfId="0" applyNumberFormat="1" applyFont="1" applyAlignment="1">
      <alignment horizontal="center" vertical="center" wrapText="1"/>
    </xf>
    <xf numFmtId="2" fontId="25" fillId="11" borderId="39" xfId="0" applyNumberFormat="1" applyFont="1" applyFill="1" applyBorder="1" applyAlignment="1">
      <alignment horizontal="center" vertical="center"/>
    </xf>
    <xf numFmtId="49" fontId="25" fillId="11" borderId="39" xfId="0" applyNumberFormat="1" applyFont="1" applyFill="1" applyBorder="1" applyAlignment="1">
      <alignment horizontal="center" vertical="center" wrapText="1"/>
    </xf>
    <xf numFmtId="0" fontId="25" fillId="11" borderId="39" xfId="0" applyFont="1" applyFill="1" applyBorder="1" applyAlignment="1">
      <alignment horizontal="center" vertical="center"/>
    </xf>
    <xf numFmtId="169" fontId="25" fillId="11" borderId="39" xfId="0" applyNumberFormat="1" applyFont="1" applyFill="1" applyBorder="1" applyAlignment="1">
      <alignment horizontal="center" vertical="center"/>
    </xf>
    <xf numFmtId="0" fontId="0" fillId="0" borderId="2" xfId="0" applyBorder="1"/>
    <xf numFmtId="0" fontId="0" fillId="0" borderId="2" xfId="0" applyBorder="1" applyAlignment="1">
      <alignment horizontal="center"/>
    </xf>
    <xf numFmtId="0" fontId="49" fillId="0" borderId="2" xfId="0" applyFont="1" applyBorder="1" applyAlignment="1">
      <alignment horizontal="justify" vertical="center" wrapText="1"/>
    </xf>
    <xf numFmtId="0" fontId="23" fillId="0" borderId="2" xfId="0" applyFont="1" applyBorder="1" applyAlignment="1">
      <alignment horizontal="center" vertical="center" wrapText="1"/>
    </xf>
    <xf numFmtId="17" fontId="23" fillId="0" borderId="2" xfId="0" applyNumberFormat="1" applyFont="1" applyBorder="1" applyAlignment="1">
      <alignment horizontal="center" vertical="center"/>
    </xf>
    <xf numFmtId="175" fontId="23" fillId="0" borderId="2" xfId="0" applyNumberFormat="1" applyFont="1" applyBorder="1" applyAlignment="1">
      <alignment horizontal="center" vertical="center"/>
    </xf>
    <xf numFmtId="169" fontId="25" fillId="11" borderId="2" xfId="0" applyNumberFormat="1" applyFont="1" applyFill="1" applyBorder="1" applyAlignment="1">
      <alignment horizontal="center" vertical="center"/>
    </xf>
    <xf numFmtId="0" fontId="42" fillId="7" borderId="17" xfId="12" applyFont="1" applyFill="1" applyBorder="1" applyAlignment="1">
      <alignment horizontal="center" vertical="center"/>
    </xf>
    <xf numFmtId="169" fontId="42" fillId="7" borderId="28" xfId="12" applyNumberFormat="1" applyFont="1" applyFill="1" applyBorder="1" applyAlignment="1">
      <alignment horizontal="center" vertical="center"/>
    </xf>
    <xf numFmtId="17" fontId="25" fillId="0" borderId="6" xfId="1" applyNumberFormat="1" applyFont="1" applyBorder="1" applyAlignment="1">
      <alignment horizontal="center" vertical="center"/>
    </xf>
    <xf numFmtId="9" fontId="23" fillId="0" borderId="2" xfId="33" applyNumberFormat="1" applyBorder="1" applyAlignment="1">
      <alignment horizontal="center" vertical="center"/>
    </xf>
    <xf numFmtId="0" fontId="35" fillId="0" borderId="0" xfId="33" applyFont="1" applyAlignment="1">
      <alignment vertical="center" wrapText="1"/>
    </xf>
    <xf numFmtId="169" fontId="25" fillId="0" borderId="2" xfId="33" applyNumberFormat="1" applyFont="1" applyBorder="1" applyAlignment="1">
      <alignment horizontal="center" vertical="center"/>
    </xf>
    <xf numFmtId="0" fontId="35" fillId="0" borderId="0" xfId="33" applyFont="1" applyAlignment="1">
      <alignment vertical="center"/>
    </xf>
    <xf numFmtId="0" fontId="25" fillId="0" borderId="2" xfId="33" applyFont="1" applyBorder="1" applyAlignment="1">
      <alignment vertical="center"/>
    </xf>
    <xf numFmtId="0" fontId="25" fillId="0" borderId="9" xfId="1" applyFont="1" applyBorder="1" applyAlignment="1">
      <alignment horizontal="center" vertical="center"/>
    </xf>
    <xf numFmtId="0" fontId="42" fillId="7" borderId="28" xfId="12" applyFont="1" applyFill="1" applyBorder="1" applyAlignment="1">
      <alignment horizontal="center" vertical="center"/>
    </xf>
    <xf numFmtId="0" fontId="35" fillId="5" borderId="17" xfId="12" applyFont="1" applyFill="1" applyBorder="1" applyAlignment="1">
      <alignment horizontal="center" vertical="center"/>
    </xf>
    <xf numFmtId="2" fontId="35" fillId="5" borderId="28" xfId="12" applyNumberFormat="1" applyFont="1" applyFill="1" applyBorder="1" applyAlignment="1">
      <alignment horizontal="center" vertical="center"/>
    </xf>
    <xf numFmtId="4" fontId="23" fillId="0" borderId="0" xfId="12" applyNumberFormat="1" applyAlignment="1">
      <alignment vertical="center"/>
    </xf>
    <xf numFmtId="0" fontId="23" fillId="0" borderId="0" xfId="12" applyAlignment="1">
      <alignment vertical="center"/>
    </xf>
    <xf numFmtId="14" fontId="35" fillId="5" borderId="28" xfId="12" applyNumberFormat="1" applyFont="1" applyFill="1" applyBorder="1" applyAlignment="1">
      <alignment horizontal="center" vertical="center"/>
    </xf>
    <xf numFmtId="0" fontId="23" fillId="6" borderId="0" xfId="12" applyFill="1" applyAlignment="1">
      <alignment vertical="center"/>
    </xf>
    <xf numFmtId="2" fontId="23" fillId="6" borderId="0" xfId="12" applyNumberFormat="1" applyFill="1" applyAlignment="1">
      <alignment horizontal="center" vertical="center"/>
    </xf>
    <xf numFmtId="4" fontId="25" fillId="13" borderId="2" xfId="12" applyNumberFormat="1" applyFont="1" applyFill="1" applyBorder="1" applyAlignment="1">
      <alignment vertical="center"/>
    </xf>
    <xf numFmtId="3" fontId="25" fillId="13" borderId="2" xfId="12" applyNumberFormat="1" applyFont="1" applyFill="1" applyBorder="1" applyAlignment="1">
      <alignment horizontal="center" vertical="center"/>
    </xf>
    <xf numFmtId="0" fontId="35" fillId="6" borderId="23" xfId="12" applyFont="1" applyFill="1" applyBorder="1" applyAlignment="1">
      <alignment horizontal="center" vertical="center"/>
    </xf>
    <xf numFmtId="0" fontId="35" fillId="6" borderId="24" xfId="12" applyFont="1" applyFill="1" applyBorder="1" applyAlignment="1">
      <alignment vertical="center"/>
    </xf>
    <xf numFmtId="0" fontId="39" fillId="6" borderId="24" xfId="12" applyFont="1" applyFill="1" applyBorder="1" applyAlignment="1">
      <alignment vertical="center"/>
    </xf>
    <xf numFmtId="0" fontId="39" fillId="6" borderId="25" xfId="12" applyFont="1" applyFill="1" applyBorder="1" applyAlignment="1">
      <alignment vertical="center"/>
    </xf>
    <xf numFmtId="4" fontId="35" fillId="8" borderId="26" xfId="12" applyNumberFormat="1" applyFont="1" applyFill="1" applyBorder="1" applyAlignment="1">
      <alignment horizontal="center" vertical="center"/>
    </xf>
    <xf numFmtId="0" fontId="35" fillId="6" borderId="21" xfId="12" applyFont="1" applyFill="1" applyBorder="1" applyAlignment="1">
      <alignment horizontal="center" vertical="center"/>
    </xf>
    <xf numFmtId="0" fontId="35" fillId="6" borderId="5" xfId="12" applyFont="1" applyFill="1" applyBorder="1" applyAlignment="1">
      <alignment vertical="center"/>
    </xf>
    <xf numFmtId="0" fontId="39" fillId="6" borderId="5" xfId="12" applyFont="1" applyFill="1" applyBorder="1" applyAlignment="1">
      <alignment vertical="center"/>
    </xf>
    <xf numFmtId="0" fontId="39" fillId="6" borderId="22" xfId="12" applyFont="1" applyFill="1" applyBorder="1" applyAlignment="1">
      <alignment vertical="center"/>
    </xf>
    <xf numFmtId="2" fontId="35" fillId="7" borderId="27" xfId="12" applyNumberFormat="1" applyFont="1" applyFill="1" applyBorder="1" applyAlignment="1">
      <alignment horizontal="center" vertical="center"/>
    </xf>
    <xf numFmtId="10" fontId="35" fillId="9" borderId="27" xfId="12" applyNumberFormat="1" applyFont="1" applyFill="1" applyBorder="1" applyAlignment="1">
      <alignment horizontal="center" vertical="center"/>
    </xf>
    <xf numFmtId="0" fontId="35" fillId="6" borderId="30" xfId="12" applyFont="1" applyFill="1" applyBorder="1" applyAlignment="1">
      <alignment horizontal="center" vertical="center"/>
    </xf>
    <xf numFmtId="0" fontId="35" fillId="6" borderId="31" xfId="12" applyFont="1" applyFill="1" applyBorder="1" applyAlignment="1">
      <alignment vertical="center"/>
    </xf>
    <xf numFmtId="0" fontId="39" fillId="6" borderId="31" xfId="12" applyFont="1" applyFill="1" applyBorder="1" applyAlignment="1">
      <alignment vertical="center"/>
    </xf>
    <xf numFmtId="0" fontId="39" fillId="6" borderId="32" xfId="12" applyFont="1" applyFill="1" applyBorder="1" applyAlignment="1">
      <alignment vertical="center"/>
    </xf>
    <xf numFmtId="2" fontId="35" fillId="7" borderId="29" xfId="12" applyNumberFormat="1" applyFont="1" applyFill="1" applyBorder="1" applyAlignment="1">
      <alignment horizontal="center" vertical="center"/>
    </xf>
    <xf numFmtId="2" fontId="35" fillId="6" borderId="0" xfId="12" applyNumberFormat="1" applyFont="1" applyFill="1" applyAlignment="1">
      <alignment horizontal="center" vertical="center"/>
    </xf>
    <xf numFmtId="0" fontId="37" fillId="0" borderId="17" xfId="12" applyFont="1" applyBorder="1" applyAlignment="1">
      <alignment horizontal="centerContinuous" vertical="center"/>
    </xf>
    <xf numFmtId="0" fontId="40" fillId="0" borderId="20" xfId="12" applyFont="1" applyBorder="1" applyAlignment="1">
      <alignment horizontal="centerContinuous" vertical="center"/>
    </xf>
    <xf numFmtId="0" fontId="23" fillId="0" borderId="20" xfId="12" applyBorder="1" applyAlignment="1">
      <alignment horizontal="centerContinuous" vertical="center"/>
    </xf>
    <xf numFmtId="2" fontId="35" fillId="6" borderId="28" xfId="12" applyNumberFormat="1" applyFont="1" applyFill="1" applyBorder="1" applyAlignment="1">
      <alignment horizontal="center" vertical="center"/>
    </xf>
    <xf numFmtId="0" fontId="39" fillId="6" borderId="1" xfId="12" applyFont="1" applyFill="1" applyBorder="1" applyAlignment="1">
      <alignment vertical="center"/>
    </xf>
    <xf numFmtId="0" fontId="39" fillId="6" borderId="8" xfId="12" applyFont="1" applyFill="1" applyBorder="1" applyAlignment="1">
      <alignment vertical="center"/>
    </xf>
    <xf numFmtId="0" fontId="23" fillId="6" borderId="8" xfId="12" applyFill="1" applyBorder="1" applyAlignment="1">
      <alignment vertical="center"/>
    </xf>
    <xf numFmtId="2" fontId="35" fillId="7" borderId="6" xfId="12" applyNumberFormat="1" applyFont="1" applyFill="1" applyBorder="1" applyAlignment="1">
      <alignment horizontal="center" vertical="center"/>
    </xf>
    <xf numFmtId="0" fontId="39" fillId="6" borderId="33" xfId="12" applyFont="1" applyFill="1" applyBorder="1" applyAlignment="1">
      <alignment vertical="center"/>
    </xf>
    <xf numFmtId="0" fontId="39" fillId="6" borderId="34" xfId="12" applyFont="1" applyFill="1" applyBorder="1" applyAlignment="1">
      <alignment vertical="center"/>
    </xf>
    <xf numFmtId="0" fontId="23" fillId="6" borderId="34" xfId="12" applyFill="1" applyBorder="1" applyAlignment="1">
      <alignment vertical="center"/>
    </xf>
    <xf numFmtId="2" fontId="35" fillId="0" borderId="35" xfId="12" applyNumberFormat="1" applyFont="1" applyBorder="1" applyAlignment="1">
      <alignment horizontal="center" vertical="center"/>
    </xf>
    <xf numFmtId="0" fontId="39" fillId="6" borderId="36" xfId="12" applyFont="1" applyFill="1" applyBorder="1" applyAlignment="1">
      <alignment vertical="center"/>
    </xf>
    <xf numFmtId="0" fontId="39" fillId="6" borderId="37" xfId="12" applyFont="1" applyFill="1" applyBorder="1" applyAlignment="1">
      <alignment vertical="center"/>
    </xf>
    <xf numFmtId="0" fontId="39" fillId="6" borderId="0" xfId="12" applyFont="1" applyFill="1" applyAlignment="1">
      <alignment vertical="center"/>
    </xf>
    <xf numFmtId="0" fontId="23" fillId="6" borderId="37" xfId="12" applyFill="1" applyBorder="1" applyAlignment="1">
      <alignment vertical="center"/>
    </xf>
    <xf numFmtId="0" fontId="39" fillId="0" borderId="37" xfId="12" applyFont="1" applyBorder="1" applyAlignment="1">
      <alignment vertical="center"/>
    </xf>
    <xf numFmtId="0" fontId="39" fillId="6" borderId="34" xfId="12" applyFont="1" applyFill="1" applyBorder="1" applyAlignment="1">
      <alignment horizontal="left" vertical="center"/>
    </xf>
    <xf numFmtId="0" fontId="39" fillId="6" borderId="11" xfId="12" applyFont="1" applyFill="1" applyBorder="1" applyAlignment="1">
      <alignment vertical="center"/>
    </xf>
    <xf numFmtId="0" fontId="39" fillId="7" borderId="4" xfId="12" applyFont="1" applyFill="1" applyBorder="1" applyAlignment="1">
      <alignment horizontal="right" vertical="center"/>
    </xf>
    <xf numFmtId="0" fontId="39" fillId="7" borderId="3" xfId="12" applyFont="1" applyFill="1" applyBorder="1" applyAlignment="1">
      <alignment horizontal="left" vertical="center"/>
    </xf>
    <xf numFmtId="0" fontId="39" fillId="6" borderId="14" xfId="12" applyFont="1" applyFill="1" applyBorder="1" applyAlignment="1">
      <alignment vertical="center"/>
    </xf>
    <xf numFmtId="0" fontId="39" fillId="6" borderId="15" xfId="12" applyFont="1" applyFill="1" applyBorder="1" applyAlignment="1">
      <alignment vertical="center"/>
    </xf>
    <xf numFmtId="0" fontId="23" fillId="6" borderId="15" xfId="12" applyFill="1" applyBorder="1" applyAlignment="1">
      <alignment vertical="center"/>
    </xf>
    <xf numFmtId="2" fontId="35" fillId="0" borderId="16" xfId="12" applyNumberFormat="1" applyFont="1" applyBorder="1" applyAlignment="1">
      <alignment horizontal="center" vertical="center"/>
    </xf>
    <xf numFmtId="0" fontId="39" fillId="6" borderId="20" xfId="12" applyFont="1" applyFill="1" applyBorder="1" applyAlignment="1">
      <alignment vertical="center"/>
    </xf>
    <xf numFmtId="2" fontId="35" fillId="0" borderId="20" xfId="12" applyNumberFormat="1" applyFont="1" applyBorder="1" applyAlignment="1">
      <alignment horizontal="center" vertical="center"/>
    </xf>
    <xf numFmtId="0" fontId="37" fillId="6" borderId="17" xfId="12" applyFont="1" applyFill="1" applyBorder="1" applyAlignment="1">
      <alignment horizontal="centerContinuous" vertical="center"/>
    </xf>
    <xf numFmtId="0" fontId="40" fillId="6" borderId="20" xfId="12" applyFont="1" applyFill="1" applyBorder="1" applyAlignment="1">
      <alignment horizontal="centerContinuous" vertical="center"/>
    </xf>
    <xf numFmtId="0" fontId="23" fillId="6" borderId="20" xfId="12" applyFill="1" applyBorder="1" applyAlignment="1">
      <alignment horizontal="centerContinuous" vertical="center"/>
    </xf>
    <xf numFmtId="2" fontId="35" fillId="0" borderId="28" xfId="12" applyNumberFormat="1" applyFont="1" applyBorder="1" applyAlignment="1">
      <alignment horizontal="center" vertical="center"/>
    </xf>
    <xf numFmtId="0" fontId="39" fillId="6" borderId="23" xfId="12" applyFont="1" applyFill="1" applyBorder="1" applyAlignment="1">
      <alignment vertical="center"/>
    </xf>
    <xf numFmtId="0" fontId="39" fillId="0" borderId="0" xfId="12" applyFont="1" applyAlignment="1">
      <alignment vertical="center"/>
    </xf>
    <xf numFmtId="0" fontId="39" fillId="6" borderId="0" xfId="12" applyFont="1" applyFill="1" applyAlignment="1">
      <alignment horizontal="right" vertical="center"/>
    </xf>
    <xf numFmtId="0" fontId="39" fillId="6" borderId="18" xfId="12" applyFont="1" applyFill="1" applyBorder="1" applyAlignment="1">
      <alignment vertical="center"/>
    </xf>
    <xf numFmtId="0" fontId="39" fillId="6" borderId="2" xfId="12" applyFont="1" applyFill="1" applyBorder="1" applyAlignment="1">
      <alignment vertical="center"/>
    </xf>
    <xf numFmtId="4" fontId="39" fillId="7" borderId="2" xfId="12" applyNumberFormat="1" applyFont="1" applyFill="1" applyBorder="1" applyAlignment="1">
      <alignment horizontal="center" vertical="center"/>
    </xf>
    <xf numFmtId="0" fontId="39" fillId="7" borderId="2" xfId="12" applyFont="1" applyFill="1" applyBorder="1" applyAlignment="1">
      <alignment horizontal="center" vertical="center"/>
    </xf>
    <xf numFmtId="0" fontId="39" fillId="6" borderId="4" xfId="12" applyFont="1" applyFill="1" applyBorder="1" applyAlignment="1">
      <alignment vertical="center"/>
    </xf>
    <xf numFmtId="0" fontId="39" fillId="6" borderId="5" xfId="12" applyFont="1" applyFill="1" applyBorder="1" applyAlignment="1">
      <alignment horizontal="right" vertical="center"/>
    </xf>
    <xf numFmtId="0" fontId="39" fillId="6" borderId="0" xfId="12" applyFont="1" applyFill="1" applyAlignment="1">
      <alignment horizontal="center" vertical="center"/>
    </xf>
    <xf numFmtId="0" fontId="39" fillId="0" borderId="34" xfId="12" applyFont="1" applyBorder="1" applyAlignment="1">
      <alignment vertical="center"/>
    </xf>
    <xf numFmtId="0" fontId="39" fillId="6" borderId="35" xfId="12" applyFont="1" applyFill="1" applyBorder="1" applyAlignment="1">
      <alignment vertical="center"/>
    </xf>
    <xf numFmtId="2" fontId="35" fillId="7" borderId="6" xfId="17" applyNumberFormat="1" applyFont="1" applyFill="1" applyBorder="1" applyAlignment="1">
      <alignment horizontal="center" vertical="center"/>
    </xf>
    <xf numFmtId="169" fontId="25" fillId="0" borderId="0" xfId="12" applyNumberFormat="1" applyFont="1" applyAlignment="1">
      <alignment horizontal="center" vertical="center"/>
    </xf>
    <xf numFmtId="2" fontId="35" fillId="0" borderId="12" xfId="12" applyNumberFormat="1" applyFont="1" applyBorder="1" applyAlignment="1">
      <alignment horizontal="center" vertical="center"/>
    </xf>
    <xf numFmtId="0" fontId="39" fillId="6" borderId="17" xfId="12" applyFont="1" applyFill="1" applyBorder="1" applyAlignment="1">
      <alignment vertical="center"/>
    </xf>
    <xf numFmtId="0" fontId="39" fillId="6" borderId="20" xfId="12" applyFont="1" applyFill="1" applyBorder="1" applyAlignment="1">
      <alignment horizontal="right" vertical="center"/>
    </xf>
    <xf numFmtId="0" fontId="39" fillId="6" borderId="28" xfId="12" applyFont="1" applyFill="1" applyBorder="1" applyAlignment="1">
      <alignment vertical="center"/>
    </xf>
    <xf numFmtId="9" fontId="39" fillId="7" borderId="2" xfId="12" applyNumberFormat="1" applyFont="1" applyFill="1" applyBorder="1" applyAlignment="1">
      <alignment horizontal="center" vertical="center"/>
    </xf>
    <xf numFmtId="0" fontId="39" fillId="0" borderId="15" xfId="12" applyFont="1" applyBorder="1" applyAlignment="1">
      <alignment vertical="center"/>
    </xf>
    <xf numFmtId="0" fontId="39" fillId="0" borderId="17" xfId="12" applyFont="1" applyBorder="1" applyAlignment="1">
      <alignment vertical="center"/>
    </xf>
    <xf numFmtId="0" fontId="39" fillId="0" borderId="20" xfId="12" applyFont="1" applyBorder="1" applyAlignment="1">
      <alignment horizontal="right" vertical="center"/>
    </xf>
    <xf numFmtId="0" fontId="39" fillId="0" borderId="20" xfId="12" applyFont="1" applyBorder="1" applyAlignment="1">
      <alignment vertical="center"/>
    </xf>
    <xf numFmtId="0" fontId="35" fillId="6" borderId="0" xfId="12" applyFont="1" applyFill="1" applyAlignment="1">
      <alignment horizontal="center" vertical="center"/>
    </xf>
    <xf numFmtId="0" fontId="35" fillId="0" borderId="0" xfId="12" applyFont="1" applyAlignment="1">
      <alignment horizontal="center" vertical="center"/>
    </xf>
    <xf numFmtId="2" fontId="35" fillId="0" borderId="0" xfId="12" applyNumberFormat="1" applyFont="1" applyAlignment="1">
      <alignment horizontal="center" vertical="center"/>
    </xf>
    <xf numFmtId="0" fontId="23" fillId="0" borderId="0" xfId="12" applyAlignment="1">
      <alignment horizontal="center" vertical="center"/>
    </xf>
    <xf numFmtId="0" fontId="43" fillId="6" borderId="0" xfId="12" applyFont="1" applyFill="1" applyAlignment="1">
      <alignment vertical="center"/>
    </xf>
    <xf numFmtId="0" fontId="23" fillId="6" borderId="0" xfId="12" applyFill="1" applyAlignment="1">
      <alignment horizontal="center" vertical="center"/>
    </xf>
    <xf numFmtId="2" fontId="23" fillId="0" borderId="0" xfId="12" applyNumberFormat="1" applyAlignment="1">
      <alignment horizontal="center" vertical="center"/>
    </xf>
    <xf numFmtId="0" fontId="48" fillId="0" borderId="2" xfId="0" applyFont="1" applyBorder="1" applyAlignment="1">
      <alignment horizontal="center" vertical="center" wrapText="1"/>
    </xf>
    <xf numFmtId="0" fontId="29" fillId="3" borderId="6" xfId="1" applyFont="1" applyFill="1" applyBorder="1" applyAlignment="1">
      <alignment horizontal="center" vertical="center"/>
    </xf>
    <xf numFmtId="0" fontId="0" fillId="0" borderId="2" xfId="0" applyBorder="1" applyAlignment="1">
      <alignment wrapText="1"/>
    </xf>
    <xf numFmtId="0" fontId="0" fillId="0" borderId="0" xfId="0" applyAlignment="1">
      <alignment vertical="center" wrapText="1"/>
    </xf>
    <xf numFmtId="17" fontId="23" fillId="0" borderId="2" xfId="12" applyNumberFormat="1" applyBorder="1" applyAlignment="1">
      <alignment horizontal="center" vertical="center"/>
    </xf>
    <xf numFmtId="175" fontId="23" fillId="0" borderId="2" xfId="12" applyNumberFormat="1" applyBorder="1" applyAlignment="1">
      <alignment horizontal="center" vertical="center"/>
    </xf>
    <xf numFmtId="1" fontId="48" fillId="0" borderId="2" xfId="0" applyNumberFormat="1" applyFont="1" applyBorder="1" applyAlignment="1">
      <alignment horizontal="center" vertical="center" wrapText="1"/>
    </xf>
    <xf numFmtId="173" fontId="23" fillId="0" borderId="0" xfId="17" applyNumberFormat="1" applyBorder="1" applyAlignment="1">
      <alignment horizontal="centerContinuous" vertical="center"/>
    </xf>
    <xf numFmtId="173" fontId="23" fillId="0" borderId="20" xfId="17" applyNumberFormat="1" applyBorder="1" applyAlignment="1">
      <alignment horizontal="centerContinuous" vertical="center"/>
    </xf>
    <xf numFmtId="0" fontId="23" fillId="0" borderId="20" xfId="1" applyBorder="1" applyAlignment="1">
      <alignment horizontal="centerContinuous" vertical="center"/>
    </xf>
    <xf numFmtId="165" fontId="23" fillId="0" borderId="20" xfId="17" applyBorder="1" applyAlignment="1">
      <alignment horizontal="centerContinuous" vertical="center"/>
    </xf>
    <xf numFmtId="172" fontId="23" fillId="0" borderId="28" xfId="17" applyNumberFormat="1" applyBorder="1" applyAlignment="1">
      <alignment horizontal="centerContinuous" vertical="center"/>
    </xf>
    <xf numFmtId="0" fontId="25" fillId="0" borderId="20" xfId="1" applyFont="1" applyBorder="1" applyAlignment="1">
      <alignment horizontal="centerContinuous" vertical="center" wrapText="1"/>
    </xf>
    <xf numFmtId="49" fontId="25" fillId="0" borderId="17" xfId="1" applyNumberFormat="1" applyFont="1" applyBorder="1" applyAlignment="1">
      <alignment horizontal="centerContinuous" vertical="center"/>
    </xf>
    <xf numFmtId="0" fontId="23" fillId="0" borderId="5" xfId="1" applyBorder="1" applyAlignment="1">
      <alignment vertical="center" wrapText="1"/>
    </xf>
    <xf numFmtId="173" fontId="23" fillId="0" borderId="5" xfId="17" applyNumberFormat="1" applyBorder="1" applyAlignment="1">
      <alignment horizontal="right" vertical="center"/>
    </xf>
    <xf numFmtId="0" fontId="23" fillId="0" borderId="5" xfId="1" applyBorder="1" applyAlignment="1">
      <alignment horizontal="center" vertical="center"/>
    </xf>
    <xf numFmtId="165" fontId="25" fillId="0" borderId="3" xfId="17" applyFont="1" applyBorder="1" applyAlignment="1">
      <alignment horizontal="right" vertical="center"/>
    </xf>
    <xf numFmtId="0" fontId="0" fillId="0" borderId="11" xfId="0" applyBorder="1" applyAlignment="1">
      <alignment vertical="center"/>
    </xf>
    <xf numFmtId="0" fontId="4" fillId="0" borderId="0" xfId="261"/>
    <xf numFmtId="0" fontId="4" fillId="0" borderId="11" xfId="261" applyBorder="1"/>
    <xf numFmtId="0" fontId="4" fillId="0" borderId="12" xfId="261" applyBorder="1" applyAlignment="1">
      <alignment horizontal="center"/>
    </xf>
    <xf numFmtId="0" fontId="4" fillId="0" borderId="12" xfId="261" applyBorder="1"/>
    <xf numFmtId="0" fontId="25" fillId="0" borderId="0" xfId="261" applyFont="1"/>
    <xf numFmtId="0" fontId="25" fillId="0" borderId="39" xfId="261" applyFont="1" applyBorder="1" applyAlignment="1">
      <alignment horizontal="center"/>
    </xf>
    <xf numFmtId="0" fontId="25" fillId="0" borderId="2" xfId="261" applyFont="1" applyBorder="1" applyAlignment="1">
      <alignment horizontal="center"/>
    </xf>
    <xf numFmtId="0" fontId="4" fillId="0" borderId="11" xfId="261" applyBorder="1" applyAlignment="1">
      <alignment horizontal="right"/>
    </xf>
    <xf numFmtId="178" fontId="4" fillId="0" borderId="12" xfId="261" applyNumberFormat="1" applyBorder="1" applyAlignment="1">
      <alignment horizontal="center"/>
    </xf>
    <xf numFmtId="0" fontId="4" fillId="0" borderId="44" xfId="261" applyBorder="1" applyAlignment="1">
      <alignment horizontal="center"/>
    </xf>
    <xf numFmtId="2" fontId="4" fillId="0" borderId="37" xfId="261" applyNumberFormat="1" applyBorder="1" applyAlignment="1">
      <alignment horizontal="center"/>
    </xf>
    <xf numFmtId="9" fontId="0" fillId="0" borderId="45" xfId="3" applyFont="1" applyBorder="1" applyAlignment="1">
      <alignment horizontal="center"/>
    </xf>
    <xf numFmtId="0" fontId="4" fillId="0" borderId="46" xfId="261" applyBorder="1" applyAlignment="1">
      <alignment horizontal="center"/>
    </xf>
    <xf numFmtId="9" fontId="0" fillId="0" borderId="47" xfId="3" applyFont="1" applyBorder="1" applyAlignment="1">
      <alignment horizontal="center"/>
    </xf>
    <xf numFmtId="0" fontId="4" fillId="0" borderId="46" xfId="261" applyBorder="1"/>
    <xf numFmtId="0" fontId="26" fillId="0" borderId="0" xfId="261" applyFont="1" applyAlignment="1">
      <alignment horizontal="center"/>
    </xf>
    <xf numFmtId="0" fontId="26" fillId="0" borderId="11" xfId="261" applyFont="1" applyBorder="1" applyAlignment="1">
      <alignment horizontal="right"/>
    </xf>
    <xf numFmtId="170" fontId="26" fillId="0" borderId="12" xfId="261" applyNumberFormat="1" applyFont="1" applyBorder="1" applyAlignment="1">
      <alignment horizontal="center"/>
    </xf>
    <xf numFmtId="0" fontId="4" fillId="0" borderId="14" xfId="261" applyBorder="1"/>
    <xf numFmtId="0" fontId="4" fillId="0" borderId="15" xfId="261" applyBorder="1"/>
    <xf numFmtId="0" fontId="4" fillId="0" borderId="16" xfId="261" applyBorder="1"/>
    <xf numFmtId="17" fontId="32" fillId="0" borderId="0" xfId="261" applyNumberFormat="1" applyFont="1" applyAlignment="1">
      <alignment horizontal="center" vertical="center"/>
    </xf>
    <xf numFmtId="0" fontId="4" fillId="0" borderId="12" xfId="261" applyBorder="1" applyAlignment="1">
      <alignment horizontal="center" vertical="center" wrapText="1"/>
    </xf>
    <xf numFmtId="49" fontId="55" fillId="0" borderId="11" xfId="262" applyNumberFormat="1" applyFont="1" applyBorder="1" applyAlignment="1">
      <alignment horizontal="center"/>
    </xf>
    <xf numFmtId="164" fontId="26" fillId="0" borderId="12" xfId="261" applyNumberFormat="1" applyFont="1" applyBorder="1"/>
    <xf numFmtId="164" fontId="26" fillId="2" borderId="12" xfId="261" applyNumberFormat="1" applyFont="1" applyFill="1" applyBorder="1"/>
    <xf numFmtId="0" fontId="43" fillId="0" borderId="2" xfId="261" applyFont="1" applyBorder="1" applyAlignment="1">
      <alignment horizontal="center"/>
    </xf>
    <xf numFmtId="0" fontId="43" fillId="0" borderId="2" xfId="261" quotePrefix="1" applyFont="1" applyBorder="1" applyAlignment="1">
      <alignment horizontal="center"/>
    </xf>
    <xf numFmtId="170" fontId="61" fillId="0" borderId="2" xfId="261" applyNumberFormat="1" applyFont="1" applyBorder="1" applyAlignment="1">
      <alignment horizontal="center"/>
    </xf>
    <xf numFmtId="170" fontId="43" fillId="0" borderId="2" xfId="261" applyNumberFormat="1" applyFont="1" applyBorder="1" applyAlignment="1">
      <alignment horizontal="center"/>
    </xf>
    <xf numFmtId="9" fontId="43" fillId="0" borderId="2" xfId="261" applyNumberFormat="1" applyFont="1" applyBorder="1" applyAlignment="1">
      <alignment horizontal="center"/>
    </xf>
    <xf numFmtId="175" fontId="61" fillId="14" borderId="2" xfId="261" applyNumberFormat="1" applyFont="1" applyFill="1" applyBorder="1" applyAlignment="1">
      <alignment horizontal="center"/>
    </xf>
    <xf numFmtId="0" fontId="43" fillId="0" borderId="0" xfId="261" applyFont="1"/>
    <xf numFmtId="0" fontId="4" fillId="0" borderId="37" xfId="261" applyBorder="1"/>
    <xf numFmtId="0" fontId="23" fillId="0" borderId="37" xfId="261" applyFont="1" applyBorder="1"/>
    <xf numFmtId="164" fontId="23" fillId="0" borderId="0" xfId="264" applyFont="1" applyBorder="1" applyAlignment="1">
      <alignment vertical="center"/>
    </xf>
    <xf numFmtId="0" fontId="55" fillId="0" borderId="37" xfId="261" applyFont="1" applyBorder="1"/>
    <xf numFmtId="0" fontId="55" fillId="0" borderId="37" xfId="261" applyFont="1" applyBorder="1" applyAlignment="1">
      <alignment horizontal="center"/>
    </xf>
    <xf numFmtId="10" fontId="4" fillId="0" borderId="12" xfId="259" applyNumberFormat="1" applyFont="1" applyBorder="1" applyAlignment="1">
      <alignment horizontal="center"/>
    </xf>
    <xf numFmtId="0" fontId="4" fillId="0" borderId="0" xfId="261" applyAlignment="1">
      <alignment horizontal="center"/>
    </xf>
    <xf numFmtId="178" fontId="4" fillId="0" borderId="0" xfId="261" applyNumberFormat="1" applyAlignment="1">
      <alignment horizontal="center"/>
    </xf>
    <xf numFmtId="178" fontId="26" fillId="0" borderId="0" xfId="261" applyNumberFormat="1" applyFont="1" applyAlignment="1">
      <alignment horizontal="center"/>
    </xf>
    <xf numFmtId="0" fontId="55" fillId="16" borderId="11" xfId="261" applyFont="1" applyFill="1" applyBorder="1"/>
    <xf numFmtId="0" fontId="55" fillId="16" borderId="14" xfId="261" applyFont="1" applyFill="1" applyBorder="1"/>
    <xf numFmtId="170" fontId="26" fillId="0" borderId="0" xfId="261" applyNumberFormat="1" applyFont="1" applyAlignment="1">
      <alignment horizontal="center"/>
    </xf>
    <xf numFmtId="178" fontId="26" fillId="0" borderId="12" xfId="261" applyNumberFormat="1" applyFont="1" applyBorder="1" applyAlignment="1">
      <alignment horizontal="center"/>
    </xf>
    <xf numFmtId="9" fontId="4" fillId="0" borderId="0" xfId="261" applyNumberFormat="1" applyAlignment="1">
      <alignment horizontal="center"/>
    </xf>
    <xf numFmtId="10" fontId="4" fillId="0" borderId="0" xfId="261" applyNumberFormat="1" applyAlignment="1">
      <alignment horizontal="center"/>
    </xf>
    <xf numFmtId="10" fontId="4" fillId="0" borderId="12" xfId="261" applyNumberFormat="1" applyBorder="1" applyAlignment="1">
      <alignment horizontal="center"/>
    </xf>
    <xf numFmtId="2" fontId="4" fillId="0" borderId="16" xfId="261" applyNumberFormat="1" applyBorder="1" applyAlignment="1">
      <alignment horizontal="center"/>
    </xf>
    <xf numFmtId="0" fontId="4" fillId="0" borderId="15" xfId="261" applyBorder="1" applyAlignment="1">
      <alignment horizontal="center"/>
    </xf>
    <xf numFmtId="2" fontId="4" fillId="0" borderId="15" xfId="261" applyNumberFormat="1" applyBorder="1" applyAlignment="1">
      <alignment horizontal="center"/>
    </xf>
    <xf numFmtId="0" fontId="4" fillId="0" borderId="17" xfId="261" applyBorder="1" applyAlignment="1">
      <alignment horizontal="centerContinuous" vertical="center"/>
    </xf>
    <xf numFmtId="0" fontId="4" fillId="0" borderId="20" xfId="261" applyBorder="1" applyAlignment="1">
      <alignment horizontal="centerContinuous" vertical="center"/>
    </xf>
    <xf numFmtId="0" fontId="0" fillId="0" borderId="20" xfId="0" applyBorder="1" applyAlignment="1">
      <alignment horizontal="centerContinuous"/>
    </xf>
    <xf numFmtId="0" fontId="0" fillId="0" borderId="28" xfId="0" applyBorder="1" applyAlignment="1">
      <alignment horizontal="centerContinuous"/>
    </xf>
    <xf numFmtId="0" fontId="26" fillId="0" borderId="50" xfId="261" applyFont="1" applyBorder="1" applyAlignment="1">
      <alignment horizontal="left" vertical="center" wrapText="1" indent="1"/>
    </xf>
    <xf numFmtId="0" fontId="26" fillId="0" borderId="51" xfId="261" applyFont="1" applyBorder="1" applyAlignment="1">
      <alignment horizontal="center" vertical="center" wrapText="1"/>
    </xf>
    <xf numFmtId="0" fontId="60" fillId="0" borderId="52" xfId="261" applyFont="1" applyBorder="1" applyAlignment="1">
      <alignment horizontal="left" vertical="center" wrapText="1" indent="1"/>
    </xf>
    <xf numFmtId="0" fontId="60" fillId="0" borderId="53" xfId="261" applyFont="1" applyBorder="1" applyAlignment="1">
      <alignment horizontal="center" vertical="center" wrapText="1"/>
    </xf>
    <xf numFmtId="0" fontId="60" fillId="0" borderId="54" xfId="261" applyFont="1" applyBorder="1" applyAlignment="1">
      <alignment horizontal="left" vertical="center" wrapText="1" indent="1"/>
    </xf>
    <xf numFmtId="0" fontId="60" fillId="0" borderId="12" xfId="261" applyFont="1" applyBorder="1" applyAlignment="1">
      <alignment horizontal="center" vertical="center" wrapText="1"/>
    </xf>
    <xf numFmtId="0" fontId="62" fillId="0" borderId="11" xfId="261" applyFont="1" applyBorder="1" applyAlignment="1">
      <alignment horizontal="left" vertical="center" wrapText="1"/>
    </xf>
    <xf numFmtId="0" fontId="26" fillId="0" borderId="55" xfId="261" applyFont="1" applyBorder="1" applyAlignment="1">
      <alignment horizontal="left" vertical="center" wrapText="1" indent="1"/>
    </xf>
    <xf numFmtId="0" fontId="26" fillId="0" borderId="56" xfId="261" applyFont="1" applyBorder="1" applyAlignment="1">
      <alignment horizontal="center" vertical="center" wrapText="1"/>
    </xf>
    <xf numFmtId="0" fontId="4" fillId="0" borderId="53" xfId="261" applyBorder="1" applyAlignment="1">
      <alignment horizontal="center" vertical="center" wrapText="1"/>
    </xf>
    <xf numFmtId="0" fontId="60" fillId="0" borderId="57" xfId="261" applyFont="1" applyBorder="1" applyAlignment="1">
      <alignment horizontal="left" vertical="center" wrapText="1" indent="1"/>
    </xf>
    <xf numFmtId="0" fontId="60" fillId="0" borderId="16" xfId="261" applyFont="1" applyBorder="1" applyAlignment="1">
      <alignment horizontal="center" vertical="center" wrapText="1"/>
    </xf>
    <xf numFmtId="0" fontId="32" fillId="0" borderId="41" xfId="261" applyFont="1" applyBorder="1" applyAlignment="1">
      <alignment horizontal="center"/>
    </xf>
    <xf numFmtId="0" fontId="4" fillId="0" borderId="41" xfId="261" applyBorder="1"/>
    <xf numFmtId="0" fontId="25" fillId="0" borderId="58" xfId="261" applyFont="1" applyBorder="1"/>
    <xf numFmtId="0" fontId="25" fillId="0" borderId="59" xfId="261" applyFont="1" applyBorder="1" applyAlignment="1">
      <alignment horizontal="center"/>
    </xf>
    <xf numFmtId="0" fontId="4" fillId="0" borderId="36" xfId="261" applyBorder="1" applyAlignment="1">
      <alignment horizontal="center"/>
    </xf>
    <xf numFmtId="9" fontId="0" fillId="0" borderId="60" xfId="3" applyFont="1" applyBorder="1" applyAlignment="1">
      <alignment horizontal="center"/>
    </xf>
    <xf numFmtId="0" fontId="4" fillId="0" borderId="11" xfId="261" applyBorder="1" applyAlignment="1">
      <alignment horizontal="center"/>
    </xf>
    <xf numFmtId="2" fontId="4" fillId="0" borderId="0" xfId="261" applyNumberFormat="1" applyAlignment="1">
      <alignment horizontal="center"/>
    </xf>
    <xf numFmtId="9" fontId="0" fillId="0" borderId="12" xfId="3" applyFont="1" applyBorder="1" applyAlignment="1">
      <alignment horizontal="center"/>
    </xf>
    <xf numFmtId="9" fontId="0" fillId="0" borderId="61" xfId="3" applyFont="1" applyBorder="1" applyAlignment="1">
      <alignment horizontal="center"/>
    </xf>
    <xf numFmtId="0" fontId="4" fillId="0" borderId="62" xfId="261" applyBorder="1"/>
    <xf numFmtId="9" fontId="0" fillId="0" borderId="16" xfId="3" applyFont="1" applyBorder="1" applyAlignment="1">
      <alignment horizontal="center"/>
    </xf>
    <xf numFmtId="2" fontId="4" fillId="11" borderId="0" xfId="261" applyNumberFormat="1" applyFill="1" applyAlignment="1">
      <alignment horizontal="center"/>
    </xf>
    <xf numFmtId="9" fontId="23" fillId="0" borderId="47" xfId="3" applyFont="1" applyBorder="1" applyAlignment="1">
      <alignment horizontal="center"/>
    </xf>
    <xf numFmtId="0" fontId="4" fillId="0" borderId="0" xfId="262" applyAlignment="1">
      <alignment horizontal="center"/>
    </xf>
    <xf numFmtId="0" fontId="4" fillId="0" borderId="0" xfId="262"/>
    <xf numFmtId="0" fontId="23" fillId="0" borderId="36" xfId="261" applyFont="1" applyBorder="1"/>
    <xf numFmtId="0" fontId="25" fillId="0" borderId="60" xfId="261" applyFont="1" applyBorder="1"/>
    <xf numFmtId="0" fontId="55" fillId="0" borderId="0" xfId="261" applyFont="1"/>
    <xf numFmtId="0" fontId="55" fillId="0" borderId="0" xfId="261" applyFont="1" applyAlignment="1">
      <alignment horizontal="center"/>
    </xf>
    <xf numFmtId="179" fontId="29" fillId="0" borderId="12" xfId="261" applyNumberFormat="1" applyFont="1" applyBorder="1"/>
    <xf numFmtId="0" fontId="55" fillId="0" borderId="36" xfId="261" applyFont="1" applyBorder="1"/>
    <xf numFmtId="0" fontId="55" fillId="0" borderId="14" xfId="262" applyFont="1" applyBorder="1" applyAlignment="1">
      <alignment horizontal="center"/>
    </xf>
    <xf numFmtId="0" fontId="55" fillId="0" borderId="15" xfId="261" applyFont="1" applyBorder="1"/>
    <xf numFmtId="0" fontId="55" fillId="0" borderId="15" xfId="261" applyFont="1" applyBorder="1" applyAlignment="1">
      <alignment horizontal="center"/>
    </xf>
    <xf numFmtId="164" fontId="23" fillId="0" borderId="15" xfId="264" applyFont="1" applyBorder="1" applyAlignment="1">
      <alignment vertical="center"/>
    </xf>
    <xf numFmtId="164" fontId="55" fillId="0" borderId="15" xfId="261" applyNumberFormat="1" applyFont="1" applyBorder="1"/>
    <xf numFmtId="179" fontId="64" fillId="0" borderId="16" xfId="261" applyNumberFormat="1" applyFont="1" applyBorder="1"/>
    <xf numFmtId="0" fontId="4" fillId="0" borderId="0" xfId="261" applyAlignment="1">
      <alignment horizontal="center" vertical="center" wrapText="1"/>
    </xf>
    <xf numFmtId="164" fontId="4" fillId="0" borderId="0" xfId="261" applyNumberFormat="1"/>
    <xf numFmtId="164" fontId="4" fillId="15" borderId="0" xfId="261" applyNumberFormat="1" applyFill="1"/>
    <xf numFmtId="0" fontId="55" fillId="0" borderId="11" xfId="262" applyFont="1" applyBorder="1" applyAlignment="1">
      <alignment horizontal="center"/>
    </xf>
    <xf numFmtId="0" fontId="0" fillId="0" borderId="1" xfId="0" applyBorder="1" applyAlignment="1">
      <alignment vertical="center"/>
    </xf>
    <xf numFmtId="0" fontId="0" fillId="0" borderId="8" xfId="0" applyBorder="1" applyAlignment="1">
      <alignment horizontal="center" vertical="center"/>
    </xf>
    <xf numFmtId="0" fontId="0" fillId="0" borderId="9"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0" fillId="0" borderId="15" xfId="0" applyBorder="1" applyAlignment="1">
      <alignment horizontal="center" vertical="center"/>
    </xf>
    <xf numFmtId="0" fontId="0" fillId="0" borderId="16" xfId="0" applyBorder="1" applyAlignment="1">
      <alignment vertical="center"/>
    </xf>
    <xf numFmtId="0" fontId="25" fillId="11" borderId="11" xfId="0" applyFont="1" applyFill="1" applyBorder="1" applyAlignment="1">
      <alignment horizontal="right" vertical="center"/>
    </xf>
    <xf numFmtId="0" fontId="0" fillId="11" borderId="0" xfId="0" applyFill="1" applyAlignment="1">
      <alignment horizontal="center" vertical="center"/>
    </xf>
    <xf numFmtId="0" fontId="0" fillId="11" borderId="12" xfId="0" applyFill="1" applyBorder="1" applyAlignment="1">
      <alignment vertical="center"/>
    </xf>
    <xf numFmtId="0" fontId="26" fillId="0" borderId="2" xfId="0" applyFont="1" applyBorder="1" applyAlignment="1">
      <alignment vertical="center" wrapText="1"/>
    </xf>
    <xf numFmtId="169" fontId="47" fillId="0" borderId="2" xfId="43" applyNumberFormat="1" applyFont="1" applyFill="1" applyBorder="1" applyAlignment="1">
      <alignment horizontal="center" vertical="center" wrapText="1"/>
    </xf>
    <xf numFmtId="4" fontId="47" fillId="0" borderId="2" xfId="43" applyNumberFormat="1" applyFont="1" applyFill="1" applyBorder="1" applyAlignment="1">
      <alignment horizontal="center" vertical="center" wrapText="1"/>
    </xf>
    <xf numFmtId="169" fontId="46" fillId="0" borderId="2" xfId="43" applyNumberFormat="1" applyFont="1" applyFill="1" applyBorder="1" applyAlignment="1">
      <alignment horizontal="center" vertical="center" wrapText="1"/>
    </xf>
    <xf numFmtId="169" fontId="47" fillId="3" borderId="2" xfId="43" applyNumberFormat="1" applyFont="1" applyFill="1" applyBorder="1" applyAlignment="1">
      <alignment horizontal="center" vertical="center" wrapText="1"/>
    </xf>
    <xf numFmtId="4" fontId="47" fillId="3" borderId="2" xfId="43" applyNumberFormat="1" applyFont="1" applyFill="1" applyBorder="1" applyAlignment="1">
      <alignment horizontal="center" vertical="center" wrapText="1"/>
    </xf>
    <xf numFmtId="169" fontId="46" fillId="3" borderId="2" xfId="43" applyNumberFormat="1" applyFont="1" applyFill="1" applyBorder="1" applyAlignment="1">
      <alignment horizontal="center" vertical="center" wrapText="1"/>
    </xf>
    <xf numFmtId="0" fontId="66" fillId="0" borderId="0" xfId="0" applyFont="1" applyAlignment="1">
      <alignment horizontal="center" vertical="center"/>
    </xf>
    <xf numFmtId="0" fontId="66" fillId="0" borderId="0" xfId="0" applyFont="1" applyAlignment="1">
      <alignment vertical="center" wrapText="1"/>
    </xf>
    <xf numFmtId="169" fontId="66" fillId="0" borderId="0" xfId="0" applyNumberFormat="1" applyFont="1" applyAlignment="1">
      <alignment horizontal="center" vertical="center"/>
    </xf>
    <xf numFmtId="169" fontId="67" fillId="0" borderId="0" xfId="0" applyNumberFormat="1" applyFont="1" applyAlignment="1">
      <alignment horizontal="center" vertical="center"/>
    </xf>
    <xf numFmtId="0" fontId="66" fillId="0" borderId="0" xfId="0" applyFont="1" applyAlignment="1">
      <alignment vertical="center"/>
    </xf>
    <xf numFmtId="0" fontId="66" fillId="0" borderId="2" xfId="0" applyFont="1" applyBorder="1" applyAlignment="1">
      <alignment horizontal="center" vertical="center"/>
    </xf>
    <xf numFmtId="0" fontId="66" fillId="0" borderId="2" xfId="0" applyFont="1" applyBorder="1" applyAlignment="1">
      <alignment vertical="center" wrapText="1"/>
    </xf>
    <xf numFmtId="169" fontId="66" fillId="0" borderId="2" xfId="0" applyNumberFormat="1" applyFont="1" applyBorder="1" applyAlignment="1">
      <alignment horizontal="center" vertical="center"/>
    </xf>
    <xf numFmtId="169" fontId="67" fillId="0" borderId="2" xfId="0" applyNumberFormat="1" applyFont="1" applyBorder="1" applyAlignment="1">
      <alignment horizontal="center" vertical="center"/>
    </xf>
    <xf numFmtId="169" fontId="66" fillId="0" borderId="2" xfId="0" applyNumberFormat="1" applyFont="1" applyBorder="1" applyAlignment="1">
      <alignment horizontal="center" vertical="center" wrapText="1"/>
    </xf>
    <xf numFmtId="17" fontId="66" fillId="3" borderId="2" xfId="0" applyNumberFormat="1" applyFont="1" applyFill="1" applyBorder="1" applyAlignment="1">
      <alignment horizontal="center" vertical="center"/>
    </xf>
    <xf numFmtId="0" fontId="66" fillId="3" borderId="2" xfId="0" applyFont="1" applyFill="1" applyBorder="1" applyAlignment="1">
      <alignment vertical="center" wrapText="1"/>
    </xf>
    <xf numFmtId="169" fontId="66" fillId="3" borderId="2" xfId="0" applyNumberFormat="1" applyFont="1" applyFill="1" applyBorder="1" applyAlignment="1">
      <alignment horizontal="center" vertical="center"/>
    </xf>
    <xf numFmtId="169" fontId="67" fillId="3" borderId="2" xfId="0" applyNumberFormat="1" applyFont="1" applyFill="1" applyBorder="1" applyAlignment="1">
      <alignment horizontal="center" vertical="center"/>
    </xf>
    <xf numFmtId="0" fontId="25" fillId="0" borderId="0" xfId="0" applyFont="1" applyAlignment="1">
      <alignment vertical="center"/>
    </xf>
    <xf numFmtId="169" fontId="44" fillId="0" borderId="0" xfId="33" applyNumberFormat="1" applyFont="1" applyAlignment="1">
      <alignment vertical="center"/>
    </xf>
    <xf numFmtId="0" fontId="44" fillId="0" borderId="0" xfId="33" applyFont="1" applyAlignment="1">
      <alignment vertical="center"/>
    </xf>
    <xf numFmtId="169" fontId="44" fillId="0" borderId="0" xfId="33" applyNumberFormat="1" applyFont="1" applyAlignment="1">
      <alignment vertical="center" wrapText="1"/>
    </xf>
    <xf numFmtId="0" fontId="44" fillId="0" borderId="0" xfId="33" applyFont="1" applyAlignment="1">
      <alignment vertical="center" wrapText="1"/>
    </xf>
    <xf numFmtId="0" fontId="23" fillId="0" borderId="0" xfId="0" quotePrefix="1" applyFont="1" applyAlignment="1">
      <alignment vertical="center"/>
    </xf>
    <xf numFmtId="165" fontId="25" fillId="0" borderId="0" xfId="17" applyFont="1" applyBorder="1" applyAlignment="1">
      <alignment horizontal="right" vertical="center"/>
    </xf>
    <xf numFmtId="0" fontId="35" fillId="3" borderId="18" xfId="1" quotePrefix="1" applyFont="1" applyFill="1" applyBorder="1" applyAlignment="1" applyProtection="1">
      <alignment horizontal="center" vertical="center"/>
      <protection locked="0"/>
    </xf>
    <xf numFmtId="164" fontId="25" fillId="2" borderId="19" xfId="80" applyFont="1" applyFill="1" applyBorder="1" applyAlignment="1">
      <alignment horizontal="right" vertical="center"/>
    </xf>
    <xf numFmtId="0" fontId="25" fillId="0" borderId="3" xfId="1" applyFont="1" applyBorder="1" applyAlignment="1">
      <alignment horizontal="left" vertical="center"/>
    </xf>
    <xf numFmtId="164" fontId="25" fillId="0" borderId="19" xfId="80" applyFont="1" applyBorder="1" applyAlignment="1">
      <alignment horizontal="right" vertical="center"/>
    </xf>
    <xf numFmtId="10" fontId="29" fillId="3" borderId="47" xfId="3" applyNumberFormat="1" applyFont="1" applyFill="1" applyBorder="1" applyAlignment="1">
      <alignment horizontal="right" vertical="center"/>
    </xf>
    <xf numFmtId="0" fontId="23" fillId="0" borderId="47" xfId="1" applyBorder="1" applyAlignment="1">
      <alignment horizontal="centerContinuous" vertical="center"/>
    </xf>
    <xf numFmtId="0" fontId="0" fillId="0" borderId="47" xfId="0" applyBorder="1" applyAlignment="1">
      <alignment vertical="center"/>
    </xf>
    <xf numFmtId="0" fontId="25" fillId="0" borderId="49" xfId="1" applyFont="1" applyBorder="1" applyAlignment="1">
      <alignment horizontal="left" vertical="center"/>
    </xf>
    <xf numFmtId="0" fontId="25" fillId="0" borderId="3" xfId="1" applyFont="1" applyBorder="1" applyAlignment="1">
      <alignment vertical="center"/>
    </xf>
    <xf numFmtId="164" fontId="25" fillId="11" borderId="43" xfId="80" applyFont="1" applyFill="1" applyBorder="1" applyAlignment="1">
      <alignment horizontal="right" vertical="center"/>
    </xf>
    <xf numFmtId="49" fontId="25" fillId="0" borderId="1" xfId="1" applyNumberFormat="1" applyFont="1" applyBorder="1" applyAlignment="1">
      <alignment horizontal="left" vertical="center"/>
    </xf>
    <xf numFmtId="0" fontId="23" fillId="0" borderId="8" xfId="1" applyBorder="1" applyAlignment="1">
      <alignment vertical="center" wrapText="1"/>
    </xf>
    <xf numFmtId="49" fontId="25" fillId="0" borderId="8" xfId="1" applyNumberFormat="1" applyFont="1" applyBorder="1" applyAlignment="1">
      <alignment horizontal="right" vertical="center"/>
    </xf>
    <xf numFmtId="0" fontId="25" fillId="0" borderId="63" xfId="1" applyFont="1" applyBorder="1" applyAlignment="1">
      <alignment vertical="center"/>
    </xf>
    <xf numFmtId="0" fontId="25" fillId="0" borderId="64" xfId="1" applyFont="1" applyBorder="1" applyAlignment="1">
      <alignment horizontal="left" vertical="center"/>
    </xf>
    <xf numFmtId="164" fontId="25" fillId="0" borderId="42" xfId="80" applyFont="1" applyBorder="1" applyAlignment="1">
      <alignment horizontal="right" vertical="center"/>
    </xf>
    <xf numFmtId="49" fontId="25" fillId="0" borderId="11" xfId="1" applyNumberFormat="1" applyFont="1" applyBorder="1" applyAlignment="1">
      <alignment horizontal="left" vertical="center"/>
    </xf>
    <xf numFmtId="49" fontId="25" fillId="0" borderId="0" xfId="1" applyNumberFormat="1" applyFont="1" applyAlignment="1">
      <alignment horizontal="right" vertical="center"/>
    </xf>
    <xf numFmtId="0" fontId="14" fillId="0" borderId="15" xfId="29" applyBorder="1" applyAlignment="1">
      <alignment vertical="center" wrapText="1"/>
    </xf>
    <xf numFmtId="0" fontId="14" fillId="0" borderId="15" xfId="29" applyBorder="1" applyAlignment="1">
      <alignment horizontal="right" vertical="center"/>
    </xf>
    <xf numFmtId="0" fontId="25" fillId="0" borderId="61" xfId="1" applyFont="1" applyBorder="1" applyAlignment="1">
      <alignment vertical="center"/>
    </xf>
    <xf numFmtId="0" fontId="25" fillId="11" borderId="65" xfId="1" applyFont="1" applyFill="1" applyBorder="1" applyAlignment="1">
      <alignment vertical="center"/>
    </xf>
    <xf numFmtId="0" fontId="69" fillId="0" borderId="27" xfId="12" applyFont="1" applyBorder="1" applyAlignment="1">
      <alignment horizontal="center" vertical="center"/>
    </xf>
    <xf numFmtId="0" fontId="69" fillId="12" borderId="27" xfId="12" applyFont="1" applyFill="1" applyBorder="1" applyAlignment="1">
      <alignment horizontal="center" vertical="center"/>
    </xf>
    <xf numFmtId="0" fontId="25" fillId="0" borderId="29" xfId="12" applyFont="1" applyBorder="1" applyAlignment="1">
      <alignment horizontal="center" vertical="center"/>
    </xf>
    <xf numFmtId="0" fontId="23" fillId="0" borderId="18" xfId="0" applyFont="1" applyBorder="1" applyAlignment="1">
      <alignment horizontal="center"/>
    </xf>
    <xf numFmtId="0" fontId="63" fillId="0" borderId="60" xfId="261" applyFont="1" applyBorder="1" applyAlignment="1">
      <alignment horizontal="left"/>
    </xf>
    <xf numFmtId="0" fontId="25" fillId="0" borderId="2" xfId="12" applyFont="1" applyBorder="1" applyAlignment="1">
      <alignment horizontal="center" vertical="center"/>
    </xf>
    <xf numFmtId="0" fontId="25" fillId="0" borderId="2" xfId="33" applyFont="1" applyBorder="1" applyAlignment="1">
      <alignment vertical="center" wrapText="1"/>
    </xf>
    <xf numFmtId="0" fontId="25" fillId="0" borderId="2" xfId="12" applyFont="1" applyBorder="1" applyAlignment="1">
      <alignment horizontal="center" vertical="center" wrapText="1"/>
    </xf>
    <xf numFmtId="17" fontId="25" fillId="0" borderId="2" xfId="0" applyNumberFormat="1" applyFont="1" applyBorder="1" applyAlignment="1">
      <alignment horizontal="center" vertical="center"/>
    </xf>
    <xf numFmtId="0" fontId="1" fillId="0" borderId="0" xfId="270"/>
    <xf numFmtId="0" fontId="1" fillId="0" borderId="0" xfId="270" applyAlignment="1">
      <alignment horizontal="center"/>
    </xf>
    <xf numFmtId="0" fontId="67" fillId="3" borderId="0" xfId="0" applyFont="1" applyFill="1" applyAlignment="1">
      <alignment horizontal="center" vertical="center"/>
    </xf>
    <xf numFmtId="17" fontId="25" fillId="16" borderId="39" xfId="0" applyNumberFormat="1" applyFont="1" applyFill="1" applyBorder="1" applyAlignment="1">
      <alignment vertical="center"/>
    </xf>
    <xf numFmtId="17" fontId="25" fillId="16" borderId="66" xfId="0" applyNumberFormat="1" applyFont="1" applyFill="1" applyBorder="1" applyAlignment="1">
      <alignment horizontal="left" vertical="center"/>
    </xf>
    <xf numFmtId="0" fontId="25" fillId="0" borderId="47" xfId="12" applyFont="1" applyBorder="1" applyAlignment="1">
      <alignment horizontal="left" vertical="center"/>
    </xf>
    <xf numFmtId="0" fontId="23" fillId="0" borderId="0" xfId="12"/>
    <xf numFmtId="0" fontId="23" fillId="0" borderId="2" xfId="12" applyBorder="1" applyAlignment="1">
      <alignment horizontal="center" vertical="center"/>
    </xf>
    <xf numFmtId="17" fontId="25" fillId="0" borderId="2" xfId="12" applyNumberFormat="1" applyFont="1" applyBorder="1" applyAlignment="1">
      <alignment horizontal="center" vertical="center"/>
    </xf>
    <xf numFmtId="0" fontId="25" fillId="16" borderId="26" xfId="0" applyFont="1" applyFill="1" applyBorder="1" applyAlignment="1">
      <alignment horizontal="center" vertical="center"/>
    </xf>
    <xf numFmtId="0" fontId="29" fillId="16" borderId="29" xfId="0" applyFont="1" applyFill="1" applyBorder="1" applyAlignment="1">
      <alignment horizontal="center" vertical="center"/>
    </xf>
    <xf numFmtId="0" fontId="23" fillId="0" borderId="2" xfId="12" applyBorder="1" applyAlignment="1">
      <alignment horizontal="center" vertical="center" wrapText="1"/>
    </xf>
    <xf numFmtId="0" fontId="25" fillId="3" borderId="2" xfId="0" applyFont="1" applyFill="1" applyBorder="1" applyAlignment="1">
      <alignment horizontal="center" vertical="center"/>
    </xf>
    <xf numFmtId="180" fontId="66" fillId="3" borderId="2" xfId="265" applyNumberFormat="1" applyFont="1" applyFill="1" applyBorder="1" applyAlignment="1">
      <alignment horizontal="center" vertical="center"/>
    </xf>
    <xf numFmtId="0" fontId="70" fillId="17" borderId="0" xfId="0" applyFont="1" applyFill="1" applyAlignment="1">
      <alignment horizontal="center" vertical="center"/>
    </xf>
    <xf numFmtId="0" fontId="70" fillId="17" borderId="0" xfId="0" applyFont="1" applyFill="1" applyAlignment="1">
      <alignment vertical="center"/>
    </xf>
    <xf numFmtId="0" fontId="70" fillId="17" borderId="4" xfId="0" applyFont="1" applyFill="1" applyBorder="1"/>
    <xf numFmtId="0" fontId="70" fillId="17" borderId="48" xfId="0" applyFont="1" applyFill="1" applyBorder="1"/>
    <xf numFmtId="0" fontId="71" fillId="17" borderId="0" xfId="0" applyFont="1" applyFill="1" applyAlignment="1">
      <alignment horizontal="center" vertical="center"/>
    </xf>
    <xf numFmtId="0" fontId="25" fillId="0" borderId="0" xfId="12" applyFont="1" applyAlignment="1">
      <alignment horizontal="left" vertical="center"/>
    </xf>
    <xf numFmtId="0" fontId="72" fillId="0" borderId="2" xfId="0" applyFont="1" applyBorder="1" applyAlignment="1">
      <alignment horizontal="center"/>
    </xf>
    <xf numFmtId="0" fontId="72" fillId="0" borderId="2" xfId="0" applyFont="1" applyBorder="1"/>
    <xf numFmtId="181" fontId="72" fillId="0" borderId="2" xfId="0" applyNumberFormat="1" applyFont="1" applyBorder="1"/>
    <xf numFmtId="0" fontId="25" fillId="12" borderId="4" xfId="0" applyFont="1" applyFill="1" applyBorder="1" applyAlignment="1">
      <alignment horizontal="center" vertical="center"/>
    </xf>
    <xf numFmtId="0" fontId="25" fillId="12" borderId="3" xfId="0" applyFont="1" applyFill="1" applyBorder="1" applyAlignment="1">
      <alignment horizontal="center" vertical="center"/>
    </xf>
    <xf numFmtId="0" fontId="67" fillId="3" borderId="2" xfId="0" applyFont="1" applyFill="1" applyBorder="1" applyAlignment="1">
      <alignment horizontal="center" vertical="center"/>
    </xf>
    <xf numFmtId="170" fontId="25" fillId="0" borderId="4" xfId="1" applyNumberFormat="1" applyFont="1" applyBorder="1" applyAlignment="1">
      <alignment horizontal="right" vertical="center"/>
    </xf>
    <xf numFmtId="170" fontId="25" fillId="0" borderId="5" xfId="1" applyNumberFormat="1" applyFont="1" applyBorder="1" applyAlignment="1">
      <alignment horizontal="right" vertical="center"/>
    </xf>
    <xf numFmtId="170" fontId="25" fillId="0" borderId="3" xfId="1" applyNumberFormat="1" applyFont="1" applyBorder="1" applyAlignment="1">
      <alignment horizontal="right" vertical="center"/>
    </xf>
    <xf numFmtId="49" fontId="30" fillId="0" borderId="10" xfId="1" applyNumberFormat="1" applyFont="1" applyBorder="1" applyAlignment="1">
      <alignment horizontal="center" vertical="center"/>
    </xf>
    <xf numFmtId="49" fontId="30" fillId="0" borderId="13" xfId="1" applyNumberFormat="1" applyFont="1" applyBorder="1" applyAlignment="1">
      <alignment horizontal="center" vertical="center"/>
    </xf>
    <xf numFmtId="165" fontId="31" fillId="0" borderId="11" xfId="17" applyFont="1" applyBorder="1" applyAlignment="1">
      <alignment horizontal="center" vertical="center"/>
    </xf>
    <xf numFmtId="165" fontId="31" fillId="0" borderId="0" xfId="17" applyFont="1" applyBorder="1" applyAlignment="1">
      <alignment horizontal="center" vertical="center"/>
    </xf>
    <xf numFmtId="165" fontId="31" fillId="0" borderId="12" xfId="17" applyFont="1" applyBorder="1" applyAlignment="1">
      <alignment horizontal="center" vertical="center"/>
    </xf>
    <xf numFmtId="0" fontId="34" fillId="3" borderId="40" xfId="1" applyFont="1" applyFill="1" applyBorder="1" applyAlignment="1">
      <alignment horizontal="left" vertical="center" wrapText="1"/>
    </xf>
    <xf numFmtId="0" fontId="34" fillId="3" borderId="41" xfId="1" applyFont="1" applyFill="1" applyBorder="1" applyAlignment="1">
      <alignment horizontal="left" vertical="center" wrapText="1"/>
    </xf>
    <xf numFmtId="0" fontId="34" fillId="3" borderId="42" xfId="1" applyFont="1" applyFill="1" applyBorder="1" applyAlignment="1">
      <alignment horizontal="left" vertical="center" wrapText="1"/>
    </xf>
    <xf numFmtId="0" fontId="34" fillId="3" borderId="14" xfId="1" applyFont="1" applyFill="1" applyBorder="1" applyAlignment="1">
      <alignment horizontal="left" vertical="center" wrapText="1"/>
    </xf>
    <xf numFmtId="0" fontId="34" fillId="3" borderId="15" xfId="1" applyFont="1" applyFill="1" applyBorder="1" applyAlignment="1">
      <alignment horizontal="left" vertical="center" wrapText="1"/>
    </xf>
    <xf numFmtId="0" fontId="34" fillId="3" borderId="16" xfId="1" applyFont="1" applyFill="1" applyBorder="1" applyAlignment="1">
      <alignment horizontal="left" vertical="center" wrapText="1"/>
    </xf>
    <xf numFmtId="165" fontId="31" fillId="14" borderId="11" xfId="17" applyFont="1" applyFill="1" applyBorder="1" applyAlignment="1">
      <alignment horizontal="center" vertical="center"/>
    </xf>
    <xf numFmtId="165" fontId="31" fillId="14" borderId="0" xfId="17" applyFont="1" applyFill="1" applyBorder="1" applyAlignment="1">
      <alignment horizontal="center" vertical="center"/>
    </xf>
    <xf numFmtId="165" fontId="31" fillId="14" borderId="12" xfId="17" applyFont="1" applyFill="1" applyBorder="1" applyAlignment="1">
      <alignment horizontal="center" vertical="center"/>
    </xf>
    <xf numFmtId="0" fontId="37" fillId="5" borderId="1" xfId="12" applyFont="1" applyFill="1" applyBorder="1" applyAlignment="1">
      <alignment horizontal="center" vertical="center"/>
    </xf>
    <xf numFmtId="0" fontId="37" fillId="5" borderId="8" xfId="12" applyFont="1" applyFill="1" applyBorder="1" applyAlignment="1">
      <alignment horizontal="center" vertical="center"/>
    </xf>
    <xf numFmtId="0" fontId="37" fillId="5" borderId="9" xfId="12" applyFont="1" applyFill="1" applyBorder="1" applyAlignment="1">
      <alignment horizontal="center" vertical="center"/>
    </xf>
    <xf numFmtId="0" fontId="37" fillId="5" borderId="14" xfId="12" applyFont="1" applyFill="1" applyBorder="1" applyAlignment="1">
      <alignment horizontal="center" vertical="center"/>
    </xf>
    <xf numFmtId="0" fontId="37" fillId="5" borderId="15" xfId="12" applyFont="1" applyFill="1" applyBorder="1" applyAlignment="1">
      <alignment horizontal="center" vertical="center"/>
    </xf>
    <xf numFmtId="0" fontId="37" fillId="5" borderId="16" xfId="12" applyFont="1" applyFill="1" applyBorder="1" applyAlignment="1">
      <alignment horizontal="center" vertical="center"/>
    </xf>
    <xf numFmtId="0" fontId="35" fillId="7" borderId="17" xfId="12" applyFont="1" applyFill="1" applyBorder="1" applyAlignment="1">
      <alignment horizontal="center" vertical="center"/>
    </xf>
    <xf numFmtId="0" fontId="35" fillId="7" borderId="20" xfId="12" applyFont="1" applyFill="1" applyBorder="1" applyAlignment="1">
      <alignment horizontal="center" vertical="center"/>
    </xf>
    <xf numFmtId="0" fontId="35" fillId="7" borderId="28" xfId="12" applyFont="1" applyFill="1" applyBorder="1" applyAlignment="1">
      <alignment horizontal="center" vertical="center"/>
    </xf>
    <xf numFmtId="0" fontId="39" fillId="0" borderId="26" xfId="12" applyFont="1" applyBorder="1" applyAlignment="1">
      <alignment horizontal="center" vertical="center"/>
    </xf>
    <xf numFmtId="0" fontId="39" fillId="7" borderId="29" xfId="12" applyFont="1" applyFill="1" applyBorder="1" applyAlignment="1">
      <alignment horizontal="center" vertical="center"/>
    </xf>
    <xf numFmtId="0" fontId="39" fillId="6" borderId="34" xfId="12" applyFont="1" applyFill="1" applyBorder="1" applyAlignment="1">
      <alignment horizontal="left" vertical="center"/>
    </xf>
    <xf numFmtId="0" fontId="23" fillId="0" borderId="34" xfId="12" applyBorder="1" applyAlignment="1">
      <alignment horizontal="left" vertical="center"/>
    </xf>
    <xf numFmtId="169" fontId="25" fillId="0" borderId="4" xfId="33" applyNumberFormat="1" applyFont="1" applyBorder="1" applyAlignment="1">
      <alignment horizontal="center" vertical="center"/>
    </xf>
    <xf numFmtId="169" fontId="25" fillId="0" borderId="3" xfId="33" applyNumberFormat="1" applyFont="1" applyBorder="1" applyAlignment="1">
      <alignment horizontal="center" vertical="center"/>
    </xf>
    <xf numFmtId="0" fontId="39" fillId="6" borderId="17" xfId="12" applyFont="1" applyFill="1" applyBorder="1" applyAlignment="1">
      <alignment horizontal="center" vertical="center"/>
    </xf>
    <xf numFmtId="0" fontId="39" fillId="6" borderId="28" xfId="12" applyFont="1" applyFill="1" applyBorder="1" applyAlignment="1">
      <alignment horizontal="center" vertical="center"/>
    </xf>
    <xf numFmtId="0" fontId="39" fillId="6" borderId="24" xfId="12" applyFont="1" applyFill="1" applyBorder="1" applyAlignment="1">
      <alignment vertical="center"/>
    </xf>
    <xf numFmtId="0" fontId="23" fillId="0" borderId="24" xfId="12" applyBorder="1" applyAlignment="1">
      <alignment vertical="center"/>
    </xf>
    <xf numFmtId="0" fontId="23" fillId="0" borderId="9" xfId="12" applyBorder="1" applyAlignment="1">
      <alignment vertical="center"/>
    </xf>
    <xf numFmtId="2" fontId="35" fillId="7" borderId="7" xfId="12" applyNumberFormat="1" applyFont="1" applyFill="1" applyBorder="1" applyAlignment="1">
      <alignment horizontal="center" vertical="center"/>
    </xf>
    <xf numFmtId="0" fontId="23" fillId="0" borderId="13" xfId="12" applyBorder="1" applyAlignment="1">
      <alignment horizontal="center" vertical="center"/>
    </xf>
    <xf numFmtId="0" fontId="42" fillId="6" borderId="17" xfId="12" applyFont="1" applyFill="1" applyBorder="1" applyAlignment="1">
      <alignment horizontal="center" vertical="center" wrapText="1"/>
    </xf>
    <xf numFmtId="0" fontId="42" fillId="6" borderId="20" xfId="12" applyFont="1" applyFill="1" applyBorder="1" applyAlignment="1">
      <alignment horizontal="center" vertical="center" wrapText="1"/>
    </xf>
    <xf numFmtId="0" fontId="42" fillId="6" borderId="28" xfId="12" applyFont="1" applyFill="1" applyBorder="1" applyAlignment="1">
      <alignment horizontal="center" vertical="center" wrapText="1"/>
    </xf>
    <xf numFmtId="0" fontId="42" fillId="0" borderId="17" xfId="12" applyFont="1" applyBorder="1" applyAlignment="1">
      <alignment horizontal="left" vertical="center"/>
    </xf>
    <xf numFmtId="0" fontId="42" fillId="0" borderId="20" xfId="12" applyFont="1" applyBorder="1" applyAlignment="1">
      <alignment horizontal="left" vertical="center"/>
    </xf>
    <xf numFmtId="0" fontId="42" fillId="0" borderId="28" xfId="12" applyFont="1" applyBorder="1" applyAlignment="1">
      <alignment horizontal="left" vertical="center"/>
    </xf>
    <xf numFmtId="0" fontId="42" fillId="0" borderId="17" xfId="12" applyFont="1" applyBorder="1" applyAlignment="1">
      <alignment horizontal="center" vertical="center" wrapText="1"/>
    </xf>
    <xf numFmtId="0" fontId="42" fillId="0" borderId="20" xfId="12" applyFont="1" applyBorder="1" applyAlignment="1">
      <alignment horizontal="center" vertical="center" wrapText="1"/>
    </xf>
    <xf numFmtId="0" fontId="42" fillId="0" borderId="28" xfId="12" applyFont="1" applyBorder="1" applyAlignment="1">
      <alignment horizontal="center" vertical="center" wrapText="1"/>
    </xf>
    <xf numFmtId="0" fontId="54" fillId="14" borderId="1" xfId="261" applyFont="1" applyFill="1" applyBorder="1" applyAlignment="1">
      <alignment horizontal="center" vertical="center"/>
    </xf>
    <xf numFmtId="0" fontId="54" fillId="14" borderId="8" xfId="261" applyFont="1" applyFill="1" applyBorder="1" applyAlignment="1">
      <alignment horizontal="center" vertical="center"/>
    </xf>
    <xf numFmtId="0" fontId="54" fillId="14" borderId="9" xfId="261" applyFont="1" applyFill="1" applyBorder="1" applyAlignment="1">
      <alignment horizontal="center" vertical="center"/>
    </xf>
    <xf numFmtId="0" fontId="26" fillId="14" borderId="1" xfId="261" applyFont="1" applyFill="1" applyBorder="1" applyAlignment="1">
      <alignment horizontal="center"/>
    </xf>
    <xf numFmtId="0" fontId="26" fillId="14" borderId="8" xfId="261" applyFont="1" applyFill="1" applyBorder="1" applyAlignment="1">
      <alignment horizontal="center"/>
    </xf>
    <xf numFmtId="0" fontId="26" fillId="14" borderId="9" xfId="261" applyFont="1" applyFill="1" applyBorder="1" applyAlignment="1">
      <alignment horizontal="center"/>
    </xf>
    <xf numFmtId="0" fontId="26" fillId="14" borderId="11" xfId="261" applyFont="1" applyFill="1" applyBorder="1" applyAlignment="1">
      <alignment horizontal="center"/>
    </xf>
    <xf numFmtId="0" fontId="26" fillId="14" borderId="0" xfId="261" applyFont="1" applyFill="1" applyAlignment="1">
      <alignment horizontal="center"/>
    </xf>
    <xf numFmtId="0" fontId="26" fillId="14" borderId="12" xfId="261" applyFont="1" applyFill="1" applyBorder="1" applyAlignment="1">
      <alignment horizontal="center"/>
    </xf>
    <xf numFmtId="0" fontId="25" fillId="14" borderId="23" xfId="261" applyFont="1" applyFill="1" applyBorder="1" applyAlignment="1">
      <alignment horizontal="center"/>
    </xf>
    <xf numFmtId="0" fontId="25" fillId="14" borderId="24" xfId="261" applyFont="1" applyFill="1" applyBorder="1" applyAlignment="1">
      <alignment horizontal="center"/>
    </xf>
    <xf numFmtId="0" fontId="25" fillId="14" borderId="25" xfId="261" applyFont="1" applyFill="1" applyBorder="1" applyAlignment="1">
      <alignment horizontal="center"/>
    </xf>
    <xf numFmtId="0" fontId="25" fillId="14" borderId="21" xfId="261" applyFont="1" applyFill="1" applyBorder="1" applyAlignment="1">
      <alignment horizontal="center"/>
    </xf>
    <xf numFmtId="0" fontId="25" fillId="14" borderId="5" xfId="261" applyFont="1" applyFill="1" applyBorder="1" applyAlignment="1">
      <alignment horizontal="center"/>
    </xf>
    <xf numFmtId="0" fontId="25" fillId="14" borderId="22" xfId="261" applyFont="1" applyFill="1" applyBorder="1" applyAlignment="1">
      <alignment horizontal="center"/>
    </xf>
    <xf numFmtId="0" fontId="56" fillId="0" borderId="44" xfId="260" applyFont="1" applyBorder="1" applyAlignment="1">
      <alignment horizontal="center"/>
    </xf>
    <xf numFmtId="0" fontId="56" fillId="0" borderId="37" xfId="260" applyFont="1" applyBorder="1" applyAlignment="1">
      <alignment horizontal="center"/>
    </xf>
    <xf numFmtId="0" fontId="56" fillId="0" borderId="45" xfId="260" applyFont="1" applyBorder="1" applyAlignment="1">
      <alignment horizontal="center"/>
    </xf>
    <xf numFmtId="0" fontId="57" fillId="0" borderId="46" xfId="261" applyFont="1" applyBorder="1" applyAlignment="1">
      <alignment horizontal="left" vertical="center" wrapText="1"/>
    </xf>
    <xf numFmtId="0" fontId="57" fillId="0" borderId="0" xfId="261" applyFont="1" applyAlignment="1">
      <alignment horizontal="left" vertical="center" wrapText="1"/>
    </xf>
    <xf numFmtId="0" fontId="57" fillId="0" borderId="47" xfId="261" applyFont="1" applyBorder="1" applyAlignment="1">
      <alignment horizontal="left" vertical="center" wrapText="1"/>
    </xf>
    <xf numFmtId="0" fontId="57" fillId="0" borderId="48" xfId="261" applyFont="1" applyBorder="1" applyAlignment="1">
      <alignment horizontal="left" vertical="center" wrapText="1"/>
    </xf>
    <xf numFmtId="0" fontId="57" fillId="0" borderId="34" xfId="261" applyFont="1" applyBorder="1" applyAlignment="1">
      <alignment horizontal="left" vertical="center" wrapText="1"/>
    </xf>
    <xf numFmtId="0" fontId="57" fillId="0" borderId="49" xfId="261" applyFont="1" applyBorder="1" applyAlignment="1">
      <alignment horizontal="left" vertical="center" wrapText="1"/>
    </xf>
    <xf numFmtId="0" fontId="32" fillId="0" borderId="2" xfId="261" applyFont="1" applyBorder="1" applyAlignment="1">
      <alignment horizontal="center"/>
    </xf>
    <xf numFmtId="0" fontId="30" fillId="0" borderId="4" xfId="261" applyFont="1" applyBorder="1" applyAlignment="1">
      <alignment horizontal="center"/>
    </xf>
    <xf numFmtId="0" fontId="30" fillId="0" borderId="5" xfId="261" applyFont="1" applyBorder="1" applyAlignment="1">
      <alignment horizontal="center"/>
    </xf>
    <xf numFmtId="0" fontId="30" fillId="0" borderId="3" xfId="261" applyFont="1" applyBorder="1" applyAlignment="1">
      <alignment horizontal="center"/>
    </xf>
    <xf numFmtId="0" fontId="32" fillId="0" borderId="39" xfId="261" applyFont="1" applyBorder="1" applyAlignment="1">
      <alignment horizontal="center"/>
    </xf>
    <xf numFmtId="0" fontId="32" fillId="0" borderId="40" xfId="261" applyFont="1" applyBorder="1" applyAlignment="1">
      <alignment horizontal="center"/>
    </xf>
    <xf numFmtId="0" fontId="32" fillId="0" borderId="41" xfId="261" applyFont="1" applyBorder="1" applyAlignment="1">
      <alignment horizontal="center"/>
    </xf>
    <xf numFmtId="0" fontId="32" fillId="0" borderId="42" xfId="261" applyFont="1" applyBorder="1" applyAlignment="1">
      <alignment horizontal="center"/>
    </xf>
    <xf numFmtId="165" fontId="70" fillId="17" borderId="0" xfId="177" applyFont="1" applyFill="1" applyAlignment="1">
      <alignment vertical="center"/>
    </xf>
    <xf numFmtId="165" fontId="26" fillId="0" borderId="2" xfId="177" applyFont="1" applyBorder="1" applyAlignment="1">
      <alignment horizontal="center" vertical="center"/>
    </xf>
    <xf numFmtId="165" fontId="0" fillId="0" borderId="2" xfId="177" applyFont="1" applyBorder="1"/>
    <xf numFmtId="165" fontId="71" fillId="17" borderId="0" xfId="177" applyFont="1" applyFill="1" applyAlignment="1">
      <alignment vertical="center"/>
    </xf>
    <xf numFmtId="165" fontId="0" fillId="0" borderId="2" xfId="177" applyFont="1" applyBorder="1" applyAlignment="1">
      <alignment vertical="center"/>
    </xf>
    <xf numFmtId="0" fontId="0" fillId="0" borderId="0" xfId="0" applyAlignment="1">
      <alignment horizontal="center"/>
    </xf>
    <xf numFmtId="0" fontId="0" fillId="0" borderId="0" xfId="0" applyAlignment="1">
      <alignment wrapText="1"/>
    </xf>
    <xf numFmtId="165" fontId="0" fillId="0" borderId="0" xfId="177" applyFont="1"/>
  </cellXfs>
  <cellStyles count="271">
    <cellStyle name="Euro" xfId="136" xr:uid="{4C7C95D6-79EE-4D05-AEAB-17F39A619606}"/>
    <cellStyle name="Excel_BuiltIn_Currency" xfId="16" xr:uid="{00000000-0005-0000-0000-000000000000}"/>
    <cellStyle name="F6" xfId="26" xr:uid="{00000000-0005-0000-0000-000001000000}"/>
    <cellStyle name="F7" xfId="27" xr:uid="{00000000-0005-0000-0000-000002000000}"/>
    <cellStyle name="F8" xfId="38" xr:uid="{00000000-0005-0000-0000-000003000000}"/>
    <cellStyle name="Hiperlink" xfId="260" builtinId="8"/>
    <cellStyle name="Moeda" xfId="43" builtinId="4"/>
    <cellStyle name="Moeda 2" xfId="15" xr:uid="{00000000-0005-0000-0000-000005000000}"/>
    <cellStyle name="Moeda 2 2" xfId="28" xr:uid="{00000000-0005-0000-0000-000006000000}"/>
    <cellStyle name="Moeda 2 2 2" xfId="80" xr:uid="{00000000-0005-0000-0000-000007000000}"/>
    <cellStyle name="Moeda 2 2 2 2" xfId="179" xr:uid="{82928026-4AC8-4617-9DFF-07059CC1200D}"/>
    <cellStyle name="Moeda 2 2 3" xfId="138" xr:uid="{FA5C524C-CE04-4B39-B70E-4E5C177F8D65}"/>
    <cellStyle name="Moeda 2 2 4" xfId="224" xr:uid="{F23CBEE7-7393-4D43-BBC3-F8AC33D80205}"/>
    <cellStyle name="Moeda 2 3" xfId="45" xr:uid="{00000000-0005-0000-0000-000008000000}"/>
    <cellStyle name="Moeda 2 3 2" xfId="93" xr:uid="{00000000-0005-0000-0000-000009000000}"/>
    <cellStyle name="Moeda 2 3 3" xfId="235" xr:uid="{CC8E19AB-3375-4717-A3BC-B8C6F78DE627}"/>
    <cellStyle name="Moeda 2 4" xfId="56" xr:uid="{00000000-0005-0000-0000-00000A000000}"/>
    <cellStyle name="Moeda 2 4 2" xfId="102" xr:uid="{00000000-0005-0000-0000-00000B000000}"/>
    <cellStyle name="Moeda 2 4 3" xfId="243" xr:uid="{7DCE6718-9B4B-4AB7-9981-CE9B1830D5B2}"/>
    <cellStyle name="Moeda 2 5" xfId="72" xr:uid="{00000000-0005-0000-0000-00000C000000}"/>
    <cellStyle name="Moeda 2 6" xfId="137" xr:uid="{4612DC5C-B171-401A-BD28-8E1F2290C65B}"/>
    <cellStyle name="Moeda 2 7" xfId="216" xr:uid="{988FCD7A-E460-4C12-9854-6DB48E078FB6}"/>
    <cellStyle name="Moeda 3" xfId="32" xr:uid="{00000000-0005-0000-0000-00000D000000}"/>
    <cellStyle name="Moeda 3 2" xfId="53" xr:uid="{00000000-0005-0000-0000-00000E000000}"/>
    <cellStyle name="Moeda 3 2 2" xfId="100" xr:uid="{00000000-0005-0000-0000-00000F000000}"/>
    <cellStyle name="Moeda 3 3" xfId="84" xr:uid="{00000000-0005-0000-0000-000010000000}"/>
    <cellStyle name="Moeda 3 4" xfId="139" xr:uid="{59A6782B-5CA4-4621-AFC9-1496FC56C52E}"/>
    <cellStyle name="Moeda 3 5" xfId="228" xr:uid="{D5095241-0785-45F8-8625-3B8DEC3800B8}"/>
    <cellStyle name="Moeda 4" xfId="39" xr:uid="{00000000-0005-0000-0000-000011000000}"/>
    <cellStyle name="Moeda 4 2" xfId="51" xr:uid="{00000000-0005-0000-0000-000012000000}"/>
    <cellStyle name="Moeda 4 2 2" xfId="98" xr:uid="{00000000-0005-0000-0000-000013000000}"/>
    <cellStyle name="Moeda 4 2 3" xfId="180" xr:uid="{61F4B9C6-99CE-43A5-B657-D607CEA65D61}"/>
    <cellStyle name="Moeda 4 2 4" xfId="240" xr:uid="{CB7EAB96-9C79-4C75-AE87-51C5976117AB}"/>
    <cellStyle name="Moeda 4 3" xfId="61" xr:uid="{00000000-0005-0000-0000-000014000000}"/>
    <cellStyle name="Moeda 4 3 2" xfId="107" xr:uid="{00000000-0005-0000-0000-000015000000}"/>
    <cellStyle name="Moeda 4 3 3" xfId="248" xr:uid="{4E85E01E-0249-4AE4-95D7-50BE3162F573}"/>
    <cellStyle name="Moeda 4 4" xfId="88" xr:uid="{00000000-0005-0000-0000-000016000000}"/>
    <cellStyle name="Moeda 4 5" xfId="140" xr:uid="{E7163820-3C1B-4AAA-BFAE-CF782971422C}"/>
    <cellStyle name="Moeda 4 6" xfId="230" xr:uid="{87C3CA53-E03B-4101-B4B5-262C0612C8E8}"/>
    <cellStyle name="Moeda 5" xfId="34" xr:uid="{00000000-0005-0000-0000-000017000000}"/>
    <cellStyle name="Moeda 5 2" xfId="85" xr:uid="{00000000-0005-0000-0000-000018000000}"/>
    <cellStyle name="Moeda 5 2 2" xfId="181" xr:uid="{B405FA27-B46F-4B38-8A5E-036E0A02A213}"/>
    <cellStyle name="Moeda 5 3" xfId="141" xr:uid="{332214E7-6BA1-48A5-BEB3-0CC30E91CEA4}"/>
    <cellStyle name="Moeda 6" xfId="91" xr:uid="{00000000-0005-0000-0000-000019000000}"/>
    <cellStyle name="Moeda 7" xfId="124" xr:uid="{9CBD449F-211F-454F-8D79-B11540C2AB41}"/>
    <cellStyle name="Moeda 8" xfId="233" xr:uid="{6191D9B0-E7FB-4754-AE07-0588B0C2FD8B}"/>
    <cellStyle name="Moeda 9" xfId="264" xr:uid="{D3D41C7F-5298-4A49-BE1C-2ECFC4DDB978}"/>
    <cellStyle name="Normal" xfId="0" builtinId="0"/>
    <cellStyle name="Normal 10" xfId="116" xr:uid="{0528C055-029F-4BBD-BA0F-E6E2722A4258}"/>
    <cellStyle name="Normal 10 2" xfId="135" xr:uid="{52217F68-B3DD-4DAE-8AFF-A51CB6FC5B49}"/>
    <cellStyle name="Normal 11" xfId="12" xr:uid="{00000000-0005-0000-0000-00001B000000}"/>
    <cellStyle name="Normal 11 2" xfId="40" xr:uid="{00000000-0005-0000-0000-00001C000000}"/>
    <cellStyle name="Normal 12" xfId="142" xr:uid="{6F1ACA3E-04BA-4371-A711-17887F18D64C}"/>
    <cellStyle name="Normal 12 2" xfId="143" xr:uid="{A3FF803D-4AEC-4BAC-910E-23D550755E7F}"/>
    <cellStyle name="Normal 13" xfId="164" xr:uid="{968D9423-DB7B-416D-BBD4-5B84C8DC4002}"/>
    <cellStyle name="Normal 13 2" xfId="190" xr:uid="{A46A5AF4-8488-44B0-9A29-8F0C4DEB4FC0}"/>
    <cellStyle name="Normal 14" xfId="166" xr:uid="{19DF1CC9-B857-438C-81BB-B5335032BE3F}"/>
    <cellStyle name="Normal 14 2" xfId="192" xr:uid="{C2759DCB-DC64-4D96-B7B4-A10F4EA42170}"/>
    <cellStyle name="Normal 15" xfId="168" xr:uid="{28935B51-6158-4A1B-B85C-251412EC1B2B}"/>
    <cellStyle name="Normal 15 2" xfId="194" xr:uid="{17FA8BED-4386-4954-9472-D0DE31AD0540}"/>
    <cellStyle name="Normal 16" xfId="170" xr:uid="{B0D1F25E-B388-4273-998D-5A0860F0D739}"/>
    <cellStyle name="Normal 16 2" xfId="196" xr:uid="{91864EE2-95E8-4CDF-8479-220647A966BE}"/>
    <cellStyle name="Normal 17" xfId="172" xr:uid="{145C94AF-0530-41AE-ACE9-4A2E46ABF83D}"/>
    <cellStyle name="Normal 17 2" xfId="198" xr:uid="{8D46500B-BB8B-4816-AB80-723082DA144B}"/>
    <cellStyle name="Normal 18" xfId="174" xr:uid="{7AD92E93-FE34-478C-AA0C-AEBA16E5B3D0}"/>
    <cellStyle name="Normal 18 2" xfId="200" xr:uid="{75BBA22C-ECF5-49A5-81F9-0E0EDEA132E0}"/>
    <cellStyle name="Normal 19" xfId="175" xr:uid="{1C1FF22A-BE22-4B60-AD74-DF8F3D4D716F}"/>
    <cellStyle name="Normal 19 2" xfId="202" xr:uid="{12F9122C-BAC9-4C9B-8ECE-832CB9415640}"/>
    <cellStyle name="Normal 2" xfId="1" xr:uid="{00000000-0005-0000-0000-00001D000000}"/>
    <cellStyle name="Normal 2 2" xfId="44" xr:uid="{00000000-0005-0000-0000-00001E000000}"/>
    <cellStyle name="Normal 2 2 2" xfId="92" xr:uid="{00000000-0005-0000-0000-00001F000000}"/>
    <cellStyle name="Normal 2 2 2 2" xfId="118" xr:uid="{3C1C31D5-CB08-45E3-B2D8-5DD8EB7E0904}"/>
    <cellStyle name="Normal 2 2 3" xfId="121" xr:uid="{88DCEA78-AC70-4FB9-A152-A7AF1F77DC66}"/>
    <cellStyle name="Normal 2 2 4" xfId="234" xr:uid="{374F1532-6A39-4877-8ABB-D51422C44FD0}"/>
    <cellStyle name="Normal 2 3" xfId="24" xr:uid="{00000000-0005-0000-0000-000020000000}"/>
    <cellStyle name="Normal 2 3 2" xfId="144" xr:uid="{78BD6A79-E27C-435F-82D8-1E59918926B2}"/>
    <cellStyle name="Normal 2 4" xfId="55" xr:uid="{00000000-0005-0000-0000-000021000000}"/>
    <cellStyle name="Normal 2 4 2" xfId="101" xr:uid="{00000000-0005-0000-0000-000022000000}"/>
    <cellStyle name="Normal 2 4 2 2" xfId="131" xr:uid="{EF8D879A-173D-4E99-9CF8-D22D98922B0C}"/>
    <cellStyle name="Normal 2 4 3" xfId="242" xr:uid="{37888FB2-F56D-49A6-BC4F-FB5D522838EC}"/>
    <cellStyle name="Normal 2 5" xfId="262" xr:uid="{3B877455-A7E7-4923-AA37-FF7CE275C77D}"/>
    <cellStyle name="Normal 20" xfId="110" xr:uid="{00000000-0005-0000-0000-000023000000}"/>
    <cellStyle name="Normal 20 2" xfId="127" xr:uid="{FDDED11E-A299-434F-91BB-A5AF2B258C80}"/>
    <cellStyle name="Normal 20 3" xfId="250" xr:uid="{73F9103E-CFD9-42F9-A8FD-7F60C859B194}"/>
    <cellStyle name="Normal 21" xfId="205" xr:uid="{769BDE38-8FCA-4761-8D53-94A95D564821}"/>
    <cellStyle name="Normal 22" xfId="257" xr:uid="{88DF0E4D-AA24-4AF7-8CA7-F95745CC0F3C}"/>
    <cellStyle name="Normal 23" xfId="261" xr:uid="{D4A9F29D-F7B9-4BA7-84F9-30B8E2998299}"/>
    <cellStyle name="Normal 24" xfId="266" xr:uid="{00000000-0005-0000-0000-000036010000}"/>
    <cellStyle name="Normal 25" xfId="268" xr:uid="{00000000-0005-0000-0000-000038010000}"/>
    <cellStyle name="Normal 26" xfId="270" xr:uid="{00000000-0005-0000-0000-00003A010000}"/>
    <cellStyle name="Normal 28" xfId="112" xr:uid="{00000000-0005-0000-0000-000024000000}"/>
    <cellStyle name="Normal 28 2" xfId="129" xr:uid="{C3D31EAA-1E51-4519-86C9-08ADD92AF529}"/>
    <cellStyle name="Normal 28 3" xfId="252" xr:uid="{9E721FA6-0B03-4D0D-AEB6-682541E72B61}"/>
    <cellStyle name="Normal 29" xfId="114" xr:uid="{00000000-0005-0000-0000-000025000000}"/>
    <cellStyle name="Normal 29 2" xfId="254" xr:uid="{90AA0701-C588-43EA-9760-19B4BE3ED8DE}"/>
    <cellStyle name="Normal 3" xfId="4" xr:uid="{00000000-0005-0000-0000-000026000000}"/>
    <cellStyle name="Normal 3 2" xfId="7" xr:uid="{00000000-0005-0000-0000-000027000000}"/>
    <cellStyle name="Normal 3 2 2" xfId="54" xr:uid="{00000000-0005-0000-0000-000028000000}"/>
    <cellStyle name="Normal 3 2 3" xfId="66" xr:uid="{00000000-0005-0000-0000-000029000000}"/>
    <cellStyle name="Normal 3 2 4" xfId="210" xr:uid="{5B551343-98E7-4D96-9E0D-8CFAE3B6F86C}"/>
    <cellStyle name="Normal 3 3" xfId="33" xr:uid="{00000000-0005-0000-0000-00002A000000}"/>
    <cellStyle name="Normal 3 3 2" xfId="132" xr:uid="{38232914-B2E4-4915-A11C-EA6D2C57777F}"/>
    <cellStyle name="Normal 3 4" xfId="48" xr:uid="{00000000-0005-0000-0000-00002B000000}"/>
    <cellStyle name="Normal 3 4 2" xfId="95" xr:uid="{00000000-0005-0000-0000-00002C000000}"/>
    <cellStyle name="Normal 3 4 3" xfId="237" xr:uid="{C18918D3-67E9-45F5-96BE-76F09F075EBD}"/>
    <cellStyle name="Normal 3 5" xfId="58" xr:uid="{00000000-0005-0000-0000-00002D000000}"/>
    <cellStyle name="Normal 3 5 2" xfId="104" xr:uid="{00000000-0005-0000-0000-00002E000000}"/>
    <cellStyle name="Normal 3 5 3" xfId="245" xr:uid="{44F21F43-C5FA-4596-BD0B-99867BBD00FA}"/>
    <cellStyle name="Normal 3 6" xfId="63" xr:uid="{00000000-0005-0000-0000-00002F000000}"/>
    <cellStyle name="Normal 3 7" xfId="134" xr:uid="{8E7EC142-8CAC-478E-933A-626FC6AAF861}"/>
    <cellStyle name="Normal 3 8" xfId="207" xr:uid="{4C403BC4-BFCE-4B24-9C26-82E6344BF98C}"/>
    <cellStyle name="Normal 4" xfId="5" xr:uid="{00000000-0005-0000-0000-000030000000}"/>
    <cellStyle name="Normal 4 2" xfId="8" xr:uid="{00000000-0005-0000-0000-000031000000}"/>
    <cellStyle name="Normal 4 2 2" xfId="67" xr:uid="{00000000-0005-0000-0000-000032000000}"/>
    <cellStyle name="Normal 4 2 3" xfId="211" xr:uid="{DE207CE4-EC36-424D-A608-ED2F0397F40C}"/>
    <cellStyle name="Normal 4 3" xfId="29" xr:uid="{00000000-0005-0000-0000-000033000000}"/>
    <cellStyle name="Normal 4 3 2" xfId="81" xr:uid="{00000000-0005-0000-0000-000034000000}"/>
    <cellStyle name="Normal 4 3 3" xfId="225" xr:uid="{6B9CD7D2-8FA1-4729-871A-4C8A36FB0ABC}"/>
    <cellStyle name="Normal 4 4" xfId="46" xr:uid="{00000000-0005-0000-0000-000035000000}"/>
    <cellStyle name="Normal 4 5" xfId="64" xr:uid="{00000000-0005-0000-0000-000036000000}"/>
    <cellStyle name="Normal 4 6" xfId="208" xr:uid="{577FDC4F-107E-488C-AFA8-06BA5C7C675D}"/>
    <cellStyle name="Normal 5" xfId="6" xr:uid="{00000000-0005-0000-0000-000037000000}"/>
    <cellStyle name="Normal 5 2" xfId="9" xr:uid="{00000000-0005-0000-0000-000038000000}"/>
    <cellStyle name="Normal 5 2 2" xfId="68" xr:uid="{00000000-0005-0000-0000-000039000000}"/>
    <cellStyle name="Normal 5 2 3" xfId="212" xr:uid="{B528E326-4867-4936-A257-3FB3BD4166D8}"/>
    <cellStyle name="Normal 5 3" xfId="49" xr:uid="{00000000-0005-0000-0000-00003A000000}"/>
    <cellStyle name="Normal 5 3 2" xfId="96" xr:uid="{00000000-0005-0000-0000-00003B000000}"/>
    <cellStyle name="Normal 5 3 3" xfId="238" xr:uid="{1446BF87-0B2F-4ACD-A1C1-4CAA9AF43B70}"/>
    <cellStyle name="Normal 5 4" xfId="59" xr:uid="{00000000-0005-0000-0000-00003C000000}"/>
    <cellStyle name="Normal 5 4 2" xfId="105" xr:uid="{00000000-0005-0000-0000-00003D000000}"/>
    <cellStyle name="Normal 5 4 3" xfId="246" xr:uid="{79B21B45-579A-4BAB-88F3-BA4EB1BEAA6F}"/>
    <cellStyle name="Normal 5 5" xfId="65" xr:uid="{00000000-0005-0000-0000-00003E000000}"/>
    <cellStyle name="Normal 5 6" xfId="145" xr:uid="{B488363D-472F-471C-A179-3863DEA11D9F}"/>
    <cellStyle name="Normal 5 7" xfId="209" xr:uid="{706F8096-3559-43E7-A20A-D0623570F8DE}"/>
    <cellStyle name="Normal 5 8" xfId="263" xr:uid="{B7D7E710-C495-4B9C-8BCC-239850EE790A}"/>
    <cellStyle name="Normal 6" xfId="11" xr:uid="{00000000-0005-0000-0000-00003F000000}"/>
    <cellStyle name="Normal 6 2" xfId="69" xr:uid="{00000000-0005-0000-0000-000040000000}"/>
    <cellStyle name="Normal 6 2 2" xfId="147" xr:uid="{F6786A46-DD5C-4B6A-BBED-6F562808AB65}"/>
    <cellStyle name="Normal 6 3" xfId="146" xr:uid="{B7A8C65D-BC8D-4580-9DB7-E06E91FB8615}"/>
    <cellStyle name="Normal 6 4" xfId="213" xr:uid="{48ABB681-416F-443D-B34B-F10C15ADDBE2}"/>
    <cellStyle name="Normal 7" xfId="18" xr:uid="{00000000-0005-0000-0000-000041000000}"/>
    <cellStyle name="Normal 7 2" xfId="73" xr:uid="{00000000-0005-0000-0000-000042000000}"/>
    <cellStyle name="Normal 7 3" xfId="148" xr:uid="{036E91F0-549E-49A1-92EF-91BB361C5E3A}"/>
    <cellStyle name="Normal 7 4" xfId="217" xr:uid="{5A625F21-C03F-40ED-82B0-ABCFFA1E2596}"/>
    <cellStyle name="Normal 8" xfId="20" xr:uid="{00000000-0005-0000-0000-000043000000}"/>
    <cellStyle name="Normal 8 2" xfId="75" xr:uid="{00000000-0005-0000-0000-000044000000}"/>
    <cellStyle name="Normal 8 3" xfId="149" xr:uid="{D3E9D40B-4210-4390-BE89-04BCD3990D00}"/>
    <cellStyle name="Normal 8 4" xfId="219" xr:uid="{9A385B7C-1661-4DA3-A37A-E66E4190F6D9}"/>
    <cellStyle name="Normal 9" xfId="30" xr:uid="{00000000-0005-0000-0000-000045000000}"/>
    <cellStyle name="Normal 9 2" xfId="82" xr:uid="{00000000-0005-0000-0000-000046000000}"/>
    <cellStyle name="Normal 9 3" xfId="150" xr:uid="{6FC8748D-3C08-47D6-8FFD-E3432B4DE9C7}"/>
    <cellStyle name="Normal 9 4" xfId="226" xr:uid="{ECFDD9C0-6404-445B-93E8-F591B70A95B9}"/>
    <cellStyle name="Nota 2" xfId="36" xr:uid="{00000000-0005-0000-0000-000047000000}"/>
    <cellStyle name="orc" xfId="2" xr:uid="{00000000-0005-0000-0000-000048000000}"/>
    <cellStyle name="Porcentagem" xfId="259" builtinId="5"/>
    <cellStyle name="Porcentagem 2" xfId="3" xr:uid="{00000000-0005-0000-0000-000049000000}"/>
    <cellStyle name="Porcentagem 2 2" xfId="151" xr:uid="{17B63BC9-468B-4743-9FD5-45C4E09F9598}"/>
    <cellStyle name="Porcentagem 2 2 2" xfId="152" xr:uid="{5C4C4C91-F111-40E4-85A3-04EC62C26EF7}"/>
    <cellStyle name="Porcentagem 2 3" xfId="153" xr:uid="{0211001B-58D7-43C1-A63F-F54459C0D871}"/>
    <cellStyle name="Porcentagem 2 3 2" xfId="154" xr:uid="{2CFD6AA1-68E9-471E-B408-32F9F8FC0992}"/>
    <cellStyle name="Porcentagem 2 4" xfId="155" xr:uid="{3826DD01-53F3-4BE1-B658-CD68AC0B5B14}"/>
    <cellStyle name="Porcentagem 3" xfId="13" xr:uid="{00000000-0005-0000-0000-00004A000000}"/>
    <cellStyle name="Porcentagem 3 2" xfId="52" xr:uid="{00000000-0005-0000-0000-00004B000000}"/>
    <cellStyle name="Porcentagem 3 2 2" xfId="99" xr:uid="{00000000-0005-0000-0000-00004C000000}"/>
    <cellStyle name="Porcentagem 3 2 3" xfId="241" xr:uid="{9D950F8B-29B6-4CFE-9E4D-523281CD21FD}"/>
    <cellStyle name="Porcentagem 3 3" xfId="62" xr:uid="{00000000-0005-0000-0000-00004D000000}"/>
    <cellStyle name="Porcentagem 3 3 2" xfId="108" xr:uid="{00000000-0005-0000-0000-00004E000000}"/>
    <cellStyle name="Porcentagem 3 3 3" xfId="249" xr:uid="{A69EDFE1-8714-4FAB-A7F8-79E272346630}"/>
    <cellStyle name="Porcentagem 3 4" xfId="70" xr:uid="{00000000-0005-0000-0000-00004F000000}"/>
    <cellStyle name="Porcentagem 3 5" xfId="214" xr:uid="{7E58206B-EA76-497E-9140-80B6A6A1D6DE}"/>
    <cellStyle name="Porcentagem 4" xfId="22" xr:uid="{00000000-0005-0000-0000-000050000000}"/>
    <cellStyle name="Porcentagem 4 2" xfId="77" xr:uid="{00000000-0005-0000-0000-000051000000}"/>
    <cellStyle name="Porcentagem 4 2 2" xfId="156" xr:uid="{198B1679-0F16-4541-BA84-9F572959CD34}"/>
    <cellStyle name="Porcentagem 4 3" xfId="221" xr:uid="{870B50A9-BDBE-4105-9A54-B6AFD4E377CB}"/>
    <cellStyle name="Separador de milhares 2" xfId="10" xr:uid="{00000000-0005-0000-0000-000052000000}"/>
    <cellStyle name="Separador de milhares 2 2" xfId="157" xr:uid="{10A07D83-8614-46D1-A536-C1A283277F2C}"/>
    <cellStyle name="Separador de milhares 2 2 2" xfId="23" xr:uid="{00000000-0005-0000-0000-000053000000}"/>
    <cellStyle name="Separador de milhares 2 2 2 2" xfId="78" xr:uid="{00000000-0005-0000-0000-000054000000}"/>
    <cellStyle name="Separador de milhares 2 2 2 2 2" xfId="183" xr:uid="{903F5427-E493-4B55-9E85-A867094E73C8}"/>
    <cellStyle name="Separador de milhares 2 2 2 3" xfId="119" xr:uid="{66149123-6D09-423B-AF23-0182EA9B10F6}"/>
    <cellStyle name="Separador de milhares 2 2 2 4" xfId="158" xr:uid="{581BBFFA-6196-40EF-8F16-FAFF506A979D}"/>
    <cellStyle name="Separador de milhares 2 2 2 5" xfId="222" xr:uid="{9751E928-338F-4D4A-8359-3501F52F8BC3}"/>
    <cellStyle name="Separador de milhares 2 2 3" xfId="182" xr:uid="{16120F08-67CF-41B7-B695-86C6BA39155E}"/>
    <cellStyle name="Separador de milhares 2 3" xfId="159" xr:uid="{AD035D94-85C2-4973-9894-8F630AB6FF04}"/>
    <cellStyle name="Separador de milhares 2 3 2" xfId="160" xr:uid="{BAC7BF8E-2525-45F4-9E44-FF554DA9510C}"/>
    <cellStyle name="Separador de milhares 2 3 2 2" xfId="185" xr:uid="{F7072CE2-4683-4AB0-81E2-E2530A41555B}"/>
    <cellStyle name="Separador de milhares 2 3 3" xfId="184" xr:uid="{37F85C04-2D94-448B-8AD0-A9A8373AF8E1}"/>
    <cellStyle name="Separador de milhares 2 4" xfId="126" xr:uid="{D6B32EA9-50C8-4E4B-B5E6-6E430D928EFE}"/>
    <cellStyle name="Separador de milhares 2 4 2" xfId="186" xr:uid="{B1688005-3659-4CDD-B180-1FF4B6AAECE1}"/>
    <cellStyle name="Separador de milhares 2 5" xfId="178" xr:uid="{BCF0CC66-BAD2-464B-8285-886D94AFE65C}"/>
    <cellStyle name="Separador de milhares 3" xfId="14" xr:uid="{00000000-0005-0000-0000-000055000000}"/>
    <cellStyle name="Separador de milhares 3 2" xfId="71" xr:uid="{00000000-0005-0000-0000-000056000000}"/>
    <cellStyle name="Separador de milhares 3 2 2" xfId="187" xr:uid="{926AB724-497C-470B-A68B-8D983BA3E4FA}"/>
    <cellStyle name="Separador de milhares 3 3" xfId="161" xr:uid="{8D46AA49-3D42-4F64-ADB9-2C9FA1E057A8}"/>
    <cellStyle name="Separador de milhares 3 4" xfId="215" xr:uid="{5EBF5D42-E76E-4C15-B55E-526D7373A251}"/>
    <cellStyle name="Separador de milhares 4" xfId="19" xr:uid="{00000000-0005-0000-0000-000057000000}"/>
    <cellStyle name="Separador de milhares 4 2" xfId="74" xr:uid="{00000000-0005-0000-0000-000058000000}"/>
    <cellStyle name="Separador de milhares 4 2 2" xfId="188" xr:uid="{62125110-C3B9-4B3D-96F2-47D8FD86DB8E}"/>
    <cellStyle name="Separador de milhares 4 3" xfId="162" xr:uid="{3B1D4C1C-3397-4E20-A62E-E9146F7FE24F}"/>
    <cellStyle name="Separador de milhares 4 4" xfId="218" xr:uid="{77A7E6EB-C44A-46A6-A76F-266F511565F1}"/>
    <cellStyle name="Separador de milhares 5" xfId="21" xr:uid="{00000000-0005-0000-0000-000059000000}"/>
    <cellStyle name="Separador de milhares 5 2" xfId="76" xr:uid="{00000000-0005-0000-0000-00005A000000}"/>
    <cellStyle name="Separador de milhares 5 2 2" xfId="189" xr:uid="{517290BC-119F-441F-A213-3711ACBB9FD3}"/>
    <cellStyle name="Separador de milhares 5 3" xfId="163" xr:uid="{43F1A0D5-0AC9-4432-8E33-9FF627FDC328}"/>
    <cellStyle name="Separador de milhares 5 4" xfId="220" xr:uid="{60DD7C29-4838-46C9-A6ED-916C8568F1B6}"/>
    <cellStyle name="Vírgula" xfId="265" builtinId="3"/>
    <cellStyle name="Vírgula 10" xfId="177" xr:uid="{575C7261-CDD3-4E6E-AAD4-2A91108349D5}"/>
    <cellStyle name="Vírgula 11" xfId="206" xr:uid="{AA0B2E3E-6D4F-4417-BB6E-AC1E219A3257}"/>
    <cellStyle name="Vírgula 12" xfId="256" xr:uid="{3D415B84-8828-467C-AFC1-F3A905AC6B28}"/>
    <cellStyle name="Vírgula 13" xfId="258" xr:uid="{4949F617-5FFB-45B3-A0CC-E6FFC8AA2152}"/>
    <cellStyle name="Vírgula 14" xfId="267" xr:uid="{00000000-0005-0000-0000-000038010000}"/>
    <cellStyle name="Vírgula 15" xfId="269" xr:uid="{00000000-0005-0000-0000-00003A010000}"/>
    <cellStyle name="Vírgula 16" xfId="111" xr:uid="{00000000-0005-0000-0000-00005C000000}"/>
    <cellStyle name="Vírgula 16 2" xfId="128" xr:uid="{40F850AD-DB87-4A39-A145-091FC9E34564}"/>
    <cellStyle name="Vírgula 16 3" xfId="251" xr:uid="{A308ED62-92A3-4C65-9358-3A19096ED27B}"/>
    <cellStyle name="Vírgula 2" xfId="17" xr:uid="{00000000-0005-0000-0000-00005D000000}"/>
    <cellStyle name="Vírgula 2 2" xfId="37" xr:uid="{00000000-0005-0000-0000-00005E000000}"/>
    <cellStyle name="Vírgula 2 2 2" xfId="109" xr:uid="{00000000-0005-0000-0000-00005F000000}"/>
    <cellStyle name="Vírgula 2 2 3" xfId="87" xr:uid="{00000000-0005-0000-0000-000060000000}"/>
    <cellStyle name="Vírgula 2 2 4" xfId="122" xr:uid="{615892D3-CF6A-46BF-9372-B62F63A29E58}"/>
    <cellStyle name="Vírgula 2 2 5" xfId="191" xr:uid="{FAEBD901-A0DB-48A2-A546-6210D5C746AC}"/>
    <cellStyle name="Vírgula 2 2 6" xfId="229" xr:uid="{60C89737-9B12-4C2A-9F5E-B0DF643C06C4}"/>
    <cellStyle name="Vírgula 2 3" xfId="120" xr:uid="{C215D264-247D-43AA-A8F3-68213B432E1C}"/>
    <cellStyle name="Vírgula 2 4" xfId="165" xr:uid="{8648A808-B5E0-49A6-8A1F-95F36BD62883}"/>
    <cellStyle name="Vírgula 24" xfId="113" xr:uid="{00000000-0005-0000-0000-000061000000}"/>
    <cellStyle name="Vírgula 24 2" xfId="130" xr:uid="{8CBAA230-F047-4C21-B9DD-1406F1116037}"/>
    <cellStyle name="Vírgula 24 3" xfId="253" xr:uid="{DDB61EA7-963F-430D-B2A8-BD39CCBA10FE}"/>
    <cellStyle name="Vírgula 25" xfId="115" xr:uid="{00000000-0005-0000-0000-000062000000}"/>
    <cellStyle name="Vírgula 25 2" xfId="255" xr:uid="{A994FB42-8549-4CEF-A618-A8FE1D24A924}"/>
    <cellStyle name="Vírgula 3" xfId="31" xr:uid="{00000000-0005-0000-0000-000063000000}"/>
    <cellStyle name="Vírgula 3 2" xfId="47" xr:uid="{00000000-0005-0000-0000-000064000000}"/>
    <cellStyle name="Vírgula 3 2 2" xfId="94" xr:uid="{00000000-0005-0000-0000-000065000000}"/>
    <cellStyle name="Vírgula 3 2 3" xfId="193" xr:uid="{7C6D7957-F9E4-416D-935A-A55FCF0D55A8}"/>
    <cellStyle name="Vírgula 3 2 4" xfId="236" xr:uid="{DB699F92-61D1-4D14-873A-C05D48D321AC}"/>
    <cellStyle name="Vírgula 3 3" xfId="57" xr:uid="{00000000-0005-0000-0000-000066000000}"/>
    <cellStyle name="Vírgula 3 3 2" xfId="103" xr:uid="{00000000-0005-0000-0000-000067000000}"/>
    <cellStyle name="Vírgula 3 3 3" xfId="244" xr:uid="{5F0BE6B2-2E53-4B46-B5FC-14A44039F1A3}"/>
    <cellStyle name="Vírgula 3 4" xfId="83" xr:uid="{00000000-0005-0000-0000-000068000000}"/>
    <cellStyle name="Vírgula 3 5" xfId="123" xr:uid="{4E2EF565-9B0D-4726-8D8A-1A16155B9096}"/>
    <cellStyle name="Vírgula 3 6" xfId="167" xr:uid="{6498FB5F-FDC5-443B-9A38-D1167D5C5AA2}"/>
    <cellStyle name="Vírgula 3 7" xfId="227" xr:uid="{EC81448B-256D-4642-9B4D-502F9C0BEE1E}"/>
    <cellStyle name="Vírgula 4" xfId="41" xr:uid="{00000000-0005-0000-0000-000069000000}"/>
    <cellStyle name="Vírgula 4 2" xfId="42" xr:uid="{00000000-0005-0000-0000-00006A000000}"/>
    <cellStyle name="Vírgula 4 2 2" xfId="90" xr:uid="{00000000-0005-0000-0000-00006B000000}"/>
    <cellStyle name="Vírgula 4 2 3" xfId="195" xr:uid="{93B83BF8-8058-4951-B69A-03E8FCCCCB12}"/>
    <cellStyle name="Vírgula 4 2 4" xfId="232" xr:uid="{C9829FB5-0614-402E-8C68-AA7934E0B67A}"/>
    <cellStyle name="Vírgula 4 3" xfId="50" xr:uid="{00000000-0005-0000-0000-00006C000000}"/>
    <cellStyle name="Vírgula 4 3 2" xfId="97" xr:uid="{00000000-0005-0000-0000-00006D000000}"/>
    <cellStyle name="Vírgula 4 3 3" xfId="239" xr:uid="{1AE9D10F-E3EA-44E3-8065-F135C44B38A4}"/>
    <cellStyle name="Vírgula 4 4" xfId="60" xr:uid="{00000000-0005-0000-0000-00006E000000}"/>
    <cellStyle name="Vírgula 4 4 2" xfId="106" xr:uid="{00000000-0005-0000-0000-00006F000000}"/>
    <cellStyle name="Vírgula 4 4 3" xfId="247" xr:uid="{33738356-24C7-4AF4-9D2C-A8DFB4CE1E66}"/>
    <cellStyle name="Vírgula 4 5" xfId="89" xr:uid="{00000000-0005-0000-0000-000070000000}"/>
    <cellStyle name="Vírgula 4 6" xfId="169" xr:uid="{CE58E95C-8C8D-4CC4-9007-D92929BC4819}"/>
    <cellStyle name="Vírgula 4 7" xfId="231" xr:uid="{AE148CAB-7266-4840-B71F-C0742CE0C398}"/>
    <cellStyle name="Vírgula 5" xfId="25" xr:uid="{00000000-0005-0000-0000-000071000000}"/>
    <cellStyle name="Vírgula 5 2" xfId="35" xr:uid="{00000000-0005-0000-0000-000072000000}"/>
    <cellStyle name="Vírgula 5 2 2" xfId="86" xr:uid="{00000000-0005-0000-0000-000073000000}"/>
    <cellStyle name="Vírgula 5 2 3" xfId="197" xr:uid="{260E099E-723E-4F41-9F92-18C4D80F1FB5}"/>
    <cellStyle name="Vírgula 5 3" xfId="79" xr:uid="{00000000-0005-0000-0000-000074000000}"/>
    <cellStyle name="Vírgula 5 4" xfId="171" xr:uid="{17ED9431-D4CB-4935-872F-F770CB2A5014}"/>
    <cellStyle name="Vírgula 5 5" xfId="223" xr:uid="{379AFCED-F76F-4401-BABF-A69F8726DEBD}"/>
    <cellStyle name="Vírgula 6" xfId="117" xr:uid="{9EE9B603-1C5B-4372-BCAC-5A0F716EB77B}"/>
    <cellStyle name="Vírgula 6 2" xfId="199" xr:uid="{6BBA1DE2-7F64-4ACD-B6FE-863FFC9DE255}"/>
    <cellStyle name="Vírgula 6 3" xfId="173" xr:uid="{8A816868-DA5E-4020-BE0E-ECC538ED2F57}"/>
    <cellStyle name="Vírgula 7" xfId="125" xr:uid="{87B02F9C-C0DA-4B0E-88B4-FC205FEC258F}"/>
    <cellStyle name="Vírgula 7 2" xfId="201" xr:uid="{599D7DD2-DE85-4666-B398-99F1D54799E5}"/>
    <cellStyle name="Vírgula 8" xfId="133" xr:uid="{8F10E623-A775-49DB-9073-8B00C50A4021}"/>
    <cellStyle name="Vírgula 8 2" xfId="203" xr:uid="{C527CD62-5EE3-4723-BA29-10AE40302F64}"/>
    <cellStyle name="Vírgula 9" xfId="176" xr:uid="{48AF1CC5-790C-4670-82E1-FF8B3B4D5A22}"/>
    <cellStyle name="Vírgula 9 2" xfId="204" xr:uid="{B0EBCEA8-2849-463A-A818-6B421883CFA0}"/>
  </cellStyles>
  <dxfs count="2">
    <dxf>
      <fill>
        <patternFill>
          <bgColor theme="9" tint="0.39994506668294322"/>
        </patternFill>
      </fill>
    </dxf>
    <dxf>
      <fill>
        <patternFill>
          <bgColor theme="9" tint="0.399945066682943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247650</xdr:colOff>
          <xdr:row>2</xdr:row>
          <xdr:rowOff>57150</xdr:rowOff>
        </xdr:from>
        <xdr:to>
          <xdr:col>10</xdr:col>
          <xdr:colOff>95250</xdr:colOff>
          <xdr:row>5</xdr:row>
          <xdr:rowOff>12700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Atualizar I0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285750</xdr:colOff>
          <xdr:row>5</xdr:row>
          <xdr:rowOff>146050</xdr:rowOff>
        </xdr:from>
        <xdr:to>
          <xdr:col>10</xdr:col>
          <xdr:colOff>95250</xdr:colOff>
          <xdr:row>9</xdr:row>
          <xdr:rowOff>57150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Preencher RESUMO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0</xdr:row>
          <xdr:rowOff>0</xdr:rowOff>
        </xdr:from>
        <xdr:to>
          <xdr:col>7</xdr:col>
          <xdr:colOff>603250</xdr:colOff>
          <xdr:row>2</xdr:row>
          <xdr:rowOff>152400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Voltar para RESUMO ou COTAÇÃO ou INDICE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3</xdr:row>
          <xdr:rowOff>107950</xdr:rowOff>
        </xdr:from>
        <xdr:to>
          <xdr:col>7</xdr:col>
          <xdr:colOff>508000</xdr:colOff>
          <xdr:row>5</xdr:row>
          <xdr:rowOff>114300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Criar Depreciação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0</xdr:row>
          <xdr:rowOff>0</xdr:rowOff>
        </xdr:from>
        <xdr:to>
          <xdr:col>7</xdr:col>
          <xdr:colOff>603250</xdr:colOff>
          <xdr:row>2</xdr:row>
          <xdr:rowOff>152400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Voltar para RESUMO ou COTAÇÃO ou INDICE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3</xdr:row>
          <xdr:rowOff>107950</xdr:rowOff>
        </xdr:from>
        <xdr:to>
          <xdr:col>7</xdr:col>
          <xdr:colOff>508000</xdr:colOff>
          <xdr:row>5</xdr:row>
          <xdr:rowOff>114300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300-000002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Criar Auxiliar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7</xdr:col>
      <xdr:colOff>590550</xdr:colOff>
      <xdr:row>11</xdr:row>
      <xdr:rowOff>0</xdr:rowOff>
    </xdr:from>
    <xdr:to>
      <xdr:col>19</xdr:col>
      <xdr:colOff>313419</xdr:colOff>
      <xdr:row>35</xdr:row>
      <xdr:rowOff>123295</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096000" y="1476375"/>
          <a:ext cx="7038069" cy="40094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589878</xdr:colOff>
      <xdr:row>3</xdr:row>
      <xdr:rowOff>2577</xdr:rowOff>
    </xdr:to>
    <xdr:grpSp>
      <xdr:nvGrpSpPr>
        <xdr:cNvPr id="2" name="Group 4">
          <a:extLst>
            <a:ext uri="{FF2B5EF4-FFF2-40B4-BE49-F238E27FC236}">
              <a16:creationId xmlns:a16="http://schemas.microsoft.com/office/drawing/2014/main" id="{00000000-0008-0000-0700-000002000000}"/>
            </a:ext>
          </a:extLst>
        </xdr:cNvPr>
        <xdr:cNvGrpSpPr>
          <a:grpSpLocks noChangeAspect="1"/>
        </xdr:cNvGrpSpPr>
      </xdr:nvGrpSpPr>
      <xdr:grpSpPr bwMode="auto">
        <a:xfrm>
          <a:off x="0" y="0"/>
          <a:ext cx="589878" cy="675677"/>
          <a:chOff x="1139" y="558"/>
          <a:chExt cx="1698" cy="1608"/>
        </a:xfrm>
      </xdr:grpSpPr>
      <xdr:pic>
        <xdr:nvPicPr>
          <xdr:cNvPr id="3" name="Imagem 2" descr="Sem Título-1">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5301"/>
          <a:stretch>
            <a:fillRect/>
          </a:stretch>
        </xdr:blipFill>
        <xdr:spPr bwMode="auto">
          <a:xfrm>
            <a:off x="1139" y="558"/>
            <a:ext cx="1698" cy="16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m 3" descr="Sabesp_branc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0" y="832"/>
            <a:ext cx="814" cy="11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xdr:from>
          <xdr:col>7</xdr:col>
          <xdr:colOff>171450</xdr:colOff>
          <xdr:row>0</xdr:row>
          <xdr:rowOff>222250</xdr:rowOff>
        </xdr:from>
        <xdr:to>
          <xdr:col>7</xdr:col>
          <xdr:colOff>1962150</xdr:colOff>
          <xdr:row>2</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Criar Composição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589878</xdr:colOff>
      <xdr:row>3</xdr:row>
      <xdr:rowOff>2577</xdr:rowOff>
    </xdr:to>
    <xdr:grpSp>
      <xdr:nvGrpSpPr>
        <xdr:cNvPr id="2" name="Group 4">
          <a:extLst>
            <a:ext uri="{FF2B5EF4-FFF2-40B4-BE49-F238E27FC236}">
              <a16:creationId xmlns:a16="http://schemas.microsoft.com/office/drawing/2014/main" id="{00000000-0008-0000-0800-000002000000}"/>
            </a:ext>
          </a:extLst>
        </xdr:cNvPr>
        <xdr:cNvGrpSpPr>
          <a:grpSpLocks noChangeAspect="1"/>
        </xdr:cNvGrpSpPr>
      </xdr:nvGrpSpPr>
      <xdr:grpSpPr bwMode="auto">
        <a:xfrm>
          <a:off x="641350" y="0"/>
          <a:ext cx="589878" cy="675677"/>
          <a:chOff x="1139" y="558"/>
          <a:chExt cx="1698" cy="1608"/>
        </a:xfrm>
      </xdr:grpSpPr>
      <xdr:pic>
        <xdr:nvPicPr>
          <xdr:cNvPr id="3" name="Imagem 2" descr="Sem Título-1">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5301"/>
          <a:stretch>
            <a:fillRect/>
          </a:stretch>
        </xdr:blipFill>
        <xdr:spPr bwMode="auto">
          <a:xfrm>
            <a:off x="1139" y="558"/>
            <a:ext cx="1698" cy="16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m 3" descr="Sabesp_branc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0" y="832"/>
            <a:ext cx="814" cy="11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xdr:from>
          <xdr:col>8</xdr:col>
          <xdr:colOff>247650</xdr:colOff>
          <xdr:row>0</xdr:row>
          <xdr:rowOff>260350</xdr:rowOff>
        </xdr:from>
        <xdr:to>
          <xdr:col>8</xdr:col>
          <xdr:colOff>1504950</xdr:colOff>
          <xdr:row>3</xdr:row>
          <xdr:rowOff>12700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800-000002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Enviar para RESUMO AUX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12</xdr:col>
          <xdr:colOff>1803400</xdr:colOff>
          <xdr:row>2</xdr:row>
          <xdr:rowOff>146050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Voltar para RESUMO ou COTAÇÃO ou INDICE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3</xdr:row>
          <xdr:rowOff>88900</xdr:rowOff>
        </xdr:from>
        <xdr:to>
          <xdr:col>12</xdr:col>
          <xdr:colOff>1746250</xdr:colOff>
          <xdr:row>5</xdr:row>
          <xdr:rowOff>88900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Criar nova Depreciação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2203450</xdr:colOff>
          <xdr:row>0</xdr:row>
          <xdr:rowOff>107950</xdr:rowOff>
        </xdr:from>
        <xdr:to>
          <xdr:col>14</xdr:col>
          <xdr:colOff>304800</xdr:colOff>
          <xdr:row>3</xdr:row>
          <xdr:rowOff>19050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Enviar para RESUMO DEP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12</xdr:col>
          <xdr:colOff>1803400</xdr:colOff>
          <xdr:row>2</xdr:row>
          <xdr:rowOff>146050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B00-000003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Voltar para RESUMO ou COTAÇÃO ou INDICE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3</xdr:row>
          <xdr:rowOff>88900</xdr:rowOff>
        </xdr:from>
        <xdr:to>
          <xdr:col>12</xdr:col>
          <xdr:colOff>1746250</xdr:colOff>
          <xdr:row>5</xdr:row>
          <xdr:rowOff>88900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Criar nova Depreciação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2203450</xdr:colOff>
          <xdr:row>0</xdr:row>
          <xdr:rowOff>107950</xdr:rowOff>
        </xdr:from>
        <xdr:to>
          <xdr:col>14</xdr:col>
          <xdr:colOff>304800</xdr:colOff>
          <xdr:row>3</xdr:row>
          <xdr:rowOff>19050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000" b="0" i="0" u="none" strike="noStrike" baseline="0">
                  <a:solidFill>
                    <a:srgbClr val="000000"/>
                  </a:solidFill>
                  <a:latin typeface="Arial"/>
                  <a:cs typeface="Arial"/>
                </a:rPr>
                <a:t>Enviar para RESUMO DEP</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planalto.gov.br/ccivil_03/decreto-lei/del5452.htm" TargetMode="Externa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5"/>
  <dimension ref="A3:M21"/>
  <sheetViews>
    <sheetView tabSelected="1" zoomScale="85" zoomScaleNormal="85" workbookViewId="0">
      <selection activeCell="B21" sqref="B21"/>
    </sheetView>
  </sheetViews>
  <sheetFormatPr defaultColWidth="9.1796875" defaultRowHeight="12.5" x14ac:dyDescent="0.25"/>
  <cols>
    <col min="1" max="1" width="14.1796875" style="80" customWidth="1"/>
    <col min="2" max="2" width="74.54296875" style="82" customWidth="1"/>
    <col min="3" max="3" width="9.1796875" style="30"/>
    <col min="4" max="4" width="14.453125" style="53" bestFit="1" customWidth="1"/>
    <col min="5" max="5" width="9.1796875" style="30"/>
    <col min="6" max="6" width="14.81640625" style="23" bestFit="1" customWidth="1"/>
    <col min="7" max="11" width="9.1796875" style="44"/>
    <col min="12" max="12" width="20.81640625" style="44" customWidth="1"/>
    <col min="13" max="13" width="15.7265625" style="44" bestFit="1" customWidth="1"/>
    <col min="14" max="14" width="14.54296875" style="44" customWidth="1"/>
    <col min="15" max="15" width="15.7265625" style="44" customWidth="1"/>
    <col min="16" max="16384" width="9.1796875" style="44"/>
  </cols>
  <sheetData>
    <row r="3" spans="1:13" ht="23.25" customHeight="1" x14ac:dyDescent="0.25">
      <c r="A3" s="83" t="s">
        <v>10044</v>
      </c>
      <c r="B3" s="84" t="s">
        <v>0</v>
      </c>
      <c r="C3" s="85" t="s">
        <v>10045</v>
      </c>
      <c r="D3" s="86" t="s">
        <v>10046</v>
      </c>
      <c r="E3" s="93" t="s">
        <v>11592</v>
      </c>
      <c r="F3" s="86" t="s">
        <v>10060</v>
      </c>
      <c r="G3" s="93" t="s">
        <v>11603</v>
      </c>
      <c r="L3" s="402" t="s">
        <v>11604</v>
      </c>
      <c r="M3" s="403"/>
    </row>
    <row r="4" spans="1:13" ht="13" x14ac:dyDescent="0.25">
      <c r="A4" s="197"/>
      <c r="B4" s="89"/>
      <c r="C4" s="191"/>
      <c r="D4" s="81"/>
      <c r="E4" s="54"/>
      <c r="F4" s="81">
        <f t="shared" ref="F4" si="0">E4*D4</f>
        <v>0</v>
      </c>
      <c r="G4" s="54">
        <f t="shared" ref="G4" ca="1" si="1">IF(B4&lt;&gt;"",INDEX(INDIRECT(MID(_xlfn.FORMULATEXT(B4),2,SEARCH("!",_xlfn.FORMULATEXT(B4))-2)&amp;"!B:B",TRUE),MATCH("Total",INDIRECT(MID(_xlfn.FORMULATEXT(B4),2,SEARCH("!",_xlfn.FORMULATEXT(B4))-2)&amp;"!B:B",TRUE),0)+1,1),IF(B4="Cotação",1,IF(B4&lt;&gt;"",1,0)))</f>
        <v>0</v>
      </c>
      <c r="L4" s="55" t="s">
        <v>10058</v>
      </c>
      <c r="M4" s="55" t="s">
        <v>14431</v>
      </c>
    </row>
    <row r="5" spans="1:13" x14ac:dyDescent="0.25">
      <c r="A5" s="197"/>
      <c r="B5" s="89"/>
      <c r="C5" s="191"/>
      <c r="D5" s="81"/>
      <c r="E5" s="54"/>
      <c r="F5" s="81">
        <f t="shared" ref="F5" si="2">E5*D5</f>
        <v>0</v>
      </c>
      <c r="G5" s="54">
        <f t="shared" ref="G5" ca="1" si="3">IF(B5&lt;&gt;"",INDEX(INDIRECT(MID(_xlfn.FORMULATEXT(B5),2,SEARCH("!",_xlfn.FORMULATEXT(B5))-2)&amp;"!B:B",TRUE),MATCH("Total",INDIRECT(MID(_xlfn.FORMULATEXT(B5),2,SEARCH("!",_xlfn.FORMULATEXT(B5))-2)&amp;"!B:B",TRUE),0)+1,1),IF(B5="Cotação",1,IF(B5&lt;&gt;"",1,0)))</f>
        <v>0</v>
      </c>
      <c r="L5" s="54" t="s">
        <v>14434</v>
      </c>
      <c r="M5" s="67">
        <v>300</v>
      </c>
    </row>
    <row r="6" spans="1:13" x14ac:dyDescent="0.25">
      <c r="A6" s="197"/>
      <c r="B6" s="89"/>
      <c r="C6" s="191"/>
      <c r="D6" s="81"/>
      <c r="E6" s="54"/>
      <c r="F6" s="81">
        <f t="shared" ref="F6:F19" si="4">E6*D6</f>
        <v>0</v>
      </c>
      <c r="G6" s="54">
        <f t="shared" ref="G6:G19" ca="1" si="5">IF(B6&lt;&gt;"",INDEX(INDIRECT(MID(_xlfn.FORMULATEXT(B6),2,SEARCH("!",_xlfn.FORMULATEXT(B6))-2)&amp;"!B:B",TRUE),MATCH("Total",INDIRECT(MID(_xlfn.FORMULATEXT(B6),2,SEARCH("!",_xlfn.FORMULATEXT(B6))-2)&amp;"!B:B",TRUE),0)+1,1),IF(B6="Cotação",1,IF(B6&lt;&gt;"",1,0)))</f>
        <v>0</v>
      </c>
      <c r="L6" s="54" t="s">
        <v>14435</v>
      </c>
      <c r="M6" s="67">
        <f>COUNTA(COTAÇÃO!B5:B1001)*5</f>
        <v>0</v>
      </c>
    </row>
    <row r="7" spans="1:13" x14ac:dyDescent="0.25">
      <c r="A7" s="197"/>
      <c r="B7" s="89"/>
      <c r="C7" s="191"/>
      <c r="D7" s="81"/>
      <c r="E7" s="54"/>
      <c r="F7" s="81">
        <f t="shared" si="4"/>
        <v>0</v>
      </c>
      <c r="G7" s="54">
        <f t="shared" ca="1" si="5"/>
        <v>0</v>
      </c>
      <c r="L7" s="54" t="s">
        <v>14436</v>
      </c>
      <c r="M7" s="67">
        <f>SUM('RESUMO DEP'!D2:D20)</f>
        <v>0</v>
      </c>
    </row>
    <row r="8" spans="1:13" x14ac:dyDescent="0.25">
      <c r="A8" s="197"/>
      <c r="B8" s="89"/>
      <c r="C8" s="191"/>
      <c r="D8" s="81"/>
      <c r="E8" s="54"/>
      <c r="F8" s="81">
        <f t="shared" si="4"/>
        <v>0</v>
      </c>
      <c r="G8" s="54">
        <f t="shared" ca="1" si="5"/>
        <v>0</v>
      </c>
      <c r="L8" s="54" t="s">
        <v>14438</v>
      </c>
      <c r="M8" s="67">
        <f>SUM('RESUMO AUX'!$D$2:$D$20)</f>
        <v>0</v>
      </c>
    </row>
    <row r="9" spans="1:13" x14ac:dyDescent="0.25">
      <c r="A9" s="197"/>
      <c r="B9" s="89"/>
      <c r="C9" s="191"/>
      <c r="D9" s="81"/>
      <c r="E9" s="54"/>
      <c r="F9" s="81">
        <f t="shared" si="4"/>
        <v>0</v>
      </c>
      <c r="G9" s="54">
        <f t="shared" ca="1" si="5"/>
        <v>0</v>
      </c>
      <c r="L9" s="54" t="s">
        <v>14437</v>
      </c>
      <c r="M9" s="67">
        <f ca="1">SUM(G4:G19)</f>
        <v>0</v>
      </c>
    </row>
    <row r="10" spans="1:13" x14ac:dyDescent="0.25">
      <c r="A10" s="197"/>
      <c r="B10" s="89"/>
      <c r="C10" s="191"/>
      <c r="D10" s="81"/>
      <c r="E10" s="54"/>
      <c r="F10" s="81">
        <f t="shared" si="4"/>
        <v>0</v>
      </c>
      <c r="G10" s="54">
        <f t="shared" ca="1" si="5"/>
        <v>0</v>
      </c>
      <c r="L10" s="54" t="s">
        <v>16368</v>
      </c>
      <c r="M10" s="67">
        <v>0</v>
      </c>
    </row>
    <row r="11" spans="1:13" ht="13" x14ac:dyDescent="0.25">
      <c r="A11" s="197"/>
      <c r="B11" s="89"/>
      <c r="C11" s="191"/>
      <c r="D11" s="81"/>
      <c r="E11" s="54"/>
      <c r="F11" s="81">
        <f t="shared" si="4"/>
        <v>0</v>
      </c>
      <c r="G11" s="54">
        <f t="shared" ca="1" si="5"/>
        <v>0</v>
      </c>
      <c r="L11" s="55" t="s">
        <v>11593</v>
      </c>
      <c r="M11" s="55">
        <f ca="1">SUM(M5:M9)</f>
        <v>300</v>
      </c>
    </row>
    <row r="12" spans="1:13" x14ac:dyDescent="0.25">
      <c r="A12" s="79"/>
      <c r="B12" s="89"/>
      <c r="C12" s="191"/>
      <c r="D12" s="81"/>
      <c r="E12" s="54"/>
      <c r="F12" s="81">
        <f t="shared" si="4"/>
        <v>0</v>
      </c>
      <c r="G12" s="54">
        <f t="shared" ca="1" si="5"/>
        <v>0</v>
      </c>
    </row>
    <row r="13" spans="1:13" x14ac:dyDescent="0.25">
      <c r="A13" s="79"/>
      <c r="B13" s="89"/>
      <c r="C13" s="191"/>
      <c r="D13" s="81"/>
      <c r="E13" s="54"/>
      <c r="F13" s="81">
        <f t="shared" si="4"/>
        <v>0</v>
      </c>
      <c r="G13" s="54">
        <f t="shared" ca="1" si="5"/>
        <v>0</v>
      </c>
    </row>
    <row r="14" spans="1:13" x14ac:dyDescent="0.25">
      <c r="A14" s="79"/>
      <c r="B14" s="89"/>
      <c r="C14" s="191"/>
      <c r="D14" s="81"/>
      <c r="E14" s="54"/>
      <c r="F14" s="81">
        <f t="shared" si="4"/>
        <v>0</v>
      </c>
      <c r="G14" s="54">
        <f t="shared" ca="1" si="5"/>
        <v>0</v>
      </c>
    </row>
    <row r="15" spans="1:13" x14ac:dyDescent="0.25">
      <c r="A15" s="79"/>
      <c r="B15" s="89"/>
      <c r="C15" s="191"/>
      <c r="D15" s="81"/>
      <c r="E15" s="54"/>
      <c r="F15" s="81">
        <f t="shared" si="4"/>
        <v>0</v>
      </c>
      <c r="G15" s="54">
        <f t="shared" ca="1" si="5"/>
        <v>0</v>
      </c>
    </row>
    <row r="16" spans="1:13" x14ac:dyDescent="0.25">
      <c r="A16" s="79"/>
      <c r="B16" s="89"/>
      <c r="C16" s="191"/>
      <c r="D16" s="81"/>
      <c r="E16" s="54"/>
      <c r="F16" s="81">
        <f t="shared" si="4"/>
        <v>0</v>
      </c>
      <c r="G16" s="54">
        <f t="shared" ca="1" si="5"/>
        <v>0</v>
      </c>
    </row>
    <row r="17" spans="1:10" x14ac:dyDescent="0.25">
      <c r="A17" s="79"/>
      <c r="B17" s="89"/>
      <c r="C17" s="191"/>
      <c r="D17" s="81"/>
      <c r="E17" s="54"/>
      <c r="F17" s="81">
        <f t="shared" si="4"/>
        <v>0</v>
      </c>
      <c r="G17" s="54">
        <f t="shared" ca="1" si="5"/>
        <v>0</v>
      </c>
      <c r="J17" s="30"/>
    </row>
    <row r="18" spans="1:10" x14ac:dyDescent="0.25">
      <c r="A18" s="79"/>
      <c r="B18" s="89"/>
      <c r="C18" s="191"/>
      <c r="D18" s="81"/>
      <c r="E18" s="54"/>
      <c r="F18" s="81">
        <f t="shared" si="4"/>
        <v>0</v>
      </c>
      <c r="G18" s="54">
        <f t="shared" ca="1" si="5"/>
        <v>0</v>
      </c>
      <c r="J18" s="30"/>
    </row>
    <row r="19" spans="1:10" x14ac:dyDescent="0.25">
      <c r="A19" s="79"/>
      <c r="B19" s="89"/>
      <c r="C19" s="191"/>
      <c r="D19" s="81"/>
      <c r="E19" s="54"/>
      <c r="F19" s="81">
        <f t="shared" si="4"/>
        <v>0</v>
      </c>
      <c r="G19" s="54">
        <f t="shared" ca="1" si="5"/>
        <v>0</v>
      </c>
    </row>
    <row r="20" spans="1:10" ht="13" x14ac:dyDescent="0.25">
      <c r="E20" s="55" t="s">
        <v>11593</v>
      </c>
      <c r="F20" s="56">
        <f>SUM(F4:F19)</f>
        <v>0</v>
      </c>
    </row>
    <row r="21" spans="1:10" ht="13" x14ac:dyDescent="0.25">
      <c r="F21" s="378" t="s">
        <v>21770</v>
      </c>
    </row>
  </sheetData>
  <mergeCells count="1">
    <mergeCell ref="L3:M3"/>
  </mergeCells>
  <pageMargins left="0.511811024" right="0.511811024" top="0.78740157499999996" bottom="0.78740157499999996" header="0.31496062000000002" footer="0.31496062000000002"/>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Atualizar_I0">
                <anchor moveWithCells="1" sizeWithCells="1">
                  <from>
                    <xdr:col>7</xdr:col>
                    <xdr:colOff>247650</xdr:colOff>
                    <xdr:row>2</xdr:row>
                    <xdr:rowOff>57150</xdr:rowOff>
                  </from>
                  <to>
                    <xdr:col>10</xdr:col>
                    <xdr:colOff>95250</xdr:colOff>
                    <xdr:row>5</xdr:row>
                    <xdr:rowOff>12700</xdr:rowOff>
                  </to>
                </anchor>
              </controlPr>
            </control>
          </mc:Choice>
        </mc:AlternateContent>
        <mc:AlternateContent xmlns:mc="http://schemas.openxmlformats.org/markup-compatibility/2006">
          <mc:Choice Requires="x14">
            <control shapeId="6148" r:id="rId5" name="Button 4">
              <controlPr defaultSize="0" print="0" autoFill="0" autoPict="0" macro="[0]!Preencher_Resumo">
                <anchor moveWithCells="1" sizeWithCells="1">
                  <from>
                    <xdr:col>7</xdr:col>
                    <xdr:colOff>285750</xdr:colOff>
                    <xdr:row>5</xdr:row>
                    <xdr:rowOff>146050</xdr:rowOff>
                  </from>
                  <to>
                    <xdr:col>10</xdr:col>
                    <xdr:colOff>95250</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3" tint="-0.249977111117893"/>
  </sheetPr>
  <dimension ref="A1:U130"/>
  <sheetViews>
    <sheetView zoomScale="85" zoomScaleNormal="85" workbookViewId="0">
      <selection activeCell="B2" sqref="B2"/>
    </sheetView>
  </sheetViews>
  <sheetFormatPr defaultColWidth="9.1796875" defaultRowHeight="13" x14ac:dyDescent="0.25"/>
  <cols>
    <col min="1" max="1" width="12" style="327" customWidth="1"/>
    <col min="2" max="2" width="38.81640625" style="328" customWidth="1"/>
    <col min="3" max="3" width="10" style="329" bestFit="1" customWidth="1"/>
    <col min="4" max="4" width="14.453125" style="330" bestFit="1" customWidth="1"/>
    <col min="5" max="5" width="14.453125" style="330" customWidth="1"/>
    <col min="6" max="6" width="17.26953125" style="330" bestFit="1" customWidth="1"/>
    <col min="7" max="7" width="17.26953125" style="327" bestFit="1" customWidth="1"/>
    <col min="8" max="10" width="17.26953125" style="327" customWidth="1"/>
    <col min="11" max="11" width="14.54296875" style="327" bestFit="1" customWidth="1"/>
    <col min="12" max="16" width="15" style="327" bestFit="1" customWidth="1"/>
    <col min="17" max="18" width="15" style="327" customWidth="1"/>
    <col min="19" max="19" width="11.7265625" style="327" customWidth="1"/>
    <col min="20" max="20" width="14.81640625" style="327" customWidth="1"/>
    <col min="21" max="21" width="35.81640625" style="327" customWidth="1"/>
    <col min="22" max="24" width="9.1796875" style="331"/>
    <col min="25" max="25" width="41.453125" style="331" customWidth="1"/>
    <col min="26" max="26" width="9.1796875" style="331"/>
    <col min="27" max="28" width="13.1796875" style="331" bestFit="1" customWidth="1"/>
    <col min="29" max="16384" width="9.1796875" style="331"/>
  </cols>
  <sheetData>
    <row r="1" spans="1:21" x14ac:dyDescent="0.25">
      <c r="B1" s="382" t="s">
        <v>16451</v>
      </c>
    </row>
    <row r="2" spans="1:21" x14ac:dyDescent="0.25">
      <c r="B2" s="383" t="str">
        <f>RIGHT(RESUMO!F21,6)</f>
        <v>Jul/25</v>
      </c>
    </row>
    <row r="3" spans="1:21" x14ac:dyDescent="0.25">
      <c r="E3" s="404" t="s">
        <v>10049</v>
      </c>
      <c r="F3" s="404"/>
      <c r="G3" s="404"/>
      <c r="H3" s="404"/>
      <c r="I3" s="404"/>
      <c r="J3" s="404"/>
      <c r="K3" s="404"/>
      <c r="L3" s="404"/>
      <c r="M3" s="404"/>
      <c r="N3" s="404"/>
      <c r="O3" s="404"/>
      <c r="P3" s="404"/>
      <c r="Q3" s="381"/>
      <c r="R3" s="381"/>
    </row>
    <row r="4" spans="1:21" ht="39" x14ac:dyDescent="0.25">
      <c r="A4" s="66" t="s">
        <v>16447</v>
      </c>
      <c r="B4" s="64" t="s">
        <v>10050</v>
      </c>
      <c r="C4" s="64" t="s">
        <v>10045</v>
      </c>
      <c r="D4" s="65" t="s">
        <v>10057</v>
      </c>
      <c r="E4" s="65" t="s">
        <v>14034</v>
      </c>
      <c r="F4" s="65" t="s">
        <v>13924</v>
      </c>
      <c r="G4" s="65" t="s">
        <v>14031</v>
      </c>
      <c r="H4" s="65" t="s">
        <v>14030</v>
      </c>
      <c r="I4" s="65" t="s">
        <v>14032</v>
      </c>
      <c r="J4" s="65" t="s">
        <v>13922</v>
      </c>
      <c r="K4" s="64" t="s">
        <v>10051</v>
      </c>
      <c r="L4" s="64" t="s">
        <v>10052</v>
      </c>
      <c r="M4" s="64" t="s">
        <v>10053</v>
      </c>
      <c r="N4" s="64" t="s">
        <v>10054</v>
      </c>
      <c r="O4" s="64" t="s">
        <v>10055</v>
      </c>
      <c r="P4" s="64" t="s">
        <v>10056</v>
      </c>
      <c r="Q4" s="66" t="s">
        <v>16450</v>
      </c>
      <c r="R4" s="66" t="s">
        <v>16448</v>
      </c>
      <c r="S4" s="66" t="s">
        <v>16449</v>
      </c>
      <c r="T4" s="66" t="s">
        <v>14033</v>
      </c>
      <c r="U4" s="65" t="s">
        <v>13921</v>
      </c>
    </row>
    <row r="5" spans="1:21" x14ac:dyDescent="0.25">
      <c r="A5" s="332"/>
      <c r="B5" s="333"/>
      <c r="C5" s="334"/>
      <c r="D5" s="335"/>
      <c r="E5" s="335"/>
      <c r="F5" s="335"/>
      <c r="G5" s="321"/>
      <c r="H5" s="321"/>
      <c r="I5" s="321"/>
      <c r="J5" s="321"/>
      <c r="K5" s="336"/>
      <c r="L5" s="336"/>
      <c r="M5" s="336"/>
      <c r="N5" s="334"/>
      <c r="O5" s="334"/>
      <c r="P5" s="334"/>
      <c r="Q5" s="334"/>
      <c r="R5" s="334"/>
      <c r="S5" s="322"/>
      <c r="T5" s="322"/>
      <c r="U5" s="323"/>
    </row>
    <row r="6" spans="1:21" x14ac:dyDescent="0.25">
      <c r="A6" s="337"/>
      <c r="B6" s="338"/>
      <c r="C6" s="339"/>
      <c r="D6" s="340" t="str" cm="1">
        <f t="array" ref="D6">_xlfn.IFS(AND(Q6&gt;6,Q6&lt;=36),E6*T6/S6,Q6&lt;=6,E6,Q6=" "," ",Q6&gt;36,"ERRO")</f>
        <v xml:space="preserve"> </v>
      </c>
      <c r="E6" s="340" t="e">
        <f>IF(COUNT(K6:P6)&lt;2,I6,G6)</f>
        <v>#DIV/0!</v>
      </c>
      <c r="F6" s="340" t="e">
        <f>IF(COUNT(K6:P6)&lt;3*AND(E6=I6),$I$4,IF(E6=G6,$G$4,IF(E6=H6,$H$4,IF(E6=J6,$J$4,"Outro"))))</f>
        <v>#DIV/0!</v>
      </c>
      <c r="G6" s="324" t="e">
        <f>AVERAGEIFS(K6:P6,K6:P6,"&lt;="&amp;(AVERAGE(K6:P6)+_xlfn.STDEV.S(K6:P6)),K6:P6,"&gt;="&amp;(AVERAGE(K6:P6)-_xlfn.STDEV.S(K6:P6)))</f>
        <v>#DIV/0!</v>
      </c>
      <c r="H6" s="324" t="e">
        <f>SMALL(K6:P6,1)</f>
        <v>#NUM!</v>
      </c>
      <c r="I6" s="324" t="e">
        <f>AVERAGE(K6:P6)</f>
        <v>#DIV/0!</v>
      </c>
      <c r="J6" s="324" t="e">
        <f>MEDIAN(K6:P6)</f>
        <v>#NUM!</v>
      </c>
      <c r="K6" s="339"/>
      <c r="L6" s="339"/>
      <c r="M6" s="339"/>
      <c r="N6" s="339"/>
      <c r="O6" s="339"/>
      <c r="P6" s="339"/>
      <c r="Q6" s="391" t="str">
        <f>IF(ISBLANK(A6)," ",ROUND(($B$2-A6)/30.44,0))</f>
        <v xml:space="preserve"> </v>
      </c>
      <c r="R6" s="337" t="e">
        <f>EDATE(A6,-1)</f>
        <v>#NUM!</v>
      </c>
      <c r="S6" s="325" t="e">
        <f>VLOOKUP(R6,IPCA!$D:$E,2,FALSE)</f>
        <v>#NUM!</v>
      </c>
      <c r="T6" s="392">
        <f>VLOOKUP($B$2,IPCA!$C:$E,3,FALSE)</f>
        <v>7331.98</v>
      </c>
      <c r="U6" s="326"/>
    </row>
    <row r="7" spans="1:21" x14ac:dyDescent="0.25">
      <c r="A7" s="332"/>
      <c r="B7" s="333"/>
      <c r="C7" s="334"/>
      <c r="D7" s="334"/>
      <c r="E7" s="335"/>
      <c r="F7" s="335"/>
      <c r="G7" s="321"/>
      <c r="H7" s="321"/>
      <c r="I7" s="321"/>
      <c r="J7" s="321"/>
      <c r="K7" s="336"/>
      <c r="L7" s="336"/>
      <c r="M7" s="336"/>
      <c r="N7" s="334"/>
      <c r="O7" s="334"/>
      <c r="P7" s="334"/>
      <c r="Q7" s="334"/>
      <c r="R7" s="334"/>
      <c r="S7" s="322"/>
      <c r="T7" s="322"/>
      <c r="U7" s="323"/>
    </row>
    <row r="8" spans="1:21" x14ac:dyDescent="0.25">
      <c r="A8" s="337"/>
      <c r="B8" s="338"/>
      <c r="C8" s="339"/>
      <c r="D8" s="340" t="str" cm="1">
        <f t="array" ref="D8">_xlfn.IFS(AND(Q8&gt;6,Q8&lt;=36),E8*T8/S8,Q8&lt;=6,E8,Q8=" "," ",Q8&gt;36,"ERRO")</f>
        <v xml:space="preserve"> </v>
      </c>
      <c r="E8" s="340" t="e">
        <f t="shared" ref="E8" si="0">IF(COUNT(K8:P8)&lt;2,I8,G8)</f>
        <v>#DIV/0!</v>
      </c>
      <c r="F8" s="340" t="e">
        <f t="shared" ref="F8" si="1">IF(COUNT(K8:P8)&lt;3*AND(E8=I8),$I$4,IF(E8=G8,$G$4,IF(E8=H8,$H$4,IF(E8=J8,$J$4,"Outro"))))</f>
        <v>#DIV/0!</v>
      </c>
      <c r="G8" s="324" t="e">
        <f t="shared" ref="G8" si="2">AVERAGEIFS(K8:P8,K8:P8,"&lt;="&amp;(AVERAGE(K8:P8)+_xlfn.STDEV.S(K8:P8)),K8:P8,"&gt;="&amp;(AVERAGE(K8:P8)-_xlfn.STDEV.S(K8:P8)))</f>
        <v>#DIV/0!</v>
      </c>
      <c r="H8" s="324" t="e">
        <f t="shared" ref="H8" si="3">SMALL(K8:P8,1)</f>
        <v>#NUM!</v>
      </c>
      <c r="I8" s="324" t="e">
        <f t="shared" ref="I8" si="4">AVERAGE(K8:P8)</f>
        <v>#DIV/0!</v>
      </c>
      <c r="J8" s="324" t="e">
        <f t="shared" ref="J8" si="5">MEDIAN(K8:P8)</f>
        <v>#NUM!</v>
      </c>
      <c r="K8" s="339"/>
      <c r="L8" s="339"/>
      <c r="M8" s="339"/>
      <c r="N8" s="339"/>
      <c r="O8" s="339"/>
      <c r="P8" s="339"/>
      <c r="Q8" s="391" t="str">
        <f t="shared" ref="Q8" si="6">IF(ISBLANK(A8)," ",ROUND(($B$2-A8)/30.44,0))</f>
        <v xml:space="preserve"> </v>
      </c>
      <c r="R8" s="337" t="e">
        <f t="shared" ref="R8" si="7">EDATE(A8,-1)</f>
        <v>#NUM!</v>
      </c>
      <c r="S8" s="325" t="e">
        <f>VLOOKUP(R8,IPCA!$D:$E,2,FALSE)</f>
        <v>#NUM!</v>
      </c>
      <c r="T8" s="392">
        <f>VLOOKUP($B$2,IPCA!$C:$E,3,FALSE)</f>
        <v>7331.98</v>
      </c>
      <c r="U8" s="326"/>
    </row>
    <row r="9" spans="1:21" x14ac:dyDescent="0.25">
      <c r="A9" s="332"/>
      <c r="B9" s="333"/>
      <c r="C9" s="334"/>
      <c r="D9" s="335"/>
      <c r="E9" s="335"/>
      <c r="F9" s="335"/>
      <c r="G9" s="321"/>
      <c r="H9" s="321"/>
      <c r="I9" s="321"/>
      <c r="J9" s="321"/>
      <c r="K9" s="336"/>
      <c r="L9" s="336"/>
      <c r="M9" s="336"/>
      <c r="N9" s="334"/>
      <c r="O9" s="334"/>
      <c r="P9" s="334"/>
      <c r="Q9" s="334"/>
      <c r="R9" s="334"/>
      <c r="S9" s="322"/>
      <c r="T9" s="322"/>
      <c r="U9" s="323"/>
    </row>
    <row r="10" spans="1:21" x14ac:dyDescent="0.25">
      <c r="A10" s="337"/>
      <c r="B10" s="338"/>
      <c r="C10" s="339"/>
      <c r="D10" s="340" t="str" cm="1">
        <f t="array" ref="D10">_xlfn.IFS(AND(Q10&gt;6,Q10&lt;=36),E10*T10/S10,Q10&lt;=6,E10,Q10=" "," ",Q10&gt;36,"ERRO")</f>
        <v xml:space="preserve"> </v>
      </c>
      <c r="E10" s="340" t="e">
        <f t="shared" ref="E10" si="8">IF(COUNT(K10:P10)&lt;2,I10,G10)</f>
        <v>#DIV/0!</v>
      </c>
      <c r="F10" s="340" t="e">
        <f t="shared" ref="F10" si="9">IF(COUNT(K10:P10)&lt;3*AND(E10=I10),$I$4,IF(E10=G10,$G$4,IF(E10=H10,$H$4,IF(E10=J10,$J$4,"Outro"))))</f>
        <v>#DIV/0!</v>
      </c>
      <c r="G10" s="324" t="e">
        <f t="shared" ref="G10" si="10">AVERAGEIFS(K10:P10,K10:P10,"&lt;="&amp;(AVERAGE(K10:P10)+_xlfn.STDEV.S(K10:P10)),K10:P10,"&gt;="&amp;(AVERAGE(K10:P10)-_xlfn.STDEV.S(K10:P10)))</f>
        <v>#DIV/0!</v>
      </c>
      <c r="H10" s="324" t="e">
        <f t="shared" ref="H10" si="11">SMALL(K10:P10,1)</f>
        <v>#NUM!</v>
      </c>
      <c r="I10" s="324" t="e">
        <f t="shared" ref="I10" si="12">AVERAGE(K10:P10)</f>
        <v>#DIV/0!</v>
      </c>
      <c r="J10" s="324" t="e">
        <f t="shared" ref="J10" si="13">MEDIAN(K10:P10)</f>
        <v>#NUM!</v>
      </c>
      <c r="K10" s="339"/>
      <c r="L10" s="339"/>
      <c r="M10" s="339"/>
      <c r="N10" s="339"/>
      <c r="O10" s="339"/>
      <c r="P10" s="339"/>
      <c r="Q10" s="391" t="str">
        <f t="shared" ref="Q10" si="14">IF(ISBLANK(A10)," ",ROUND(($B$2-A10)/30.44,0))</f>
        <v xml:space="preserve"> </v>
      </c>
      <c r="R10" s="337" t="e">
        <f t="shared" ref="R10" si="15">EDATE(A10,-1)</f>
        <v>#NUM!</v>
      </c>
      <c r="S10" s="325" t="e">
        <f>VLOOKUP(R10,IPCA!$D:$E,2,FALSE)</f>
        <v>#NUM!</v>
      </c>
      <c r="T10" s="392">
        <f>VLOOKUP($B$2,IPCA!$C:$E,3,FALSE)</f>
        <v>7331.98</v>
      </c>
      <c r="U10" s="326"/>
    </row>
    <row r="11" spans="1:21" x14ac:dyDescent="0.25">
      <c r="A11" s="332"/>
      <c r="B11" s="333"/>
      <c r="C11" s="334"/>
      <c r="D11" s="335"/>
      <c r="E11" s="335"/>
      <c r="F11" s="335"/>
      <c r="G11" s="321"/>
      <c r="H11" s="321"/>
      <c r="I11" s="321"/>
      <c r="J11" s="321"/>
      <c r="K11" s="336"/>
      <c r="L11" s="336"/>
      <c r="M11" s="336"/>
      <c r="N11" s="334"/>
      <c r="O11" s="334"/>
      <c r="P11" s="334"/>
      <c r="Q11" s="334"/>
      <c r="R11" s="334"/>
      <c r="S11" s="322"/>
      <c r="T11" s="322"/>
      <c r="U11" s="323"/>
    </row>
    <row r="12" spans="1:21" x14ac:dyDescent="0.25">
      <c r="A12" s="337"/>
      <c r="B12" s="338"/>
      <c r="C12" s="339"/>
      <c r="D12" s="340" t="str" cm="1">
        <f t="array" ref="D12">_xlfn.IFS(AND(Q12&gt;6,Q12&lt;=36),E12*T12/S12,Q12&lt;=6,E12,Q12=" "," ",Q12&gt;36,"ERRO")</f>
        <v xml:space="preserve"> </v>
      </c>
      <c r="E12" s="340" t="e">
        <f t="shared" ref="E12" si="16">IF(COUNT(K12:P12)&lt;2,I12,G12)</f>
        <v>#DIV/0!</v>
      </c>
      <c r="F12" s="340" t="e">
        <f t="shared" ref="F12" si="17">IF(COUNT(K12:P12)&lt;3*AND(E12=I12),$I$4,IF(E12=G12,$G$4,IF(E12=H12,$H$4,IF(E12=J12,$J$4,"Outro"))))</f>
        <v>#DIV/0!</v>
      </c>
      <c r="G12" s="324" t="e">
        <f t="shared" ref="G12" si="18">AVERAGEIFS(K12:P12,K12:P12,"&lt;="&amp;(AVERAGE(K12:P12)+_xlfn.STDEV.S(K12:P12)),K12:P12,"&gt;="&amp;(AVERAGE(K12:P12)-_xlfn.STDEV.S(K12:P12)))</f>
        <v>#DIV/0!</v>
      </c>
      <c r="H12" s="324" t="e">
        <f t="shared" ref="H12" si="19">SMALL(K12:P12,1)</f>
        <v>#NUM!</v>
      </c>
      <c r="I12" s="324" t="e">
        <f t="shared" ref="I12" si="20">AVERAGE(K12:P12)</f>
        <v>#DIV/0!</v>
      </c>
      <c r="J12" s="324" t="e">
        <f t="shared" ref="J12" si="21">MEDIAN(K12:P12)</f>
        <v>#NUM!</v>
      </c>
      <c r="K12" s="339"/>
      <c r="L12" s="339"/>
      <c r="M12" s="339"/>
      <c r="N12" s="339"/>
      <c r="O12" s="339"/>
      <c r="P12" s="339"/>
      <c r="Q12" s="391" t="str">
        <f t="shared" ref="Q12" si="22">IF(ISBLANK(A12)," ",ROUND(($B$2-A12)/30.44,0))</f>
        <v xml:space="preserve"> </v>
      </c>
      <c r="R12" s="337" t="e">
        <f t="shared" ref="R12" si="23">EDATE(A12,-1)</f>
        <v>#NUM!</v>
      </c>
      <c r="S12" s="325" t="e">
        <f>VLOOKUP(R12,IPCA!$D:$E,2,FALSE)</f>
        <v>#NUM!</v>
      </c>
      <c r="T12" s="392">
        <f>VLOOKUP($B$2,IPCA!$C:$E,3,FALSE)</f>
        <v>7331.98</v>
      </c>
      <c r="U12" s="326"/>
    </row>
    <row r="13" spans="1:21" x14ac:dyDescent="0.25">
      <c r="A13" s="332"/>
      <c r="B13" s="333"/>
      <c r="C13" s="334"/>
      <c r="D13" s="335"/>
      <c r="E13" s="335"/>
      <c r="F13" s="335"/>
      <c r="G13" s="321"/>
      <c r="H13" s="321"/>
      <c r="I13" s="321"/>
      <c r="J13" s="321"/>
      <c r="K13" s="336"/>
      <c r="L13" s="336"/>
      <c r="M13" s="336"/>
      <c r="N13" s="334"/>
      <c r="O13" s="334"/>
      <c r="P13" s="334"/>
      <c r="Q13" s="334"/>
      <c r="R13" s="334"/>
      <c r="S13" s="322"/>
      <c r="T13" s="322"/>
      <c r="U13" s="323"/>
    </row>
    <row r="14" spans="1:21" x14ac:dyDescent="0.25">
      <c r="A14" s="337"/>
      <c r="B14" s="338"/>
      <c r="C14" s="339"/>
      <c r="D14" s="340" t="str" cm="1">
        <f t="array" ref="D14">_xlfn.IFS(AND(Q14&gt;6,Q14&lt;=36),E14*T14/S14,Q14&lt;=6,E14,Q14=" "," ",Q14&gt;36,"ERRO")</f>
        <v xml:space="preserve"> </v>
      </c>
      <c r="E14" s="340" t="e">
        <f t="shared" ref="E14" si="24">IF(COUNT(K14:P14)&lt;2,I14,G14)</f>
        <v>#DIV/0!</v>
      </c>
      <c r="F14" s="340" t="e">
        <f t="shared" ref="F14" si="25">IF(COUNT(K14:P14)&lt;3*AND(E14=I14),$I$4,IF(E14=G14,$G$4,IF(E14=H14,$H$4,IF(E14=J14,$J$4,"Outro"))))</f>
        <v>#DIV/0!</v>
      </c>
      <c r="G14" s="324" t="e">
        <f t="shared" ref="G14" si="26">AVERAGEIFS(K14:P14,K14:P14,"&lt;="&amp;(AVERAGE(K14:P14)+_xlfn.STDEV.S(K14:P14)),K14:P14,"&gt;="&amp;(AVERAGE(K14:P14)-_xlfn.STDEV.S(K14:P14)))</f>
        <v>#DIV/0!</v>
      </c>
      <c r="H14" s="324" t="e">
        <f t="shared" ref="H14" si="27">SMALL(K14:P14,1)</f>
        <v>#NUM!</v>
      </c>
      <c r="I14" s="324" t="e">
        <f t="shared" ref="I14" si="28">AVERAGE(K14:P14)</f>
        <v>#DIV/0!</v>
      </c>
      <c r="J14" s="324" t="e">
        <f t="shared" ref="J14" si="29">MEDIAN(K14:P14)</f>
        <v>#NUM!</v>
      </c>
      <c r="K14" s="339"/>
      <c r="L14" s="339"/>
      <c r="M14" s="339"/>
      <c r="N14" s="339"/>
      <c r="O14" s="339"/>
      <c r="P14" s="339"/>
      <c r="Q14" s="391" t="str">
        <f t="shared" ref="Q14" si="30">IF(ISBLANK(A14)," ",ROUND(($B$2-A14)/30.44,0))</f>
        <v xml:space="preserve"> </v>
      </c>
      <c r="R14" s="337" t="e">
        <f t="shared" ref="R14" si="31">EDATE(A14,-1)</f>
        <v>#NUM!</v>
      </c>
      <c r="S14" s="325" t="e">
        <f>VLOOKUP(R14,IPCA!$D:$E,2,FALSE)</f>
        <v>#NUM!</v>
      </c>
      <c r="T14" s="392">
        <f>VLOOKUP($B$2,IPCA!$C:$E,3,FALSE)</f>
        <v>7331.98</v>
      </c>
      <c r="U14" s="326"/>
    </row>
    <row r="15" spans="1:21" x14ac:dyDescent="0.25">
      <c r="A15" s="332"/>
      <c r="B15" s="333"/>
      <c r="C15" s="334"/>
      <c r="D15" s="335"/>
      <c r="E15" s="335"/>
      <c r="F15" s="335"/>
      <c r="G15" s="321"/>
      <c r="H15" s="321"/>
      <c r="I15" s="321"/>
      <c r="J15" s="321"/>
      <c r="K15" s="336"/>
      <c r="L15" s="336"/>
      <c r="M15" s="336"/>
      <c r="N15" s="334"/>
      <c r="O15" s="334"/>
      <c r="P15" s="334"/>
      <c r="Q15" s="334"/>
      <c r="R15" s="334"/>
      <c r="S15" s="322"/>
      <c r="T15" s="322"/>
      <c r="U15" s="323"/>
    </row>
    <row r="16" spans="1:21" x14ac:dyDescent="0.25">
      <c r="A16" s="337"/>
      <c r="B16" s="338"/>
      <c r="C16" s="339"/>
      <c r="D16" s="340" t="str" cm="1">
        <f t="array" ref="D16">_xlfn.IFS(AND(Q16&gt;6,Q16&lt;=36),E16*T16/S16,Q16&lt;=6,E16,Q16=" "," ",Q16&gt;36,"ERRO")</f>
        <v xml:space="preserve"> </v>
      </c>
      <c r="E16" s="340" t="e">
        <f t="shared" ref="E16" si="32">IF(COUNT(K16:P16)&lt;2,I16,G16)</f>
        <v>#DIV/0!</v>
      </c>
      <c r="F16" s="340" t="e">
        <f t="shared" ref="F16" si="33">IF(COUNT(K16:P16)&lt;3*AND(E16=I16),$I$4,IF(E16=G16,$G$4,IF(E16=H16,$H$4,IF(E16=J16,$J$4,"Outro"))))</f>
        <v>#DIV/0!</v>
      </c>
      <c r="G16" s="324" t="e">
        <f t="shared" ref="G16" si="34">AVERAGEIFS(K16:P16,K16:P16,"&lt;="&amp;(AVERAGE(K16:P16)+_xlfn.STDEV.S(K16:P16)),K16:P16,"&gt;="&amp;(AVERAGE(K16:P16)-_xlfn.STDEV.S(K16:P16)))</f>
        <v>#DIV/0!</v>
      </c>
      <c r="H16" s="324" t="e">
        <f t="shared" ref="H16" si="35">SMALL(K16:P16,1)</f>
        <v>#NUM!</v>
      </c>
      <c r="I16" s="324" t="e">
        <f t="shared" ref="I16" si="36">AVERAGE(K16:P16)</f>
        <v>#DIV/0!</v>
      </c>
      <c r="J16" s="324" t="e">
        <f t="shared" ref="J16" si="37">MEDIAN(K16:P16)</f>
        <v>#NUM!</v>
      </c>
      <c r="K16" s="339"/>
      <c r="L16" s="339"/>
      <c r="M16" s="339"/>
      <c r="N16" s="339"/>
      <c r="O16" s="339"/>
      <c r="P16" s="339"/>
      <c r="Q16" s="391" t="str">
        <f t="shared" ref="Q16" si="38">IF(ISBLANK(A16)," ",ROUND(($B$2-A16)/30.44,0))</f>
        <v xml:space="preserve"> </v>
      </c>
      <c r="R16" s="337" t="e">
        <f t="shared" ref="R16" si="39">EDATE(A16,-1)</f>
        <v>#NUM!</v>
      </c>
      <c r="S16" s="325" t="e">
        <f>VLOOKUP(R16,IPCA!$D:$E,2,FALSE)</f>
        <v>#NUM!</v>
      </c>
      <c r="T16" s="392">
        <f>VLOOKUP($B$2,IPCA!$C:$E,3,FALSE)</f>
        <v>7331.98</v>
      </c>
      <c r="U16" s="326"/>
    </row>
    <row r="17" spans="1:21" x14ac:dyDescent="0.25">
      <c r="A17" s="332"/>
      <c r="B17" s="333"/>
      <c r="C17" s="334"/>
      <c r="D17" s="335"/>
      <c r="E17" s="335"/>
      <c r="F17" s="335"/>
      <c r="G17" s="321"/>
      <c r="H17" s="321"/>
      <c r="I17" s="321"/>
      <c r="J17" s="321"/>
      <c r="K17" s="336"/>
      <c r="L17" s="336"/>
      <c r="M17" s="336"/>
      <c r="N17" s="334"/>
      <c r="O17" s="334"/>
      <c r="P17" s="334"/>
      <c r="Q17" s="334"/>
      <c r="R17" s="334"/>
      <c r="S17" s="322"/>
      <c r="T17" s="322"/>
      <c r="U17" s="323"/>
    </row>
    <row r="18" spans="1:21" x14ac:dyDescent="0.25">
      <c r="A18" s="337"/>
      <c r="B18" s="338"/>
      <c r="C18" s="339"/>
      <c r="D18" s="340" t="str" cm="1">
        <f t="array" ref="D18">_xlfn.IFS(AND(Q18&gt;6,Q18&lt;=36),E18*T18/S18,Q18&lt;=6,E18,Q18=" "," ",Q18&gt;36,"ERRO")</f>
        <v xml:space="preserve"> </v>
      </c>
      <c r="E18" s="340" t="e">
        <f t="shared" ref="E18" si="40">IF(COUNT(K18:P18)&lt;2,I18,G18)</f>
        <v>#DIV/0!</v>
      </c>
      <c r="F18" s="340" t="e">
        <f t="shared" ref="F18" si="41">IF(COUNT(K18:P18)&lt;3*AND(E18=I18),$I$4,IF(E18=G18,$G$4,IF(E18=H18,$H$4,IF(E18=J18,$J$4,"Outro"))))</f>
        <v>#DIV/0!</v>
      </c>
      <c r="G18" s="324" t="e">
        <f t="shared" ref="G18" si="42">AVERAGEIFS(K18:P18,K18:P18,"&lt;="&amp;(AVERAGE(K18:P18)+_xlfn.STDEV.S(K18:P18)),K18:P18,"&gt;="&amp;(AVERAGE(K18:P18)-_xlfn.STDEV.S(K18:P18)))</f>
        <v>#DIV/0!</v>
      </c>
      <c r="H18" s="324" t="e">
        <f t="shared" ref="H18" si="43">SMALL(K18:P18,1)</f>
        <v>#NUM!</v>
      </c>
      <c r="I18" s="324" t="e">
        <f t="shared" ref="I18" si="44">AVERAGE(K18:P18)</f>
        <v>#DIV/0!</v>
      </c>
      <c r="J18" s="324" t="e">
        <f t="shared" ref="J18" si="45">MEDIAN(K18:P18)</f>
        <v>#NUM!</v>
      </c>
      <c r="K18" s="339"/>
      <c r="L18" s="339"/>
      <c r="M18" s="339"/>
      <c r="N18" s="339"/>
      <c r="O18" s="339"/>
      <c r="P18" s="339"/>
      <c r="Q18" s="391" t="str">
        <f t="shared" ref="Q18" si="46">IF(ISBLANK(A18)," ",ROUND(($B$2-A18)/30.44,0))</f>
        <v xml:space="preserve"> </v>
      </c>
      <c r="R18" s="337" t="e">
        <f t="shared" ref="R18" si="47">EDATE(A18,-1)</f>
        <v>#NUM!</v>
      </c>
      <c r="S18" s="325" t="e">
        <f>VLOOKUP(R18,IPCA!$D:$E,2,FALSE)</f>
        <v>#NUM!</v>
      </c>
      <c r="T18" s="392">
        <f>VLOOKUP($B$2,IPCA!$C:$E,3,FALSE)</f>
        <v>7331.98</v>
      </c>
      <c r="U18" s="326"/>
    </row>
    <row r="19" spans="1:21" x14ac:dyDescent="0.25">
      <c r="A19" s="332"/>
      <c r="B19" s="333"/>
      <c r="C19" s="334"/>
      <c r="D19" s="335"/>
      <c r="E19" s="335"/>
      <c r="F19" s="335"/>
      <c r="G19" s="321"/>
      <c r="H19" s="321"/>
      <c r="I19" s="321"/>
      <c r="J19" s="321"/>
      <c r="K19" s="336"/>
      <c r="L19" s="336"/>
      <c r="M19" s="336"/>
      <c r="N19" s="334"/>
      <c r="O19" s="334"/>
      <c r="P19" s="334"/>
      <c r="Q19" s="334"/>
      <c r="R19" s="334"/>
      <c r="S19" s="322"/>
      <c r="T19" s="322"/>
      <c r="U19" s="323"/>
    </row>
    <row r="20" spans="1:21" x14ac:dyDescent="0.25">
      <c r="A20" s="337"/>
      <c r="B20" s="338"/>
      <c r="C20" s="339"/>
      <c r="D20" s="340" t="str" cm="1">
        <f t="array" ref="D20">_xlfn.IFS(AND(Q20&gt;6,Q20&lt;=36),E20*T20/S20,Q20&lt;=6,E20,Q20=" "," ",Q20&gt;36,"ERRO")</f>
        <v xml:space="preserve"> </v>
      </c>
      <c r="E20" s="340" t="e">
        <f t="shared" ref="E20" si="48">IF(COUNT(K20:P20)&lt;2,I20,G20)</f>
        <v>#DIV/0!</v>
      </c>
      <c r="F20" s="340" t="e">
        <f t="shared" ref="F20" si="49">IF(COUNT(K20:P20)&lt;3*AND(E20=I20),$I$4,IF(E20=G20,$G$4,IF(E20=H20,$H$4,IF(E20=J20,$J$4,"Outro"))))</f>
        <v>#DIV/0!</v>
      </c>
      <c r="G20" s="324" t="e">
        <f t="shared" ref="G20" si="50">AVERAGEIFS(K20:P20,K20:P20,"&lt;="&amp;(AVERAGE(K20:P20)+_xlfn.STDEV.S(K20:P20)),K20:P20,"&gt;="&amp;(AVERAGE(K20:P20)-_xlfn.STDEV.S(K20:P20)))</f>
        <v>#DIV/0!</v>
      </c>
      <c r="H20" s="324" t="e">
        <f t="shared" ref="H20" si="51">SMALL(K20:P20,1)</f>
        <v>#NUM!</v>
      </c>
      <c r="I20" s="324" t="e">
        <f t="shared" ref="I20" si="52">AVERAGE(K20:P20)</f>
        <v>#DIV/0!</v>
      </c>
      <c r="J20" s="324" t="e">
        <f t="shared" ref="J20" si="53">MEDIAN(K20:P20)</f>
        <v>#NUM!</v>
      </c>
      <c r="K20" s="339"/>
      <c r="L20" s="339"/>
      <c r="M20" s="339"/>
      <c r="N20" s="339"/>
      <c r="O20" s="339"/>
      <c r="P20" s="339"/>
      <c r="Q20" s="391" t="str">
        <f t="shared" ref="Q20" si="54">IF(ISBLANK(A20)," ",ROUND(($B$2-A20)/30.44,0))</f>
        <v xml:space="preserve"> </v>
      </c>
      <c r="R20" s="337" t="e">
        <f t="shared" ref="R20" si="55">EDATE(A20,-1)</f>
        <v>#NUM!</v>
      </c>
      <c r="S20" s="325" t="e">
        <f>VLOOKUP(R20,IPCA!$D:$E,2,FALSE)</f>
        <v>#NUM!</v>
      </c>
      <c r="T20" s="392">
        <f>VLOOKUP($B$2,IPCA!$C:$E,3,FALSE)</f>
        <v>7331.98</v>
      </c>
      <c r="U20" s="326"/>
    </row>
    <row r="21" spans="1:21" x14ac:dyDescent="0.25">
      <c r="A21" s="332"/>
      <c r="B21" s="333"/>
      <c r="C21" s="334"/>
      <c r="D21" s="335"/>
      <c r="E21" s="335"/>
      <c r="F21" s="335"/>
      <c r="G21" s="321"/>
      <c r="H21" s="321"/>
      <c r="I21" s="321"/>
      <c r="J21" s="321"/>
      <c r="K21" s="336"/>
      <c r="L21" s="336"/>
      <c r="M21" s="336"/>
      <c r="N21" s="334"/>
      <c r="O21" s="334"/>
      <c r="P21" s="334"/>
      <c r="Q21" s="334"/>
      <c r="R21" s="334"/>
      <c r="S21" s="322"/>
      <c r="T21" s="322"/>
      <c r="U21" s="323"/>
    </row>
    <row r="22" spans="1:21" x14ac:dyDescent="0.25">
      <c r="A22" s="337"/>
      <c r="B22" s="338"/>
      <c r="C22" s="339"/>
      <c r="D22" s="340" t="str" cm="1">
        <f t="array" ref="D22">_xlfn.IFS(AND(Q22&gt;6,Q22&lt;=36),E22*T22/S22,Q22&lt;=6,E22,Q22=" "," ",Q22&gt;36,"ERRO")</f>
        <v xml:space="preserve"> </v>
      </c>
      <c r="E22" s="340" t="e">
        <f t="shared" ref="E22" si="56">IF(COUNT(K22:P22)&lt;2,I22,G22)</f>
        <v>#DIV/0!</v>
      </c>
      <c r="F22" s="340" t="e">
        <f t="shared" ref="F22" si="57">IF(COUNT(K22:P22)&lt;3*AND(E22=I22),$I$4,IF(E22=G22,$G$4,IF(E22=H22,$H$4,IF(E22=J22,$J$4,"Outro"))))</f>
        <v>#DIV/0!</v>
      </c>
      <c r="G22" s="324" t="e">
        <f t="shared" ref="G22" si="58">AVERAGEIFS(K22:P22,K22:P22,"&lt;="&amp;(AVERAGE(K22:P22)+_xlfn.STDEV.S(K22:P22)),K22:P22,"&gt;="&amp;(AVERAGE(K22:P22)-_xlfn.STDEV.S(K22:P22)))</f>
        <v>#DIV/0!</v>
      </c>
      <c r="H22" s="324" t="e">
        <f t="shared" ref="H22" si="59">SMALL(K22:P22,1)</f>
        <v>#NUM!</v>
      </c>
      <c r="I22" s="324" t="e">
        <f t="shared" ref="I22" si="60">AVERAGE(K22:P22)</f>
        <v>#DIV/0!</v>
      </c>
      <c r="J22" s="324" t="e">
        <f t="shared" ref="J22" si="61">MEDIAN(K22:P22)</f>
        <v>#NUM!</v>
      </c>
      <c r="K22" s="339"/>
      <c r="L22" s="339"/>
      <c r="M22" s="339"/>
      <c r="N22" s="339"/>
      <c r="O22" s="339"/>
      <c r="P22" s="339"/>
      <c r="Q22" s="391" t="str">
        <f t="shared" ref="Q22" si="62">IF(ISBLANK(A22)," ",ROUND(($B$2-A22)/30.44,0))</f>
        <v xml:space="preserve"> </v>
      </c>
      <c r="R22" s="337" t="e">
        <f t="shared" ref="R22" si="63">EDATE(A22,-1)</f>
        <v>#NUM!</v>
      </c>
      <c r="S22" s="325" t="e">
        <f>VLOOKUP(R22,IPCA!$D:$E,2,FALSE)</f>
        <v>#NUM!</v>
      </c>
      <c r="T22" s="392">
        <f>VLOOKUP($B$2,IPCA!$C:$E,3,FALSE)</f>
        <v>7331.98</v>
      </c>
      <c r="U22" s="326"/>
    </row>
    <row r="23" spans="1:21" x14ac:dyDescent="0.25">
      <c r="A23" s="332"/>
      <c r="B23" s="333"/>
      <c r="C23" s="334"/>
      <c r="D23" s="335"/>
      <c r="E23" s="335"/>
      <c r="F23" s="335"/>
      <c r="G23" s="321"/>
      <c r="H23" s="321"/>
      <c r="I23" s="321"/>
      <c r="J23" s="321"/>
      <c r="K23" s="336"/>
      <c r="L23" s="336"/>
      <c r="M23" s="336"/>
      <c r="N23" s="334"/>
      <c r="O23" s="334"/>
      <c r="P23" s="334"/>
      <c r="Q23" s="334"/>
      <c r="R23" s="334"/>
      <c r="S23" s="322"/>
      <c r="T23" s="322"/>
      <c r="U23" s="323"/>
    </row>
    <row r="24" spans="1:21" x14ac:dyDescent="0.25">
      <c r="A24" s="337"/>
      <c r="B24" s="338"/>
      <c r="C24" s="339"/>
      <c r="D24" s="340" t="str" cm="1">
        <f t="array" ref="D24">_xlfn.IFS(AND(Q24&gt;6,Q24&lt;=36),E24*T24/S24,Q24&lt;=6,E24,Q24=" "," ",Q24&gt;36,"ERRO")</f>
        <v xml:space="preserve"> </v>
      </c>
      <c r="E24" s="340" t="e">
        <f t="shared" ref="E24" si="64">IF(COUNT(K24:P24)&lt;2,I24,G24)</f>
        <v>#DIV/0!</v>
      </c>
      <c r="F24" s="340" t="e">
        <f t="shared" ref="F24" si="65">IF(COUNT(K24:P24)&lt;3*AND(E24=I24),$I$4,IF(E24=G24,$G$4,IF(E24=H24,$H$4,IF(E24=J24,$J$4,"Outro"))))</f>
        <v>#DIV/0!</v>
      </c>
      <c r="G24" s="324" t="e">
        <f t="shared" ref="G24" si="66">AVERAGEIFS(K24:P24,K24:P24,"&lt;="&amp;(AVERAGE(K24:P24)+_xlfn.STDEV.S(K24:P24)),K24:P24,"&gt;="&amp;(AVERAGE(K24:P24)-_xlfn.STDEV.S(K24:P24)))</f>
        <v>#DIV/0!</v>
      </c>
      <c r="H24" s="324" t="e">
        <f t="shared" ref="H24" si="67">SMALL(K24:P24,1)</f>
        <v>#NUM!</v>
      </c>
      <c r="I24" s="324" t="e">
        <f t="shared" ref="I24" si="68">AVERAGE(K24:P24)</f>
        <v>#DIV/0!</v>
      </c>
      <c r="J24" s="324" t="e">
        <f t="shared" ref="J24" si="69">MEDIAN(K24:P24)</f>
        <v>#NUM!</v>
      </c>
      <c r="K24" s="339"/>
      <c r="L24" s="339"/>
      <c r="M24" s="339"/>
      <c r="N24" s="339"/>
      <c r="O24" s="339"/>
      <c r="P24" s="339"/>
      <c r="Q24" s="391" t="str">
        <f t="shared" ref="Q24" si="70">IF(ISBLANK(A24)," ",ROUND(($B$2-A24)/30.44,0))</f>
        <v xml:space="preserve"> </v>
      </c>
      <c r="R24" s="337" t="e">
        <f t="shared" ref="R24" si="71">EDATE(A24,-1)</f>
        <v>#NUM!</v>
      </c>
      <c r="S24" s="325" t="e">
        <f>VLOOKUP(R24,IPCA!$D:$E,2,FALSE)</f>
        <v>#NUM!</v>
      </c>
      <c r="T24" s="392">
        <f>VLOOKUP($B$2,IPCA!$C:$E,3,FALSE)</f>
        <v>7331.98</v>
      </c>
      <c r="U24" s="326"/>
    </row>
    <row r="25" spans="1:21" x14ac:dyDescent="0.25">
      <c r="A25" s="332"/>
      <c r="B25" s="333"/>
      <c r="C25" s="334"/>
      <c r="D25" s="335"/>
      <c r="E25" s="335"/>
      <c r="F25" s="335"/>
      <c r="G25" s="321"/>
      <c r="H25" s="321"/>
      <c r="I25" s="321"/>
      <c r="J25" s="321"/>
      <c r="K25" s="336"/>
      <c r="L25" s="336"/>
      <c r="M25" s="336"/>
      <c r="N25" s="334"/>
      <c r="O25" s="334"/>
      <c r="P25" s="334"/>
      <c r="Q25" s="334"/>
      <c r="R25" s="334"/>
      <c r="S25" s="322"/>
      <c r="T25" s="322"/>
      <c r="U25" s="323"/>
    </row>
    <row r="26" spans="1:21" x14ac:dyDescent="0.25">
      <c r="A26" s="337"/>
      <c r="B26" s="338"/>
      <c r="C26" s="339"/>
      <c r="D26" s="340" t="str" cm="1">
        <f t="array" ref="D26">_xlfn.IFS(AND(Q26&gt;6,Q26&lt;=36),E26*T26/S26,Q26&lt;=6,E26,Q26=" "," ",Q26&gt;36,"ERRO")</f>
        <v xml:space="preserve"> </v>
      </c>
      <c r="E26" s="340" t="e">
        <f t="shared" ref="E26" si="72">IF(COUNT(K26:P26)&lt;2,I26,G26)</f>
        <v>#DIV/0!</v>
      </c>
      <c r="F26" s="340" t="e">
        <f t="shared" ref="F26" si="73">IF(COUNT(K26:P26)&lt;3*AND(E26=I26),$I$4,IF(E26=G26,$G$4,IF(E26=H26,$H$4,IF(E26=J26,$J$4,"Outro"))))</f>
        <v>#DIV/0!</v>
      </c>
      <c r="G26" s="324" t="e">
        <f t="shared" ref="G26" si="74">AVERAGEIFS(K26:P26,K26:P26,"&lt;="&amp;(AVERAGE(K26:P26)+_xlfn.STDEV.S(K26:P26)),K26:P26,"&gt;="&amp;(AVERAGE(K26:P26)-_xlfn.STDEV.S(K26:P26)))</f>
        <v>#DIV/0!</v>
      </c>
      <c r="H26" s="324" t="e">
        <f t="shared" ref="H26" si="75">SMALL(K26:P26,1)</f>
        <v>#NUM!</v>
      </c>
      <c r="I26" s="324" t="e">
        <f t="shared" ref="I26" si="76">AVERAGE(K26:P26)</f>
        <v>#DIV/0!</v>
      </c>
      <c r="J26" s="324" t="e">
        <f t="shared" ref="J26" si="77">MEDIAN(K26:P26)</f>
        <v>#NUM!</v>
      </c>
      <c r="K26" s="339"/>
      <c r="L26" s="339"/>
      <c r="M26" s="339"/>
      <c r="N26" s="339"/>
      <c r="O26" s="339"/>
      <c r="P26" s="339"/>
      <c r="Q26" s="391" t="str">
        <f t="shared" ref="Q26" si="78">IF(ISBLANK(A26)," ",ROUND(($B$2-A26)/30.44,0))</f>
        <v xml:space="preserve"> </v>
      </c>
      <c r="R26" s="337" t="e">
        <f t="shared" ref="R26" si="79">EDATE(A26,-1)</f>
        <v>#NUM!</v>
      </c>
      <c r="S26" s="325" t="e">
        <f>VLOOKUP(R26,IPCA!$D:$E,2,FALSE)</f>
        <v>#NUM!</v>
      </c>
      <c r="T26" s="392">
        <f>VLOOKUP($B$2,IPCA!$C:$E,3,FALSE)</f>
        <v>7331.98</v>
      </c>
      <c r="U26" s="326"/>
    </row>
    <row r="27" spans="1:21" x14ac:dyDescent="0.25">
      <c r="A27" s="332"/>
      <c r="B27" s="333"/>
      <c r="C27" s="334"/>
      <c r="D27" s="335"/>
      <c r="E27" s="335"/>
      <c r="F27" s="335"/>
      <c r="G27" s="321"/>
      <c r="H27" s="321"/>
      <c r="I27" s="321"/>
      <c r="J27" s="321"/>
      <c r="K27" s="336"/>
      <c r="L27" s="336"/>
      <c r="M27" s="336"/>
      <c r="N27" s="334"/>
      <c r="O27" s="334"/>
      <c r="P27" s="334"/>
      <c r="Q27" s="334"/>
      <c r="R27" s="334"/>
      <c r="S27" s="322"/>
      <c r="T27" s="322"/>
      <c r="U27" s="323"/>
    </row>
    <row r="28" spans="1:21" x14ac:dyDescent="0.25">
      <c r="A28" s="337"/>
      <c r="B28" s="338"/>
      <c r="C28" s="339"/>
      <c r="D28" s="340" t="str" cm="1">
        <f t="array" ref="D28">_xlfn.IFS(AND(Q28&gt;6,Q28&lt;=36),E28*T28/S28,Q28&lt;=6,E28,Q28=" "," ",Q28&gt;36,"ERRO")</f>
        <v xml:space="preserve"> </v>
      </c>
      <c r="E28" s="340" t="e">
        <f t="shared" ref="E28" si="80">IF(COUNT(K28:P28)&lt;2,I28,G28)</f>
        <v>#DIV/0!</v>
      </c>
      <c r="F28" s="340" t="e">
        <f t="shared" ref="F28" si="81">IF(COUNT(K28:P28)&lt;3*AND(E28=I28),$I$4,IF(E28=G28,$G$4,IF(E28=H28,$H$4,IF(E28=J28,$J$4,"Outro"))))</f>
        <v>#DIV/0!</v>
      </c>
      <c r="G28" s="324" t="e">
        <f t="shared" ref="G28" si="82">AVERAGEIFS(K28:P28,K28:P28,"&lt;="&amp;(AVERAGE(K28:P28)+_xlfn.STDEV.S(K28:P28)),K28:P28,"&gt;="&amp;(AVERAGE(K28:P28)-_xlfn.STDEV.S(K28:P28)))</f>
        <v>#DIV/0!</v>
      </c>
      <c r="H28" s="324" t="e">
        <f t="shared" ref="H28" si="83">SMALL(K28:P28,1)</f>
        <v>#NUM!</v>
      </c>
      <c r="I28" s="324" t="e">
        <f t="shared" ref="I28" si="84">AVERAGE(K28:P28)</f>
        <v>#DIV/0!</v>
      </c>
      <c r="J28" s="324" t="e">
        <f t="shared" ref="J28" si="85">MEDIAN(K28:P28)</f>
        <v>#NUM!</v>
      </c>
      <c r="K28" s="339"/>
      <c r="L28" s="339"/>
      <c r="M28" s="339"/>
      <c r="N28" s="339"/>
      <c r="O28" s="339"/>
      <c r="P28" s="339"/>
      <c r="Q28" s="391" t="str">
        <f t="shared" ref="Q28" si="86">IF(ISBLANK(A28)," ",ROUND(($B$2-A28)/30.44,0))</f>
        <v xml:space="preserve"> </v>
      </c>
      <c r="R28" s="337" t="e">
        <f t="shared" ref="R28" si="87">EDATE(A28,-1)</f>
        <v>#NUM!</v>
      </c>
      <c r="S28" s="325" t="e">
        <f>VLOOKUP(R28,IPCA!$D:$E,2,FALSE)</f>
        <v>#NUM!</v>
      </c>
      <c r="T28" s="392">
        <f>VLOOKUP($B$2,IPCA!$C:$E,3,FALSE)</f>
        <v>7331.98</v>
      </c>
      <c r="U28" s="326"/>
    </row>
    <row r="29" spans="1:21" x14ac:dyDescent="0.25">
      <c r="A29" s="332"/>
      <c r="B29" s="333"/>
      <c r="C29" s="334"/>
      <c r="D29" s="335"/>
      <c r="E29" s="335"/>
      <c r="F29" s="335"/>
      <c r="G29" s="321"/>
      <c r="H29" s="321"/>
      <c r="I29" s="321"/>
      <c r="J29" s="321"/>
      <c r="K29" s="336"/>
      <c r="L29" s="336"/>
      <c r="M29" s="336"/>
      <c r="N29" s="334"/>
      <c r="O29" s="334"/>
      <c r="P29" s="334"/>
      <c r="Q29" s="334"/>
      <c r="R29" s="334"/>
      <c r="S29" s="322"/>
      <c r="T29" s="322"/>
      <c r="U29" s="323"/>
    </row>
    <row r="30" spans="1:21" x14ac:dyDescent="0.25">
      <c r="A30" s="337"/>
      <c r="B30" s="338"/>
      <c r="C30" s="339"/>
      <c r="D30" s="340" t="str" cm="1">
        <f t="array" ref="D30">_xlfn.IFS(AND(Q30&gt;6,Q30&lt;=36),E30*T30/S30,Q30&lt;=6,E30,Q30=" "," ",Q30&gt;36,"ERRO")</f>
        <v xml:space="preserve"> </v>
      </c>
      <c r="E30" s="340" t="e">
        <f t="shared" ref="E30" si="88">IF(COUNT(K30:P30)&lt;2,I30,G30)</f>
        <v>#DIV/0!</v>
      </c>
      <c r="F30" s="340" t="e">
        <f t="shared" ref="F30" si="89">IF(COUNT(K30:P30)&lt;3*AND(E30=I30),$I$4,IF(E30=G30,$G$4,IF(E30=H30,$H$4,IF(E30=J30,$J$4,"Outro"))))</f>
        <v>#DIV/0!</v>
      </c>
      <c r="G30" s="324" t="e">
        <f t="shared" ref="G30" si="90">AVERAGEIFS(K30:P30,K30:P30,"&lt;="&amp;(AVERAGE(K30:P30)+_xlfn.STDEV.S(K30:P30)),K30:P30,"&gt;="&amp;(AVERAGE(K30:P30)-_xlfn.STDEV.S(K30:P30)))</f>
        <v>#DIV/0!</v>
      </c>
      <c r="H30" s="324" t="e">
        <f t="shared" ref="H30" si="91">SMALL(K30:P30,1)</f>
        <v>#NUM!</v>
      </c>
      <c r="I30" s="324" t="e">
        <f t="shared" ref="I30" si="92">AVERAGE(K30:P30)</f>
        <v>#DIV/0!</v>
      </c>
      <c r="J30" s="324" t="e">
        <f t="shared" ref="J30" si="93">MEDIAN(K30:P30)</f>
        <v>#NUM!</v>
      </c>
      <c r="K30" s="339"/>
      <c r="L30" s="339"/>
      <c r="M30" s="339"/>
      <c r="N30" s="339"/>
      <c r="O30" s="339"/>
      <c r="P30" s="339"/>
      <c r="Q30" s="391" t="str">
        <f t="shared" ref="Q30" si="94">IF(ISBLANK(A30)," ",ROUND(($B$2-A30)/30.44,0))</f>
        <v xml:space="preserve"> </v>
      </c>
      <c r="R30" s="337" t="e">
        <f t="shared" ref="R30" si="95">EDATE(A30,-1)</f>
        <v>#NUM!</v>
      </c>
      <c r="S30" s="325" t="e">
        <f>VLOOKUP(R30,IPCA!$D:$E,2,FALSE)</f>
        <v>#NUM!</v>
      </c>
      <c r="T30" s="392">
        <f>VLOOKUP($B$2,IPCA!$C:$E,3,FALSE)</f>
        <v>7331.98</v>
      </c>
      <c r="U30" s="326"/>
    </row>
    <row r="31" spans="1:21" x14ac:dyDescent="0.25">
      <c r="A31" s="332"/>
      <c r="B31" s="333"/>
      <c r="C31" s="334"/>
      <c r="D31" s="335"/>
      <c r="E31" s="335"/>
      <c r="F31" s="335"/>
      <c r="G31" s="321"/>
      <c r="H31" s="321"/>
      <c r="I31" s="321"/>
      <c r="J31" s="321"/>
      <c r="K31" s="336"/>
      <c r="L31" s="336"/>
      <c r="M31" s="336"/>
      <c r="N31" s="334"/>
      <c r="O31" s="334"/>
      <c r="P31" s="334"/>
      <c r="Q31" s="334"/>
      <c r="R31" s="334"/>
      <c r="S31" s="322"/>
      <c r="T31" s="322"/>
      <c r="U31" s="323"/>
    </row>
    <row r="32" spans="1:21" x14ac:dyDescent="0.25">
      <c r="A32" s="337"/>
      <c r="B32" s="338"/>
      <c r="C32" s="339"/>
      <c r="D32" s="340" t="str" cm="1">
        <f t="array" ref="D32">_xlfn.IFS(AND(Q32&gt;6,Q32&lt;=36),E32*T32/S32,Q32&lt;=6,E32,Q32=" "," ",Q32&gt;36,"ERRO")</f>
        <v xml:space="preserve"> </v>
      </c>
      <c r="E32" s="340" t="e">
        <f t="shared" ref="E32" si="96">IF(COUNT(K32:P32)&lt;2,I32,G32)</f>
        <v>#DIV/0!</v>
      </c>
      <c r="F32" s="340" t="e">
        <f t="shared" ref="F32" si="97">IF(COUNT(K32:P32)&lt;3*AND(E32=I32),$I$4,IF(E32=G32,$G$4,IF(E32=H32,$H$4,IF(E32=J32,$J$4,"Outro"))))</f>
        <v>#DIV/0!</v>
      </c>
      <c r="G32" s="324" t="e">
        <f t="shared" ref="G32" si="98">AVERAGEIFS(K32:P32,K32:P32,"&lt;="&amp;(AVERAGE(K32:P32)+_xlfn.STDEV.S(K32:P32)),K32:P32,"&gt;="&amp;(AVERAGE(K32:P32)-_xlfn.STDEV.S(K32:P32)))</f>
        <v>#DIV/0!</v>
      </c>
      <c r="H32" s="324" t="e">
        <f t="shared" ref="H32" si="99">SMALL(K32:P32,1)</f>
        <v>#NUM!</v>
      </c>
      <c r="I32" s="324" t="e">
        <f t="shared" ref="I32" si="100">AVERAGE(K32:P32)</f>
        <v>#DIV/0!</v>
      </c>
      <c r="J32" s="324" t="e">
        <f t="shared" ref="J32" si="101">MEDIAN(K32:P32)</f>
        <v>#NUM!</v>
      </c>
      <c r="K32" s="339"/>
      <c r="L32" s="339"/>
      <c r="M32" s="339"/>
      <c r="N32" s="339"/>
      <c r="O32" s="339"/>
      <c r="P32" s="339"/>
      <c r="Q32" s="391" t="str">
        <f t="shared" ref="Q32" si="102">IF(ISBLANK(A32)," ",ROUND(($B$2-A32)/30.44,0))</f>
        <v xml:space="preserve"> </v>
      </c>
      <c r="R32" s="337" t="e">
        <f t="shared" ref="R32" si="103">EDATE(A32,-1)</f>
        <v>#NUM!</v>
      </c>
      <c r="S32" s="325" t="e">
        <f>VLOOKUP(R32,IPCA!$D:$E,2,FALSE)</f>
        <v>#NUM!</v>
      </c>
      <c r="T32" s="392">
        <f>VLOOKUP($B$2,IPCA!$C:$E,3,FALSE)</f>
        <v>7331.98</v>
      </c>
      <c r="U32" s="326"/>
    </row>
    <row r="33" spans="1:21" x14ac:dyDescent="0.25">
      <c r="A33" s="332"/>
      <c r="B33" s="333"/>
      <c r="C33" s="334"/>
      <c r="D33" s="335"/>
      <c r="E33" s="335"/>
      <c r="F33" s="335"/>
      <c r="G33" s="321"/>
      <c r="H33" s="321"/>
      <c r="I33" s="321"/>
      <c r="J33" s="321"/>
      <c r="K33" s="336"/>
      <c r="L33" s="336"/>
      <c r="M33" s="336"/>
      <c r="N33" s="334"/>
      <c r="O33" s="334"/>
      <c r="P33" s="334"/>
      <c r="Q33" s="334"/>
      <c r="R33" s="334"/>
      <c r="S33" s="322"/>
      <c r="T33" s="322"/>
      <c r="U33" s="323"/>
    </row>
    <row r="34" spans="1:21" x14ac:dyDescent="0.25">
      <c r="A34" s="337"/>
      <c r="B34" s="338"/>
      <c r="C34" s="339"/>
      <c r="D34" s="340" t="str" cm="1">
        <f t="array" ref="D34">_xlfn.IFS(AND(Q34&gt;6,Q34&lt;=36),E34*T34/S34,Q34&lt;=6,E34,Q34=" "," ",Q34&gt;36,"ERRO")</f>
        <v xml:space="preserve"> </v>
      </c>
      <c r="E34" s="340" t="e">
        <f t="shared" ref="E34" si="104">IF(COUNT(K34:P34)&lt;2,I34,G34)</f>
        <v>#DIV/0!</v>
      </c>
      <c r="F34" s="340" t="e">
        <f t="shared" ref="F34" si="105">IF(COUNT(K34:P34)&lt;3*AND(E34=I34),$I$4,IF(E34=G34,$G$4,IF(E34=H34,$H$4,IF(E34=J34,$J$4,"Outro"))))</f>
        <v>#DIV/0!</v>
      </c>
      <c r="G34" s="324" t="e">
        <f t="shared" ref="G34" si="106">AVERAGEIFS(K34:P34,K34:P34,"&lt;="&amp;(AVERAGE(K34:P34)+_xlfn.STDEV.S(K34:P34)),K34:P34,"&gt;="&amp;(AVERAGE(K34:P34)-_xlfn.STDEV.S(K34:P34)))</f>
        <v>#DIV/0!</v>
      </c>
      <c r="H34" s="324" t="e">
        <f t="shared" ref="H34" si="107">SMALL(K34:P34,1)</f>
        <v>#NUM!</v>
      </c>
      <c r="I34" s="324" t="e">
        <f t="shared" ref="I34" si="108">AVERAGE(K34:P34)</f>
        <v>#DIV/0!</v>
      </c>
      <c r="J34" s="324" t="e">
        <f t="shared" ref="J34" si="109">MEDIAN(K34:P34)</f>
        <v>#NUM!</v>
      </c>
      <c r="K34" s="339"/>
      <c r="L34" s="339"/>
      <c r="M34" s="339"/>
      <c r="N34" s="339"/>
      <c r="O34" s="339"/>
      <c r="P34" s="339"/>
      <c r="Q34" s="391" t="str">
        <f t="shared" ref="Q34" si="110">IF(ISBLANK(A34)," ",ROUND(($B$2-A34)/30.44,0))</f>
        <v xml:space="preserve"> </v>
      </c>
      <c r="R34" s="337" t="e">
        <f t="shared" ref="R34" si="111">EDATE(A34,-1)</f>
        <v>#NUM!</v>
      </c>
      <c r="S34" s="325" t="e">
        <f>VLOOKUP(R34,IPCA!$D:$E,2,FALSE)</f>
        <v>#NUM!</v>
      </c>
      <c r="T34" s="392">
        <f>VLOOKUP($B$2,IPCA!$C:$E,3,FALSE)</f>
        <v>7331.98</v>
      </c>
      <c r="U34" s="326"/>
    </row>
    <row r="35" spans="1:21" x14ac:dyDescent="0.25">
      <c r="A35" s="332"/>
      <c r="B35" s="333"/>
      <c r="C35" s="334"/>
      <c r="D35" s="335"/>
      <c r="E35" s="335"/>
      <c r="F35" s="335"/>
      <c r="G35" s="321"/>
      <c r="H35" s="321"/>
      <c r="I35" s="321"/>
      <c r="J35" s="321"/>
      <c r="K35" s="336"/>
      <c r="L35" s="336"/>
      <c r="M35" s="336"/>
      <c r="N35" s="334"/>
      <c r="O35" s="334"/>
      <c r="P35" s="334"/>
      <c r="Q35" s="334"/>
      <c r="R35" s="334"/>
      <c r="S35" s="322"/>
      <c r="T35" s="322"/>
      <c r="U35" s="323"/>
    </row>
    <row r="36" spans="1:21" x14ac:dyDescent="0.25">
      <c r="A36" s="337"/>
      <c r="B36" s="338"/>
      <c r="C36" s="339"/>
      <c r="D36" s="340" t="str" cm="1">
        <f t="array" ref="D36">_xlfn.IFS(AND(Q36&gt;6,Q36&lt;=36),E36*T36/S36,Q36&lt;=6,E36,Q36=" "," ",Q36&gt;36,"ERRO")</f>
        <v xml:space="preserve"> </v>
      </c>
      <c r="E36" s="340" t="e">
        <f t="shared" ref="E36" si="112">IF(COUNT(K36:P36)&lt;2,I36,G36)</f>
        <v>#DIV/0!</v>
      </c>
      <c r="F36" s="340" t="e">
        <f t="shared" ref="F36" si="113">IF(COUNT(K36:P36)&lt;3*AND(E36=I36),$I$4,IF(E36=G36,$G$4,IF(E36=H36,$H$4,IF(E36=J36,$J$4,"Outro"))))</f>
        <v>#DIV/0!</v>
      </c>
      <c r="G36" s="324" t="e">
        <f t="shared" ref="G36" si="114">AVERAGEIFS(K36:P36,K36:P36,"&lt;="&amp;(AVERAGE(K36:P36)+_xlfn.STDEV.S(K36:P36)),K36:P36,"&gt;="&amp;(AVERAGE(K36:P36)-_xlfn.STDEV.S(K36:P36)))</f>
        <v>#DIV/0!</v>
      </c>
      <c r="H36" s="324" t="e">
        <f t="shared" ref="H36" si="115">SMALL(K36:P36,1)</f>
        <v>#NUM!</v>
      </c>
      <c r="I36" s="324" t="e">
        <f t="shared" ref="I36" si="116">AVERAGE(K36:P36)</f>
        <v>#DIV/0!</v>
      </c>
      <c r="J36" s="324" t="e">
        <f t="shared" ref="J36" si="117">MEDIAN(K36:P36)</f>
        <v>#NUM!</v>
      </c>
      <c r="K36" s="339"/>
      <c r="L36" s="339"/>
      <c r="M36" s="339"/>
      <c r="N36" s="339"/>
      <c r="O36" s="339"/>
      <c r="P36" s="339"/>
      <c r="Q36" s="391" t="str">
        <f t="shared" ref="Q36" si="118">IF(ISBLANK(A36)," ",ROUND(($B$2-A36)/30.44,0))</f>
        <v xml:space="preserve"> </v>
      </c>
      <c r="R36" s="337" t="e">
        <f t="shared" ref="R36" si="119">EDATE(A36,-1)</f>
        <v>#NUM!</v>
      </c>
      <c r="S36" s="325" t="e">
        <f>VLOOKUP(R36,IPCA!$D:$E,2,FALSE)</f>
        <v>#NUM!</v>
      </c>
      <c r="T36" s="392">
        <f>VLOOKUP($B$2,IPCA!$C:$E,3,FALSE)</f>
        <v>7331.98</v>
      </c>
      <c r="U36" s="326"/>
    </row>
    <row r="37" spans="1:21" x14ac:dyDescent="0.25">
      <c r="A37" s="332"/>
      <c r="B37" s="333"/>
      <c r="C37" s="334"/>
      <c r="D37" s="335"/>
      <c r="E37" s="335"/>
      <c r="F37" s="335"/>
      <c r="G37" s="321"/>
      <c r="H37" s="321"/>
      <c r="I37" s="321"/>
      <c r="J37" s="321"/>
      <c r="K37" s="336"/>
      <c r="L37" s="336"/>
      <c r="M37" s="336"/>
      <c r="N37" s="334"/>
      <c r="O37" s="334"/>
      <c r="P37" s="334"/>
      <c r="Q37" s="334"/>
      <c r="R37" s="334"/>
      <c r="S37" s="322"/>
      <c r="T37" s="322"/>
      <c r="U37" s="323"/>
    </row>
    <row r="38" spans="1:21" x14ac:dyDescent="0.25">
      <c r="A38" s="337"/>
      <c r="B38" s="338"/>
      <c r="C38" s="339"/>
      <c r="D38" s="340" t="str" cm="1">
        <f t="array" ref="D38">_xlfn.IFS(AND(Q38&gt;6,Q38&lt;=36),E38*T38/S38,Q38&lt;=6,E38,Q38=" "," ",Q38&gt;36,"ERRO")</f>
        <v xml:space="preserve"> </v>
      </c>
      <c r="E38" s="340" t="e">
        <f t="shared" ref="E38" si="120">IF(COUNT(K38:P38)&lt;2,I38,G38)</f>
        <v>#DIV/0!</v>
      </c>
      <c r="F38" s="340" t="e">
        <f t="shared" ref="F38" si="121">IF(COUNT(K38:P38)&lt;3*AND(E38=I38),$I$4,IF(E38=G38,$G$4,IF(E38=H38,$H$4,IF(E38=J38,$J$4,"Outro"))))</f>
        <v>#DIV/0!</v>
      </c>
      <c r="G38" s="324" t="e">
        <f t="shared" ref="G38" si="122">AVERAGEIFS(K38:P38,K38:P38,"&lt;="&amp;(AVERAGE(K38:P38)+_xlfn.STDEV.S(K38:P38)),K38:P38,"&gt;="&amp;(AVERAGE(K38:P38)-_xlfn.STDEV.S(K38:P38)))</f>
        <v>#DIV/0!</v>
      </c>
      <c r="H38" s="324" t="e">
        <f t="shared" ref="H38" si="123">SMALL(K38:P38,1)</f>
        <v>#NUM!</v>
      </c>
      <c r="I38" s="324" t="e">
        <f t="shared" ref="I38" si="124">AVERAGE(K38:P38)</f>
        <v>#DIV/0!</v>
      </c>
      <c r="J38" s="324" t="e">
        <f t="shared" ref="J38" si="125">MEDIAN(K38:P38)</f>
        <v>#NUM!</v>
      </c>
      <c r="K38" s="339"/>
      <c r="L38" s="339"/>
      <c r="M38" s="339"/>
      <c r="N38" s="339"/>
      <c r="O38" s="339"/>
      <c r="P38" s="339"/>
      <c r="Q38" s="391" t="str">
        <f t="shared" ref="Q38" si="126">IF(ISBLANK(A38)," ",ROUND(($B$2-A38)/30.44,0))</f>
        <v xml:space="preserve"> </v>
      </c>
      <c r="R38" s="337" t="e">
        <f t="shared" ref="R38" si="127">EDATE(A38,-1)</f>
        <v>#NUM!</v>
      </c>
      <c r="S38" s="325" t="e">
        <f>VLOOKUP(R38,IPCA!$D:$E,2,FALSE)</f>
        <v>#NUM!</v>
      </c>
      <c r="T38" s="392">
        <f>VLOOKUP($B$2,IPCA!$C:$E,3,FALSE)</f>
        <v>7331.98</v>
      </c>
      <c r="U38" s="326"/>
    </row>
    <row r="39" spans="1:21" x14ac:dyDescent="0.25">
      <c r="A39" s="332"/>
      <c r="B39" s="333"/>
      <c r="C39" s="334"/>
      <c r="D39" s="335"/>
      <c r="E39" s="335"/>
      <c r="F39" s="335"/>
      <c r="G39" s="321"/>
      <c r="H39" s="321"/>
      <c r="I39" s="321"/>
      <c r="J39" s="321"/>
      <c r="K39" s="336"/>
      <c r="L39" s="336"/>
      <c r="M39" s="336"/>
      <c r="N39" s="334"/>
      <c r="O39" s="334"/>
      <c r="P39" s="334"/>
      <c r="Q39" s="334"/>
      <c r="R39" s="334"/>
      <c r="S39" s="322"/>
      <c r="T39" s="322"/>
      <c r="U39" s="323"/>
    </row>
    <row r="40" spans="1:21" x14ac:dyDescent="0.25">
      <c r="A40" s="337"/>
      <c r="B40" s="338"/>
      <c r="C40" s="339"/>
      <c r="D40" s="340" t="str" cm="1">
        <f t="array" ref="D40">_xlfn.IFS(AND(Q40&gt;6,Q40&lt;=36),E40*T40/S40,Q40&lt;=6,E40,Q40=" "," ",Q40&gt;36,"ERRO")</f>
        <v xml:space="preserve"> </v>
      </c>
      <c r="E40" s="340" t="e">
        <f t="shared" ref="E40" si="128">IF(COUNT(K40:P40)&lt;2,I40,G40)</f>
        <v>#DIV/0!</v>
      </c>
      <c r="F40" s="340" t="e">
        <f t="shared" ref="F40" si="129">IF(COUNT(K40:P40)&lt;3*AND(E40=I40),$I$4,IF(E40=G40,$G$4,IF(E40=H40,$H$4,IF(E40=J40,$J$4,"Outro"))))</f>
        <v>#DIV/0!</v>
      </c>
      <c r="G40" s="324" t="e">
        <f t="shared" ref="G40" si="130">AVERAGEIFS(K40:P40,K40:P40,"&lt;="&amp;(AVERAGE(K40:P40)+_xlfn.STDEV.S(K40:P40)),K40:P40,"&gt;="&amp;(AVERAGE(K40:P40)-_xlfn.STDEV.S(K40:P40)))</f>
        <v>#DIV/0!</v>
      </c>
      <c r="H40" s="324" t="e">
        <f t="shared" ref="H40" si="131">SMALL(K40:P40,1)</f>
        <v>#NUM!</v>
      </c>
      <c r="I40" s="324" t="e">
        <f t="shared" ref="I40" si="132">AVERAGE(K40:P40)</f>
        <v>#DIV/0!</v>
      </c>
      <c r="J40" s="324" t="e">
        <f t="shared" ref="J40" si="133">MEDIAN(K40:P40)</f>
        <v>#NUM!</v>
      </c>
      <c r="K40" s="339"/>
      <c r="L40" s="339"/>
      <c r="M40" s="339"/>
      <c r="N40" s="339"/>
      <c r="O40" s="339"/>
      <c r="P40" s="339"/>
      <c r="Q40" s="391" t="str">
        <f t="shared" ref="Q40" si="134">IF(ISBLANK(A40)," ",ROUND(($B$2-A40)/30.44,0))</f>
        <v xml:space="preserve"> </v>
      </c>
      <c r="R40" s="337" t="e">
        <f t="shared" ref="R40" si="135">EDATE(A40,-1)</f>
        <v>#NUM!</v>
      </c>
      <c r="S40" s="325" t="e">
        <f>VLOOKUP(R40,IPCA!$D:$E,2,FALSE)</f>
        <v>#NUM!</v>
      </c>
      <c r="T40" s="392">
        <f>VLOOKUP($B$2,IPCA!$C:$E,3,FALSE)</f>
        <v>7331.98</v>
      </c>
      <c r="U40" s="326"/>
    </row>
    <row r="41" spans="1:21" x14ac:dyDescent="0.25">
      <c r="A41" s="332"/>
      <c r="B41" s="333"/>
      <c r="C41" s="334"/>
      <c r="D41" s="335"/>
      <c r="E41" s="335"/>
      <c r="F41" s="335"/>
      <c r="G41" s="321"/>
      <c r="H41" s="321"/>
      <c r="I41" s="321"/>
      <c r="J41" s="321"/>
      <c r="K41" s="336"/>
      <c r="L41" s="336"/>
      <c r="M41" s="336"/>
      <c r="N41" s="334"/>
      <c r="O41" s="334"/>
      <c r="P41" s="334"/>
      <c r="Q41" s="334"/>
      <c r="R41" s="334"/>
      <c r="S41" s="322"/>
      <c r="T41" s="322"/>
      <c r="U41" s="323"/>
    </row>
    <row r="42" spans="1:21" x14ac:dyDescent="0.25">
      <c r="A42" s="337"/>
      <c r="B42" s="338"/>
      <c r="C42" s="339"/>
      <c r="D42" s="340" t="str" cm="1">
        <f t="array" ref="D42">_xlfn.IFS(AND(Q42&gt;6,Q42&lt;=36),E42*T42/S42,Q42&lt;=6,E42,Q42=" "," ",Q42&gt;36,"ERRO")</f>
        <v xml:space="preserve"> </v>
      </c>
      <c r="E42" s="340" t="e">
        <f t="shared" ref="E42" si="136">IF(COUNT(K42:P42)&lt;2,I42,G42)</f>
        <v>#DIV/0!</v>
      </c>
      <c r="F42" s="340" t="e">
        <f t="shared" ref="F42" si="137">IF(COUNT(K42:P42)&lt;3*AND(E42=I42),$I$4,IF(E42=G42,$G$4,IF(E42=H42,$H$4,IF(E42=J42,$J$4,"Outro"))))</f>
        <v>#DIV/0!</v>
      </c>
      <c r="G42" s="324" t="e">
        <f t="shared" ref="G42" si="138">AVERAGEIFS(K42:P42,K42:P42,"&lt;="&amp;(AVERAGE(K42:P42)+_xlfn.STDEV.S(K42:P42)),K42:P42,"&gt;="&amp;(AVERAGE(K42:P42)-_xlfn.STDEV.S(K42:P42)))</f>
        <v>#DIV/0!</v>
      </c>
      <c r="H42" s="324" t="e">
        <f t="shared" ref="H42" si="139">SMALL(K42:P42,1)</f>
        <v>#NUM!</v>
      </c>
      <c r="I42" s="324" t="e">
        <f t="shared" ref="I42" si="140">AVERAGE(K42:P42)</f>
        <v>#DIV/0!</v>
      </c>
      <c r="J42" s="324" t="e">
        <f t="shared" ref="J42" si="141">MEDIAN(K42:P42)</f>
        <v>#NUM!</v>
      </c>
      <c r="K42" s="339"/>
      <c r="L42" s="339"/>
      <c r="M42" s="339"/>
      <c r="N42" s="339"/>
      <c r="O42" s="339"/>
      <c r="P42" s="339"/>
      <c r="Q42" s="391" t="str">
        <f t="shared" ref="Q42" si="142">IF(ISBLANK(A42)," ",ROUND(($B$2-A42)/30.44,0))</f>
        <v xml:space="preserve"> </v>
      </c>
      <c r="R42" s="337" t="e">
        <f t="shared" ref="R42" si="143">EDATE(A42,-1)</f>
        <v>#NUM!</v>
      </c>
      <c r="S42" s="325" t="e">
        <f>VLOOKUP(R42,IPCA!$D:$E,2,FALSE)</f>
        <v>#NUM!</v>
      </c>
      <c r="T42" s="392">
        <f>VLOOKUP($B$2,IPCA!$C:$E,3,FALSE)</f>
        <v>7331.98</v>
      </c>
      <c r="U42" s="326"/>
    </row>
    <row r="43" spans="1:21" x14ac:dyDescent="0.25">
      <c r="A43" s="332"/>
      <c r="B43" s="333"/>
      <c r="C43" s="334"/>
      <c r="D43" s="335"/>
      <c r="E43" s="335"/>
      <c r="F43" s="335"/>
      <c r="G43" s="321"/>
      <c r="H43" s="321"/>
      <c r="I43" s="321"/>
      <c r="J43" s="321"/>
      <c r="K43" s="336"/>
      <c r="L43" s="336"/>
      <c r="M43" s="336"/>
      <c r="N43" s="334"/>
      <c r="O43" s="334"/>
      <c r="P43" s="334"/>
      <c r="Q43" s="334"/>
      <c r="R43" s="334"/>
      <c r="S43" s="322"/>
      <c r="T43" s="322"/>
      <c r="U43" s="323"/>
    </row>
    <row r="44" spans="1:21" x14ac:dyDescent="0.25">
      <c r="A44" s="337"/>
      <c r="B44" s="338"/>
      <c r="C44" s="339"/>
      <c r="D44" s="340" t="str" cm="1">
        <f t="array" ref="D44">_xlfn.IFS(AND(Q44&gt;6,Q44&lt;=36),E44*T44/S44,Q44&lt;=6,E44,Q44=" "," ",Q44&gt;36,"ERRO")</f>
        <v xml:space="preserve"> </v>
      </c>
      <c r="E44" s="340" t="e">
        <f t="shared" ref="E44" si="144">IF(COUNT(K44:P44)&lt;2,I44,G44)</f>
        <v>#DIV/0!</v>
      </c>
      <c r="F44" s="340" t="e">
        <f t="shared" ref="F44" si="145">IF(COUNT(K44:P44)&lt;3*AND(E44=I44),$I$4,IF(E44=G44,$G$4,IF(E44=H44,$H$4,IF(E44=J44,$J$4,"Outro"))))</f>
        <v>#DIV/0!</v>
      </c>
      <c r="G44" s="324" t="e">
        <f t="shared" ref="G44" si="146">AVERAGEIFS(K44:P44,K44:P44,"&lt;="&amp;(AVERAGE(K44:P44)+_xlfn.STDEV.S(K44:P44)),K44:P44,"&gt;="&amp;(AVERAGE(K44:P44)-_xlfn.STDEV.S(K44:P44)))</f>
        <v>#DIV/0!</v>
      </c>
      <c r="H44" s="324" t="e">
        <f t="shared" ref="H44" si="147">SMALL(K44:P44,1)</f>
        <v>#NUM!</v>
      </c>
      <c r="I44" s="324" t="e">
        <f t="shared" ref="I44" si="148">AVERAGE(K44:P44)</f>
        <v>#DIV/0!</v>
      </c>
      <c r="J44" s="324" t="e">
        <f t="shared" ref="J44" si="149">MEDIAN(K44:P44)</f>
        <v>#NUM!</v>
      </c>
      <c r="K44" s="339"/>
      <c r="L44" s="339"/>
      <c r="M44" s="339"/>
      <c r="N44" s="339"/>
      <c r="O44" s="339"/>
      <c r="P44" s="339"/>
      <c r="Q44" s="391" t="str">
        <f t="shared" ref="Q44" si="150">IF(ISBLANK(A44)," ",ROUND(($B$2-A44)/30.44,0))</f>
        <v xml:space="preserve"> </v>
      </c>
      <c r="R44" s="337" t="e">
        <f t="shared" ref="R44" si="151">EDATE(A44,-1)</f>
        <v>#NUM!</v>
      </c>
      <c r="S44" s="325" t="e">
        <f>VLOOKUP(R44,IPCA!$D:$E,2,FALSE)</f>
        <v>#NUM!</v>
      </c>
      <c r="T44" s="392">
        <f>VLOOKUP($B$2,IPCA!$C:$E,3,FALSE)</f>
        <v>7331.98</v>
      </c>
      <c r="U44" s="326"/>
    </row>
    <row r="45" spans="1:21" x14ac:dyDescent="0.25">
      <c r="A45" s="332"/>
      <c r="B45" s="333"/>
      <c r="C45" s="334"/>
      <c r="D45" s="335"/>
      <c r="E45" s="335"/>
      <c r="F45" s="335"/>
      <c r="G45" s="321"/>
      <c r="H45" s="321"/>
      <c r="I45" s="321"/>
      <c r="J45" s="321"/>
      <c r="K45" s="336"/>
      <c r="L45" s="336"/>
      <c r="M45" s="336"/>
      <c r="N45" s="334"/>
      <c r="O45" s="334"/>
      <c r="P45" s="334"/>
      <c r="Q45" s="334"/>
      <c r="R45" s="334"/>
      <c r="S45" s="322"/>
      <c r="T45" s="322"/>
      <c r="U45" s="323"/>
    </row>
    <row r="46" spans="1:21" x14ac:dyDescent="0.25">
      <c r="A46" s="337"/>
      <c r="B46" s="338"/>
      <c r="C46" s="339"/>
      <c r="D46" s="340" t="str" cm="1">
        <f t="array" ref="D46">_xlfn.IFS(AND(Q46&gt;6,Q46&lt;=36),E46*T46/S46,Q46&lt;=6,E46,Q46=" "," ",Q46&gt;36,"ERRO")</f>
        <v xml:space="preserve"> </v>
      </c>
      <c r="E46" s="340" t="e">
        <f t="shared" ref="E46" si="152">IF(COUNT(K46:P46)&lt;2,I46,G46)</f>
        <v>#DIV/0!</v>
      </c>
      <c r="F46" s="340" t="e">
        <f t="shared" ref="F46" si="153">IF(COUNT(K46:P46)&lt;3*AND(E46=I46),$I$4,IF(E46=G46,$G$4,IF(E46=H46,$H$4,IF(E46=J46,$J$4,"Outro"))))</f>
        <v>#DIV/0!</v>
      </c>
      <c r="G46" s="324" t="e">
        <f t="shared" ref="G46" si="154">AVERAGEIFS(K46:P46,K46:P46,"&lt;="&amp;(AVERAGE(K46:P46)+_xlfn.STDEV.S(K46:P46)),K46:P46,"&gt;="&amp;(AVERAGE(K46:P46)-_xlfn.STDEV.S(K46:P46)))</f>
        <v>#DIV/0!</v>
      </c>
      <c r="H46" s="324" t="e">
        <f t="shared" ref="H46" si="155">SMALL(K46:P46,1)</f>
        <v>#NUM!</v>
      </c>
      <c r="I46" s="324" t="e">
        <f t="shared" ref="I46" si="156">AVERAGE(K46:P46)</f>
        <v>#DIV/0!</v>
      </c>
      <c r="J46" s="324" t="e">
        <f t="shared" ref="J46" si="157">MEDIAN(K46:P46)</f>
        <v>#NUM!</v>
      </c>
      <c r="K46" s="339"/>
      <c r="L46" s="339"/>
      <c r="M46" s="339"/>
      <c r="N46" s="339"/>
      <c r="O46" s="339"/>
      <c r="P46" s="339"/>
      <c r="Q46" s="391" t="str">
        <f t="shared" ref="Q46" si="158">IF(ISBLANK(A46)," ",ROUND(($B$2-A46)/30.44,0))</f>
        <v xml:space="preserve"> </v>
      </c>
      <c r="R46" s="337" t="e">
        <f t="shared" ref="R46" si="159">EDATE(A46,-1)</f>
        <v>#NUM!</v>
      </c>
      <c r="S46" s="325" t="e">
        <f>VLOOKUP(R46,IPCA!$D:$E,2,FALSE)</f>
        <v>#NUM!</v>
      </c>
      <c r="T46" s="392">
        <f>VLOOKUP($B$2,IPCA!$C:$E,3,FALSE)</f>
        <v>7331.98</v>
      </c>
      <c r="U46" s="326"/>
    </row>
    <row r="47" spans="1:21" x14ac:dyDescent="0.25">
      <c r="A47" s="332"/>
      <c r="B47" s="333"/>
      <c r="C47" s="334"/>
      <c r="D47" s="335"/>
      <c r="E47" s="335"/>
      <c r="F47" s="335"/>
      <c r="G47" s="321"/>
      <c r="H47" s="321"/>
      <c r="I47" s="321"/>
      <c r="J47" s="321"/>
      <c r="K47" s="336"/>
      <c r="L47" s="336"/>
      <c r="M47" s="336"/>
      <c r="N47" s="334"/>
      <c r="O47" s="334"/>
      <c r="P47" s="334"/>
      <c r="Q47" s="334"/>
      <c r="R47" s="334"/>
      <c r="S47" s="322"/>
      <c r="T47" s="322"/>
      <c r="U47" s="323"/>
    </row>
    <row r="48" spans="1:21" x14ac:dyDescent="0.25">
      <c r="A48" s="337"/>
      <c r="B48" s="338"/>
      <c r="C48" s="339"/>
      <c r="D48" s="340" t="str" cm="1">
        <f t="array" ref="D48">_xlfn.IFS(AND(Q48&gt;6,Q48&lt;=36),E48*T48/S48,Q48&lt;=6,E48,Q48=" "," ",Q48&gt;36,"ERRO")</f>
        <v xml:space="preserve"> </v>
      </c>
      <c r="E48" s="340" t="e">
        <f t="shared" ref="E48" si="160">IF(COUNT(K48:P48)&lt;2,I48,G48)</f>
        <v>#DIV/0!</v>
      </c>
      <c r="F48" s="340" t="e">
        <f t="shared" ref="F48" si="161">IF(COUNT(K48:P48)&lt;3*AND(E48=I48),$I$4,IF(E48=G48,$G$4,IF(E48=H48,$H$4,IF(E48=J48,$J$4,"Outro"))))</f>
        <v>#DIV/0!</v>
      </c>
      <c r="G48" s="324" t="e">
        <f t="shared" ref="G48" si="162">AVERAGEIFS(K48:P48,K48:P48,"&lt;="&amp;(AVERAGE(K48:P48)+_xlfn.STDEV.S(K48:P48)),K48:P48,"&gt;="&amp;(AVERAGE(K48:P48)-_xlfn.STDEV.S(K48:P48)))</f>
        <v>#DIV/0!</v>
      </c>
      <c r="H48" s="324" t="e">
        <f t="shared" ref="H48" si="163">SMALL(K48:P48,1)</f>
        <v>#NUM!</v>
      </c>
      <c r="I48" s="324" t="e">
        <f t="shared" ref="I48" si="164">AVERAGE(K48:P48)</f>
        <v>#DIV/0!</v>
      </c>
      <c r="J48" s="324" t="e">
        <f t="shared" ref="J48" si="165">MEDIAN(K48:P48)</f>
        <v>#NUM!</v>
      </c>
      <c r="K48" s="339"/>
      <c r="L48" s="339"/>
      <c r="M48" s="339"/>
      <c r="N48" s="339"/>
      <c r="O48" s="339"/>
      <c r="P48" s="339"/>
      <c r="Q48" s="391" t="str">
        <f t="shared" ref="Q48" si="166">IF(ISBLANK(A48)," ",ROUND(($B$2-A48)/30.44,0))</f>
        <v xml:space="preserve"> </v>
      </c>
      <c r="R48" s="337" t="e">
        <f t="shared" ref="R48" si="167">EDATE(A48,-1)</f>
        <v>#NUM!</v>
      </c>
      <c r="S48" s="325" t="e">
        <f>VLOOKUP(R48,IPCA!$D:$E,2,FALSE)</f>
        <v>#NUM!</v>
      </c>
      <c r="T48" s="392">
        <f>VLOOKUP($B$2,IPCA!$C:$E,3,FALSE)</f>
        <v>7331.98</v>
      </c>
      <c r="U48" s="326"/>
    </row>
    <row r="49" spans="1:21" x14ac:dyDescent="0.25">
      <c r="A49" s="332"/>
      <c r="B49" s="333"/>
      <c r="C49" s="334"/>
      <c r="D49" s="335"/>
      <c r="E49" s="335"/>
      <c r="F49" s="335"/>
      <c r="G49" s="321"/>
      <c r="H49" s="321"/>
      <c r="I49" s="321"/>
      <c r="J49" s="321"/>
      <c r="K49" s="336"/>
      <c r="L49" s="336"/>
      <c r="M49" s="336"/>
      <c r="N49" s="334"/>
      <c r="O49" s="334"/>
      <c r="P49" s="334"/>
      <c r="Q49" s="334"/>
      <c r="R49" s="334"/>
      <c r="S49" s="322"/>
      <c r="T49" s="322"/>
      <c r="U49" s="323"/>
    </row>
    <row r="50" spans="1:21" x14ac:dyDescent="0.25">
      <c r="A50" s="337"/>
      <c r="B50" s="338"/>
      <c r="C50" s="339"/>
      <c r="D50" s="340" t="str" cm="1">
        <f t="array" ref="D50">_xlfn.IFS(AND(Q50&gt;6,Q50&lt;=36),E50*T50/S50,Q50&lt;=6,E50,Q50=" "," ",Q50&gt;36,"ERRO")</f>
        <v xml:space="preserve"> </v>
      </c>
      <c r="E50" s="340" t="e">
        <f t="shared" ref="E50" si="168">IF(COUNT(K50:P50)&lt;2,I50,G50)</f>
        <v>#DIV/0!</v>
      </c>
      <c r="F50" s="340" t="e">
        <f t="shared" ref="F50" si="169">IF(COUNT(K50:P50)&lt;3*AND(E50=I50),$I$4,IF(E50=G50,$G$4,IF(E50=H50,$H$4,IF(E50=J50,$J$4,"Outro"))))</f>
        <v>#DIV/0!</v>
      </c>
      <c r="G50" s="324" t="e">
        <f t="shared" ref="G50" si="170">AVERAGEIFS(K50:P50,K50:P50,"&lt;="&amp;(AVERAGE(K50:P50)+_xlfn.STDEV.S(K50:P50)),K50:P50,"&gt;="&amp;(AVERAGE(K50:P50)-_xlfn.STDEV.S(K50:P50)))</f>
        <v>#DIV/0!</v>
      </c>
      <c r="H50" s="324" t="e">
        <f t="shared" ref="H50" si="171">SMALL(K50:P50,1)</f>
        <v>#NUM!</v>
      </c>
      <c r="I50" s="324" t="e">
        <f t="shared" ref="I50" si="172">AVERAGE(K50:P50)</f>
        <v>#DIV/0!</v>
      </c>
      <c r="J50" s="324" t="e">
        <f t="shared" ref="J50" si="173">MEDIAN(K50:P50)</f>
        <v>#NUM!</v>
      </c>
      <c r="K50" s="339"/>
      <c r="L50" s="339"/>
      <c r="M50" s="339"/>
      <c r="N50" s="339"/>
      <c r="O50" s="339"/>
      <c r="P50" s="339"/>
      <c r="Q50" s="391" t="str">
        <f t="shared" ref="Q50" si="174">IF(ISBLANK(A50)," ",ROUND(($B$2-A50)/30.44,0))</f>
        <v xml:space="preserve"> </v>
      </c>
      <c r="R50" s="337" t="e">
        <f t="shared" ref="R50" si="175">EDATE(A50,-1)</f>
        <v>#NUM!</v>
      </c>
      <c r="S50" s="325" t="e">
        <f>VLOOKUP(R50,IPCA!$D:$E,2,FALSE)</f>
        <v>#NUM!</v>
      </c>
      <c r="T50" s="392">
        <f>VLOOKUP($B$2,IPCA!$C:$E,3,FALSE)</f>
        <v>7331.98</v>
      </c>
      <c r="U50" s="326"/>
    </row>
    <row r="51" spans="1:21" x14ac:dyDescent="0.25">
      <c r="A51" s="332"/>
      <c r="B51" s="333"/>
      <c r="C51" s="334"/>
      <c r="D51" s="335"/>
      <c r="E51" s="335"/>
      <c r="F51" s="335"/>
      <c r="G51" s="321"/>
      <c r="H51" s="321"/>
      <c r="I51" s="321"/>
      <c r="J51" s="321"/>
      <c r="K51" s="336"/>
      <c r="L51" s="336"/>
      <c r="M51" s="336"/>
      <c r="N51" s="334"/>
      <c r="O51" s="334"/>
      <c r="P51" s="334"/>
      <c r="Q51" s="334"/>
      <c r="R51" s="334"/>
      <c r="S51" s="322"/>
      <c r="T51" s="322"/>
      <c r="U51" s="323"/>
    </row>
    <row r="52" spans="1:21" x14ac:dyDescent="0.25">
      <c r="A52" s="337"/>
      <c r="B52" s="338"/>
      <c r="C52" s="339"/>
      <c r="D52" s="340" t="str" cm="1">
        <f t="array" ref="D52">_xlfn.IFS(AND(Q52&gt;6,Q52&lt;=36),E52*T52/S52,Q52&lt;=6,E52,Q52=" "," ",Q52&gt;36,"ERRO")</f>
        <v xml:space="preserve"> </v>
      </c>
      <c r="E52" s="340" t="e">
        <f t="shared" ref="E52" si="176">IF(COUNT(K52:P52)&lt;2,I52,G52)</f>
        <v>#DIV/0!</v>
      </c>
      <c r="F52" s="340" t="e">
        <f t="shared" ref="F52" si="177">IF(COUNT(K52:P52)&lt;3*AND(E52=I52),$I$4,IF(E52=G52,$G$4,IF(E52=H52,$H$4,IF(E52=J52,$J$4,"Outro"))))</f>
        <v>#DIV/0!</v>
      </c>
      <c r="G52" s="324" t="e">
        <f t="shared" ref="G52" si="178">AVERAGEIFS(K52:P52,K52:P52,"&lt;="&amp;(AVERAGE(K52:P52)+_xlfn.STDEV.S(K52:P52)),K52:P52,"&gt;="&amp;(AVERAGE(K52:P52)-_xlfn.STDEV.S(K52:P52)))</f>
        <v>#DIV/0!</v>
      </c>
      <c r="H52" s="324" t="e">
        <f t="shared" ref="H52" si="179">SMALL(K52:P52,1)</f>
        <v>#NUM!</v>
      </c>
      <c r="I52" s="324" t="e">
        <f t="shared" ref="I52" si="180">AVERAGE(K52:P52)</f>
        <v>#DIV/0!</v>
      </c>
      <c r="J52" s="324" t="e">
        <f t="shared" ref="J52" si="181">MEDIAN(K52:P52)</f>
        <v>#NUM!</v>
      </c>
      <c r="K52" s="339"/>
      <c r="L52" s="339"/>
      <c r="M52" s="339"/>
      <c r="N52" s="339"/>
      <c r="O52" s="339"/>
      <c r="P52" s="339"/>
      <c r="Q52" s="391" t="str">
        <f t="shared" ref="Q52" si="182">IF(ISBLANK(A52)," ",ROUND(($B$2-A52)/30.44,0))</f>
        <v xml:space="preserve"> </v>
      </c>
      <c r="R52" s="337" t="e">
        <f t="shared" ref="R52" si="183">EDATE(A52,-1)</f>
        <v>#NUM!</v>
      </c>
      <c r="S52" s="325" t="e">
        <f>VLOOKUP(R52,IPCA!$D:$E,2,FALSE)</f>
        <v>#NUM!</v>
      </c>
      <c r="T52" s="392">
        <f>VLOOKUP($B$2,IPCA!$C:$E,3,FALSE)</f>
        <v>7331.98</v>
      </c>
      <c r="U52" s="326"/>
    </row>
    <row r="53" spans="1:21" x14ac:dyDescent="0.25">
      <c r="A53" s="332"/>
      <c r="B53" s="333"/>
      <c r="C53" s="334"/>
      <c r="D53" s="335"/>
      <c r="E53" s="335"/>
      <c r="F53" s="335"/>
      <c r="G53" s="321"/>
      <c r="H53" s="321"/>
      <c r="I53" s="321"/>
      <c r="J53" s="321"/>
      <c r="K53" s="336"/>
      <c r="L53" s="336"/>
      <c r="M53" s="336"/>
      <c r="N53" s="334"/>
      <c r="O53" s="334"/>
      <c r="P53" s="334"/>
      <c r="Q53" s="334"/>
      <c r="R53" s="334"/>
      <c r="S53" s="322"/>
      <c r="T53" s="322"/>
      <c r="U53" s="323"/>
    </row>
    <row r="54" spans="1:21" x14ac:dyDescent="0.25">
      <c r="A54" s="337"/>
      <c r="B54" s="338"/>
      <c r="C54" s="339"/>
      <c r="D54" s="340" t="str" cm="1">
        <f t="array" ref="D54">_xlfn.IFS(AND(Q54&gt;6,Q54&lt;=36),E54*T54/S54,Q54&lt;=6,E54,Q54=" "," ",Q54&gt;36,"ERRO")</f>
        <v xml:space="preserve"> </v>
      </c>
      <c r="E54" s="340" t="e">
        <f t="shared" ref="E54" si="184">IF(COUNT(K54:P54)&lt;2,I54,G54)</f>
        <v>#DIV/0!</v>
      </c>
      <c r="F54" s="340" t="e">
        <f t="shared" ref="F54" si="185">IF(COUNT(K54:P54)&lt;3*AND(E54=I54),$I$4,IF(E54=G54,$G$4,IF(E54=H54,$H$4,IF(E54=J54,$J$4,"Outro"))))</f>
        <v>#DIV/0!</v>
      </c>
      <c r="G54" s="324" t="e">
        <f t="shared" ref="G54" si="186">AVERAGEIFS(K54:P54,K54:P54,"&lt;="&amp;(AVERAGE(K54:P54)+_xlfn.STDEV.S(K54:P54)),K54:P54,"&gt;="&amp;(AVERAGE(K54:P54)-_xlfn.STDEV.S(K54:P54)))</f>
        <v>#DIV/0!</v>
      </c>
      <c r="H54" s="324" t="e">
        <f t="shared" ref="H54" si="187">SMALL(K54:P54,1)</f>
        <v>#NUM!</v>
      </c>
      <c r="I54" s="324" t="e">
        <f t="shared" ref="I54" si="188">AVERAGE(K54:P54)</f>
        <v>#DIV/0!</v>
      </c>
      <c r="J54" s="324" t="e">
        <f t="shared" ref="J54" si="189">MEDIAN(K54:P54)</f>
        <v>#NUM!</v>
      </c>
      <c r="K54" s="339"/>
      <c r="L54" s="339"/>
      <c r="M54" s="339"/>
      <c r="N54" s="339"/>
      <c r="O54" s="339"/>
      <c r="P54" s="339"/>
      <c r="Q54" s="391" t="str">
        <f t="shared" ref="Q54" si="190">IF(ISBLANK(A54)," ",ROUND(($B$2-A54)/30.44,0))</f>
        <v xml:space="preserve"> </v>
      </c>
      <c r="R54" s="337" t="e">
        <f t="shared" ref="R54" si="191">EDATE(A54,-1)</f>
        <v>#NUM!</v>
      </c>
      <c r="S54" s="325" t="e">
        <f>VLOOKUP(R54,IPCA!$D:$E,2,FALSE)</f>
        <v>#NUM!</v>
      </c>
      <c r="T54" s="392">
        <f>VLOOKUP($B$2,IPCA!$C:$E,3,FALSE)</f>
        <v>7331.98</v>
      </c>
      <c r="U54" s="326"/>
    </row>
    <row r="55" spans="1:21" x14ac:dyDescent="0.25">
      <c r="A55" s="332"/>
      <c r="B55" s="333"/>
      <c r="C55" s="334"/>
      <c r="D55" s="335"/>
      <c r="E55" s="335"/>
      <c r="F55" s="335"/>
      <c r="G55" s="321"/>
      <c r="H55" s="321"/>
      <c r="I55" s="321"/>
      <c r="J55" s="321"/>
      <c r="K55" s="336"/>
      <c r="L55" s="336"/>
      <c r="M55" s="336"/>
      <c r="N55" s="334"/>
      <c r="O55" s="334"/>
      <c r="P55" s="334"/>
      <c r="Q55" s="334"/>
      <c r="R55" s="334"/>
      <c r="S55" s="322"/>
      <c r="T55" s="322"/>
      <c r="U55" s="323"/>
    </row>
    <row r="56" spans="1:21" x14ac:dyDescent="0.25">
      <c r="A56" s="337"/>
      <c r="B56" s="338"/>
      <c r="C56" s="339"/>
      <c r="D56" s="340" t="str" cm="1">
        <f t="array" ref="D56">_xlfn.IFS(AND(Q56&gt;6,Q56&lt;=36),E56*T56/S56,Q56&lt;=6,E56,Q56=" "," ",Q56&gt;36,"ERRO")</f>
        <v xml:space="preserve"> </v>
      </c>
      <c r="E56" s="340" t="e">
        <f t="shared" ref="E56" si="192">IF(COUNT(K56:P56)&lt;2,I56,G56)</f>
        <v>#DIV/0!</v>
      </c>
      <c r="F56" s="340" t="e">
        <f t="shared" ref="F56" si="193">IF(COUNT(K56:P56)&lt;3*AND(E56=I56),$I$4,IF(E56=G56,$G$4,IF(E56=H56,$H$4,IF(E56=J56,$J$4,"Outro"))))</f>
        <v>#DIV/0!</v>
      </c>
      <c r="G56" s="324" t="e">
        <f t="shared" ref="G56" si="194">AVERAGEIFS(K56:P56,K56:P56,"&lt;="&amp;(AVERAGE(K56:P56)+_xlfn.STDEV.S(K56:P56)),K56:P56,"&gt;="&amp;(AVERAGE(K56:P56)-_xlfn.STDEV.S(K56:P56)))</f>
        <v>#DIV/0!</v>
      </c>
      <c r="H56" s="324" t="e">
        <f t="shared" ref="H56" si="195">SMALL(K56:P56,1)</f>
        <v>#NUM!</v>
      </c>
      <c r="I56" s="324" t="e">
        <f t="shared" ref="I56" si="196">AVERAGE(K56:P56)</f>
        <v>#DIV/0!</v>
      </c>
      <c r="J56" s="324" t="e">
        <f t="shared" ref="J56" si="197">MEDIAN(K56:P56)</f>
        <v>#NUM!</v>
      </c>
      <c r="K56" s="339"/>
      <c r="L56" s="339"/>
      <c r="M56" s="339"/>
      <c r="N56" s="339"/>
      <c r="O56" s="339"/>
      <c r="P56" s="339"/>
      <c r="Q56" s="391" t="str">
        <f t="shared" ref="Q56" si="198">IF(ISBLANK(A56)," ",ROUND(($B$2-A56)/30.44,0))</f>
        <v xml:space="preserve"> </v>
      </c>
      <c r="R56" s="337" t="e">
        <f t="shared" ref="R56" si="199">EDATE(A56,-1)</f>
        <v>#NUM!</v>
      </c>
      <c r="S56" s="325" t="e">
        <f>VLOOKUP(R56,IPCA!$D:$E,2,FALSE)</f>
        <v>#NUM!</v>
      </c>
      <c r="T56" s="392">
        <f>VLOOKUP($B$2,IPCA!$C:$E,3,FALSE)</f>
        <v>7331.98</v>
      </c>
      <c r="U56" s="326"/>
    </row>
    <row r="57" spans="1:21" x14ac:dyDescent="0.25">
      <c r="A57" s="332"/>
      <c r="B57" s="333"/>
      <c r="C57" s="334"/>
      <c r="D57" s="335"/>
      <c r="E57" s="335"/>
      <c r="F57" s="335"/>
      <c r="G57" s="321"/>
      <c r="H57" s="321"/>
      <c r="I57" s="321"/>
      <c r="J57" s="321"/>
      <c r="K57" s="336"/>
      <c r="L57" s="336"/>
      <c r="M57" s="336"/>
      <c r="N57" s="334"/>
      <c r="O57" s="334"/>
      <c r="P57" s="334"/>
      <c r="Q57" s="334"/>
      <c r="R57" s="334"/>
      <c r="S57" s="322"/>
      <c r="T57" s="322"/>
      <c r="U57" s="323"/>
    </row>
    <row r="58" spans="1:21" x14ac:dyDescent="0.25">
      <c r="A58" s="337"/>
      <c r="B58" s="338"/>
      <c r="C58" s="339"/>
      <c r="D58" s="340" t="str" cm="1">
        <f t="array" ref="D58">_xlfn.IFS(AND(Q58&gt;6,Q58&lt;=36),E58*T58/S58,Q58&lt;=6,E58,Q58=" "," ",Q58&gt;36,"ERRO")</f>
        <v xml:space="preserve"> </v>
      </c>
      <c r="E58" s="340" t="e">
        <f t="shared" ref="E58" si="200">IF(COUNT(K58:P58)&lt;2,I58,G58)</f>
        <v>#DIV/0!</v>
      </c>
      <c r="F58" s="340" t="e">
        <f t="shared" ref="F58" si="201">IF(COUNT(K58:P58)&lt;3*AND(E58=I58),$I$4,IF(E58=G58,$G$4,IF(E58=H58,$H$4,IF(E58=J58,$J$4,"Outro"))))</f>
        <v>#DIV/0!</v>
      </c>
      <c r="G58" s="324" t="e">
        <f t="shared" ref="G58" si="202">AVERAGEIFS(K58:P58,K58:P58,"&lt;="&amp;(AVERAGE(K58:P58)+_xlfn.STDEV.S(K58:P58)),K58:P58,"&gt;="&amp;(AVERAGE(K58:P58)-_xlfn.STDEV.S(K58:P58)))</f>
        <v>#DIV/0!</v>
      </c>
      <c r="H58" s="324" t="e">
        <f t="shared" ref="H58" si="203">SMALL(K58:P58,1)</f>
        <v>#NUM!</v>
      </c>
      <c r="I58" s="324" t="e">
        <f t="shared" ref="I58" si="204">AVERAGE(K58:P58)</f>
        <v>#DIV/0!</v>
      </c>
      <c r="J58" s="324" t="e">
        <f t="shared" ref="J58" si="205">MEDIAN(K58:P58)</f>
        <v>#NUM!</v>
      </c>
      <c r="K58" s="339"/>
      <c r="L58" s="339"/>
      <c r="M58" s="339"/>
      <c r="N58" s="339"/>
      <c r="O58" s="339"/>
      <c r="P58" s="339"/>
      <c r="Q58" s="391" t="str">
        <f t="shared" ref="Q58" si="206">IF(ISBLANK(A58)," ",ROUND(($B$2-A58)/30.44,0))</f>
        <v xml:space="preserve"> </v>
      </c>
      <c r="R58" s="337" t="e">
        <f t="shared" ref="R58" si="207">EDATE(A58,-1)</f>
        <v>#NUM!</v>
      </c>
      <c r="S58" s="325" t="e">
        <f>VLOOKUP(R58,IPCA!$D:$E,2,FALSE)</f>
        <v>#NUM!</v>
      </c>
      <c r="T58" s="392">
        <f>VLOOKUP($B$2,IPCA!$C:$E,3,FALSE)</f>
        <v>7331.98</v>
      </c>
      <c r="U58" s="326"/>
    </row>
    <row r="59" spans="1:21" x14ac:dyDescent="0.25">
      <c r="A59" s="332"/>
      <c r="B59" s="333"/>
      <c r="C59" s="334"/>
      <c r="D59" s="335"/>
      <c r="E59" s="335"/>
      <c r="F59" s="335"/>
      <c r="G59" s="321"/>
      <c r="H59" s="321"/>
      <c r="I59" s="321"/>
      <c r="J59" s="321"/>
      <c r="K59" s="336"/>
      <c r="L59" s="336"/>
      <c r="M59" s="336"/>
      <c r="N59" s="334"/>
      <c r="O59" s="334"/>
      <c r="P59" s="334"/>
      <c r="Q59" s="334"/>
      <c r="R59" s="334"/>
      <c r="S59" s="322"/>
      <c r="T59" s="322"/>
      <c r="U59" s="323"/>
    </row>
    <row r="60" spans="1:21" x14ac:dyDescent="0.25">
      <c r="A60" s="337"/>
      <c r="B60" s="338"/>
      <c r="C60" s="339"/>
      <c r="D60" s="340" t="str" cm="1">
        <f t="array" ref="D60">_xlfn.IFS(AND(Q60&gt;6,Q60&lt;=36),E60*T60/S60,Q60&lt;=6,E60,Q60=" "," ",Q60&gt;36,"ERRO")</f>
        <v xml:space="preserve"> </v>
      </c>
      <c r="E60" s="340" t="e">
        <f t="shared" ref="E60" si="208">IF(COUNT(K60:P60)&lt;2,I60,G60)</f>
        <v>#DIV/0!</v>
      </c>
      <c r="F60" s="340" t="e">
        <f t="shared" ref="F60" si="209">IF(COUNT(K60:P60)&lt;3*AND(E60=I60),$I$4,IF(E60=G60,$G$4,IF(E60=H60,$H$4,IF(E60=J60,$J$4,"Outro"))))</f>
        <v>#DIV/0!</v>
      </c>
      <c r="G60" s="324" t="e">
        <f t="shared" ref="G60" si="210">AVERAGEIFS(K60:P60,K60:P60,"&lt;="&amp;(AVERAGE(K60:P60)+_xlfn.STDEV.S(K60:P60)),K60:P60,"&gt;="&amp;(AVERAGE(K60:P60)-_xlfn.STDEV.S(K60:P60)))</f>
        <v>#DIV/0!</v>
      </c>
      <c r="H60" s="324" t="e">
        <f t="shared" ref="H60" si="211">SMALL(K60:P60,1)</f>
        <v>#NUM!</v>
      </c>
      <c r="I60" s="324" t="e">
        <f t="shared" ref="I60" si="212">AVERAGE(K60:P60)</f>
        <v>#DIV/0!</v>
      </c>
      <c r="J60" s="324" t="e">
        <f t="shared" ref="J60" si="213">MEDIAN(K60:P60)</f>
        <v>#NUM!</v>
      </c>
      <c r="K60" s="339"/>
      <c r="L60" s="339"/>
      <c r="M60" s="339"/>
      <c r="N60" s="339"/>
      <c r="O60" s="339"/>
      <c r="P60" s="339"/>
      <c r="Q60" s="391" t="str">
        <f t="shared" ref="Q60" si="214">IF(ISBLANK(A60)," ",ROUND(($B$2-A60)/30.44,0))</f>
        <v xml:space="preserve"> </v>
      </c>
      <c r="R60" s="337" t="e">
        <f t="shared" ref="R60" si="215">EDATE(A60,-1)</f>
        <v>#NUM!</v>
      </c>
      <c r="S60" s="325" t="e">
        <f>VLOOKUP(R60,IPCA!$D:$E,2,FALSE)</f>
        <v>#NUM!</v>
      </c>
      <c r="T60" s="392">
        <f>VLOOKUP($B$2,IPCA!$C:$E,3,FALSE)</f>
        <v>7331.98</v>
      </c>
      <c r="U60" s="326"/>
    </row>
    <row r="61" spans="1:21" x14ac:dyDescent="0.25">
      <c r="A61" s="332"/>
      <c r="B61" s="333"/>
      <c r="C61" s="334"/>
      <c r="D61" s="335"/>
      <c r="E61" s="335"/>
      <c r="F61" s="335"/>
      <c r="G61" s="321"/>
      <c r="H61" s="321"/>
      <c r="I61" s="321"/>
      <c r="J61" s="321"/>
      <c r="K61" s="336"/>
      <c r="L61" s="336"/>
      <c r="M61" s="336"/>
      <c r="N61" s="334"/>
      <c r="O61" s="334"/>
      <c r="P61" s="334"/>
      <c r="Q61" s="334"/>
      <c r="R61" s="334"/>
      <c r="S61" s="322"/>
      <c r="T61" s="322"/>
      <c r="U61" s="323"/>
    </row>
    <row r="62" spans="1:21" x14ac:dyDescent="0.25">
      <c r="A62" s="337"/>
      <c r="B62" s="338"/>
      <c r="C62" s="339"/>
      <c r="D62" s="340" t="str" cm="1">
        <f t="array" ref="D62">_xlfn.IFS(AND(Q62&gt;6,Q62&lt;=36),E62*T62/S62,Q62&lt;=6,E62,Q62=" "," ",Q62&gt;36,"ERRO")</f>
        <v xml:space="preserve"> </v>
      </c>
      <c r="E62" s="340" t="e">
        <f t="shared" ref="E62" si="216">IF(COUNT(K62:P62)&lt;2,I62,G62)</f>
        <v>#DIV/0!</v>
      </c>
      <c r="F62" s="340" t="e">
        <f t="shared" ref="F62" si="217">IF(COUNT(K62:P62)&lt;3*AND(E62=I62),$I$4,IF(E62=G62,$G$4,IF(E62=H62,$H$4,IF(E62=J62,$J$4,"Outro"))))</f>
        <v>#DIV/0!</v>
      </c>
      <c r="G62" s="324" t="e">
        <f t="shared" ref="G62" si="218">AVERAGEIFS(K62:P62,K62:P62,"&lt;="&amp;(AVERAGE(K62:P62)+_xlfn.STDEV.S(K62:P62)),K62:P62,"&gt;="&amp;(AVERAGE(K62:P62)-_xlfn.STDEV.S(K62:P62)))</f>
        <v>#DIV/0!</v>
      </c>
      <c r="H62" s="324" t="e">
        <f t="shared" ref="H62" si="219">SMALL(K62:P62,1)</f>
        <v>#NUM!</v>
      </c>
      <c r="I62" s="324" t="e">
        <f t="shared" ref="I62" si="220">AVERAGE(K62:P62)</f>
        <v>#DIV/0!</v>
      </c>
      <c r="J62" s="324" t="e">
        <f t="shared" ref="J62" si="221">MEDIAN(K62:P62)</f>
        <v>#NUM!</v>
      </c>
      <c r="K62" s="339"/>
      <c r="L62" s="339"/>
      <c r="M62" s="339"/>
      <c r="N62" s="339"/>
      <c r="O62" s="339"/>
      <c r="P62" s="339"/>
      <c r="Q62" s="391" t="str">
        <f t="shared" ref="Q62" si="222">IF(ISBLANK(A62)," ",ROUND(($B$2-A62)/30.44,0))</f>
        <v xml:space="preserve"> </v>
      </c>
      <c r="R62" s="337" t="e">
        <f t="shared" ref="R62" si="223">EDATE(A62,-1)</f>
        <v>#NUM!</v>
      </c>
      <c r="S62" s="325" t="e">
        <f>VLOOKUP(R62,IPCA!$D:$E,2,FALSE)</f>
        <v>#NUM!</v>
      </c>
      <c r="T62" s="392">
        <f>VLOOKUP($B$2,IPCA!$C:$E,3,FALSE)</f>
        <v>7331.98</v>
      </c>
      <c r="U62" s="326"/>
    </row>
    <row r="63" spans="1:21" x14ac:dyDescent="0.25">
      <c r="A63" s="332"/>
      <c r="B63" s="333"/>
      <c r="C63" s="334"/>
      <c r="D63" s="335"/>
      <c r="E63" s="335"/>
      <c r="F63" s="335"/>
      <c r="G63" s="321"/>
      <c r="H63" s="321"/>
      <c r="I63" s="321"/>
      <c r="J63" s="321"/>
      <c r="K63" s="336"/>
      <c r="L63" s="336"/>
      <c r="M63" s="336"/>
      <c r="N63" s="334"/>
      <c r="O63" s="334"/>
      <c r="P63" s="334"/>
      <c r="Q63" s="334"/>
      <c r="R63" s="334"/>
      <c r="S63" s="322"/>
      <c r="T63" s="322"/>
      <c r="U63" s="323"/>
    </row>
    <row r="64" spans="1:21" x14ac:dyDescent="0.25">
      <c r="A64" s="337"/>
      <c r="B64" s="338"/>
      <c r="C64" s="339"/>
      <c r="D64" s="340" t="str" cm="1">
        <f t="array" ref="D64">_xlfn.IFS(AND(Q64&gt;6,Q64&lt;=36),E64*T64/S64,Q64&lt;=6,E64,Q64=" "," ",Q64&gt;36,"ERRO")</f>
        <v xml:space="preserve"> </v>
      </c>
      <c r="E64" s="340" t="e">
        <f t="shared" ref="E64" si="224">IF(COUNT(K64:P64)&lt;2,I64,G64)</f>
        <v>#DIV/0!</v>
      </c>
      <c r="F64" s="340" t="e">
        <f t="shared" ref="F64" si="225">IF(COUNT(K64:P64)&lt;3*AND(E64=I64),$I$4,IF(E64=G64,$G$4,IF(E64=H64,$H$4,IF(E64=J64,$J$4,"Outro"))))</f>
        <v>#DIV/0!</v>
      </c>
      <c r="G64" s="324" t="e">
        <f t="shared" ref="G64" si="226">AVERAGEIFS(K64:P64,K64:P64,"&lt;="&amp;(AVERAGE(K64:P64)+_xlfn.STDEV.S(K64:P64)),K64:P64,"&gt;="&amp;(AVERAGE(K64:P64)-_xlfn.STDEV.S(K64:P64)))</f>
        <v>#DIV/0!</v>
      </c>
      <c r="H64" s="324" t="e">
        <f t="shared" ref="H64" si="227">SMALL(K64:P64,1)</f>
        <v>#NUM!</v>
      </c>
      <c r="I64" s="324" t="e">
        <f t="shared" ref="I64" si="228">AVERAGE(K64:P64)</f>
        <v>#DIV/0!</v>
      </c>
      <c r="J64" s="324" t="e">
        <f t="shared" ref="J64" si="229">MEDIAN(K64:P64)</f>
        <v>#NUM!</v>
      </c>
      <c r="K64" s="339"/>
      <c r="L64" s="339"/>
      <c r="M64" s="339"/>
      <c r="N64" s="339"/>
      <c r="O64" s="339"/>
      <c r="P64" s="339"/>
      <c r="Q64" s="391" t="str">
        <f t="shared" ref="Q64" si="230">IF(ISBLANK(A64)," ",ROUND(($B$2-A64)/30.44,0))</f>
        <v xml:space="preserve"> </v>
      </c>
      <c r="R64" s="337" t="e">
        <f t="shared" ref="R64" si="231">EDATE(A64,-1)</f>
        <v>#NUM!</v>
      </c>
      <c r="S64" s="325" t="e">
        <f>VLOOKUP(R64,IPCA!$D:$E,2,FALSE)</f>
        <v>#NUM!</v>
      </c>
      <c r="T64" s="392">
        <f>VLOOKUP($B$2,IPCA!$C:$E,3,FALSE)</f>
        <v>7331.98</v>
      </c>
      <c r="U64" s="326"/>
    </row>
    <row r="65" spans="1:21" x14ac:dyDescent="0.25">
      <c r="A65" s="332"/>
      <c r="B65" s="333"/>
      <c r="C65" s="334"/>
      <c r="D65" s="335"/>
      <c r="E65" s="335"/>
      <c r="F65" s="335"/>
      <c r="G65" s="321"/>
      <c r="H65" s="321"/>
      <c r="I65" s="321"/>
      <c r="J65" s="321"/>
      <c r="K65" s="336"/>
      <c r="L65" s="336"/>
      <c r="M65" s="336"/>
      <c r="N65" s="334"/>
      <c r="O65" s="334"/>
      <c r="P65" s="334"/>
      <c r="Q65" s="334"/>
      <c r="R65" s="334"/>
      <c r="S65" s="322"/>
      <c r="T65" s="322"/>
      <c r="U65" s="323"/>
    </row>
    <row r="66" spans="1:21" x14ac:dyDescent="0.25">
      <c r="A66" s="337"/>
      <c r="B66" s="338"/>
      <c r="C66" s="339"/>
      <c r="D66" s="340" t="str" cm="1">
        <f t="array" ref="D66">_xlfn.IFS(AND(Q66&gt;6,Q66&lt;=36),E66*T66/S66,Q66&lt;=6,E66,Q66=" "," ",Q66&gt;36,"ERRO")</f>
        <v xml:space="preserve"> </v>
      </c>
      <c r="E66" s="340" t="e">
        <f t="shared" ref="E66" si="232">IF(COUNT(K66:P66)&lt;2,I66,G66)</f>
        <v>#DIV/0!</v>
      </c>
      <c r="F66" s="340" t="e">
        <f t="shared" ref="F66" si="233">IF(COUNT(K66:P66)&lt;3*AND(E66=I66),$I$4,IF(E66=G66,$G$4,IF(E66=H66,$H$4,IF(E66=J66,$J$4,"Outro"))))</f>
        <v>#DIV/0!</v>
      </c>
      <c r="G66" s="324" t="e">
        <f t="shared" ref="G66" si="234">AVERAGEIFS(K66:P66,K66:P66,"&lt;="&amp;(AVERAGE(K66:P66)+_xlfn.STDEV.S(K66:P66)),K66:P66,"&gt;="&amp;(AVERAGE(K66:P66)-_xlfn.STDEV.S(K66:P66)))</f>
        <v>#DIV/0!</v>
      </c>
      <c r="H66" s="324" t="e">
        <f t="shared" ref="H66" si="235">SMALL(K66:P66,1)</f>
        <v>#NUM!</v>
      </c>
      <c r="I66" s="324" t="e">
        <f t="shared" ref="I66" si="236">AVERAGE(K66:P66)</f>
        <v>#DIV/0!</v>
      </c>
      <c r="J66" s="324" t="e">
        <f t="shared" ref="J66" si="237">MEDIAN(K66:P66)</f>
        <v>#NUM!</v>
      </c>
      <c r="K66" s="339"/>
      <c r="L66" s="339"/>
      <c r="M66" s="339"/>
      <c r="N66" s="339"/>
      <c r="O66" s="339"/>
      <c r="P66" s="339"/>
      <c r="Q66" s="391" t="str">
        <f t="shared" ref="Q66" si="238">IF(ISBLANK(A66)," ",ROUND(($B$2-A66)/30.44,0))</f>
        <v xml:space="preserve"> </v>
      </c>
      <c r="R66" s="337" t="e">
        <f t="shared" ref="R66" si="239">EDATE(A66,-1)</f>
        <v>#NUM!</v>
      </c>
      <c r="S66" s="325" t="e">
        <f>VLOOKUP(R66,IPCA!$D:$E,2,FALSE)</f>
        <v>#NUM!</v>
      </c>
      <c r="T66" s="392">
        <f>VLOOKUP($B$2,IPCA!$C:$E,3,FALSE)</f>
        <v>7331.98</v>
      </c>
      <c r="U66" s="326"/>
    </row>
    <row r="67" spans="1:21" x14ac:dyDescent="0.25">
      <c r="A67" s="332"/>
      <c r="B67" s="333"/>
      <c r="C67" s="334"/>
      <c r="D67" s="335"/>
      <c r="E67" s="335"/>
      <c r="F67" s="335"/>
      <c r="G67" s="321"/>
      <c r="H67" s="321"/>
      <c r="I67" s="321"/>
      <c r="J67" s="321"/>
      <c r="K67" s="336"/>
      <c r="L67" s="336"/>
      <c r="M67" s="336"/>
      <c r="N67" s="334"/>
      <c r="O67" s="334"/>
      <c r="P67" s="334"/>
      <c r="Q67" s="334"/>
      <c r="R67" s="334"/>
      <c r="S67" s="322"/>
      <c r="T67" s="322"/>
      <c r="U67" s="323"/>
    </row>
    <row r="68" spans="1:21" x14ac:dyDescent="0.25">
      <c r="A68" s="337"/>
      <c r="B68" s="338"/>
      <c r="C68" s="339"/>
      <c r="D68" s="340" t="str" cm="1">
        <f t="array" ref="D68">_xlfn.IFS(AND(Q68&gt;6,Q68&lt;=36),E68*T68/S68,Q68&lt;=6,E68,Q68=" "," ",Q68&gt;36,"ERRO")</f>
        <v xml:space="preserve"> </v>
      </c>
      <c r="E68" s="340" t="e">
        <f t="shared" ref="E68" si="240">IF(COUNT(K68:P68)&lt;2,I68,G68)</f>
        <v>#DIV/0!</v>
      </c>
      <c r="F68" s="340" t="e">
        <f t="shared" ref="F68" si="241">IF(COUNT(K68:P68)&lt;3*AND(E68=I68),$I$4,IF(E68=G68,$G$4,IF(E68=H68,$H$4,IF(E68=J68,$J$4,"Outro"))))</f>
        <v>#DIV/0!</v>
      </c>
      <c r="G68" s="324" t="e">
        <f t="shared" ref="G68" si="242">AVERAGEIFS(K68:P68,K68:P68,"&lt;="&amp;(AVERAGE(K68:P68)+_xlfn.STDEV.S(K68:P68)),K68:P68,"&gt;="&amp;(AVERAGE(K68:P68)-_xlfn.STDEV.S(K68:P68)))</f>
        <v>#DIV/0!</v>
      </c>
      <c r="H68" s="324" t="e">
        <f t="shared" ref="H68" si="243">SMALL(K68:P68,1)</f>
        <v>#NUM!</v>
      </c>
      <c r="I68" s="324" t="e">
        <f t="shared" ref="I68" si="244">AVERAGE(K68:P68)</f>
        <v>#DIV/0!</v>
      </c>
      <c r="J68" s="324" t="e">
        <f t="shared" ref="J68" si="245">MEDIAN(K68:P68)</f>
        <v>#NUM!</v>
      </c>
      <c r="K68" s="339"/>
      <c r="L68" s="339"/>
      <c r="M68" s="339"/>
      <c r="N68" s="339"/>
      <c r="O68" s="339"/>
      <c r="P68" s="339"/>
      <c r="Q68" s="391" t="str">
        <f t="shared" ref="Q68" si="246">IF(ISBLANK(A68)," ",ROUND(($B$2-A68)/30.44,0))</f>
        <v xml:space="preserve"> </v>
      </c>
      <c r="R68" s="337" t="e">
        <f t="shared" ref="R68" si="247">EDATE(A68,-1)</f>
        <v>#NUM!</v>
      </c>
      <c r="S68" s="325" t="e">
        <f>VLOOKUP(R68,IPCA!$D:$E,2,FALSE)</f>
        <v>#NUM!</v>
      </c>
      <c r="T68" s="392">
        <f>VLOOKUP($B$2,IPCA!$C:$E,3,FALSE)</f>
        <v>7331.98</v>
      </c>
      <c r="U68" s="326"/>
    </row>
    <row r="69" spans="1:21" x14ac:dyDescent="0.25">
      <c r="A69" s="332"/>
      <c r="B69" s="333"/>
      <c r="C69" s="334"/>
      <c r="D69" s="335"/>
      <c r="E69" s="335"/>
      <c r="F69" s="335"/>
      <c r="G69" s="321"/>
      <c r="H69" s="321"/>
      <c r="I69" s="321"/>
      <c r="J69" s="321"/>
      <c r="K69" s="336"/>
      <c r="L69" s="336"/>
      <c r="M69" s="336"/>
      <c r="N69" s="334"/>
      <c r="O69" s="334"/>
      <c r="P69" s="334"/>
      <c r="Q69" s="334"/>
      <c r="R69" s="334"/>
      <c r="S69" s="322"/>
      <c r="T69" s="322"/>
      <c r="U69" s="323"/>
    </row>
    <row r="70" spans="1:21" x14ac:dyDescent="0.25">
      <c r="A70" s="337"/>
      <c r="B70" s="338"/>
      <c r="C70" s="339"/>
      <c r="D70" s="340" t="str" cm="1">
        <f t="array" ref="D70">_xlfn.IFS(AND(Q70&gt;6,Q70&lt;=36),E70*T70/S70,Q70&lt;=6,E70,Q70=" "," ",Q70&gt;36,"ERRO")</f>
        <v xml:space="preserve"> </v>
      </c>
      <c r="E70" s="340" t="e">
        <f t="shared" ref="E70" si="248">IF(COUNT(K70:P70)&lt;2,I70,G70)</f>
        <v>#DIV/0!</v>
      </c>
      <c r="F70" s="340" t="e">
        <f t="shared" ref="F70" si="249">IF(COUNT(K70:P70)&lt;3*AND(E70=I70),$I$4,IF(E70=G70,$G$4,IF(E70=H70,$H$4,IF(E70=J70,$J$4,"Outro"))))</f>
        <v>#DIV/0!</v>
      </c>
      <c r="G70" s="324" t="e">
        <f t="shared" ref="G70" si="250">AVERAGEIFS(K70:P70,K70:P70,"&lt;="&amp;(AVERAGE(K70:P70)+_xlfn.STDEV.S(K70:P70)),K70:P70,"&gt;="&amp;(AVERAGE(K70:P70)-_xlfn.STDEV.S(K70:P70)))</f>
        <v>#DIV/0!</v>
      </c>
      <c r="H70" s="324" t="e">
        <f t="shared" ref="H70" si="251">SMALL(K70:P70,1)</f>
        <v>#NUM!</v>
      </c>
      <c r="I70" s="324" t="e">
        <f t="shared" ref="I70" si="252">AVERAGE(K70:P70)</f>
        <v>#DIV/0!</v>
      </c>
      <c r="J70" s="324" t="e">
        <f t="shared" ref="J70" si="253">MEDIAN(K70:P70)</f>
        <v>#NUM!</v>
      </c>
      <c r="K70" s="339"/>
      <c r="L70" s="339"/>
      <c r="M70" s="339"/>
      <c r="N70" s="339"/>
      <c r="O70" s="339"/>
      <c r="P70" s="339"/>
      <c r="Q70" s="391" t="str">
        <f t="shared" ref="Q70" si="254">IF(ISBLANK(A70)," ",ROUND(($B$2-A70)/30.44,0))</f>
        <v xml:space="preserve"> </v>
      </c>
      <c r="R70" s="337" t="e">
        <f t="shared" ref="R70" si="255">EDATE(A70,-1)</f>
        <v>#NUM!</v>
      </c>
      <c r="S70" s="325" t="e">
        <f>VLOOKUP(R70,IPCA!$D:$E,2,FALSE)</f>
        <v>#NUM!</v>
      </c>
      <c r="T70" s="392">
        <f>VLOOKUP($B$2,IPCA!$C:$E,3,FALSE)</f>
        <v>7331.98</v>
      </c>
      <c r="U70" s="326"/>
    </row>
    <row r="71" spans="1:21" x14ac:dyDescent="0.25">
      <c r="A71" s="332"/>
      <c r="B71" s="333"/>
      <c r="C71" s="334"/>
      <c r="D71" s="335"/>
      <c r="E71" s="335"/>
      <c r="F71" s="335"/>
      <c r="G71" s="321"/>
      <c r="H71" s="321"/>
      <c r="I71" s="321"/>
      <c r="J71" s="321"/>
      <c r="K71" s="336"/>
      <c r="L71" s="336"/>
      <c r="M71" s="336"/>
      <c r="N71" s="334"/>
      <c r="O71" s="334"/>
      <c r="P71" s="334"/>
      <c r="Q71" s="334"/>
      <c r="R71" s="334"/>
      <c r="S71" s="322"/>
      <c r="T71" s="322"/>
      <c r="U71" s="323"/>
    </row>
    <row r="72" spans="1:21" x14ac:dyDescent="0.25">
      <c r="A72" s="337"/>
      <c r="B72" s="338"/>
      <c r="C72" s="339"/>
      <c r="D72" s="340" t="str" cm="1">
        <f t="array" ref="D72">_xlfn.IFS(AND(Q72&gt;6,Q72&lt;=36),E72*T72/S72,Q72&lt;=6,E72,Q72=" "," ",Q72&gt;36,"ERRO")</f>
        <v xml:space="preserve"> </v>
      </c>
      <c r="E72" s="340" t="e">
        <f t="shared" ref="E72" si="256">IF(COUNT(K72:P72)&lt;2,I72,G72)</f>
        <v>#DIV/0!</v>
      </c>
      <c r="F72" s="340" t="e">
        <f t="shared" ref="F72" si="257">IF(COUNT(K72:P72)&lt;3*AND(E72=I72),$I$4,IF(E72=G72,$G$4,IF(E72=H72,$H$4,IF(E72=J72,$J$4,"Outro"))))</f>
        <v>#DIV/0!</v>
      </c>
      <c r="G72" s="324" t="e">
        <f t="shared" ref="G72" si="258">AVERAGEIFS(K72:P72,K72:P72,"&lt;="&amp;(AVERAGE(K72:P72)+_xlfn.STDEV.S(K72:P72)),K72:P72,"&gt;="&amp;(AVERAGE(K72:P72)-_xlfn.STDEV.S(K72:P72)))</f>
        <v>#DIV/0!</v>
      </c>
      <c r="H72" s="324" t="e">
        <f t="shared" ref="H72" si="259">SMALL(K72:P72,1)</f>
        <v>#NUM!</v>
      </c>
      <c r="I72" s="324" t="e">
        <f t="shared" ref="I72" si="260">AVERAGE(K72:P72)</f>
        <v>#DIV/0!</v>
      </c>
      <c r="J72" s="324" t="e">
        <f t="shared" ref="J72" si="261">MEDIAN(K72:P72)</f>
        <v>#NUM!</v>
      </c>
      <c r="K72" s="339"/>
      <c r="L72" s="339"/>
      <c r="M72" s="339"/>
      <c r="N72" s="339"/>
      <c r="O72" s="339"/>
      <c r="P72" s="339"/>
      <c r="Q72" s="391" t="str">
        <f t="shared" ref="Q72" si="262">IF(ISBLANK(A72)," ",ROUND(($B$2-A72)/30.44,0))</f>
        <v xml:space="preserve"> </v>
      </c>
      <c r="R72" s="337" t="e">
        <f t="shared" ref="R72" si="263">EDATE(A72,-1)</f>
        <v>#NUM!</v>
      </c>
      <c r="S72" s="325" t="e">
        <f>VLOOKUP(R72,IPCA!$D:$E,2,FALSE)</f>
        <v>#NUM!</v>
      </c>
      <c r="T72" s="392">
        <f>VLOOKUP($B$2,IPCA!$C:$E,3,FALSE)</f>
        <v>7331.98</v>
      </c>
      <c r="U72" s="326"/>
    </row>
    <row r="73" spans="1:21" x14ac:dyDescent="0.25">
      <c r="A73" s="332"/>
      <c r="B73" s="333"/>
      <c r="C73" s="334"/>
      <c r="D73" s="335"/>
      <c r="E73" s="335"/>
      <c r="F73" s="335"/>
      <c r="G73" s="321"/>
      <c r="H73" s="321"/>
      <c r="I73" s="321"/>
      <c r="J73" s="321"/>
      <c r="K73" s="336"/>
      <c r="L73" s="336"/>
      <c r="M73" s="336"/>
      <c r="N73" s="334"/>
      <c r="O73" s="334"/>
      <c r="P73" s="334"/>
      <c r="Q73" s="334"/>
      <c r="R73" s="334"/>
      <c r="S73" s="322"/>
      <c r="T73" s="322"/>
      <c r="U73" s="323"/>
    </row>
    <row r="74" spans="1:21" x14ac:dyDescent="0.25">
      <c r="A74" s="337"/>
      <c r="B74" s="338"/>
      <c r="C74" s="339"/>
      <c r="D74" s="340" t="str" cm="1">
        <f t="array" ref="D74">_xlfn.IFS(AND(Q74&gt;6,Q74&lt;=36),E74*T74/S74,Q74&lt;=6,E74,Q74=" "," ",Q74&gt;36,"ERRO")</f>
        <v xml:space="preserve"> </v>
      </c>
      <c r="E74" s="340" t="e">
        <f t="shared" ref="E74" si="264">IF(COUNT(K74:P74)&lt;2,I74,G74)</f>
        <v>#DIV/0!</v>
      </c>
      <c r="F74" s="340" t="e">
        <f t="shared" ref="F74" si="265">IF(COUNT(K74:P74)&lt;3*AND(E74=I74),$I$4,IF(E74=G74,$G$4,IF(E74=H74,$H$4,IF(E74=J74,$J$4,"Outro"))))</f>
        <v>#DIV/0!</v>
      </c>
      <c r="G74" s="324" t="e">
        <f t="shared" ref="G74" si="266">AVERAGEIFS(K74:P74,K74:P74,"&lt;="&amp;(AVERAGE(K74:P74)+_xlfn.STDEV.S(K74:P74)),K74:P74,"&gt;="&amp;(AVERAGE(K74:P74)-_xlfn.STDEV.S(K74:P74)))</f>
        <v>#DIV/0!</v>
      </c>
      <c r="H74" s="324" t="e">
        <f t="shared" ref="H74" si="267">SMALL(K74:P74,1)</f>
        <v>#NUM!</v>
      </c>
      <c r="I74" s="324" t="e">
        <f t="shared" ref="I74" si="268">AVERAGE(K74:P74)</f>
        <v>#DIV/0!</v>
      </c>
      <c r="J74" s="324" t="e">
        <f t="shared" ref="J74" si="269">MEDIAN(K74:P74)</f>
        <v>#NUM!</v>
      </c>
      <c r="K74" s="339"/>
      <c r="L74" s="339"/>
      <c r="M74" s="339"/>
      <c r="N74" s="339"/>
      <c r="O74" s="339"/>
      <c r="P74" s="339"/>
      <c r="Q74" s="391" t="str">
        <f t="shared" ref="Q74" si="270">IF(ISBLANK(A74)," ",ROUND(($B$2-A74)/30.44,0))</f>
        <v xml:space="preserve"> </v>
      </c>
      <c r="R74" s="337" t="e">
        <f t="shared" ref="R74" si="271">EDATE(A74,-1)</f>
        <v>#NUM!</v>
      </c>
      <c r="S74" s="325" t="e">
        <f>VLOOKUP(R74,IPCA!$D:$E,2,FALSE)</f>
        <v>#NUM!</v>
      </c>
      <c r="T74" s="392">
        <f>VLOOKUP($B$2,IPCA!$C:$E,3,FALSE)</f>
        <v>7331.98</v>
      </c>
      <c r="U74" s="326"/>
    </row>
    <row r="75" spans="1:21" x14ac:dyDescent="0.25">
      <c r="A75" s="332"/>
      <c r="B75" s="333"/>
      <c r="C75" s="334"/>
      <c r="D75" s="335"/>
      <c r="E75" s="335"/>
      <c r="F75" s="335"/>
      <c r="G75" s="321"/>
      <c r="H75" s="321"/>
      <c r="I75" s="321"/>
      <c r="J75" s="321"/>
      <c r="K75" s="336"/>
      <c r="L75" s="336"/>
      <c r="M75" s="336"/>
      <c r="N75" s="334"/>
      <c r="O75" s="334"/>
      <c r="P75" s="334"/>
      <c r="Q75" s="334"/>
      <c r="R75" s="334"/>
      <c r="S75" s="322"/>
      <c r="T75" s="322"/>
      <c r="U75" s="323"/>
    </row>
    <row r="76" spans="1:21" x14ac:dyDescent="0.25">
      <c r="A76" s="337"/>
      <c r="B76" s="338"/>
      <c r="C76" s="339"/>
      <c r="D76" s="340" t="str" cm="1">
        <f t="array" ref="D76">_xlfn.IFS(AND(Q76&gt;6,Q76&lt;=36),E76*T76/S76,Q76&lt;=6,E76,Q76=" "," ",Q76&gt;36,"ERRO")</f>
        <v xml:space="preserve"> </v>
      </c>
      <c r="E76" s="340" t="e">
        <f t="shared" ref="E76" si="272">IF(COUNT(K76:P76)&lt;2,I76,G76)</f>
        <v>#DIV/0!</v>
      </c>
      <c r="F76" s="340" t="e">
        <f t="shared" ref="F76" si="273">IF(COUNT(K76:P76)&lt;3*AND(E76=I76),$I$4,IF(E76=G76,$G$4,IF(E76=H76,$H$4,IF(E76=J76,$J$4,"Outro"))))</f>
        <v>#DIV/0!</v>
      </c>
      <c r="G76" s="324" t="e">
        <f t="shared" ref="G76" si="274">AVERAGEIFS(K76:P76,K76:P76,"&lt;="&amp;(AVERAGE(K76:P76)+_xlfn.STDEV.S(K76:P76)),K76:P76,"&gt;="&amp;(AVERAGE(K76:P76)-_xlfn.STDEV.S(K76:P76)))</f>
        <v>#DIV/0!</v>
      </c>
      <c r="H76" s="324" t="e">
        <f t="shared" ref="H76" si="275">SMALL(K76:P76,1)</f>
        <v>#NUM!</v>
      </c>
      <c r="I76" s="324" t="e">
        <f t="shared" ref="I76" si="276">AVERAGE(K76:P76)</f>
        <v>#DIV/0!</v>
      </c>
      <c r="J76" s="324" t="e">
        <f t="shared" ref="J76" si="277">MEDIAN(K76:P76)</f>
        <v>#NUM!</v>
      </c>
      <c r="K76" s="339"/>
      <c r="L76" s="339"/>
      <c r="M76" s="339"/>
      <c r="N76" s="339"/>
      <c r="O76" s="339"/>
      <c r="P76" s="339"/>
      <c r="Q76" s="391" t="str">
        <f t="shared" ref="Q76" si="278">IF(ISBLANK(A76)," ",ROUND(($B$2-A76)/30.44,0))</f>
        <v xml:space="preserve"> </v>
      </c>
      <c r="R76" s="337" t="e">
        <f t="shared" ref="R76" si="279">EDATE(A76,-1)</f>
        <v>#NUM!</v>
      </c>
      <c r="S76" s="325" t="e">
        <f>VLOOKUP(R76,IPCA!$D:$E,2,FALSE)</f>
        <v>#NUM!</v>
      </c>
      <c r="T76" s="392">
        <f>VLOOKUP($B$2,IPCA!$C:$E,3,FALSE)</f>
        <v>7331.98</v>
      </c>
      <c r="U76" s="326"/>
    </row>
    <row r="77" spans="1:21" x14ac:dyDescent="0.25">
      <c r="A77" s="332"/>
      <c r="B77" s="333"/>
      <c r="C77" s="334"/>
      <c r="D77" s="335"/>
      <c r="E77" s="335"/>
      <c r="F77" s="335"/>
      <c r="G77" s="321"/>
      <c r="H77" s="321"/>
      <c r="I77" s="321"/>
      <c r="J77" s="321"/>
      <c r="K77" s="336"/>
      <c r="L77" s="336"/>
      <c r="M77" s="336"/>
      <c r="N77" s="334"/>
      <c r="O77" s="334"/>
      <c r="P77" s="334"/>
      <c r="Q77" s="334"/>
      <c r="R77" s="334"/>
      <c r="S77" s="322"/>
      <c r="T77" s="322"/>
      <c r="U77" s="323"/>
    </row>
    <row r="78" spans="1:21" x14ac:dyDescent="0.25">
      <c r="A78" s="337"/>
      <c r="B78" s="338"/>
      <c r="C78" s="339"/>
      <c r="D78" s="340" t="str" cm="1">
        <f t="array" ref="D78">_xlfn.IFS(AND(Q78&gt;6,Q78&lt;=36),E78*T78/S78,Q78&lt;=6,E78,Q78=" "," ",Q78&gt;36,"ERRO")</f>
        <v xml:space="preserve"> </v>
      </c>
      <c r="E78" s="340" t="e">
        <f t="shared" ref="E78" si="280">IF(COUNT(K78:P78)&lt;2,I78,G78)</f>
        <v>#DIV/0!</v>
      </c>
      <c r="F78" s="340" t="e">
        <f t="shared" ref="F78" si="281">IF(COUNT(K78:P78)&lt;3*AND(E78=I78),$I$4,IF(E78=G78,$G$4,IF(E78=H78,$H$4,IF(E78=J78,$J$4,"Outro"))))</f>
        <v>#DIV/0!</v>
      </c>
      <c r="G78" s="324" t="e">
        <f t="shared" ref="G78" si="282">AVERAGEIFS(K78:P78,K78:P78,"&lt;="&amp;(AVERAGE(K78:P78)+_xlfn.STDEV.S(K78:P78)),K78:P78,"&gt;="&amp;(AVERAGE(K78:P78)-_xlfn.STDEV.S(K78:P78)))</f>
        <v>#DIV/0!</v>
      </c>
      <c r="H78" s="324" t="e">
        <f t="shared" ref="H78" si="283">SMALL(K78:P78,1)</f>
        <v>#NUM!</v>
      </c>
      <c r="I78" s="324" t="e">
        <f t="shared" ref="I78" si="284">AVERAGE(K78:P78)</f>
        <v>#DIV/0!</v>
      </c>
      <c r="J78" s="324" t="e">
        <f t="shared" ref="J78" si="285">MEDIAN(K78:P78)</f>
        <v>#NUM!</v>
      </c>
      <c r="K78" s="339"/>
      <c r="L78" s="339"/>
      <c r="M78" s="339"/>
      <c r="N78" s="339"/>
      <c r="O78" s="339"/>
      <c r="P78" s="339"/>
      <c r="Q78" s="391" t="str">
        <f t="shared" ref="Q78" si="286">IF(ISBLANK(A78)," ",ROUND(($B$2-A78)/30.44,0))</f>
        <v xml:space="preserve"> </v>
      </c>
      <c r="R78" s="337" t="e">
        <f t="shared" ref="R78" si="287">EDATE(A78,-1)</f>
        <v>#NUM!</v>
      </c>
      <c r="S78" s="325" t="e">
        <f>VLOOKUP(R78,IPCA!$D:$E,2,FALSE)</f>
        <v>#NUM!</v>
      </c>
      <c r="T78" s="392">
        <f>VLOOKUP($B$2,IPCA!$C:$E,3,FALSE)</f>
        <v>7331.98</v>
      </c>
      <c r="U78" s="326"/>
    </row>
    <row r="79" spans="1:21" x14ac:dyDescent="0.25">
      <c r="A79" s="332"/>
      <c r="B79" s="333"/>
      <c r="C79" s="334"/>
      <c r="D79" s="335"/>
      <c r="E79" s="335"/>
      <c r="F79" s="335"/>
      <c r="G79" s="321"/>
      <c r="H79" s="321"/>
      <c r="I79" s="321"/>
      <c r="J79" s="321"/>
      <c r="K79" s="336"/>
      <c r="L79" s="336"/>
      <c r="M79" s="336"/>
      <c r="N79" s="334"/>
      <c r="O79" s="334"/>
      <c r="P79" s="334"/>
      <c r="Q79" s="334"/>
      <c r="R79" s="334"/>
      <c r="S79" s="322"/>
      <c r="T79" s="322"/>
      <c r="U79" s="323"/>
    </row>
    <row r="80" spans="1:21" x14ac:dyDescent="0.25">
      <c r="A80" s="337"/>
      <c r="B80" s="338"/>
      <c r="C80" s="339"/>
      <c r="D80" s="340" t="str" cm="1">
        <f t="array" ref="D80">_xlfn.IFS(AND(Q80&gt;6,Q80&lt;=36),E80*T80/S80,Q80&lt;=6,E80,Q80=" "," ",Q80&gt;36,"ERRO")</f>
        <v xml:space="preserve"> </v>
      </c>
      <c r="E80" s="340" t="e">
        <f t="shared" ref="E80" si="288">IF(COUNT(K80:P80)&lt;2,I80,G80)</f>
        <v>#DIV/0!</v>
      </c>
      <c r="F80" s="340" t="e">
        <f t="shared" ref="F80" si="289">IF(COUNT(K80:P80)&lt;3*AND(E80=I80),$I$4,IF(E80=G80,$G$4,IF(E80=H80,$H$4,IF(E80=J80,$J$4,"Outro"))))</f>
        <v>#DIV/0!</v>
      </c>
      <c r="G80" s="324" t="e">
        <f t="shared" ref="G80" si="290">AVERAGEIFS(K80:P80,K80:P80,"&lt;="&amp;(AVERAGE(K80:P80)+_xlfn.STDEV.S(K80:P80)),K80:P80,"&gt;="&amp;(AVERAGE(K80:P80)-_xlfn.STDEV.S(K80:P80)))</f>
        <v>#DIV/0!</v>
      </c>
      <c r="H80" s="324" t="e">
        <f t="shared" ref="H80" si="291">SMALL(K80:P80,1)</f>
        <v>#NUM!</v>
      </c>
      <c r="I80" s="324" t="e">
        <f t="shared" ref="I80" si="292">AVERAGE(K80:P80)</f>
        <v>#DIV/0!</v>
      </c>
      <c r="J80" s="324" t="e">
        <f t="shared" ref="J80" si="293">MEDIAN(K80:P80)</f>
        <v>#NUM!</v>
      </c>
      <c r="K80" s="339"/>
      <c r="L80" s="339"/>
      <c r="M80" s="339"/>
      <c r="N80" s="339"/>
      <c r="O80" s="339"/>
      <c r="P80" s="339"/>
      <c r="Q80" s="391" t="str">
        <f t="shared" ref="Q80" si="294">IF(ISBLANK(A80)," ",ROUND(($B$2-A80)/30.44,0))</f>
        <v xml:space="preserve"> </v>
      </c>
      <c r="R80" s="337" t="e">
        <f t="shared" ref="R80" si="295">EDATE(A80,-1)</f>
        <v>#NUM!</v>
      </c>
      <c r="S80" s="325" t="e">
        <f>VLOOKUP(R80,IPCA!$D:$E,2,FALSE)</f>
        <v>#NUM!</v>
      </c>
      <c r="T80" s="392">
        <f>VLOOKUP($B$2,IPCA!$C:$E,3,FALSE)</f>
        <v>7331.98</v>
      </c>
      <c r="U80" s="326"/>
    </row>
    <row r="81" spans="1:21" x14ac:dyDescent="0.25">
      <c r="A81" s="332"/>
      <c r="B81" s="333"/>
      <c r="C81" s="334"/>
      <c r="D81" s="335"/>
      <c r="E81" s="335"/>
      <c r="F81" s="335"/>
      <c r="G81" s="321"/>
      <c r="H81" s="321"/>
      <c r="I81" s="321"/>
      <c r="J81" s="321"/>
      <c r="K81" s="336"/>
      <c r="L81" s="336"/>
      <c r="M81" s="336"/>
      <c r="N81" s="334"/>
      <c r="O81" s="334"/>
      <c r="P81" s="334"/>
      <c r="Q81" s="334"/>
      <c r="R81" s="334"/>
      <c r="S81" s="322"/>
      <c r="T81" s="322"/>
      <c r="U81" s="323"/>
    </row>
    <row r="82" spans="1:21" x14ac:dyDescent="0.25">
      <c r="A82" s="337"/>
      <c r="B82" s="338"/>
      <c r="C82" s="339"/>
      <c r="D82" s="340" t="str" cm="1">
        <f t="array" ref="D82">_xlfn.IFS(AND(Q82&gt;6,Q82&lt;=36),E82*T82/S82,Q82&lt;=6,E82,Q82=" "," ",Q82&gt;36,"ERRO")</f>
        <v xml:space="preserve"> </v>
      </c>
      <c r="E82" s="340" t="e">
        <f t="shared" ref="E82" si="296">IF(COUNT(K82:P82)&lt;2,I82,G82)</f>
        <v>#DIV/0!</v>
      </c>
      <c r="F82" s="340" t="e">
        <f t="shared" ref="F82" si="297">IF(COUNT(K82:P82)&lt;3*AND(E82=I82),$I$4,IF(E82=G82,$G$4,IF(E82=H82,$H$4,IF(E82=J82,$J$4,"Outro"))))</f>
        <v>#DIV/0!</v>
      </c>
      <c r="G82" s="324" t="e">
        <f t="shared" ref="G82" si="298">AVERAGEIFS(K82:P82,K82:P82,"&lt;="&amp;(AVERAGE(K82:P82)+_xlfn.STDEV.S(K82:P82)),K82:P82,"&gt;="&amp;(AVERAGE(K82:P82)-_xlfn.STDEV.S(K82:P82)))</f>
        <v>#DIV/0!</v>
      </c>
      <c r="H82" s="324" t="e">
        <f t="shared" ref="H82" si="299">SMALL(K82:P82,1)</f>
        <v>#NUM!</v>
      </c>
      <c r="I82" s="324" t="e">
        <f t="shared" ref="I82" si="300">AVERAGE(K82:P82)</f>
        <v>#DIV/0!</v>
      </c>
      <c r="J82" s="324" t="e">
        <f t="shared" ref="J82" si="301">MEDIAN(K82:P82)</f>
        <v>#NUM!</v>
      </c>
      <c r="K82" s="339"/>
      <c r="L82" s="339"/>
      <c r="M82" s="339"/>
      <c r="N82" s="339"/>
      <c r="O82" s="339"/>
      <c r="P82" s="339"/>
      <c r="Q82" s="391" t="str">
        <f t="shared" ref="Q82" si="302">IF(ISBLANK(A82)," ",ROUND(($B$2-A82)/30.44,0))</f>
        <v xml:space="preserve"> </v>
      </c>
      <c r="R82" s="337" t="e">
        <f t="shared" ref="R82" si="303">EDATE(A82,-1)</f>
        <v>#NUM!</v>
      </c>
      <c r="S82" s="325" t="e">
        <f>VLOOKUP(R82,IPCA!$D:$E,2,FALSE)</f>
        <v>#NUM!</v>
      </c>
      <c r="T82" s="392">
        <f>VLOOKUP($B$2,IPCA!$C:$E,3,FALSE)</f>
        <v>7331.98</v>
      </c>
      <c r="U82" s="326"/>
    </row>
    <row r="83" spans="1:21" x14ac:dyDescent="0.25">
      <c r="A83" s="332"/>
      <c r="B83" s="333"/>
      <c r="C83" s="334"/>
      <c r="D83" s="335"/>
      <c r="E83" s="335"/>
      <c r="F83" s="335"/>
      <c r="G83" s="321"/>
      <c r="H83" s="321"/>
      <c r="I83" s="321"/>
      <c r="J83" s="321"/>
      <c r="K83" s="336"/>
      <c r="L83" s="336"/>
      <c r="M83" s="336"/>
      <c r="N83" s="334"/>
      <c r="O83" s="334"/>
      <c r="P83" s="334"/>
      <c r="Q83" s="334"/>
      <c r="R83" s="334"/>
      <c r="S83" s="322"/>
      <c r="T83" s="322"/>
      <c r="U83" s="323"/>
    </row>
    <row r="84" spans="1:21" x14ac:dyDescent="0.25">
      <c r="A84" s="337"/>
      <c r="B84" s="338"/>
      <c r="C84" s="339"/>
      <c r="D84" s="340" t="str" cm="1">
        <f t="array" ref="D84">_xlfn.IFS(AND(Q84&gt;6,Q84&lt;=36),E84*T84/S84,Q84&lt;=6,E84,Q84=" "," ",Q84&gt;36,"ERRO")</f>
        <v xml:space="preserve"> </v>
      </c>
      <c r="E84" s="340" t="e">
        <f t="shared" ref="E84" si="304">IF(COUNT(K84:P84)&lt;2,I84,G84)</f>
        <v>#DIV/0!</v>
      </c>
      <c r="F84" s="340" t="e">
        <f t="shared" ref="F84" si="305">IF(COUNT(K84:P84)&lt;3*AND(E84=I84),$I$4,IF(E84=G84,$G$4,IF(E84=H84,$H$4,IF(E84=J84,$J$4,"Outro"))))</f>
        <v>#DIV/0!</v>
      </c>
      <c r="G84" s="324" t="e">
        <f t="shared" ref="G84" si="306">AVERAGEIFS(K84:P84,K84:P84,"&lt;="&amp;(AVERAGE(K84:P84)+_xlfn.STDEV.S(K84:P84)),K84:P84,"&gt;="&amp;(AVERAGE(K84:P84)-_xlfn.STDEV.S(K84:P84)))</f>
        <v>#DIV/0!</v>
      </c>
      <c r="H84" s="324" t="e">
        <f t="shared" ref="H84" si="307">SMALL(K84:P84,1)</f>
        <v>#NUM!</v>
      </c>
      <c r="I84" s="324" t="e">
        <f t="shared" ref="I84" si="308">AVERAGE(K84:P84)</f>
        <v>#DIV/0!</v>
      </c>
      <c r="J84" s="324" t="e">
        <f t="shared" ref="J84" si="309">MEDIAN(K84:P84)</f>
        <v>#NUM!</v>
      </c>
      <c r="K84" s="339"/>
      <c r="L84" s="339"/>
      <c r="M84" s="339"/>
      <c r="N84" s="339"/>
      <c r="O84" s="339"/>
      <c r="P84" s="339"/>
      <c r="Q84" s="391" t="str">
        <f t="shared" ref="Q84" si="310">IF(ISBLANK(A84)," ",ROUND(($B$2-A84)/30.44,0))</f>
        <v xml:space="preserve"> </v>
      </c>
      <c r="R84" s="337" t="e">
        <f t="shared" ref="R84" si="311">EDATE(A84,-1)</f>
        <v>#NUM!</v>
      </c>
      <c r="S84" s="325" t="e">
        <f>VLOOKUP(R84,IPCA!$D:$E,2,FALSE)</f>
        <v>#NUM!</v>
      </c>
      <c r="T84" s="392">
        <f>VLOOKUP($B$2,IPCA!$C:$E,3,FALSE)</f>
        <v>7331.98</v>
      </c>
      <c r="U84" s="326"/>
    </row>
    <row r="85" spans="1:21" x14ac:dyDescent="0.25">
      <c r="A85" s="332"/>
      <c r="B85" s="333"/>
      <c r="C85" s="334"/>
      <c r="D85" s="335"/>
      <c r="E85" s="335"/>
      <c r="F85" s="335"/>
      <c r="G85" s="321"/>
      <c r="H85" s="321"/>
      <c r="I85" s="321"/>
      <c r="J85" s="321"/>
      <c r="K85" s="336"/>
      <c r="L85" s="336"/>
      <c r="M85" s="336"/>
      <c r="N85" s="334"/>
      <c r="O85" s="334"/>
      <c r="P85" s="334"/>
      <c r="Q85" s="334"/>
      <c r="R85" s="334"/>
      <c r="S85" s="322"/>
      <c r="T85" s="322"/>
      <c r="U85" s="323"/>
    </row>
    <row r="86" spans="1:21" x14ac:dyDescent="0.25">
      <c r="A86" s="337"/>
      <c r="B86" s="338"/>
      <c r="C86" s="339"/>
      <c r="D86" s="340" t="str" cm="1">
        <f t="array" ref="D86">_xlfn.IFS(AND(Q86&gt;6,Q86&lt;=36),E86*T86/S86,Q86&lt;=6,E86,Q86=" "," ",Q86&gt;36,"ERRO")</f>
        <v xml:space="preserve"> </v>
      </c>
      <c r="E86" s="340" t="e">
        <f t="shared" ref="E86" si="312">IF(COUNT(K86:P86)&lt;2,I86,G86)</f>
        <v>#DIV/0!</v>
      </c>
      <c r="F86" s="340" t="e">
        <f t="shared" ref="F86" si="313">IF(COUNT(K86:P86)&lt;3*AND(E86=I86),$I$4,IF(E86=G86,$G$4,IF(E86=H86,$H$4,IF(E86=J86,$J$4,"Outro"))))</f>
        <v>#DIV/0!</v>
      </c>
      <c r="G86" s="324" t="e">
        <f t="shared" ref="G86" si="314">AVERAGEIFS(K86:P86,K86:P86,"&lt;="&amp;(AVERAGE(K86:P86)+_xlfn.STDEV.S(K86:P86)),K86:P86,"&gt;="&amp;(AVERAGE(K86:P86)-_xlfn.STDEV.S(K86:P86)))</f>
        <v>#DIV/0!</v>
      </c>
      <c r="H86" s="324" t="e">
        <f t="shared" ref="H86" si="315">SMALL(K86:P86,1)</f>
        <v>#NUM!</v>
      </c>
      <c r="I86" s="324" t="e">
        <f t="shared" ref="I86" si="316">AVERAGE(K86:P86)</f>
        <v>#DIV/0!</v>
      </c>
      <c r="J86" s="324" t="e">
        <f t="shared" ref="J86" si="317">MEDIAN(K86:P86)</f>
        <v>#NUM!</v>
      </c>
      <c r="K86" s="339"/>
      <c r="L86" s="339"/>
      <c r="M86" s="339"/>
      <c r="N86" s="339"/>
      <c r="O86" s="339"/>
      <c r="P86" s="339"/>
      <c r="Q86" s="391" t="str">
        <f t="shared" ref="Q86" si="318">IF(ISBLANK(A86)," ",ROUND(($B$2-A86)/30.44,0))</f>
        <v xml:space="preserve"> </v>
      </c>
      <c r="R86" s="337" t="e">
        <f t="shared" ref="R86" si="319">EDATE(A86,-1)</f>
        <v>#NUM!</v>
      </c>
      <c r="S86" s="325" t="e">
        <f>VLOOKUP(R86,IPCA!$D:$E,2,FALSE)</f>
        <v>#NUM!</v>
      </c>
      <c r="T86" s="392">
        <f>VLOOKUP($B$2,IPCA!$C:$E,3,FALSE)</f>
        <v>7331.98</v>
      </c>
      <c r="U86" s="326"/>
    </row>
    <row r="87" spans="1:21" x14ac:dyDescent="0.25">
      <c r="A87" s="332"/>
      <c r="B87" s="333"/>
      <c r="C87" s="334"/>
      <c r="D87" s="335"/>
      <c r="E87" s="335"/>
      <c r="F87" s="335"/>
      <c r="G87" s="321"/>
      <c r="H87" s="321"/>
      <c r="I87" s="321"/>
      <c r="J87" s="321"/>
      <c r="K87" s="336"/>
      <c r="L87" s="336"/>
      <c r="M87" s="336"/>
      <c r="N87" s="334"/>
      <c r="O87" s="334"/>
      <c r="P87" s="334"/>
      <c r="Q87" s="334"/>
      <c r="R87" s="334"/>
      <c r="S87" s="322"/>
      <c r="T87" s="322"/>
      <c r="U87" s="323"/>
    </row>
    <row r="88" spans="1:21" x14ac:dyDescent="0.25">
      <c r="A88" s="337"/>
      <c r="B88" s="338"/>
      <c r="C88" s="339"/>
      <c r="D88" s="340" t="str" cm="1">
        <f t="array" ref="D88">_xlfn.IFS(AND(Q88&gt;6,Q88&lt;=36),E88*T88/S88,Q88&lt;=6,E88,Q88=" "," ",Q88&gt;36,"ERRO")</f>
        <v xml:space="preserve"> </v>
      </c>
      <c r="E88" s="340" t="e">
        <f t="shared" ref="E88" si="320">IF(COUNT(K88:P88)&lt;2,I88,G88)</f>
        <v>#DIV/0!</v>
      </c>
      <c r="F88" s="340" t="e">
        <f t="shared" ref="F88" si="321">IF(COUNT(K88:P88)&lt;3*AND(E88=I88),$I$4,IF(E88=G88,$G$4,IF(E88=H88,$H$4,IF(E88=J88,$J$4,"Outro"))))</f>
        <v>#DIV/0!</v>
      </c>
      <c r="G88" s="324" t="e">
        <f t="shared" ref="G88" si="322">AVERAGEIFS(K88:P88,K88:P88,"&lt;="&amp;(AVERAGE(K88:P88)+_xlfn.STDEV.S(K88:P88)),K88:P88,"&gt;="&amp;(AVERAGE(K88:P88)-_xlfn.STDEV.S(K88:P88)))</f>
        <v>#DIV/0!</v>
      </c>
      <c r="H88" s="324" t="e">
        <f t="shared" ref="H88" si="323">SMALL(K88:P88,1)</f>
        <v>#NUM!</v>
      </c>
      <c r="I88" s="324" t="e">
        <f t="shared" ref="I88" si="324">AVERAGE(K88:P88)</f>
        <v>#DIV/0!</v>
      </c>
      <c r="J88" s="324" t="e">
        <f t="shared" ref="J88" si="325">MEDIAN(K88:P88)</f>
        <v>#NUM!</v>
      </c>
      <c r="K88" s="339"/>
      <c r="L88" s="339"/>
      <c r="M88" s="339"/>
      <c r="N88" s="339"/>
      <c r="O88" s="339"/>
      <c r="P88" s="339"/>
      <c r="Q88" s="391" t="str">
        <f t="shared" ref="Q88" si="326">IF(ISBLANK(A88)," ",ROUND(($B$2-A88)/30.44,0))</f>
        <v xml:space="preserve"> </v>
      </c>
      <c r="R88" s="337" t="e">
        <f t="shared" ref="R88" si="327">EDATE(A88,-1)</f>
        <v>#NUM!</v>
      </c>
      <c r="S88" s="325" t="e">
        <f>VLOOKUP(R88,IPCA!$D:$E,2,FALSE)</f>
        <v>#NUM!</v>
      </c>
      <c r="T88" s="392">
        <f>VLOOKUP($B$2,IPCA!$C:$E,3,FALSE)</f>
        <v>7331.98</v>
      </c>
      <c r="U88" s="326"/>
    </row>
    <row r="89" spans="1:21" x14ac:dyDescent="0.25">
      <c r="A89" s="332"/>
      <c r="B89" s="333"/>
      <c r="C89" s="334"/>
      <c r="D89" s="335"/>
      <c r="E89" s="335"/>
      <c r="F89" s="335"/>
      <c r="G89" s="321"/>
      <c r="H89" s="321"/>
      <c r="I89" s="321"/>
      <c r="J89" s="321"/>
      <c r="K89" s="336"/>
      <c r="L89" s="336"/>
      <c r="M89" s="336"/>
      <c r="N89" s="334"/>
      <c r="O89" s="334"/>
      <c r="P89" s="334"/>
      <c r="Q89" s="334"/>
      <c r="R89" s="334"/>
      <c r="S89" s="322"/>
      <c r="T89" s="322"/>
      <c r="U89" s="323"/>
    </row>
    <row r="90" spans="1:21" x14ac:dyDescent="0.25">
      <c r="A90" s="337"/>
      <c r="B90" s="338"/>
      <c r="C90" s="339"/>
      <c r="D90" s="340" t="str" cm="1">
        <f t="array" ref="D90">_xlfn.IFS(AND(Q90&gt;6,Q90&lt;=36),E90*T90/S90,Q90&lt;=6,E90,Q90=" "," ",Q90&gt;36,"ERRO")</f>
        <v xml:space="preserve"> </v>
      </c>
      <c r="E90" s="340" t="e">
        <f t="shared" ref="E90" si="328">IF(COUNT(K90:P90)&lt;2,I90,G90)</f>
        <v>#DIV/0!</v>
      </c>
      <c r="F90" s="340" t="e">
        <f t="shared" ref="F90" si="329">IF(COUNT(K90:P90)&lt;3*AND(E90=I90),$I$4,IF(E90=G90,$G$4,IF(E90=H90,$H$4,IF(E90=J90,$J$4,"Outro"))))</f>
        <v>#DIV/0!</v>
      </c>
      <c r="G90" s="324" t="e">
        <f t="shared" ref="G90" si="330">AVERAGEIFS(K90:P90,K90:P90,"&lt;="&amp;(AVERAGE(K90:P90)+_xlfn.STDEV.S(K90:P90)),K90:P90,"&gt;="&amp;(AVERAGE(K90:P90)-_xlfn.STDEV.S(K90:P90)))</f>
        <v>#DIV/0!</v>
      </c>
      <c r="H90" s="324" t="e">
        <f t="shared" ref="H90" si="331">SMALL(K90:P90,1)</f>
        <v>#NUM!</v>
      </c>
      <c r="I90" s="324" t="e">
        <f t="shared" ref="I90" si="332">AVERAGE(K90:P90)</f>
        <v>#DIV/0!</v>
      </c>
      <c r="J90" s="324" t="e">
        <f t="shared" ref="J90" si="333">MEDIAN(K90:P90)</f>
        <v>#NUM!</v>
      </c>
      <c r="K90" s="339"/>
      <c r="L90" s="339"/>
      <c r="M90" s="339"/>
      <c r="N90" s="339"/>
      <c r="O90" s="339"/>
      <c r="P90" s="339"/>
      <c r="Q90" s="391" t="str">
        <f t="shared" ref="Q90" si="334">IF(ISBLANK(A90)," ",ROUND(($B$2-A90)/30.44,0))</f>
        <v xml:space="preserve"> </v>
      </c>
      <c r="R90" s="337" t="e">
        <f t="shared" ref="R90" si="335">EDATE(A90,-1)</f>
        <v>#NUM!</v>
      </c>
      <c r="S90" s="325" t="e">
        <f>VLOOKUP(R90,IPCA!$D:$E,2,FALSE)</f>
        <v>#NUM!</v>
      </c>
      <c r="T90" s="392">
        <f>VLOOKUP($B$2,IPCA!$C:$E,3,FALSE)</f>
        <v>7331.98</v>
      </c>
      <c r="U90" s="326"/>
    </row>
    <row r="91" spans="1:21" x14ac:dyDescent="0.25">
      <c r="A91" s="332"/>
      <c r="B91" s="333"/>
      <c r="C91" s="334"/>
      <c r="D91" s="335"/>
      <c r="E91" s="335"/>
      <c r="F91" s="335"/>
      <c r="G91" s="321"/>
      <c r="H91" s="321"/>
      <c r="I91" s="321"/>
      <c r="J91" s="321"/>
      <c r="K91" s="336"/>
      <c r="L91" s="336"/>
      <c r="M91" s="336"/>
      <c r="N91" s="334"/>
      <c r="O91" s="334"/>
      <c r="P91" s="334"/>
      <c r="Q91" s="334"/>
      <c r="R91" s="334"/>
      <c r="S91" s="322"/>
      <c r="T91" s="322"/>
      <c r="U91" s="323"/>
    </row>
    <row r="92" spans="1:21" x14ac:dyDescent="0.25">
      <c r="A92" s="337"/>
      <c r="B92" s="338"/>
      <c r="C92" s="339"/>
      <c r="D92" s="340" t="str" cm="1">
        <f t="array" ref="D92">_xlfn.IFS(AND(Q92&gt;6,Q92&lt;=36),E92*T92/S92,Q92&lt;=6,E92,Q92=" "," ",Q92&gt;36,"ERRO")</f>
        <v xml:space="preserve"> </v>
      </c>
      <c r="E92" s="340" t="e">
        <f t="shared" ref="E92" si="336">IF(COUNT(K92:P92)&lt;2,I92,G92)</f>
        <v>#DIV/0!</v>
      </c>
      <c r="F92" s="340" t="e">
        <f t="shared" ref="F92" si="337">IF(COUNT(K92:P92)&lt;3*AND(E92=I92),$I$4,IF(E92=G92,$G$4,IF(E92=H92,$H$4,IF(E92=J92,$J$4,"Outro"))))</f>
        <v>#DIV/0!</v>
      </c>
      <c r="G92" s="324" t="e">
        <f t="shared" ref="G92" si="338">AVERAGEIFS(K92:P92,K92:P92,"&lt;="&amp;(AVERAGE(K92:P92)+_xlfn.STDEV.S(K92:P92)),K92:P92,"&gt;="&amp;(AVERAGE(K92:P92)-_xlfn.STDEV.S(K92:P92)))</f>
        <v>#DIV/0!</v>
      </c>
      <c r="H92" s="324" t="e">
        <f t="shared" ref="H92" si="339">SMALL(K92:P92,1)</f>
        <v>#NUM!</v>
      </c>
      <c r="I92" s="324" t="e">
        <f t="shared" ref="I92" si="340">AVERAGE(K92:P92)</f>
        <v>#DIV/0!</v>
      </c>
      <c r="J92" s="324" t="e">
        <f t="shared" ref="J92" si="341">MEDIAN(K92:P92)</f>
        <v>#NUM!</v>
      </c>
      <c r="K92" s="339"/>
      <c r="L92" s="339"/>
      <c r="M92" s="339"/>
      <c r="N92" s="339"/>
      <c r="O92" s="339"/>
      <c r="P92" s="339"/>
      <c r="Q92" s="391" t="str">
        <f t="shared" ref="Q92" si="342">IF(ISBLANK(A92)," ",ROUND(($B$2-A92)/30.44,0))</f>
        <v xml:space="preserve"> </v>
      </c>
      <c r="R92" s="337" t="e">
        <f t="shared" ref="R92" si="343">EDATE(A92,-1)</f>
        <v>#NUM!</v>
      </c>
      <c r="S92" s="325" t="e">
        <f>VLOOKUP(R92,IPCA!$D:$E,2,FALSE)</f>
        <v>#NUM!</v>
      </c>
      <c r="T92" s="392">
        <f>VLOOKUP($B$2,IPCA!$C:$E,3,FALSE)</f>
        <v>7331.98</v>
      </c>
      <c r="U92" s="326"/>
    </row>
    <row r="93" spans="1:21" x14ac:dyDescent="0.25">
      <c r="A93" s="332"/>
      <c r="B93" s="333"/>
      <c r="C93" s="334"/>
      <c r="D93" s="335"/>
      <c r="E93" s="335"/>
      <c r="F93" s="335"/>
      <c r="G93" s="321"/>
      <c r="H93" s="321"/>
      <c r="I93" s="321"/>
      <c r="J93" s="321"/>
      <c r="K93" s="336"/>
      <c r="L93" s="336"/>
      <c r="M93" s="336"/>
      <c r="N93" s="334"/>
      <c r="O93" s="334"/>
      <c r="P93" s="334"/>
      <c r="Q93" s="334"/>
      <c r="R93" s="334"/>
      <c r="S93" s="322"/>
      <c r="T93" s="322"/>
      <c r="U93" s="323"/>
    </row>
    <row r="102" spans="2:11" x14ac:dyDescent="0.25">
      <c r="K102" s="331"/>
    </row>
    <row r="104" spans="2:11" x14ac:dyDescent="0.25">
      <c r="K104" s="331"/>
    </row>
    <row r="106" spans="2:11" x14ac:dyDescent="0.25">
      <c r="B106" s="331"/>
      <c r="K106" s="331"/>
    </row>
    <row r="108" spans="2:11" x14ac:dyDescent="0.25">
      <c r="B108" s="331"/>
      <c r="K108" s="331"/>
    </row>
    <row r="110" spans="2:11" x14ac:dyDescent="0.25">
      <c r="B110" s="331"/>
      <c r="K110" s="331"/>
    </row>
    <row r="112" spans="2:11" x14ac:dyDescent="0.25">
      <c r="B112" s="331"/>
      <c r="K112" s="331"/>
    </row>
    <row r="114" spans="2:11" x14ac:dyDescent="0.25">
      <c r="B114" s="331"/>
      <c r="K114" s="331"/>
    </row>
    <row r="116" spans="2:11" x14ac:dyDescent="0.25">
      <c r="B116" s="331"/>
      <c r="K116" s="331"/>
    </row>
    <row r="118" spans="2:11" x14ac:dyDescent="0.25">
      <c r="B118" s="331"/>
      <c r="K118" s="331"/>
    </row>
    <row r="120" spans="2:11" x14ac:dyDescent="0.25">
      <c r="B120" s="331"/>
      <c r="K120" s="331"/>
    </row>
    <row r="122" spans="2:11" x14ac:dyDescent="0.25">
      <c r="K122" s="331"/>
    </row>
    <row r="124" spans="2:11" x14ac:dyDescent="0.25">
      <c r="K124" s="331"/>
    </row>
    <row r="126" spans="2:11" x14ac:dyDescent="0.25">
      <c r="K126" s="331"/>
    </row>
    <row r="128" spans="2:11" x14ac:dyDescent="0.25">
      <c r="K128" s="331"/>
    </row>
    <row r="130" spans="11:11" x14ac:dyDescent="0.25">
      <c r="K130" s="331"/>
    </row>
  </sheetData>
  <mergeCells count="1">
    <mergeCell ref="E3:P3"/>
  </mergeCells>
  <conditionalFormatting sqref="K6:P6 K8:P8 K10:P10 K12:P12 K14:P14 K16:P16 K18:P18 K20:P20 K22:P22 K24:P24 K26:P26 K28:P28 K30:P30 K32:P32 K34:P34 K36:P36 K38:P38 K40:P40 K42:P42 K44:P44 K46:P46 K48:P48 K50:P50 K52:P52 K54:P54 K56:P56 K58:P58 K60:P60 K62:P62 K64:P64 K66:P66 K68:P68 K70:P70 K72:P72 K74:P74 K76:P76 K78:P78 K80:P80 K82:P82 K84:P84 K86:P86 K88:P88 K90:P90 K92:P92">
    <cfRule type="cellIs" dxfId="1" priority="1" operator="lessThanOrEqual">
      <formula>$I$6-_xlfn.STDEV.S($K6:$P6)</formula>
    </cfRule>
    <cfRule type="cellIs" dxfId="0" priority="2" operator="greaterThanOrEqual">
      <formula>$I$6+_xlfn.STDEV.S($K6:$P6)</formula>
    </cfRule>
  </conditionalFormatting>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4">
    <tabColor theme="3" tint="-0.249977111117893"/>
  </sheetPr>
  <dimension ref="A1:D21"/>
  <sheetViews>
    <sheetView workbookViewId="0">
      <selection activeCell="G15" sqref="G15"/>
    </sheetView>
  </sheetViews>
  <sheetFormatPr defaultRowHeight="12.5" x14ac:dyDescent="0.25"/>
  <cols>
    <col min="1" max="1" width="41.54296875" customWidth="1"/>
    <col min="3" max="3" width="13.54296875" bestFit="1" customWidth="1"/>
    <col min="4" max="4" width="15.7265625" bestFit="1" customWidth="1"/>
  </cols>
  <sheetData>
    <row r="1" spans="1:4" ht="13" x14ac:dyDescent="0.25">
      <c r="A1" s="57" t="s">
        <v>10058</v>
      </c>
      <c r="B1" s="55" t="s">
        <v>10059</v>
      </c>
      <c r="C1" s="56" t="s">
        <v>11605</v>
      </c>
      <c r="D1" s="55" t="s">
        <v>14431</v>
      </c>
    </row>
    <row r="2" spans="1:4" x14ac:dyDescent="0.25">
      <c r="A2" s="68"/>
      <c r="B2" s="54"/>
      <c r="C2" s="60"/>
      <c r="D2" s="54"/>
    </row>
    <row r="3" spans="1:4" x14ac:dyDescent="0.25">
      <c r="A3" s="68"/>
      <c r="B3" s="54"/>
      <c r="C3" s="60"/>
      <c r="D3" s="54"/>
    </row>
    <row r="4" spans="1:4" x14ac:dyDescent="0.25">
      <c r="A4" s="68"/>
      <c r="B4" s="54"/>
      <c r="C4" s="60"/>
      <c r="D4" s="54"/>
    </row>
    <row r="5" spans="1:4" x14ac:dyDescent="0.25">
      <c r="A5" s="68"/>
      <c r="B5" s="54"/>
      <c r="C5" s="60"/>
      <c r="D5" s="54"/>
    </row>
    <row r="6" spans="1:4" x14ac:dyDescent="0.25">
      <c r="A6" s="68"/>
      <c r="B6" s="54"/>
      <c r="C6" s="60"/>
      <c r="D6" s="54"/>
    </row>
    <row r="7" spans="1:4" x14ac:dyDescent="0.25">
      <c r="A7" s="68"/>
      <c r="B7" s="54"/>
      <c r="C7" s="60"/>
      <c r="D7" s="54"/>
    </row>
    <row r="8" spans="1:4" x14ac:dyDescent="0.25">
      <c r="A8" s="68"/>
      <c r="B8" s="67"/>
      <c r="C8" s="60"/>
      <c r="D8" s="67"/>
    </row>
    <row r="9" spans="1:4" x14ac:dyDescent="0.25">
      <c r="A9" s="68"/>
      <c r="B9" s="67"/>
      <c r="C9" s="60"/>
      <c r="D9" s="67"/>
    </row>
    <row r="10" spans="1:4" x14ac:dyDescent="0.25">
      <c r="A10" s="68"/>
      <c r="B10" s="67"/>
      <c r="C10" s="60"/>
      <c r="D10" s="67"/>
    </row>
    <row r="11" spans="1:4" x14ac:dyDescent="0.25">
      <c r="A11" s="68"/>
      <c r="B11" s="67"/>
      <c r="C11" s="60"/>
      <c r="D11" s="67"/>
    </row>
    <row r="12" spans="1:4" x14ac:dyDescent="0.25">
      <c r="A12" s="68"/>
      <c r="B12" s="67"/>
      <c r="C12" s="60"/>
      <c r="D12" s="67"/>
    </row>
    <row r="13" spans="1:4" x14ac:dyDescent="0.25">
      <c r="A13" s="68"/>
      <c r="B13" s="67"/>
      <c r="C13" s="60"/>
      <c r="D13" s="67"/>
    </row>
    <row r="14" spans="1:4" x14ac:dyDescent="0.25">
      <c r="A14" s="68"/>
      <c r="B14" s="67"/>
      <c r="C14" s="60"/>
      <c r="D14" s="67"/>
    </row>
    <row r="15" spans="1:4" x14ac:dyDescent="0.25">
      <c r="A15" s="68"/>
      <c r="B15" s="67"/>
      <c r="C15" s="60"/>
      <c r="D15" s="67"/>
    </row>
    <row r="16" spans="1:4" x14ac:dyDescent="0.25">
      <c r="A16" s="68"/>
      <c r="B16" s="67"/>
      <c r="C16" s="60"/>
      <c r="D16" s="67"/>
    </row>
    <row r="17" spans="1:4" x14ac:dyDescent="0.25">
      <c r="A17" s="68"/>
      <c r="B17" s="67"/>
      <c r="C17" s="60"/>
      <c r="D17" s="67"/>
    </row>
    <row r="18" spans="1:4" x14ac:dyDescent="0.25">
      <c r="A18" s="68"/>
      <c r="B18" s="67"/>
      <c r="C18" s="60"/>
      <c r="D18" s="67"/>
    </row>
    <row r="19" spans="1:4" x14ac:dyDescent="0.25">
      <c r="A19" s="68"/>
      <c r="B19" s="67"/>
      <c r="C19" s="60"/>
      <c r="D19" s="67"/>
    </row>
    <row r="20" spans="1:4" x14ac:dyDescent="0.25">
      <c r="A20" s="68"/>
      <c r="B20" s="67"/>
      <c r="C20" s="60"/>
      <c r="D20" s="67"/>
    </row>
    <row r="21" spans="1:4" x14ac:dyDescent="0.25">
      <c r="D21" s="23"/>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voltar_resumo">
                <anchor moveWithCells="1" sizeWithCells="1">
                  <from>
                    <xdr:col>5</xdr:col>
                    <xdr:colOff>19050</xdr:colOff>
                    <xdr:row>0</xdr:row>
                    <xdr:rowOff>0</xdr:rowOff>
                  </from>
                  <to>
                    <xdr:col>7</xdr:col>
                    <xdr:colOff>603250</xdr:colOff>
                    <xdr:row>2</xdr:row>
                    <xdr:rowOff>152400</xdr:rowOff>
                  </to>
                </anchor>
              </controlPr>
            </control>
          </mc:Choice>
        </mc:AlternateContent>
        <mc:AlternateContent xmlns:mc="http://schemas.openxmlformats.org/markup-compatibility/2006">
          <mc:Choice Requires="x14">
            <control shapeId="8194" r:id="rId4" name="Button 2">
              <controlPr defaultSize="0" print="0" autoFill="0" autoPict="0" macro="[0]!Criar_dep">
                <anchor moveWithCells="1" sizeWithCells="1">
                  <from>
                    <xdr:col>4</xdr:col>
                    <xdr:colOff>590550</xdr:colOff>
                    <xdr:row>3</xdr:row>
                    <xdr:rowOff>107950</xdr:rowOff>
                  </from>
                  <to>
                    <xdr:col>7</xdr:col>
                    <xdr:colOff>508000</xdr:colOff>
                    <xdr:row>5</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F9372-16C9-4DE2-AC94-8C34937BAAB1}">
  <sheetPr codeName="Plan8">
    <tabColor theme="3" tint="-0.249977111117893"/>
  </sheetPr>
  <dimension ref="A1:D21"/>
  <sheetViews>
    <sheetView workbookViewId="0">
      <selection activeCell="I15" sqref="I15"/>
    </sheetView>
  </sheetViews>
  <sheetFormatPr defaultRowHeight="12.5" x14ac:dyDescent="0.25"/>
  <cols>
    <col min="1" max="1" width="41.54296875" customWidth="1"/>
    <col min="3" max="3" width="13.54296875" bestFit="1" customWidth="1"/>
    <col min="4" max="4" width="15.7265625" bestFit="1" customWidth="1"/>
  </cols>
  <sheetData>
    <row r="1" spans="1:4" ht="13" x14ac:dyDescent="0.25">
      <c r="A1" s="57" t="s">
        <v>10058</v>
      </c>
      <c r="B1" s="55" t="s">
        <v>10059</v>
      </c>
      <c r="C1" s="56" t="s">
        <v>11605</v>
      </c>
      <c r="D1" s="55" t="s">
        <v>14431</v>
      </c>
    </row>
    <row r="2" spans="1:4" x14ac:dyDescent="0.25">
      <c r="A2" s="68"/>
      <c r="B2" s="54"/>
      <c r="C2" s="60"/>
      <c r="D2" s="54"/>
    </row>
    <row r="3" spans="1:4" x14ac:dyDescent="0.25">
      <c r="A3" s="68"/>
      <c r="B3" s="54"/>
      <c r="C3" s="60"/>
      <c r="D3" s="54"/>
    </row>
    <row r="4" spans="1:4" x14ac:dyDescent="0.25">
      <c r="A4" s="68"/>
      <c r="B4" s="54"/>
      <c r="C4" s="60"/>
      <c r="D4" s="54"/>
    </row>
    <row r="5" spans="1:4" x14ac:dyDescent="0.25">
      <c r="A5" s="68"/>
      <c r="B5" s="54"/>
      <c r="C5" s="60"/>
      <c r="D5" s="54"/>
    </row>
    <row r="6" spans="1:4" x14ac:dyDescent="0.25">
      <c r="A6" s="68"/>
      <c r="B6" s="54"/>
      <c r="C6" s="60"/>
      <c r="D6" s="54"/>
    </row>
    <row r="7" spans="1:4" x14ac:dyDescent="0.25">
      <c r="A7" s="68"/>
      <c r="B7" s="54"/>
      <c r="C7" s="60"/>
      <c r="D7" s="54"/>
    </row>
    <row r="8" spans="1:4" x14ac:dyDescent="0.25">
      <c r="A8" s="68"/>
      <c r="B8" s="67"/>
      <c r="C8" s="60"/>
      <c r="D8" s="67"/>
    </row>
    <row r="9" spans="1:4" x14ac:dyDescent="0.25">
      <c r="A9" s="68"/>
      <c r="B9" s="67"/>
      <c r="C9" s="60"/>
      <c r="D9" s="67"/>
    </row>
    <row r="10" spans="1:4" x14ac:dyDescent="0.25">
      <c r="A10" s="68"/>
      <c r="B10" s="67"/>
      <c r="C10" s="60"/>
      <c r="D10" s="67"/>
    </row>
    <row r="11" spans="1:4" x14ac:dyDescent="0.25">
      <c r="A11" s="68"/>
      <c r="B11" s="67"/>
      <c r="C11" s="60"/>
      <c r="D11" s="67"/>
    </row>
    <row r="12" spans="1:4" x14ac:dyDescent="0.25">
      <c r="A12" s="68"/>
      <c r="B12" s="67"/>
      <c r="C12" s="60"/>
      <c r="D12" s="67"/>
    </row>
    <row r="13" spans="1:4" x14ac:dyDescent="0.25">
      <c r="A13" s="68"/>
      <c r="B13" s="67"/>
      <c r="C13" s="60"/>
      <c r="D13" s="67"/>
    </row>
    <row r="14" spans="1:4" x14ac:dyDescent="0.25">
      <c r="A14" s="68"/>
      <c r="B14" s="67"/>
      <c r="C14" s="60"/>
      <c r="D14" s="67"/>
    </row>
    <row r="15" spans="1:4" x14ac:dyDescent="0.25">
      <c r="A15" s="68"/>
      <c r="B15" s="67"/>
      <c r="C15" s="60"/>
      <c r="D15" s="67"/>
    </row>
    <row r="16" spans="1:4" x14ac:dyDescent="0.25">
      <c r="A16" s="68"/>
      <c r="B16" s="67"/>
      <c r="C16" s="60"/>
      <c r="D16" s="67"/>
    </row>
    <row r="17" spans="1:4" x14ac:dyDescent="0.25">
      <c r="A17" s="68"/>
      <c r="B17" s="67"/>
      <c r="C17" s="60"/>
      <c r="D17" s="67"/>
    </row>
    <row r="18" spans="1:4" x14ac:dyDescent="0.25">
      <c r="A18" s="68"/>
      <c r="B18" s="67"/>
      <c r="C18" s="60"/>
      <c r="D18" s="67"/>
    </row>
    <row r="19" spans="1:4" x14ac:dyDescent="0.25">
      <c r="A19" s="68"/>
      <c r="B19" s="67"/>
      <c r="C19" s="60"/>
      <c r="D19" s="67"/>
    </row>
    <row r="20" spans="1:4" x14ac:dyDescent="0.25">
      <c r="A20" s="68"/>
      <c r="B20" s="67"/>
      <c r="C20" s="60"/>
      <c r="D20" s="67"/>
    </row>
    <row r="21" spans="1:4" x14ac:dyDescent="0.25">
      <c r="D21" s="23"/>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voltar_resumo">
                <anchor moveWithCells="1" sizeWithCells="1">
                  <from>
                    <xdr:col>5</xdr:col>
                    <xdr:colOff>19050</xdr:colOff>
                    <xdr:row>0</xdr:row>
                    <xdr:rowOff>0</xdr:rowOff>
                  </from>
                  <to>
                    <xdr:col>7</xdr:col>
                    <xdr:colOff>603250</xdr:colOff>
                    <xdr:row>2</xdr:row>
                    <xdr:rowOff>152400</xdr:rowOff>
                  </to>
                </anchor>
              </controlPr>
            </control>
          </mc:Choice>
        </mc:AlternateContent>
        <mc:AlternateContent xmlns:mc="http://schemas.openxmlformats.org/markup-compatibility/2006">
          <mc:Choice Requires="x14">
            <control shapeId="29698" r:id="rId4" name="Button 2">
              <controlPr defaultSize="0" print="0" autoFill="0" autoPict="0" macro="[0]!Criar_aux">
                <anchor moveWithCells="1" sizeWithCells="1">
                  <from>
                    <xdr:col>4</xdr:col>
                    <xdr:colOff>590550</xdr:colOff>
                    <xdr:row>3</xdr:row>
                    <xdr:rowOff>107950</xdr:rowOff>
                  </from>
                  <to>
                    <xdr:col>7</xdr:col>
                    <xdr:colOff>508000</xdr:colOff>
                    <xdr:row>5</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2">
    <tabColor rgb="FFFFFF00"/>
  </sheetPr>
  <dimension ref="A1:G15208"/>
  <sheetViews>
    <sheetView workbookViewId="0">
      <selection activeCell="H16" sqref="H16"/>
    </sheetView>
  </sheetViews>
  <sheetFormatPr defaultRowHeight="12.5" x14ac:dyDescent="0.25"/>
  <cols>
    <col min="1" max="1" width="21.26953125" style="490" bestFit="1" customWidth="1"/>
    <col min="2" max="2" width="95.7265625" style="491" customWidth="1"/>
    <col min="3" max="3" width="8.7265625" style="490"/>
    <col min="4" max="4" width="17.26953125" style="492" customWidth="1"/>
    <col min="7" max="7" width="27.81640625" bestFit="1" customWidth="1"/>
  </cols>
  <sheetData>
    <row r="1" spans="1:7" ht="14.5" x14ac:dyDescent="0.35">
      <c r="A1" s="393"/>
      <c r="B1" s="394" t="s">
        <v>21650</v>
      </c>
      <c r="C1" s="393"/>
      <c r="D1" s="485"/>
      <c r="G1" s="395" t="s">
        <v>16636</v>
      </c>
    </row>
    <row r="2" spans="1:7" ht="14.5" x14ac:dyDescent="0.35">
      <c r="A2" s="59" t="s">
        <v>16637</v>
      </c>
      <c r="B2" s="320" t="s">
        <v>0</v>
      </c>
      <c r="C2" s="59" t="s">
        <v>11417</v>
      </c>
      <c r="D2" s="486" t="s">
        <v>11424</v>
      </c>
      <c r="G2" s="395" t="s">
        <v>21473</v>
      </c>
    </row>
    <row r="3" spans="1:7" ht="14.5" x14ac:dyDescent="0.35">
      <c r="A3" s="59" t="s">
        <v>6970</v>
      </c>
      <c r="B3" s="320" t="s">
        <v>2837</v>
      </c>
      <c r="C3" s="59" t="s">
        <v>2837</v>
      </c>
      <c r="D3" s="486">
        <v>0</v>
      </c>
      <c r="G3" s="396" t="s">
        <v>21769</v>
      </c>
    </row>
    <row r="4" spans="1:7" x14ac:dyDescent="0.25">
      <c r="A4" s="88"/>
      <c r="B4" s="193" t="s">
        <v>11615</v>
      </c>
      <c r="C4" s="88"/>
      <c r="D4" s="487"/>
    </row>
    <row r="5" spans="1:7" x14ac:dyDescent="0.25">
      <c r="A5" s="88"/>
      <c r="B5" s="193" t="s">
        <v>11616</v>
      </c>
      <c r="C5" s="88"/>
      <c r="D5" s="487"/>
    </row>
    <row r="6" spans="1:7" x14ac:dyDescent="0.25">
      <c r="A6" s="88" t="s">
        <v>2850</v>
      </c>
      <c r="B6" s="193" t="s">
        <v>5</v>
      </c>
      <c r="C6" s="88" t="s">
        <v>4</v>
      </c>
      <c r="D6" s="487">
        <v>9.2799999999999994</v>
      </c>
    </row>
    <row r="7" spans="1:7" x14ac:dyDescent="0.25">
      <c r="A7" s="88" t="s">
        <v>2851</v>
      </c>
      <c r="B7" s="193" t="s">
        <v>6</v>
      </c>
      <c r="C7" s="88" t="s">
        <v>4</v>
      </c>
      <c r="D7" s="487">
        <v>9.43</v>
      </c>
    </row>
    <row r="8" spans="1:7" x14ac:dyDescent="0.25">
      <c r="A8" s="88" t="s">
        <v>2853</v>
      </c>
      <c r="B8" s="193" t="s">
        <v>11517</v>
      </c>
      <c r="C8" s="88" t="s">
        <v>4</v>
      </c>
      <c r="D8" s="487">
        <v>9.48</v>
      </c>
    </row>
    <row r="9" spans="1:7" x14ac:dyDescent="0.25">
      <c r="A9" s="88" t="s">
        <v>2852</v>
      </c>
      <c r="B9" s="193" t="s">
        <v>7</v>
      </c>
      <c r="C9" s="88" t="s">
        <v>4</v>
      </c>
      <c r="D9" s="487">
        <v>9.43</v>
      </c>
    </row>
    <row r="10" spans="1:7" x14ac:dyDescent="0.25">
      <c r="A10" s="88" t="s">
        <v>2855</v>
      </c>
      <c r="B10" s="193" t="s">
        <v>8</v>
      </c>
      <c r="C10" s="88" t="s">
        <v>4</v>
      </c>
      <c r="D10" s="487">
        <v>15.83</v>
      </c>
    </row>
    <row r="11" spans="1:7" x14ac:dyDescent="0.25">
      <c r="A11" s="88" t="s">
        <v>2857</v>
      </c>
      <c r="B11" s="193" t="s">
        <v>11519</v>
      </c>
      <c r="C11" s="88" t="s">
        <v>4</v>
      </c>
      <c r="D11" s="487">
        <v>12.13</v>
      </c>
    </row>
    <row r="12" spans="1:7" x14ac:dyDescent="0.25">
      <c r="A12" s="88" t="s">
        <v>2858</v>
      </c>
      <c r="B12" s="193" t="s">
        <v>10</v>
      </c>
      <c r="C12" s="88" t="s">
        <v>4</v>
      </c>
      <c r="D12" s="487">
        <v>16.63</v>
      </c>
    </row>
    <row r="13" spans="1:7" x14ac:dyDescent="0.25">
      <c r="A13" s="88" t="s">
        <v>2859</v>
      </c>
      <c r="B13" s="193" t="s">
        <v>11</v>
      </c>
      <c r="C13" s="88" t="s">
        <v>4</v>
      </c>
      <c r="D13" s="487">
        <v>10.7</v>
      </c>
    </row>
    <row r="14" spans="1:7" x14ac:dyDescent="0.25">
      <c r="A14" s="88" t="s">
        <v>2860</v>
      </c>
      <c r="B14" s="193" t="s">
        <v>12</v>
      </c>
      <c r="C14" s="88" t="s">
        <v>4</v>
      </c>
      <c r="D14" s="487">
        <v>11.59</v>
      </c>
    </row>
    <row r="15" spans="1:7" x14ac:dyDescent="0.25">
      <c r="A15" s="88" t="s">
        <v>2863</v>
      </c>
      <c r="B15" s="193" t="s">
        <v>11520</v>
      </c>
      <c r="C15" s="88" t="s">
        <v>4</v>
      </c>
      <c r="D15" s="487">
        <v>10.82</v>
      </c>
    </row>
    <row r="16" spans="1:7" x14ac:dyDescent="0.25">
      <c r="A16" s="88" t="s">
        <v>2861</v>
      </c>
      <c r="B16" s="193" t="s">
        <v>13</v>
      </c>
      <c r="C16" s="88" t="s">
        <v>4</v>
      </c>
      <c r="D16" s="487">
        <v>18.809999999999999</v>
      </c>
    </row>
    <row r="17" spans="1:4" x14ac:dyDescent="0.25">
      <c r="A17" s="88" t="s">
        <v>2862</v>
      </c>
      <c r="B17" s="193" t="s">
        <v>14</v>
      </c>
      <c r="C17" s="88" t="s">
        <v>4</v>
      </c>
      <c r="D17" s="487">
        <v>12.63</v>
      </c>
    </row>
    <row r="18" spans="1:4" x14ac:dyDescent="0.25">
      <c r="A18" s="88" t="s">
        <v>2864</v>
      </c>
      <c r="B18" s="193" t="s">
        <v>11521</v>
      </c>
      <c r="C18" s="88" t="s">
        <v>4</v>
      </c>
      <c r="D18" s="487">
        <v>10.74</v>
      </c>
    </row>
    <row r="19" spans="1:4" x14ac:dyDescent="0.25">
      <c r="A19" s="88" t="s">
        <v>2854</v>
      </c>
      <c r="B19" s="193" t="s">
        <v>11518</v>
      </c>
      <c r="C19" s="88" t="s">
        <v>4</v>
      </c>
      <c r="D19" s="487">
        <v>11.56</v>
      </c>
    </row>
    <row r="20" spans="1:4" x14ac:dyDescent="0.25">
      <c r="A20" s="88" t="s">
        <v>2856</v>
      </c>
      <c r="B20" s="193" t="s">
        <v>9</v>
      </c>
      <c r="C20" s="88" t="s">
        <v>4</v>
      </c>
      <c r="D20" s="487">
        <v>12.04</v>
      </c>
    </row>
    <row r="21" spans="1:4" x14ac:dyDescent="0.25">
      <c r="A21" s="88" t="s">
        <v>2865</v>
      </c>
      <c r="B21" s="193" t="s">
        <v>15</v>
      </c>
      <c r="C21" s="88" t="s">
        <v>4</v>
      </c>
      <c r="D21" s="487">
        <v>18.03</v>
      </c>
    </row>
    <row r="22" spans="1:4" x14ac:dyDescent="0.25">
      <c r="A22" s="88" t="s">
        <v>2866</v>
      </c>
      <c r="B22" s="193" t="s">
        <v>16</v>
      </c>
      <c r="C22" s="88" t="s">
        <v>4</v>
      </c>
      <c r="D22" s="487">
        <v>18.21</v>
      </c>
    </row>
    <row r="23" spans="1:4" x14ac:dyDescent="0.25">
      <c r="A23" s="88" t="s">
        <v>2867</v>
      </c>
      <c r="B23" s="193" t="s">
        <v>17</v>
      </c>
      <c r="C23" s="88" t="s">
        <v>4</v>
      </c>
      <c r="D23" s="487">
        <v>20.46</v>
      </c>
    </row>
    <row r="24" spans="1:4" x14ac:dyDescent="0.25">
      <c r="A24" s="88" t="s">
        <v>2869</v>
      </c>
      <c r="B24" s="193" t="s">
        <v>11523</v>
      </c>
      <c r="C24" s="88" t="s">
        <v>4</v>
      </c>
      <c r="D24" s="487">
        <v>20.14</v>
      </c>
    </row>
    <row r="25" spans="1:4" x14ac:dyDescent="0.25">
      <c r="A25" s="88" t="s">
        <v>2870</v>
      </c>
      <c r="B25" s="193" t="s">
        <v>18</v>
      </c>
      <c r="C25" s="88" t="s">
        <v>4</v>
      </c>
      <c r="D25" s="487">
        <v>11.62</v>
      </c>
    </row>
    <row r="26" spans="1:4" x14ac:dyDescent="0.25">
      <c r="A26" s="88" t="s">
        <v>2871</v>
      </c>
      <c r="B26" s="193" t="s">
        <v>19</v>
      </c>
      <c r="C26" s="88" t="s">
        <v>4</v>
      </c>
      <c r="D26" s="487">
        <v>31.49</v>
      </c>
    </row>
    <row r="27" spans="1:4" x14ac:dyDescent="0.25">
      <c r="A27" s="88" t="s">
        <v>2868</v>
      </c>
      <c r="B27" s="193" t="s">
        <v>11522</v>
      </c>
      <c r="C27" s="88" t="s">
        <v>4</v>
      </c>
      <c r="D27" s="487">
        <v>20.09</v>
      </c>
    </row>
    <row r="28" spans="1:4" x14ac:dyDescent="0.25">
      <c r="A28" s="88" t="s">
        <v>2872</v>
      </c>
      <c r="B28" s="193" t="s">
        <v>20</v>
      </c>
      <c r="C28" s="88" t="s">
        <v>4</v>
      </c>
      <c r="D28" s="487">
        <v>16.190000000000001</v>
      </c>
    </row>
    <row r="29" spans="1:4" x14ac:dyDescent="0.25">
      <c r="A29" s="88" t="s">
        <v>2873</v>
      </c>
      <c r="B29" s="193" t="s">
        <v>21</v>
      </c>
      <c r="C29" s="88" t="s">
        <v>4</v>
      </c>
      <c r="D29" s="487">
        <v>11.25</v>
      </c>
    </row>
    <row r="30" spans="1:4" x14ac:dyDescent="0.25">
      <c r="A30" s="88" t="s">
        <v>2874</v>
      </c>
      <c r="B30" s="193" t="s">
        <v>22</v>
      </c>
      <c r="C30" s="88" t="s">
        <v>4</v>
      </c>
      <c r="D30" s="487">
        <v>29.27</v>
      </c>
    </row>
    <row r="31" spans="1:4" x14ac:dyDescent="0.25">
      <c r="A31" s="88" t="s">
        <v>2875</v>
      </c>
      <c r="B31" s="193" t="s">
        <v>11524</v>
      </c>
      <c r="C31" s="88" t="s">
        <v>4</v>
      </c>
      <c r="D31" s="487">
        <v>18.989999999999998</v>
      </c>
    </row>
    <row r="32" spans="1:4" x14ac:dyDescent="0.25">
      <c r="A32" s="88" t="s">
        <v>2876</v>
      </c>
      <c r="B32" s="193" t="s">
        <v>23</v>
      </c>
      <c r="C32" s="88" t="s">
        <v>4</v>
      </c>
      <c r="D32" s="487">
        <v>16.82</v>
      </c>
    </row>
    <row r="33" spans="1:4" x14ac:dyDescent="0.25">
      <c r="A33" s="88" t="s">
        <v>2877</v>
      </c>
      <c r="B33" s="193" t="s">
        <v>24</v>
      </c>
      <c r="C33" s="88" t="s">
        <v>4</v>
      </c>
      <c r="D33" s="487">
        <v>39.299999999999997</v>
      </c>
    </row>
    <row r="34" spans="1:4" x14ac:dyDescent="0.25">
      <c r="A34" s="88" t="s">
        <v>2878</v>
      </c>
      <c r="B34" s="193" t="s">
        <v>25</v>
      </c>
      <c r="C34" s="88" t="s">
        <v>4</v>
      </c>
      <c r="D34" s="487">
        <v>62.94</v>
      </c>
    </row>
    <row r="35" spans="1:4" x14ac:dyDescent="0.25">
      <c r="A35" s="88" t="s">
        <v>2879</v>
      </c>
      <c r="B35" s="193" t="s">
        <v>26</v>
      </c>
      <c r="C35" s="88" t="s">
        <v>4</v>
      </c>
      <c r="D35" s="487">
        <v>64.489999999999995</v>
      </c>
    </row>
    <row r="36" spans="1:4" x14ac:dyDescent="0.25">
      <c r="A36" s="88" t="s">
        <v>2880</v>
      </c>
      <c r="B36" s="193" t="s">
        <v>27</v>
      </c>
      <c r="C36" s="88" t="s">
        <v>4</v>
      </c>
      <c r="D36" s="487">
        <v>12.45</v>
      </c>
    </row>
    <row r="37" spans="1:4" x14ac:dyDescent="0.25">
      <c r="A37" s="88" t="s">
        <v>2881</v>
      </c>
      <c r="B37" s="193" t="s">
        <v>28</v>
      </c>
      <c r="C37" s="88" t="s">
        <v>4</v>
      </c>
      <c r="D37" s="487">
        <v>11.72</v>
      </c>
    </row>
    <row r="38" spans="1:4" x14ac:dyDescent="0.25">
      <c r="A38" s="88" t="s">
        <v>2882</v>
      </c>
      <c r="B38" s="193" t="s">
        <v>11525</v>
      </c>
      <c r="C38" s="88" t="s">
        <v>4</v>
      </c>
      <c r="D38" s="487">
        <v>11.76</v>
      </c>
    </row>
    <row r="39" spans="1:4" x14ac:dyDescent="0.25">
      <c r="A39" s="88" t="s">
        <v>2883</v>
      </c>
      <c r="B39" s="193" t="s">
        <v>29</v>
      </c>
      <c r="C39" s="88" t="s">
        <v>4</v>
      </c>
      <c r="D39" s="487">
        <v>18.28</v>
      </c>
    </row>
    <row r="40" spans="1:4" x14ac:dyDescent="0.25">
      <c r="A40" s="88" t="s">
        <v>2884</v>
      </c>
      <c r="B40" s="193" t="s">
        <v>30</v>
      </c>
      <c r="C40" s="88" t="s">
        <v>4</v>
      </c>
      <c r="D40" s="487">
        <v>68.25</v>
      </c>
    </row>
    <row r="41" spans="1:4" x14ac:dyDescent="0.25">
      <c r="A41" s="88" t="s">
        <v>2885</v>
      </c>
      <c r="B41" s="193" t="s">
        <v>31</v>
      </c>
      <c r="C41" s="88" t="s">
        <v>4</v>
      </c>
      <c r="D41" s="487">
        <v>13.52</v>
      </c>
    </row>
    <row r="42" spans="1:4" x14ac:dyDescent="0.25">
      <c r="A42" s="88" t="s">
        <v>2886</v>
      </c>
      <c r="B42" s="193" t="s">
        <v>32</v>
      </c>
      <c r="C42" s="88" t="s">
        <v>4</v>
      </c>
      <c r="D42" s="487">
        <v>12.63</v>
      </c>
    </row>
    <row r="43" spans="1:4" x14ac:dyDescent="0.25">
      <c r="A43" s="88" t="s">
        <v>2887</v>
      </c>
      <c r="B43" s="193" t="s">
        <v>33</v>
      </c>
      <c r="C43" s="88" t="s">
        <v>4</v>
      </c>
      <c r="D43" s="487">
        <v>18.260000000000002</v>
      </c>
    </row>
    <row r="44" spans="1:4" x14ac:dyDescent="0.25">
      <c r="A44" s="88" t="s">
        <v>2888</v>
      </c>
      <c r="B44" s="193" t="s">
        <v>34</v>
      </c>
      <c r="C44" s="88" t="s">
        <v>4</v>
      </c>
      <c r="D44" s="487">
        <v>14.7</v>
      </c>
    </row>
    <row r="45" spans="1:4" x14ac:dyDescent="0.25">
      <c r="A45" s="88" t="s">
        <v>2889</v>
      </c>
      <c r="B45" s="193" t="s">
        <v>35</v>
      </c>
      <c r="C45" s="88" t="s">
        <v>4</v>
      </c>
      <c r="D45" s="487">
        <v>9.01</v>
      </c>
    </row>
    <row r="46" spans="1:4" x14ac:dyDescent="0.25">
      <c r="A46" s="88" t="s">
        <v>2890</v>
      </c>
      <c r="B46" s="193" t="s">
        <v>36</v>
      </c>
      <c r="C46" s="88" t="s">
        <v>4</v>
      </c>
      <c r="D46" s="487">
        <v>13.53</v>
      </c>
    </row>
    <row r="47" spans="1:4" x14ac:dyDescent="0.25">
      <c r="A47" s="88" t="s">
        <v>2891</v>
      </c>
      <c r="B47" s="193" t="s">
        <v>37</v>
      </c>
      <c r="C47" s="88" t="s">
        <v>4</v>
      </c>
      <c r="D47" s="487">
        <v>12.26</v>
      </c>
    </row>
    <row r="48" spans="1:4" x14ac:dyDescent="0.25">
      <c r="A48" s="88" t="s">
        <v>2893</v>
      </c>
      <c r="B48" s="193" t="s">
        <v>38</v>
      </c>
      <c r="C48" s="88" t="s">
        <v>4</v>
      </c>
      <c r="D48" s="487">
        <v>17.96</v>
      </c>
    </row>
    <row r="49" spans="1:4" x14ac:dyDescent="0.25">
      <c r="A49" s="88" t="s">
        <v>2894</v>
      </c>
      <c r="B49" s="193" t="s">
        <v>39</v>
      </c>
      <c r="C49" s="88" t="s">
        <v>4</v>
      </c>
      <c r="D49" s="487">
        <v>18.29</v>
      </c>
    </row>
    <row r="50" spans="1:4" x14ac:dyDescent="0.25">
      <c r="A50" s="88" t="s">
        <v>2895</v>
      </c>
      <c r="B50" s="193" t="s">
        <v>40</v>
      </c>
      <c r="C50" s="88" t="s">
        <v>4</v>
      </c>
      <c r="D50" s="487">
        <v>71.59</v>
      </c>
    </row>
    <row r="51" spans="1:4" x14ac:dyDescent="0.25">
      <c r="A51" s="88" t="s">
        <v>2896</v>
      </c>
      <c r="B51" s="193" t="s">
        <v>41</v>
      </c>
      <c r="C51" s="88" t="s">
        <v>4</v>
      </c>
      <c r="D51" s="487">
        <v>35.270000000000003</v>
      </c>
    </row>
    <row r="52" spans="1:4" x14ac:dyDescent="0.25">
      <c r="A52" s="88" t="s">
        <v>2898</v>
      </c>
      <c r="B52" s="193" t="s">
        <v>43</v>
      </c>
      <c r="C52" s="88" t="s">
        <v>4</v>
      </c>
      <c r="D52" s="487">
        <v>15.86</v>
      </c>
    </row>
    <row r="53" spans="1:4" x14ac:dyDescent="0.25">
      <c r="A53" s="88" t="s">
        <v>2897</v>
      </c>
      <c r="B53" s="193" t="s">
        <v>42</v>
      </c>
      <c r="C53" s="88" t="s">
        <v>4</v>
      </c>
      <c r="D53" s="487">
        <v>11.46</v>
      </c>
    </row>
    <row r="54" spans="1:4" x14ac:dyDescent="0.25">
      <c r="A54" s="88" t="s">
        <v>2899</v>
      </c>
      <c r="B54" s="193" t="s">
        <v>44</v>
      </c>
      <c r="C54" s="88" t="s">
        <v>4</v>
      </c>
      <c r="D54" s="487">
        <v>13.13</v>
      </c>
    </row>
    <row r="55" spans="1:4" x14ac:dyDescent="0.25">
      <c r="A55" s="88" t="s">
        <v>2900</v>
      </c>
      <c r="B55" s="193" t="s">
        <v>45</v>
      </c>
      <c r="C55" s="88" t="s">
        <v>4</v>
      </c>
      <c r="D55" s="487">
        <v>15.06</v>
      </c>
    </row>
    <row r="56" spans="1:4" x14ac:dyDescent="0.25">
      <c r="A56" s="88" t="s">
        <v>2901</v>
      </c>
      <c r="B56" s="193" t="s">
        <v>46</v>
      </c>
      <c r="C56" s="88" t="s">
        <v>4</v>
      </c>
      <c r="D56" s="487">
        <v>19.77</v>
      </c>
    </row>
    <row r="57" spans="1:4" x14ac:dyDescent="0.25">
      <c r="A57" s="88" t="s">
        <v>2902</v>
      </c>
      <c r="B57" s="193" t="s">
        <v>47</v>
      </c>
      <c r="C57" s="88" t="s">
        <v>4</v>
      </c>
      <c r="D57" s="487">
        <v>20.45</v>
      </c>
    </row>
    <row r="58" spans="1:4" x14ac:dyDescent="0.25">
      <c r="A58" s="88" t="s">
        <v>11617</v>
      </c>
      <c r="B58" s="193" t="s">
        <v>11618</v>
      </c>
      <c r="C58" s="88" t="s">
        <v>4</v>
      </c>
      <c r="D58" s="487">
        <v>16.64</v>
      </c>
    </row>
    <row r="59" spans="1:4" x14ac:dyDescent="0.25">
      <c r="A59" s="88" t="s">
        <v>11619</v>
      </c>
      <c r="B59" s="193" t="s">
        <v>11620</v>
      </c>
      <c r="C59" s="88" t="s">
        <v>4</v>
      </c>
      <c r="D59" s="487">
        <v>14.13</v>
      </c>
    </row>
    <row r="60" spans="1:4" x14ac:dyDescent="0.25">
      <c r="A60" s="88" t="s">
        <v>2903</v>
      </c>
      <c r="B60" s="193" t="s">
        <v>48</v>
      </c>
      <c r="C60" s="88" t="s">
        <v>4</v>
      </c>
      <c r="D60" s="487">
        <v>20.51</v>
      </c>
    </row>
    <row r="61" spans="1:4" x14ac:dyDescent="0.25">
      <c r="A61" s="88" t="s">
        <v>2892</v>
      </c>
      <c r="B61" s="193" t="s">
        <v>11526</v>
      </c>
      <c r="C61" s="88" t="s">
        <v>4</v>
      </c>
      <c r="D61" s="487">
        <v>17.18</v>
      </c>
    </row>
    <row r="62" spans="1:4" x14ac:dyDescent="0.25">
      <c r="A62" s="88" t="s">
        <v>2904</v>
      </c>
      <c r="B62" s="193" t="s">
        <v>49</v>
      </c>
      <c r="C62" s="88" t="s">
        <v>4</v>
      </c>
      <c r="D62" s="487">
        <v>20.37</v>
      </c>
    </row>
    <row r="63" spans="1:4" x14ac:dyDescent="0.25">
      <c r="A63" s="88" t="s">
        <v>2905</v>
      </c>
      <c r="B63" s="193" t="s">
        <v>50</v>
      </c>
      <c r="C63" s="88" t="s">
        <v>4</v>
      </c>
      <c r="D63" s="487">
        <v>22.21</v>
      </c>
    </row>
    <row r="64" spans="1:4" x14ac:dyDescent="0.25">
      <c r="A64" s="88" t="s">
        <v>2906</v>
      </c>
      <c r="B64" s="193" t="s">
        <v>51</v>
      </c>
      <c r="C64" s="88" t="s">
        <v>4</v>
      </c>
      <c r="D64" s="487">
        <v>15.81</v>
      </c>
    </row>
    <row r="65" spans="1:4" x14ac:dyDescent="0.25">
      <c r="A65" s="88" t="s">
        <v>2907</v>
      </c>
      <c r="B65" s="193" t="s">
        <v>52</v>
      </c>
      <c r="C65" s="88" t="s">
        <v>4</v>
      </c>
      <c r="D65" s="487">
        <v>18.899999999999999</v>
      </c>
    </row>
    <row r="66" spans="1:4" x14ac:dyDescent="0.25">
      <c r="A66" s="88" t="s">
        <v>2908</v>
      </c>
      <c r="B66" s="193" t="s">
        <v>11527</v>
      </c>
      <c r="C66" s="88" t="s">
        <v>4</v>
      </c>
      <c r="D66" s="487">
        <v>22.26</v>
      </c>
    </row>
    <row r="67" spans="1:4" x14ac:dyDescent="0.25">
      <c r="A67" s="88" t="s">
        <v>2909</v>
      </c>
      <c r="B67" s="193" t="s">
        <v>11528</v>
      </c>
      <c r="C67" s="88" t="s">
        <v>4</v>
      </c>
      <c r="D67" s="487">
        <v>15.94</v>
      </c>
    </row>
    <row r="68" spans="1:4" x14ac:dyDescent="0.25">
      <c r="A68" s="88" t="s">
        <v>2910</v>
      </c>
      <c r="B68" s="193" t="s">
        <v>53</v>
      </c>
      <c r="C68" s="88" t="s">
        <v>4</v>
      </c>
      <c r="D68" s="487">
        <v>11.6</v>
      </c>
    </row>
    <row r="69" spans="1:4" x14ac:dyDescent="0.25">
      <c r="A69" s="88" t="s">
        <v>2911</v>
      </c>
      <c r="B69" s="193" t="s">
        <v>54</v>
      </c>
      <c r="C69" s="88" t="s">
        <v>4</v>
      </c>
      <c r="D69" s="487">
        <v>12.35</v>
      </c>
    </row>
    <row r="70" spans="1:4" x14ac:dyDescent="0.25">
      <c r="A70" s="88" t="s">
        <v>2912</v>
      </c>
      <c r="B70" s="193" t="s">
        <v>55</v>
      </c>
      <c r="C70" s="88" t="s">
        <v>4</v>
      </c>
      <c r="D70" s="487">
        <v>18.61</v>
      </c>
    </row>
    <row r="71" spans="1:4" x14ac:dyDescent="0.25">
      <c r="A71" s="88" t="s">
        <v>2913</v>
      </c>
      <c r="B71" s="193" t="s">
        <v>11529</v>
      </c>
      <c r="C71" s="88" t="s">
        <v>4</v>
      </c>
      <c r="D71" s="487">
        <v>12.21</v>
      </c>
    </row>
    <row r="72" spans="1:4" x14ac:dyDescent="0.25">
      <c r="A72" s="88" t="s">
        <v>2914</v>
      </c>
      <c r="B72" s="193" t="s">
        <v>56</v>
      </c>
      <c r="C72" s="88" t="s">
        <v>4</v>
      </c>
      <c r="D72" s="487">
        <v>11.43</v>
      </c>
    </row>
    <row r="73" spans="1:4" x14ac:dyDescent="0.25">
      <c r="A73" s="88" t="s">
        <v>2915</v>
      </c>
      <c r="B73" s="193" t="s">
        <v>57</v>
      </c>
      <c r="C73" s="88" t="s">
        <v>4</v>
      </c>
      <c r="D73" s="487">
        <v>15.84</v>
      </c>
    </row>
    <row r="74" spans="1:4" x14ac:dyDescent="0.25">
      <c r="A74" s="88" t="s">
        <v>2916</v>
      </c>
      <c r="B74" s="193" t="s">
        <v>58</v>
      </c>
      <c r="C74" s="88" t="s">
        <v>4</v>
      </c>
      <c r="D74" s="487">
        <v>9.24</v>
      </c>
    </row>
    <row r="75" spans="1:4" x14ac:dyDescent="0.25">
      <c r="A75" s="88" t="s">
        <v>2917</v>
      </c>
      <c r="B75" s="193" t="s">
        <v>59</v>
      </c>
      <c r="C75" s="88" t="s">
        <v>4</v>
      </c>
      <c r="D75" s="487">
        <v>15.24</v>
      </c>
    </row>
    <row r="76" spans="1:4" x14ac:dyDescent="0.25">
      <c r="A76" s="88" t="s">
        <v>2919</v>
      </c>
      <c r="B76" s="193" t="s">
        <v>60</v>
      </c>
      <c r="C76" s="88" t="s">
        <v>4</v>
      </c>
      <c r="D76" s="487">
        <v>24.74</v>
      </c>
    </row>
    <row r="77" spans="1:4" x14ac:dyDescent="0.25">
      <c r="A77" s="88" t="s">
        <v>2920</v>
      </c>
      <c r="B77" s="193" t="s">
        <v>61</v>
      </c>
      <c r="C77" s="88" t="s">
        <v>4</v>
      </c>
      <c r="D77" s="487">
        <v>23.42</v>
      </c>
    </row>
    <row r="78" spans="1:4" x14ac:dyDescent="0.25">
      <c r="A78" s="88" t="s">
        <v>11532</v>
      </c>
      <c r="B78" s="193" t="s">
        <v>11533</v>
      </c>
      <c r="C78" s="88" t="s">
        <v>4</v>
      </c>
      <c r="D78" s="487">
        <v>23.8</v>
      </c>
    </row>
    <row r="79" spans="1:4" x14ac:dyDescent="0.25">
      <c r="A79" s="88" t="s">
        <v>2921</v>
      </c>
      <c r="B79" s="193" t="s">
        <v>11531</v>
      </c>
      <c r="C79" s="88" t="s">
        <v>4</v>
      </c>
      <c r="D79" s="487">
        <v>26.36</v>
      </c>
    </row>
    <row r="80" spans="1:4" x14ac:dyDescent="0.25">
      <c r="A80" s="88" t="s">
        <v>11534</v>
      </c>
      <c r="B80" s="193" t="s">
        <v>11535</v>
      </c>
      <c r="C80" s="88" t="s">
        <v>4</v>
      </c>
      <c r="D80" s="487">
        <v>23.61</v>
      </c>
    </row>
    <row r="81" spans="1:4" x14ac:dyDescent="0.25">
      <c r="A81" s="88" t="s">
        <v>2922</v>
      </c>
      <c r="B81" s="193" t="s">
        <v>62</v>
      </c>
      <c r="C81" s="88" t="s">
        <v>4</v>
      </c>
      <c r="D81" s="487">
        <v>27.63</v>
      </c>
    </row>
    <row r="82" spans="1:4" x14ac:dyDescent="0.25">
      <c r="A82" s="88" t="s">
        <v>2918</v>
      </c>
      <c r="B82" s="193" t="s">
        <v>11530</v>
      </c>
      <c r="C82" s="88" t="s">
        <v>4</v>
      </c>
      <c r="D82" s="487">
        <v>20.58</v>
      </c>
    </row>
    <row r="83" spans="1:4" x14ac:dyDescent="0.25">
      <c r="A83" s="88" t="s">
        <v>2923</v>
      </c>
      <c r="B83" s="193" t="s">
        <v>63</v>
      </c>
      <c r="C83" s="88" t="s">
        <v>4</v>
      </c>
      <c r="D83" s="487">
        <v>25.52</v>
      </c>
    </row>
    <row r="84" spans="1:4" x14ac:dyDescent="0.25">
      <c r="A84" s="88" t="s">
        <v>2924</v>
      </c>
      <c r="B84" s="193" t="s">
        <v>64</v>
      </c>
      <c r="C84" s="88" t="s">
        <v>4</v>
      </c>
      <c r="D84" s="487">
        <v>23.57</v>
      </c>
    </row>
    <row r="85" spans="1:4" x14ac:dyDescent="0.25">
      <c r="A85" s="88" t="s">
        <v>2925</v>
      </c>
      <c r="B85" s="193" t="s">
        <v>65</v>
      </c>
      <c r="C85" s="88" t="s">
        <v>4</v>
      </c>
      <c r="D85" s="487">
        <v>14.19</v>
      </c>
    </row>
    <row r="86" spans="1:4" x14ac:dyDescent="0.25">
      <c r="A86" s="88" t="s">
        <v>2926</v>
      </c>
      <c r="B86" s="193" t="s">
        <v>66</v>
      </c>
      <c r="C86" s="88" t="s">
        <v>4</v>
      </c>
      <c r="D86" s="487">
        <v>10.57</v>
      </c>
    </row>
    <row r="87" spans="1:4" x14ac:dyDescent="0.25">
      <c r="A87" s="88" t="s">
        <v>2927</v>
      </c>
      <c r="B87" s="193" t="s">
        <v>67</v>
      </c>
      <c r="C87" s="88" t="s">
        <v>4</v>
      </c>
      <c r="D87" s="487">
        <v>10.61</v>
      </c>
    </row>
    <row r="88" spans="1:4" x14ac:dyDescent="0.25">
      <c r="A88" s="88"/>
      <c r="B88" s="193" t="s">
        <v>11621</v>
      </c>
      <c r="C88" s="88"/>
      <c r="D88" s="487"/>
    </row>
    <row r="89" spans="1:4" x14ac:dyDescent="0.25">
      <c r="A89" s="88" t="s">
        <v>2928</v>
      </c>
      <c r="B89" s="193" t="s">
        <v>68</v>
      </c>
      <c r="C89" s="88" t="s">
        <v>4</v>
      </c>
      <c r="D89" s="487">
        <v>2.76</v>
      </c>
    </row>
    <row r="90" spans="1:4" x14ac:dyDescent="0.25">
      <c r="A90" s="88"/>
      <c r="B90" s="193" t="s">
        <v>11622</v>
      </c>
      <c r="C90" s="88"/>
      <c r="D90" s="487"/>
    </row>
    <row r="91" spans="1:4" x14ac:dyDescent="0.25">
      <c r="A91" s="88"/>
      <c r="B91" s="193" t="s">
        <v>11623</v>
      </c>
      <c r="C91" s="88"/>
      <c r="D91" s="487"/>
    </row>
    <row r="92" spans="1:4" x14ac:dyDescent="0.25">
      <c r="A92" s="88"/>
      <c r="B92" s="193" t="s">
        <v>11624</v>
      </c>
      <c r="C92" s="88"/>
      <c r="D92" s="487"/>
    </row>
    <row r="93" spans="1:4" x14ac:dyDescent="0.25">
      <c r="A93" s="88" t="s">
        <v>2929</v>
      </c>
      <c r="B93" s="193" t="s">
        <v>8447</v>
      </c>
      <c r="C93" s="88" t="s">
        <v>69</v>
      </c>
      <c r="D93" s="487">
        <v>0.98</v>
      </c>
    </row>
    <row r="94" spans="1:4" x14ac:dyDescent="0.25">
      <c r="A94" s="88" t="s">
        <v>2930</v>
      </c>
      <c r="B94" s="193" t="s">
        <v>8448</v>
      </c>
      <c r="C94" s="88" t="s">
        <v>69</v>
      </c>
      <c r="D94" s="487">
        <v>4.01</v>
      </c>
    </row>
    <row r="95" spans="1:4" x14ac:dyDescent="0.25">
      <c r="A95" s="88" t="s">
        <v>2931</v>
      </c>
      <c r="B95" s="193" t="s">
        <v>8449</v>
      </c>
      <c r="C95" s="88" t="s">
        <v>69</v>
      </c>
      <c r="D95" s="487">
        <v>0.62</v>
      </c>
    </row>
    <row r="96" spans="1:4" x14ac:dyDescent="0.25">
      <c r="A96" s="88" t="s">
        <v>2932</v>
      </c>
      <c r="B96" s="193" t="s">
        <v>2933</v>
      </c>
      <c r="C96" s="88" t="s">
        <v>70</v>
      </c>
      <c r="D96" s="487">
        <v>31.13</v>
      </c>
    </row>
    <row r="97" spans="1:4" x14ac:dyDescent="0.25">
      <c r="A97" s="88" t="s">
        <v>2934</v>
      </c>
      <c r="B97" s="193" t="s">
        <v>15885</v>
      </c>
      <c r="C97" s="88" t="s">
        <v>69</v>
      </c>
      <c r="D97" s="487">
        <v>0.78</v>
      </c>
    </row>
    <row r="98" spans="1:4" x14ac:dyDescent="0.25">
      <c r="A98" s="88" t="s">
        <v>2935</v>
      </c>
      <c r="B98" s="193" t="s">
        <v>2936</v>
      </c>
      <c r="C98" s="88" t="s">
        <v>69</v>
      </c>
      <c r="D98" s="487">
        <v>1.02</v>
      </c>
    </row>
    <row r="99" spans="1:4" x14ac:dyDescent="0.25">
      <c r="A99" s="88" t="s">
        <v>2937</v>
      </c>
      <c r="B99" s="193" t="s">
        <v>8462</v>
      </c>
      <c r="C99" s="88" t="s">
        <v>69</v>
      </c>
      <c r="D99" s="487">
        <v>14.31</v>
      </c>
    </row>
    <row r="100" spans="1:4" x14ac:dyDescent="0.25">
      <c r="A100" s="88"/>
      <c r="B100" s="193" t="s">
        <v>11625</v>
      </c>
      <c r="C100" s="88"/>
      <c r="D100" s="487"/>
    </row>
    <row r="101" spans="1:4" x14ac:dyDescent="0.25">
      <c r="A101" s="88" t="s">
        <v>2938</v>
      </c>
      <c r="B101" s="193" t="s">
        <v>8523</v>
      </c>
      <c r="C101" s="88" t="s">
        <v>71</v>
      </c>
      <c r="D101" s="487">
        <v>873.47</v>
      </c>
    </row>
    <row r="102" spans="1:4" x14ac:dyDescent="0.25">
      <c r="A102" s="88"/>
      <c r="B102" s="193" t="s">
        <v>11626</v>
      </c>
      <c r="C102" s="88"/>
      <c r="D102" s="487"/>
    </row>
    <row r="103" spans="1:4" x14ac:dyDescent="0.25">
      <c r="A103" s="88" t="s">
        <v>2944</v>
      </c>
      <c r="B103" s="193" t="s">
        <v>8830</v>
      </c>
      <c r="C103" s="88" t="s">
        <v>71</v>
      </c>
      <c r="D103" s="487">
        <v>102.12</v>
      </c>
    </row>
    <row r="104" spans="1:4" x14ac:dyDescent="0.25">
      <c r="A104" s="88" t="s">
        <v>2939</v>
      </c>
      <c r="B104" s="193" t="s">
        <v>8444</v>
      </c>
      <c r="C104" s="88" t="s">
        <v>71</v>
      </c>
      <c r="D104" s="487">
        <v>141.16999999999999</v>
      </c>
    </row>
    <row r="105" spans="1:4" x14ac:dyDescent="0.25">
      <c r="A105" s="88" t="s">
        <v>2940</v>
      </c>
      <c r="B105" s="193" t="s">
        <v>8445</v>
      </c>
      <c r="C105" s="88" t="s">
        <v>71</v>
      </c>
      <c r="D105" s="487">
        <v>141.16999999999999</v>
      </c>
    </row>
    <row r="106" spans="1:4" x14ac:dyDescent="0.25">
      <c r="A106" s="88" t="s">
        <v>2941</v>
      </c>
      <c r="B106" s="193" t="s">
        <v>8446</v>
      </c>
      <c r="C106" s="88" t="s">
        <v>71</v>
      </c>
      <c r="D106" s="487">
        <v>145.03</v>
      </c>
    </row>
    <row r="107" spans="1:4" x14ac:dyDescent="0.25">
      <c r="A107" s="88" t="s">
        <v>2942</v>
      </c>
      <c r="B107" s="193" t="s">
        <v>2943</v>
      </c>
      <c r="C107" s="88" t="s">
        <v>71</v>
      </c>
      <c r="D107" s="487">
        <v>1875</v>
      </c>
    </row>
    <row r="108" spans="1:4" x14ac:dyDescent="0.25">
      <c r="A108" s="88"/>
      <c r="B108" s="193" t="s">
        <v>11627</v>
      </c>
      <c r="C108" s="88"/>
      <c r="D108" s="487"/>
    </row>
    <row r="109" spans="1:4" x14ac:dyDescent="0.25">
      <c r="A109" s="88" t="s">
        <v>2945</v>
      </c>
      <c r="B109" s="193" t="s">
        <v>72</v>
      </c>
      <c r="C109" s="88" t="s">
        <v>71</v>
      </c>
      <c r="D109" s="487">
        <v>106.25</v>
      </c>
    </row>
    <row r="110" spans="1:4" x14ac:dyDescent="0.25">
      <c r="A110" s="88" t="s">
        <v>2946</v>
      </c>
      <c r="B110" s="193" t="s">
        <v>73</v>
      </c>
      <c r="C110" s="88" t="s">
        <v>71</v>
      </c>
      <c r="D110" s="487">
        <v>42.23</v>
      </c>
    </row>
    <row r="111" spans="1:4" x14ac:dyDescent="0.25">
      <c r="A111" s="88" t="s">
        <v>2947</v>
      </c>
      <c r="B111" s="193" t="s">
        <v>8452</v>
      </c>
      <c r="C111" s="88" t="s">
        <v>71</v>
      </c>
      <c r="D111" s="487">
        <v>89.28</v>
      </c>
    </row>
    <row r="112" spans="1:4" x14ac:dyDescent="0.25">
      <c r="A112" s="88" t="s">
        <v>2948</v>
      </c>
      <c r="B112" s="193" t="s">
        <v>8453</v>
      </c>
      <c r="C112" s="88" t="s">
        <v>71</v>
      </c>
      <c r="D112" s="487">
        <v>84.14</v>
      </c>
    </row>
    <row r="113" spans="1:4" x14ac:dyDescent="0.25">
      <c r="A113" s="88" t="s">
        <v>2949</v>
      </c>
      <c r="B113" s="193" t="s">
        <v>8454</v>
      </c>
      <c r="C113" s="88" t="s">
        <v>71</v>
      </c>
      <c r="D113" s="487">
        <v>92.22</v>
      </c>
    </row>
    <row r="114" spans="1:4" x14ac:dyDescent="0.25">
      <c r="A114" s="88" t="s">
        <v>2950</v>
      </c>
      <c r="B114" s="193" t="s">
        <v>8455</v>
      </c>
      <c r="C114" s="88" t="s">
        <v>71</v>
      </c>
      <c r="D114" s="487">
        <v>79.47</v>
      </c>
    </row>
    <row r="115" spans="1:4" x14ac:dyDescent="0.25">
      <c r="A115" s="88" t="s">
        <v>2951</v>
      </c>
      <c r="B115" s="193" t="s">
        <v>8456</v>
      </c>
      <c r="C115" s="88" t="s">
        <v>71</v>
      </c>
      <c r="D115" s="487">
        <v>89.86</v>
      </c>
    </row>
    <row r="116" spans="1:4" x14ac:dyDescent="0.25">
      <c r="A116" s="88" t="s">
        <v>2952</v>
      </c>
      <c r="B116" s="193" t="s">
        <v>8457</v>
      </c>
      <c r="C116" s="88" t="s">
        <v>71</v>
      </c>
      <c r="D116" s="487">
        <v>94.69</v>
      </c>
    </row>
    <row r="117" spans="1:4" x14ac:dyDescent="0.25">
      <c r="A117" s="88" t="s">
        <v>2953</v>
      </c>
      <c r="B117" s="193" t="s">
        <v>8458</v>
      </c>
      <c r="C117" s="88" t="s">
        <v>71</v>
      </c>
      <c r="D117" s="487">
        <v>94.7</v>
      </c>
    </row>
    <row r="118" spans="1:4" x14ac:dyDescent="0.25">
      <c r="A118" s="88" t="s">
        <v>2954</v>
      </c>
      <c r="B118" s="193" t="s">
        <v>8459</v>
      </c>
      <c r="C118" s="88" t="s">
        <v>71</v>
      </c>
      <c r="D118" s="487">
        <v>1875</v>
      </c>
    </row>
    <row r="119" spans="1:4" x14ac:dyDescent="0.25">
      <c r="A119" s="88" t="s">
        <v>2955</v>
      </c>
      <c r="B119" s="193" t="s">
        <v>8460</v>
      </c>
      <c r="C119" s="88" t="s">
        <v>71</v>
      </c>
      <c r="D119" s="487">
        <v>132</v>
      </c>
    </row>
    <row r="120" spans="1:4" x14ac:dyDescent="0.25">
      <c r="A120" s="88" t="s">
        <v>2956</v>
      </c>
      <c r="B120" s="193" t="s">
        <v>8461</v>
      </c>
      <c r="C120" s="88" t="s">
        <v>71</v>
      </c>
      <c r="D120" s="487">
        <v>98.4</v>
      </c>
    </row>
    <row r="121" spans="1:4" x14ac:dyDescent="0.25">
      <c r="A121" s="88"/>
      <c r="B121" s="193" t="s">
        <v>11628</v>
      </c>
      <c r="C121" s="88"/>
      <c r="D121" s="487"/>
    </row>
    <row r="122" spans="1:4" x14ac:dyDescent="0.25">
      <c r="A122" s="88"/>
      <c r="B122" s="193" t="s">
        <v>11629</v>
      </c>
      <c r="C122" s="88"/>
      <c r="D122" s="487"/>
    </row>
    <row r="123" spans="1:4" x14ac:dyDescent="0.25">
      <c r="A123" s="88" t="s">
        <v>2957</v>
      </c>
      <c r="B123" s="193" t="s">
        <v>8489</v>
      </c>
      <c r="C123" s="88" t="s">
        <v>74</v>
      </c>
      <c r="D123" s="487">
        <v>30.9</v>
      </c>
    </row>
    <row r="124" spans="1:4" x14ac:dyDescent="0.25">
      <c r="A124" s="88" t="s">
        <v>2958</v>
      </c>
      <c r="B124" s="193" t="s">
        <v>8490</v>
      </c>
      <c r="C124" s="88" t="s">
        <v>74</v>
      </c>
      <c r="D124" s="487">
        <v>43.38</v>
      </c>
    </row>
    <row r="125" spans="1:4" x14ac:dyDescent="0.25">
      <c r="A125" s="88" t="s">
        <v>2959</v>
      </c>
      <c r="B125" s="193" t="s">
        <v>8491</v>
      </c>
      <c r="C125" s="88" t="s">
        <v>75</v>
      </c>
      <c r="D125" s="487">
        <v>60.09</v>
      </c>
    </row>
    <row r="126" spans="1:4" x14ac:dyDescent="0.25">
      <c r="A126" s="88" t="s">
        <v>2960</v>
      </c>
      <c r="B126" s="193" t="s">
        <v>8492</v>
      </c>
      <c r="C126" s="88" t="s">
        <v>76</v>
      </c>
      <c r="D126" s="487">
        <v>26.31</v>
      </c>
    </row>
    <row r="127" spans="1:4" x14ac:dyDescent="0.25">
      <c r="A127" s="88" t="s">
        <v>2961</v>
      </c>
      <c r="B127" s="193" t="s">
        <v>8493</v>
      </c>
      <c r="C127" s="88" t="s">
        <v>74</v>
      </c>
      <c r="D127" s="487">
        <v>28.56</v>
      </c>
    </row>
    <row r="128" spans="1:4" x14ac:dyDescent="0.25">
      <c r="A128" s="88" t="s">
        <v>2962</v>
      </c>
      <c r="B128" s="193" t="s">
        <v>8502</v>
      </c>
      <c r="C128" s="88" t="s">
        <v>74</v>
      </c>
      <c r="D128" s="487">
        <v>25.3</v>
      </c>
    </row>
    <row r="129" spans="1:4" x14ac:dyDescent="0.25">
      <c r="A129" s="88"/>
      <c r="B129" s="193" t="s">
        <v>11630</v>
      </c>
      <c r="C129" s="88"/>
      <c r="D129" s="487"/>
    </row>
    <row r="130" spans="1:4" x14ac:dyDescent="0.25">
      <c r="A130" s="88" t="s">
        <v>2969</v>
      </c>
      <c r="B130" s="193" t="s">
        <v>8499</v>
      </c>
      <c r="C130" s="88" t="s">
        <v>75</v>
      </c>
      <c r="D130" s="487">
        <v>51.9</v>
      </c>
    </row>
    <row r="131" spans="1:4" x14ac:dyDescent="0.25">
      <c r="A131" s="88" t="s">
        <v>2965</v>
      </c>
      <c r="B131" s="193" t="s">
        <v>8497</v>
      </c>
      <c r="C131" s="88" t="s">
        <v>75</v>
      </c>
      <c r="D131" s="487">
        <v>67.14</v>
      </c>
    </row>
    <row r="132" spans="1:4" x14ac:dyDescent="0.25">
      <c r="A132" s="88" t="s">
        <v>2966</v>
      </c>
      <c r="B132" s="193" t="s">
        <v>8498</v>
      </c>
      <c r="C132" s="88" t="s">
        <v>75</v>
      </c>
      <c r="D132" s="487">
        <v>80</v>
      </c>
    </row>
    <row r="133" spans="1:4" x14ac:dyDescent="0.25">
      <c r="A133" s="88"/>
      <c r="B133" s="193" t="s">
        <v>11631</v>
      </c>
      <c r="C133" s="88"/>
      <c r="D133" s="487"/>
    </row>
    <row r="134" spans="1:4" x14ac:dyDescent="0.25">
      <c r="A134" s="88" t="s">
        <v>2970</v>
      </c>
      <c r="B134" s="193" t="s">
        <v>8500</v>
      </c>
      <c r="C134" s="88" t="s">
        <v>77</v>
      </c>
      <c r="D134" s="487">
        <v>7.72</v>
      </c>
    </row>
    <row r="135" spans="1:4" x14ac:dyDescent="0.25">
      <c r="A135" s="88" t="s">
        <v>2971</v>
      </c>
      <c r="B135" s="193" t="s">
        <v>8501</v>
      </c>
      <c r="C135" s="88" t="s">
        <v>77</v>
      </c>
      <c r="D135" s="487">
        <v>11.92</v>
      </c>
    </row>
    <row r="136" spans="1:4" x14ac:dyDescent="0.25">
      <c r="A136" s="88"/>
      <c r="B136" s="193" t="s">
        <v>11632</v>
      </c>
      <c r="C136" s="88"/>
      <c r="D136" s="487"/>
    </row>
    <row r="137" spans="1:4" x14ac:dyDescent="0.25">
      <c r="A137" s="88" t="s">
        <v>2972</v>
      </c>
      <c r="B137" s="193" t="s">
        <v>2973</v>
      </c>
      <c r="C137" s="88" t="s">
        <v>77</v>
      </c>
      <c r="D137" s="487">
        <v>2.38</v>
      </c>
    </row>
    <row r="138" spans="1:4" x14ac:dyDescent="0.25">
      <c r="A138" s="88" t="s">
        <v>2976</v>
      </c>
      <c r="B138" s="193" t="s">
        <v>78</v>
      </c>
      <c r="C138" s="88" t="s">
        <v>77</v>
      </c>
      <c r="D138" s="487">
        <v>3.85</v>
      </c>
    </row>
    <row r="139" spans="1:4" x14ac:dyDescent="0.25">
      <c r="A139" s="88" t="s">
        <v>2974</v>
      </c>
      <c r="B139" s="193" t="s">
        <v>2975</v>
      </c>
      <c r="C139" s="88" t="s">
        <v>77</v>
      </c>
      <c r="D139" s="487">
        <v>3.05</v>
      </c>
    </row>
    <row r="140" spans="1:4" x14ac:dyDescent="0.25">
      <c r="A140" s="88"/>
      <c r="B140" s="193" t="s">
        <v>11633</v>
      </c>
      <c r="C140" s="88"/>
      <c r="D140" s="487"/>
    </row>
    <row r="141" spans="1:4" x14ac:dyDescent="0.25">
      <c r="A141" s="88" t="s">
        <v>2977</v>
      </c>
      <c r="B141" s="193" t="s">
        <v>8494</v>
      </c>
      <c r="C141" s="88" t="s">
        <v>74</v>
      </c>
      <c r="D141" s="487">
        <v>59.55</v>
      </c>
    </row>
    <row r="142" spans="1:4" ht="25" x14ac:dyDescent="0.25">
      <c r="A142" s="88" t="s">
        <v>2978</v>
      </c>
      <c r="B142" s="193" t="s">
        <v>8495</v>
      </c>
      <c r="C142" s="88" t="s">
        <v>77</v>
      </c>
      <c r="D142" s="487">
        <v>67.400000000000006</v>
      </c>
    </row>
    <row r="143" spans="1:4" ht="25" x14ac:dyDescent="0.25">
      <c r="A143" s="88" t="s">
        <v>2979</v>
      </c>
      <c r="B143" s="193" t="s">
        <v>8496</v>
      </c>
      <c r="C143" s="88" t="s">
        <v>77</v>
      </c>
      <c r="D143" s="487">
        <v>74.69</v>
      </c>
    </row>
    <row r="144" spans="1:4" ht="25" x14ac:dyDescent="0.25">
      <c r="A144" s="88" t="s">
        <v>2980</v>
      </c>
      <c r="B144" s="193" t="s">
        <v>8503</v>
      </c>
      <c r="C144" s="88" t="s">
        <v>77</v>
      </c>
      <c r="D144" s="487">
        <v>348.21</v>
      </c>
    </row>
    <row r="145" spans="1:4" ht="25" x14ac:dyDescent="0.25">
      <c r="A145" s="88" t="s">
        <v>2981</v>
      </c>
      <c r="B145" s="193" t="s">
        <v>8504</v>
      </c>
      <c r="C145" s="88" t="s">
        <v>77</v>
      </c>
      <c r="D145" s="487">
        <v>588.80999999999995</v>
      </c>
    </row>
    <row r="146" spans="1:4" ht="25" x14ac:dyDescent="0.25">
      <c r="A146" s="88" t="s">
        <v>2982</v>
      </c>
      <c r="B146" s="193" t="s">
        <v>8505</v>
      </c>
      <c r="C146" s="88" t="s">
        <v>75</v>
      </c>
      <c r="D146" s="487">
        <v>33.090000000000003</v>
      </c>
    </row>
    <row r="147" spans="1:4" ht="25" x14ac:dyDescent="0.25">
      <c r="A147" s="88" t="s">
        <v>2983</v>
      </c>
      <c r="B147" s="193" t="s">
        <v>8506</v>
      </c>
      <c r="C147" s="88" t="s">
        <v>75</v>
      </c>
      <c r="D147" s="487">
        <v>48.83</v>
      </c>
    </row>
    <row r="148" spans="1:4" x14ac:dyDescent="0.25">
      <c r="A148" s="88"/>
      <c r="B148" s="193" t="s">
        <v>11634</v>
      </c>
      <c r="C148" s="88"/>
      <c r="D148" s="487"/>
    </row>
    <row r="149" spans="1:4" x14ac:dyDescent="0.25">
      <c r="A149" s="88"/>
      <c r="B149" s="193" t="s">
        <v>11635</v>
      </c>
      <c r="C149" s="88"/>
      <c r="D149" s="487"/>
    </row>
    <row r="150" spans="1:4" x14ac:dyDescent="0.25">
      <c r="A150" s="88" t="s">
        <v>2984</v>
      </c>
      <c r="B150" s="193" t="s">
        <v>79</v>
      </c>
      <c r="C150" s="88" t="s">
        <v>80</v>
      </c>
      <c r="D150" s="487">
        <v>15.62</v>
      </c>
    </row>
    <row r="151" spans="1:4" x14ac:dyDescent="0.25">
      <c r="A151" s="88" t="s">
        <v>2985</v>
      </c>
      <c r="B151" s="193" t="s">
        <v>2986</v>
      </c>
      <c r="C151" s="88" t="s">
        <v>69</v>
      </c>
      <c r="D151" s="487">
        <v>11.34</v>
      </c>
    </row>
    <row r="152" spans="1:4" x14ac:dyDescent="0.25">
      <c r="A152" s="88" t="s">
        <v>2987</v>
      </c>
      <c r="B152" s="193" t="s">
        <v>2988</v>
      </c>
      <c r="C152" s="88" t="s">
        <v>80</v>
      </c>
      <c r="D152" s="487">
        <v>19.059999999999999</v>
      </c>
    </row>
    <row r="153" spans="1:4" x14ac:dyDescent="0.25">
      <c r="A153" s="88"/>
      <c r="B153" s="193" t="s">
        <v>11634</v>
      </c>
      <c r="C153" s="88"/>
      <c r="D153" s="487"/>
    </row>
    <row r="154" spans="1:4" x14ac:dyDescent="0.25">
      <c r="A154" s="88" t="s">
        <v>2989</v>
      </c>
      <c r="B154" s="193" t="s">
        <v>8450</v>
      </c>
      <c r="C154" s="88" t="s">
        <v>71</v>
      </c>
      <c r="D154" s="487">
        <v>496.01</v>
      </c>
    </row>
    <row r="155" spans="1:4" x14ac:dyDescent="0.25">
      <c r="A155" s="88" t="s">
        <v>2990</v>
      </c>
      <c r="B155" s="193" t="s">
        <v>8451</v>
      </c>
      <c r="C155" s="88" t="s">
        <v>71</v>
      </c>
      <c r="D155" s="487">
        <v>628.04999999999995</v>
      </c>
    </row>
    <row r="156" spans="1:4" x14ac:dyDescent="0.25">
      <c r="A156" s="88" t="s">
        <v>2991</v>
      </c>
      <c r="B156" s="193" t="s">
        <v>2992</v>
      </c>
      <c r="C156" s="88" t="s">
        <v>71</v>
      </c>
      <c r="D156" s="487">
        <v>510.09</v>
      </c>
    </row>
    <row r="157" spans="1:4" x14ac:dyDescent="0.25">
      <c r="A157" s="88" t="s">
        <v>2993</v>
      </c>
      <c r="B157" s="193" t="s">
        <v>2994</v>
      </c>
      <c r="C157" s="88" t="s">
        <v>71</v>
      </c>
      <c r="D157" s="487">
        <v>531.79999999999995</v>
      </c>
    </row>
    <row r="158" spans="1:4" x14ac:dyDescent="0.25">
      <c r="A158" s="88" t="s">
        <v>2995</v>
      </c>
      <c r="B158" s="193" t="s">
        <v>2996</v>
      </c>
      <c r="C158" s="88" t="s">
        <v>71</v>
      </c>
      <c r="D158" s="487">
        <v>542.65</v>
      </c>
    </row>
    <row r="159" spans="1:4" x14ac:dyDescent="0.25">
      <c r="A159" s="88" t="s">
        <v>2997</v>
      </c>
      <c r="B159" s="193" t="s">
        <v>2998</v>
      </c>
      <c r="C159" s="88" t="s">
        <v>71</v>
      </c>
      <c r="D159" s="487">
        <v>514.27</v>
      </c>
    </row>
    <row r="160" spans="1:4" x14ac:dyDescent="0.25">
      <c r="A160" s="88" t="s">
        <v>2999</v>
      </c>
      <c r="B160" s="193" t="s">
        <v>3000</v>
      </c>
      <c r="C160" s="88" t="s">
        <v>71</v>
      </c>
      <c r="D160" s="487">
        <v>686.7</v>
      </c>
    </row>
    <row r="161" spans="1:4" ht="25" x14ac:dyDescent="0.25">
      <c r="A161" s="88" t="s">
        <v>3001</v>
      </c>
      <c r="B161" s="193" t="s">
        <v>3002</v>
      </c>
      <c r="C161" s="88" t="s">
        <v>71</v>
      </c>
      <c r="D161" s="487">
        <v>554</v>
      </c>
    </row>
    <row r="162" spans="1:4" x14ac:dyDescent="0.25">
      <c r="A162" s="88" t="s">
        <v>3003</v>
      </c>
      <c r="B162" s="193" t="s">
        <v>3004</v>
      </c>
      <c r="C162" s="88" t="s">
        <v>71</v>
      </c>
      <c r="D162" s="487">
        <v>539.52</v>
      </c>
    </row>
    <row r="163" spans="1:4" ht="25" x14ac:dyDescent="0.25">
      <c r="A163" s="88" t="s">
        <v>3005</v>
      </c>
      <c r="B163" s="193" t="s">
        <v>3006</v>
      </c>
      <c r="C163" s="88" t="s">
        <v>71</v>
      </c>
      <c r="D163" s="487">
        <v>566.17999999999995</v>
      </c>
    </row>
    <row r="164" spans="1:4" x14ac:dyDescent="0.25">
      <c r="A164" s="88" t="s">
        <v>3007</v>
      </c>
      <c r="B164" s="193" t="s">
        <v>3008</v>
      </c>
      <c r="C164" s="88" t="s">
        <v>71</v>
      </c>
      <c r="D164" s="487">
        <v>550.99</v>
      </c>
    </row>
    <row r="165" spans="1:4" ht="25" x14ac:dyDescent="0.25">
      <c r="A165" s="88" t="s">
        <v>3009</v>
      </c>
      <c r="B165" s="193" t="s">
        <v>3010</v>
      </c>
      <c r="C165" s="88" t="s">
        <v>71</v>
      </c>
      <c r="D165" s="487">
        <v>551.32000000000005</v>
      </c>
    </row>
    <row r="166" spans="1:4" ht="25" x14ac:dyDescent="0.25">
      <c r="A166" s="88" t="s">
        <v>10067</v>
      </c>
      <c r="B166" s="193" t="s">
        <v>10068</v>
      </c>
      <c r="C166" s="88" t="s">
        <v>71</v>
      </c>
      <c r="D166" s="487">
        <v>564.36</v>
      </c>
    </row>
    <row r="167" spans="1:4" ht="25" x14ac:dyDescent="0.25">
      <c r="A167" s="88" t="s">
        <v>3011</v>
      </c>
      <c r="B167" s="193" t="s">
        <v>3012</v>
      </c>
      <c r="C167" s="88" t="s">
        <v>71</v>
      </c>
      <c r="D167" s="487">
        <v>561.77</v>
      </c>
    </row>
    <row r="168" spans="1:4" ht="25" x14ac:dyDescent="0.25">
      <c r="A168" s="88" t="s">
        <v>10069</v>
      </c>
      <c r="B168" s="193" t="s">
        <v>10070</v>
      </c>
      <c r="C168" s="88" t="s">
        <v>71</v>
      </c>
      <c r="D168" s="487">
        <v>582.46</v>
      </c>
    </row>
    <row r="169" spans="1:4" ht="25" x14ac:dyDescent="0.25">
      <c r="A169" s="88" t="s">
        <v>3013</v>
      </c>
      <c r="B169" s="193" t="s">
        <v>3014</v>
      </c>
      <c r="C169" s="88" t="s">
        <v>71</v>
      </c>
      <c r="D169" s="487">
        <v>577.03</v>
      </c>
    </row>
    <row r="170" spans="1:4" x14ac:dyDescent="0.25">
      <c r="A170" s="88" t="s">
        <v>3015</v>
      </c>
      <c r="B170" s="193" t="s">
        <v>2819</v>
      </c>
      <c r="C170" s="88" t="s">
        <v>71</v>
      </c>
      <c r="D170" s="487">
        <v>600</v>
      </c>
    </row>
    <row r="171" spans="1:4" x14ac:dyDescent="0.25">
      <c r="A171" s="88"/>
      <c r="B171" s="193" t="s">
        <v>11636</v>
      </c>
      <c r="C171" s="88"/>
      <c r="D171" s="487"/>
    </row>
    <row r="172" spans="1:4" x14ac:dyDescent="0.25">
      <c r="A172" s="88" t="s">
        <v>3016</v>
      </c>
      <c r="B172" s="193" t="s">
        <v>8441</v>
      </c>
      <c r="C172" s="88" t="s">
        <v>74</v>
      </c>
      <c r="D172" s="487">
        <v>277.45</v>
      </c>
    </row>
    <row r="173" spans="1:4" x14ac:dyDescent="0.25">
      <c r="A173" s="88" t="s">
        <v>3017</v>
      </c>
      <c r="B173" s="193" t="s">
        <v>8442</v>
      </c>
      <c r="C173" s="88" t="s">
        <v>74</v>
      </c>
      <c r="D173" s="487">
        <v>430.63</v>
      </c>
    </row>
    <row r="174" spans="1:4" x14ac:dyDescent="0.25">
      <c r="A174" s="88" t="s">
        <v>3018</v>
      </c>
      <c r="B174" s="193" t="s">
        <v>8651</v>
      </c>
      <c r="C174" s="88" t="s">
        <v>74</v>
      </c>
      <c r="D174" s="487">
        <v>157.07</v>
      </c>
    </row>
    <row r="175" spans="1:4" x14ac:dyDescent="0.25">
      <c r="A175" s="88" t="s">
        <v>3019</v>
      </c>
      <c r="B175" s="193" t="s">
        <v>8652</v>
      </c>
      <c r="C175" s="88" t="s">
        <v>74</v>
      </c>
      <c r="D175" s="487">
        <v>215.2</v>
      </c>
    </row>
    <row r="176" spans="1:4" x14ac:dyDescent="0.25">
      <c r="A176" s="88" t="s">
        <v>3020</v>
      </c>
      <c r="B176" s="193" t="s">
        <v>8653</v>
      </c>
      <c r="C176" s="88" t="s">
        <v>74</v>
      </c>
      <c r="D176" s="487">
        <v>272.75</v>
      </c>
    </row>
    <row r="177" spans="1:4" x14ac:dyDescent="0.25">
      <c r="A177" s="88" t="s">
        <v>3021</v>
      </c>
      <c r="B177" s="193" t="s">
        <v>8654</v>
      </c>
      <c r="C177" s="88" t="s">
        <v>74</v>
      </c>
      <c r="D177" s="487">
        <v>318.66000000000003</v>
      </c>
    </row>
    <row r="178" spans="1:4" x14ac:dyDescent="0.25">
      <c r="A178" s="88" t="s">
        <v>3022</v>
      </c>
      <c r="B178" s="193" t="s">
        <v>8655</v>
      </c>
      <c r="C178" s="88" t="s">
        <v>74</v>
      </c>
      <c r="D178" s="487">
        <v>400.73</v>
      </c>
    </row>
    <row r="179" spans="1:4" x14ac:dyDescent="0.25">
      <c r="A179" s="88" t="s">
        <v>3023</v>
      </c>
      <c r="B179" s="193" t="s">
        <v>8656</v>
      </c>
      <c r="C179" s="88" t="s">
        <v>74</v>
      </c>
      <c r="D179" s="487">
        <v>447.27</v>
      </c>
    </row>
    <row r="180" spans="1:4" x14ac:dyDescent="0.25">
      <c r="A180" s="88" t="s">
        <v>3024</v>
      </c>
      <c r="B180" s="193" t="s">
        <v>8657</v>
      </c>
      <c r="C180" s="88" t="s">
        <v>74</v>
      </c>
      <c r="D180" s="487">
        <v>596.37</v>
      </c>
    </row>
    <row r="181" spans="1:4" x14ac:dyDescent="0.25">
      <c r="A181" s="88" t="s">
        <v>11637</v>
      </c>
      <c r="B181" s="193" t="s">
        <v>11638</v>
      </c>
      <c r="C181" s="88" t="s">
        <v>74</v>
      </c>
      <c r="D181" s="487">
        <v>147.68</v>
      </c>
    </row>
    <row r="182" spans="1:4" x14ac:dyDescent="0.25">
      <c r="A182" s="88"/>
      <c r="B182" s="193" t="s">
        <v>11639</v>
      </c>
      <c r="C182" s="88"/>
      <c r="D182" s="487"/>
    </row>
    <row r="183" spans="1:4" x14ac:dyDescent="0.25">
      <c r="A183" s="88"/>
      <c r="B183" s="193" t="s">
        <v>11640</v>
      </c>
      <c r="C183" s="88"/>
      <c r="D183" s="487"/>
    </row>
    <row r="184" spans="1:4" x14ac:dyDescent="0.25">
      <c r="A184" s="88" t="s">
        <v>3027</v>
      </c>
      <c r="B184" s="193" t="s">
        <v>3028</v>
      </c>
      <c r="C184" s="88" t="s">
        <v>77</v>
      </c>
      <c r="D184" s="487">
        <v>359.29</v>
      </c>
    </row>
    <row r="185" spans="1:4" x14ac:dyDescent="0.25">
      <c r="A185" s="88" t="s">
        <v>3029</v>
      </c>
      <c r="B185" s="193" t="s">
        <v>3030</v>
      </c>
      <c r="C185" s="88" t="s">
        <v>77</v>
      </c>
      <c r="D185" s="487">
        <v>536.63</v>
      </c>
    </row>
    <row r="186" spans="1:4" x14ac:dyDescent="0.25">
      <c r="A186" s="88" t="s">
        <v>3025</v>
      </c>
      <c r="B186" s="193" t="s">
        <v>3026</v>
      </c>
      <c r="C186" s="88" t="s">
        <v>77</v>
      </c>
      <c r="D186" s="487">
        <v>1002.47</v>
      </c>
    </row>
    <row r="187" spans="1:4" x14ac:dyDescent="0.25">
      <c r="A187" s="88" t="s">
        <v>3031</v>
      </c>
      <c r="B187" s="193" t="s">
        <v>8596</v>
      </c>
      <c r="C187" s="88" t="s">
        <v>77</v>
      </c>
      <c r="D187" s="487">
        <v>57.19</v>
      </c>
    </row>
    <row r="188" spans="1:4" x14ac:dyDescent="0.25">
      <c r="A188" s="88" t="s">
        <v>3032</v>
      </c>
      <c r="B188" s="193" t="s">
        <v>8597</v>
      </c>
      <c r="C188" s="88" t="s">
        <v>77</v>
      </c>
      <c r="D188" s="487">
        <v>647.54999999999995</v>
      </c>
    </row>
    <row r="189" spans="1:4" x14ac:dyDescent="0.25">
      <c r="A189" s="88"/>
      <c r="B189" s="193" t="s">
        <v>11641</v>
      </c>
      <c r="C189" s="88"/>
      <c r="D189" s="487"/>
    </row>
    <row r="190" spans="1:4" x14ac:dyDescent="0.25">
      <c r="A190" s="88" t="s">
        <v>3034</v>
      </c>
      <c r="B190" s="193" t="s">
        <v>8600</v>
      </c>
      <c r="C190" s="88" t="s">
        <v>74</v>
      </c>
      <c r="D190" s="487">
        <v>22.31</v>
      </c>
    </row>
    <row r="191" spans="1:4" x14ac:dyDescent="0.25">
      <c r="A191" s="88" t="s">
        <v>3035</v>
      </c>
      <c r="B191" s="193" t="s">
        <v>8601</v>
      </c>
      <c r="C191" s="88" t="s">
        <v>74</v>
      </c>
      <c r="D191" s="487">
        <v>23.75</v>
      </c>
    </row>
    <row r="192" spans="1:4" x14ac:dyDescent="0.25">
      <c r="A192" s="88" t="s">
        <v>3033</v>
      </c>
      <c r="B192" s="193" t="s">
        <v>8599</v>
      </c>
      <c r="C192" s="88" t="s">
        <v>74</v>
      </c>
      <c r="D192" s="487">
        <v>32.19</v>
      </c>
    </row>
    <row r="193" spans="1:4" x14ac:dyDescent="0.25">
      <c r="A193" s="88"/>
      <c r="B193" s="193" t="s">
        <v>11642</v>
      </c>
      <c r="C193" s="88"/>
      <c r="D193" s="487"/>
    </row>
    <row r="194" spans="1:4" ht="25" x14ac:dyDescent="0.25">
      <c r="A194" s="88" t="s">
        <v>3036</v>
      </c>
      <c r="B194" s="193" t="s">
        <v>8606</v>
      </c>
      <c r="C194" s="88" t="s">
        <v>69</v>
      </c>
      <c r="D194" s="487">
        <v>12.2</v>
      </c>
    </row>
    <row r="195" spans="1:4" x14ac:dyDescent="0.25">
      <c r="A195" s="88"/>
      <c r="B195" s="193" t="s">
        <v>11643</v>
      </c>
      <c r="C195" s="88"/>
      <c r="D195" s="487"/>
    </row>
    <row r="196" spans="1:4" x14ac:dyDescent="0.25">
      <c r="A196" s="88"/>
      <c r="B196" s="193" t="s">
        <v>11644</v>
      </c>
      <c r="C196" s="88"/>
      <c r="D196" s="487"/>
    </row>
    <row r="197" spans="1:4" x14ac:dyDescent="0.25">
      <c r="A197" s="88" t="s">
        <v>6980</v>
      </c>
      <c r="B197" s="193" t="s">
        <v>8856</v>
      </c>
      <c r="C197" s="88" t="s">
        <v>69</v>
      </c>
      <c r="D197" s="487">
        <v>9.9600000000000009</v>
      </c>
    </row>
    <row r="198" spans="1:4" x14ac:dyDescent="0.25">
      <c r="A198" s="88"/>
      <c r="B198" s="193" t="s">
        <v>11645</v>
      </c>
      <c r="C198" s="88"/>
      <c r="D198" s="487"/>
    </row>
    <row r="199" spans="1:4" x14ac:dyDescent="0.25">
      <c r="A199" s="88" t="s">
        <v>3037</v>
      </c>
      <c r="B199" s="193" t="s">
        <v>3038</v>
      </c>
      <c r="C199" s="88" t="s">
        <v>69</v>
      </c>
      <c r="D199" s="487">
        <v>50.46</v>
      </c>
    </row>
    <row r="200" spans="1:4" x14ac:dyDescent="0.25">
      <c r="A200" s="88" t="s">
        <v>3039</v>
      </c>
      <c r="B200" s="193" t="s">
        <v>8531</v>
      </c>
      <c r="C200" s="88" t="s">
        <v>69</v>
      </c>
      <c r="D200" s="487">
        <v>53.68</v>
      </c>
    </row>
    <row r="201" spans="1:4" x14ac:dyDescent="0.25">
      <c r="A201" s="88" t="s">
        <v>3040</v>
      </c>
      <c r="B201" s="193" t="s">
        <v>3041</v>
      </c>
      <c r="C201" s="88" t="s">
        <v>69</v>
      </c>
      <c r="D201" s="487">
        <v>8.24</v>
      </c>
    </row>
    <row r="202" spans="1:4" x14ac:dyDescent="0.25">
      <c r="A202" s="88"/>
      <c r="B202" s="193" t="s">
        <v>11646</v>
      </c>
      <c r="C202" s="88"/>
      <c r="D202" s="487"/>
    </row>
    <row r="203" spans="1:4" x14ac:dyDescent="0.25">
      <c r="A203" s="88" t="s">
        <v>3042</v>
      </c>
      <c r="B203" s="193" t="s">
        <v>3043</v>
      </c>
      <c r="C203" s="88" t="s">
        <v>80</v>
      </c>
      <c r="D203" s="487">
        <v>21.31</v>
      </c>
    </row>
    <row r="204" spans="1:4" x14ac:dyDescent="0.25">
      <c r="A204" s="88" t="s">
        <v>3044</v>
      </c>
      <c r="B204" s="193" t="s">
        <v>1867</v>
      </c>
      <c r="C204" s="88" t="s">
        <v>69</v>
      </c>
      <c r="D204" s="487">
        <v>9.76</v>
      </c>
    </row>
    <row r="205" spans="1:4" x14ac:dyDescent="0.25">
      <c r="A205" s="88" t="s">
        <v>3045</v>
      </c>
      <c r="B205" s="193" t="s">
        <v>8843</v>
      </c>
      <c r="C205" s="88" t="s">
        <v>69</v>
      </c>
      <c r="D205" s="487">
        <v>7.26</v>
      </c>
    </row>
    <row r="206" spans="1:4" x14ac:dyDescent="0.25">
      <c r="A206" s="88" t="s">
        <v>3046</v>
      </c>
      <c r="B206" s="193" t="s">
        <v>8844</v>
      </c>
      <c r="C206" s="88" t="s">
        <v>69</v>
      </c>
      <c r="D206" s="487">
        <v>138.72</v>
      </c>
    </row>
    <row r="207" spans="1:4" x14ac:dyDescent="0.25">
      <c r="A207" s="88" t="s">
        <v>3047</v>
      </c>
      <c r="B207" s="193" t="s">
        <v>8845</v>
      </c>
      <c r="C207" s="88" t="s">
        <v>69</v>
      </c>
      <c r="D207" s="487">
        <v>143.84</v>
      </c>
    </row>
    <row r="208" spans="1:4" x14ac:dyDescent="0.25">
      <c r="A208" s="88" t="s">
        <v>3048</v>
      </c>
      <c r="B208" s="193" t="s">
        <v>8846</v>
      </c>
      <c r="C208" s="88" t="s">
        <v>69</v>
      </c>
      <c r="D208" s="487">
        <v>110.84</v>
      </c>
    </row>
    <row r="209" spans="1:4" ht="25" x14ac:dyDescent="0.25">
      <c r="A209" s="88" t="s">
        <v>3049</v>
      </c>
      <c r="B209" s="193" t="s">
        <v>8847</v>
      </c>
      <c r="C209" s="88" t="s">
        <v>69</v>
      </c>
      <c r="D209" s="487">
        <v>102.95</v>
      </c>
    </row>
    <row r="210" spans="1:4" x14ac:dyDescent="0.25">
      <c r="A210" s="88"/>
      <c r="B210" s="193" t="s">
        <v>11647</v>
      </c>
      <c r="C210" s="88"/>
      <c r="D210" s="487"/>
    </row>
    <row r="211" spans="1:4" x14ac:dyDescent="0.25">
      <c r="A211" s="88" t="s">
        <v>3050</v>
      </c>
      <c r="B211" s="193" t="s">
        <v>8524</v>
      </c>
      <c r="C211" s="88" t="s">
        <v>69</v>
      </c>
      <c r="D211" s="487">
        <v>1.49</v>
      </c>
    </row>
    <row r="212" spans="1:4" x14ac:dyDescent="0.25">
      <c r="A212" s="88" t="s">
        <v>3051</v>
      </c>
      <c r="B212" s="193" t="s">
        <v>3052</v>
      </c>
      <c r="C212" s="88" t="s">
        <v>69</v>
      </c>
      <c r="D212" s="487">
        <v>14.85</v>
      </c>
    </row>
    <row r="213" spans="1:4" x14ac:dyDescent="0.25">
      <c r="A213" s="88" t="s">
        <v>3053</v>
      </c>
      <c r="B213" s="193" t="s">
        <v>8525</v>
      </c>
      <c r="C213" s="88" t="s">
        <v>69</v>
      </c>
      <c r="D213" s="487">
        <v>26.38</v>
      </c>
    </row>
    <row r="214" spans="1:4" x14ac:dyDescent="0.25">
      <c r="A214" s="88" t="s">
        <v>3054</v>
      </c>
      <c r="B214" s="193" t="s">
        <v>8526</v>
      </c>
      <c r="C214" s="88" t="s">
        <v>69</v>
      </c>
      <c r="D214" s="487">
        <v>28</v>
      </c>
    </row>
    <row r="215" spans="1:4" x14ac:dyDescent="0.25">
      <c r="A215" s="88" t="s">
        <v>3055</v>
      </c>
      <c r="B215" s="193" t="s">
        <v>81</v>
      </c>
      <c r="C215" s="88" t="s">
        <v>69</v>
      </c>
      <c r="D215" s="487">
        <v>12.67</v>
      </c>
    </row>
    <row r="216" spans="1:4" x14ac:dyDescent="0.25">
      <c r="A216" s="88" t="s">
        <v>3056</v>
      </c>
      <c r="B216" s="193" t="s">
        <v>3057</v>
      </c>
      <c r="C216" s="88" t="s">
        <v>69</v>
      </c>
      <c r="D216" s="487">
        <v>3.03</v>
      </c>
    </row>
    <row r="217" spans="1:4" ht="25" x14ac:dyDescent="0.25">
      <c r="A217" s="88" t="s">
        <v>3064</v>
      </c>
      <c r="B217" s="193" t="s">
        <v>8848</v>
      </c>
      <c r="C217" s="88" t="s">
        <v>69</v>
      </c>
      <c r="D217" s="487">
        <v>3.82</v>
      </c>
    </row>
    <row r="218" spans="1:4" x14ac:dyDescent="0.25">
      <c r="A218" s="88" t="s">
        <v>3058</v>
      </c>
      <c r="B218" s="193" t="s">
        <v>3059</v>
      </c>
      <c r="C218" s="88" t="s">
        <v>69</v>
      </c>
      <c r="D218" s="487">
        <v>4.33</v>
      </c>
    </row>
    <row r="219" spans="1:4" x14ac:dyDescent="0.25">
      <c r="A219" s="88" t="s">
        <v>3060</v>
      </c>
      <c r="B219" s="193" t="s">
        <v>3061</v>
      </c>
      <c r="C219" s="88" t="s">
        <v>69</v>
      </c>
      <c r="D219" s="487">
        <v>3.27</v>
      </c>
    </row>
    <row r="220" spans="1:4" x14ac:dyDescent="0.25">
      <c r="A220" s="88" t="s">
        <v>3062</v>
      </c>
      <c r="B220" s="193" t="s">
        <v>3063</v>
      </c>
      <c r="C220" s="88" t="s">
        <v>69</v>
      </c>
      <c r="D220" s="487">
        <v>3.93</v>
      </c>
    </row>
    <row r="221" spans="1:4" x14ac:dyDescent="0.25">
      <c r="A221" s="88"/>
      <c r="B221" s="193" t="s">
        <v>11648</v>
      </c>
      <c r="C221" s="88"/>
      <c r="D221" s="487"/>
    </row>
    <row r="222" spans="1:4" x14ac:dyDescent="0.25">
      <c r="A222" s="88" t="s">
        <v>3065</v>
      </c>
      <c r="B222" s="193" t="s">
        <v>8627</v>
      </c>
      <c r="C222" s="88" t="s">
        <v>77</v>
      </c>
      <c r="D222" s="487">
        <v>55.08</v>
      </c>
    </row>
    <row r="223" spans="1:4" x14ac:dyDescent="0.25">
      <c r="A223" s="88" t="s">
        <v>3066</v>
      </c>
      <c r="B223" s="193" t="s">
        <v>8628</v>
      </c>
      <c r="C223" s="88" t="s">
        <v>77</v>
      </c>
      <c r="D223" s="487">
        <v>75.099999999999994</v>
      </c>
    </row>
    <row r="224" spans="1:4" x14ac:dyDescent="0.25">
      <c r="A224" s="88" t="s">
        <v>3067</v>
      </c>
      <c r="B224" s="193" t="s">
        <v>8629</v>
      </c>
      <c r="C224" s="88" t="s">
        <v>77</v>
      </c>
      <c r="D224" s="487">
        <v>108.51</v>
      </c>
    </row>
    <row r="225" spans="1:4" x14ac:dyDescent="0.25">
      <c r="A225" s="88" t="s">
        <v>3068</v>
      </c>
      <c r="B225" s="193" t="s">
        <v>8630</v>
      </c>
      <c r="C225" s="88" t="s">
        <v>77</v>
      </c>
      <c r="D225" s="487">
        <v>20.6</v>
      </c>
    </row>
    <row r="226" spans="1:4" x14ac:dyDescent="0.25">
      <c r="A226" s="88" t="s">
        <v>3069</v>
      </c>
      <c r="B226" s="193" t="s">
        <v>8631</v>
      </c>
      <c r="C226" s="88" t="s">
        <v>77</v>
      </c>
      <c r="D226" s="487">
        <v>35.94</v>
      </c>
    </row>
    <row r="227" spans="1:4" x14ac:dyDescent="0.25">
      <c r="A227" s="88" t="s">
        <v>3070</v>
      </c>
      <c r="B227" s="193" t="s">
        <v>8632</v>
      </c>
      <c r="C227" s="88" t="s">
        <v>77</v>
      </c>
      <c r="D227" s="487">
        <v>53.45</v>
      </c>
    </row>
    <row r="228" spans="1:4" x14ac:dyDescent="0.25">
      <c r="A228" s="88" t="s">
        <v>3071</v>
      </c>
      <c r="B228" s="193" t="s">
        <v>8633</v>
      </c>
      <c r="C228" s="88" t="s">
        <v>77</v>
      </c>
      <c r="D228" s="487">
        <v>56.89</v>
      </c>
    </row>
    <row r="229" spans="1:4" x14ac:dyDescent="0.25">
      <c r="A229" s="88" t="s">
        <v>3072</v>
      </c>
      <c r="B229" s="193" t="s">
        <v>8634</v>
      </c>
      <c r="C229" s="88" t="s">
        <v>77</v>
      </c>
      <c r="D229" s="487">
        <v>12.23</v>
      </c>
    </row>
    <row r="230" spans="1:4" x14ac:dyDescent="0.25">
      <c r="A230" s="88" t="s">
        <v>3073</v>
      </c>
      <c r="B230" s="193" t="s">
        <v>8635</v>
      </c>
      <c r="C230" s="88" t="s">
        <v>77</v>
      </c>
      <c r="D230" s="487">
        <v>36.74</v>
      </c>
    </row>
    <row r="231" spans="1:4" x14ac:dyDescent="0.25">
      <c r="A231" s="88" t="s">
        <v>3074</v>
      </c>
      <c r="B231" s="193" t="s">
        <v>8636</v>
      </c>
      <c r="C231" s="88" t="s">
        <v>77</v>
      </c>
      <c r="D231" s="487">
        <v>234.68</v>
      </c>
    </row>
    <row r="232" spans="1:4" x14ac:dyDescent="0.25">
      <c r="A232" s="88" t="s">
        <v>3075</v>
      </c>
      <c r="B232" s="193" t="s">
        <v>8637</v>
      </c>
      <c r="C232" s="88" t="s">
        <v>77</v>
      </c>
      <c r="D232" s="487">
        <v>256.41000000000003</v>
      </c>
    </row>
    <row r="233" spans="1:4" x14ac:dyDescent="0.25">
      <c r="A233" s="88" t="s">
        <v>3076</v>
      </c>
      <c r="B233" s="193" t="s">
        <v>8638</v>
      </c>
      <c r="C233" s="88" t="s">
        <v>77</v>
      </c>
      <c r="D233" s="487">
        <v>213.8</v>
      </c>
    </row>
    <row r="234" spans="1:4" x14ac:dyDescent="0.25">
      <c r="A234" s="88" t="s">
        <v>3077</v>
      </c>
      <c r="B234" s="193" t="s">
        <v>8639</v>
      </c>
      <c r="C234" s="88" t="s">
        <v>77</v>
      </c>
      <c r="D234" s="487">
        <v>235.92</v>
      </c>
    </row>
    <row r="235" spans="1:4" x14ac:dyDescent="0.25">
      <c r="A235" s="88"/>
      <c r="B235" s="193" t="s">
        <v>11649</v>
      </c>
      <c r="C235" s="88"/>
      <c r="D235" s="487"/>
    </row>
    <row r="236" spans="1:4" x14ac:dyDescent="0.25">
      <c r="A236" s="88" t="s">
        <v>3078</v>
      </c>
      <c r="B236" s="193" t="s">
        <v>8827</v>
      </c>
      <c r="C236" s="88" t="s">
        <v>77</v>
      </c>
      <c r="D236" s="487">
        <v>228.88</v>
      </c>
    </row>
    <row r="237" spans="1:4" x14ac:dyDescent="0.25">
      <c r="A237" s="88" t="s">
        <v>3079</v>
      </c>
      <c r="B237" s="193" t="s">
        <v>8828</v>
      </c>
      <c r="C237" s="88" t="s">
        <v>77</v>
      </c>
      <c r="D237" s="487">
        <v>267.95</v>
      </c>
    </row>
    <row r="238" spans="1:4" x14ac:dyDescent="0.25">
      <c r="A238" s="88" t="s">
        <v>3080</v>
      </c>
      <c r="B238" s="193" t="s">
        <v>8826</v>
      </c>
      <c r="C238" s="88" t="s">
        <v>77</v>
      </c>
      <c r="D238" s="487">
        <v>427.33</v>
      </c>
    </row>
    <row r="239" spans="1:4" x14ac:dyDescent="0.25">
      <c r="A239" s="88"/>
      <c r="B239" s="193" t="s">
        <v>11650</v>
      </c>
      <c r="C239" s="88"/>
      <c r="D239" s="487"/>
    </row>
    <row r="240" spans="1:4" x14ac:dyDescent="0.25">
      <c r="A240" s="88" t="s">
        <v>3081</v>
      </c>
      <c r="B240" s="193" t="s">
        <v>3082</v>
      </c>
      <c r="C240" s="88" t="s">
        <v>77</v>
      </c>
      <c r="D240" s="487">
        <v>0.38</v>
      </c>
    </row>
    <row r="241" spans="1:4" x14ac:dyDescent="0.25">
      <c r="A241" s="88" t="s">
        <v>3083</v>
      </c>
      <c r="B241" s="193" t="s">
        <v>3084</v>
      </c>
      <c r="C241" s="88" t="s">
        <v>77</v>
      </c>
      <c r="D241" s="487">
        <v>9.89</v>
      </c>
    </row>
    <row r="242" spans="1:4" x14ac:dyDescent="0.25">
      <c r="A242" s="88" t="s">
        <v>3087</v>
      </c>
      <c r="B242" s="193" t="s">
        <v>83</v>
      </c>
      <c r="C242" s="88" t="s">
        <v>69</v>
      </c>
      <c r="D242" s="487">
        <v>14.77</v>
      </c>
    </row>
    <row r="243" spans="1:4" x14ac:dyDescent="0.25">
      <c r="A243" s="88" t="s">
        <v>3088</v>
      </c>
      <c r="B243" s="193" t="s">
        <v>8762</v>
      </c>
      <c r="C243" s="88" t="s">
        <v>77</v>
      </c>
      <c r="D243" s="487">
        <v>32.950000000000003</v>
      </c>
    </row>
    <row r="244" spans="1:4" x14ac:dyDescent="0.25">
      <c r="A244" s="88" t="s">
        <v>3089</v>
      </c>
      <c r="B244" s="193" t="s">
        <v>8616</v>
      </c>
      <c r="C244" s="88" t="s">
        <v>75</v>
      </c>
      <c r="D244" s="487">
        <v>10</v>
      </c>
    </row>
    <row r="245" spans="1:4" x14ac:dyDescent="0.25">
      <c r="A245" s="88"/>
      <c r="B245" s="193" t="s">
        <v>11651</v>
      </c>
      <c r="C245" s="88"/>
      <c r="D245" s="487"/>
    </row>
    <row r="246" spans="1:4" x14ac:dyDescent="0.25">
      <c r="A246" s="88" t="s">
        <v>3217</v>
      </c>
      <c r="B246" s="193" t="s">
        <v>8740</v>
      </c>
      <c r="C246" s="88" t="s">
        <v>77</v>
      </c>
      <c r="D246" s="487">
        <v>8.8699999999999992</v>
      </c>
    </row>
    <row r="247" spans="1:4" x14ac:dyDescent="0.25">
      <c r="A247" s="88" t="s">
        <v>8766</v>
      </c>
      <c r="B247" s="193" t="s">
        <v>6808</v>
      </c>
      <c r="C247" s="88" t="s">
        <v>77</v>
      </c>
      <c r="D247" s="487">
        <v>56821.3</v>
      </c>
    </row>
    <row r="248" spans="1:4" x14ac:dyDescent="0.25">
      <c r="A248" s="88" t="s">
        <v>3085</v>
      </c>
      <c r="B248" s="193" t="s">
        <v>3086</v>
      </c>
      <c r="C248" s="88" t="s">
        <v>82</v>
      </c>
      <c r="D248" s="487">
        <v>6</v>
      </c>
    </row>
    <row r="249" spans="1:4" x14ac:dyDescent="0.25">
      <c r="A249" s="88" t="s">
        <v>3333</v>
      </c>
      <c r="B249" s="193" t="s">
        <v>3334</v>
      </c>
      <c r="C249" s="88" t="s">
        <v>74</v>
      </c>
      <c r="D249" s="487">
        <v>2300</v>
      </c>
    </row>
    <row r="250" spans="1:4" x14ac:dyDescent="0.25">
      <c r="A250" s="88" t="s">
        <v>3335</v>
      </c>
      <c r="B250" s="193" t="s">
        <v>3336</v>
      </c>
      <c r="C250" s="88" t="s">
        <v>74</v>
      </c>
      <c r="D250" s="487">
        <v>2520</v>
      </c>
    </row>
    <row r="251" spans="1:4" x14ac:dyDescent="0.25">
      <c r="A251" s="88" t="s">
        <v>3337</v>
      </c>
      <c r="B251" s="193" t="s">
        <v>8767</v>
      </c>
      <c r="C251" s="88" t="s">
        <v>74</v>
      </c>
      <c r="D251" s="487">
        <v>5220</v>
      </c>
    </row>
    <row r="252" spans="1:4" x14ac:dyDescent="0.25">
      <c r="A252" s="88" t="s">
        <v>2963</v>
      </c>
      <c r="B252" s="193" t="s">
        <v>2964</v>
      </c>
      <c r="C252" s="88" t="s">
        <v>75</v>
      </c>
      <c r="D252" s="487">
        <v>49.19</v>
      </c>
    </row>
    <row r="253" spans="1:4" x14ac:dyDescent="0.25">
      <c r="A253" s="88" t="s">
        <v>2967</v>
      </c>
      <c r="B253" s="193" t="s">
        <v>2968</v>
      </c>
      <c r="C253" s="88" t="s">
        <v>75</v>
      </c>
      <c r="D253" s="487">
        <v>42.27</v>
      </c>
    </row>
    <row r="254" spans="1:4" x14ac:dyDescent="0.25">
      <c r="A254" s="88" t="s">
        <v>3452</v>
      </c>
      <c r="B254" s="193" t="s">
        <v>8564</v>
      </c>
      <c r="C254" s="88" t="s">
        <v>75</v>
      </c>
      <c r="D254" s="487">
        <v>88.43</v>
      </c>
    </row>
    <row r="255" spans="1:4" x14ac:dyDescent="0.25">
      <c r="A255" s="88" t="s">
        <v>3099</v>
      </c>
      <c r="B255" s="193" t="s">
        <v>3100</v>
      </c>
      <c r="C255" s="88" t="s">
        <v>80</v>
      </c>
      <c r="D255" s="487">
        <v>15.78</v>
      </c>
    </row>
    <row r="256" spans="1:4" x14ac:dyDescent="0.25">
      <c r="A256" s="88" t="s">
        <v>3396</v>
      </c>
      <c r="B256" s="193" t="s">
        <v>8817</v>
      </c>
      <c r="C256" s="88" t="s">
        <v>74</v>
      </c>
      <c r="D256" s="487">
        <v>338.52</v>
      </c>
    </row>
    <row r="257" spans="1:4" x14ac:dyDescent="0.25">
      <c r="A257" s="88" t="s">
        <v>3398</v>
      </c>
      <c r="B257" s="193" t="s">
        <v>8819</v>
      </c>
      <c r="C257" s="88" t="s">
        <v>74</v>
      </c>
      <c r="D257" s="487">
        <v>55.64</v>
      </c>
    </row>
    <row r="258" spans="1:4" x14ac:dyDescent="0.25">
      <c r="A258" s="88"/>
      <c r="B258" s="193" t="s">
        <v>11652</v>
      </c>
      <c r="C258" s="88"/>
      <c r="D258" s="487"/>
    </row>
    <row r="259" spans="1:4" x14ac:dyDescent="0.25">
      <c r="A259" s="88" t="s">
        <v>3090</v>
      </c>
      <c r="B259" s="193" t="s">
        <v>8598</v>
      </c>
      <c r="C259" s="88" t="s">
        <v>69</v>
      </c>
      <c r="D259" s="487">
        <v>12.58</v>
      </c>
    </row>
    <row r="260" spans="1:4" x14ac:dyDescent="0.25">
      <c r="A260" s="88" t="s">
        <v>3091</v>
      </c>
      <c r="B260" s="193" t="s">
        <v>8527</v>
      </c>
      <c r="C260" s="88" t="s">
        <v>69</v>
      </c>
      <c r="D260" s="487">
        <v>11.28</v>
      </c>
    </row>
    <row r="261" spans="1:4" x14ac:dyDescent="0.25">
      <c r="A261" s="88" t="s">
        <v>3093</v>
      </c>
      <c r="B261" s="193" t="s">
        <v>8529</v>
      </c>
      <c r="C261" s="88" t="s">
        <v>69</v>
      </c>
      <c r="D261" s="487">
        <v>5.59</v>
      </c>
    </row>
    <row r="262" spans="1:4" x14ac:dyDescent="0.25">
      <c r="A262" s="88" t="s">
        <v>3094</v>
      </c>
      <c r="B262" s="193" t="s">
        <v>8603</v>
      </c>
      <c r="C262" s="88" t="s">
        <v>69</v>
      </c>
      <c r="D262" s="487">
        <v>5.32</v>
      </c>
    </row>
    <row r="263" spans="1:4" x14ac:dyDescent="0.25">
      <c r="A263" s="88" t="s">
        <v>3092</v>
      </c>
      <c r="B263" s="193" t="s">
        <v>8528</v>
      </c>
      <c r="C263" s="88" t="s">
        <v>69</v>
      </c>
      <c r="D263" s="487">
        <v>18.850000000000001</v>
      </c>
    </row>
    <row r="264" spans="1:4" x14ac:dyDescent="0.25">
      <c r="A264" s="88" t="s">
        <v>3095</v>
      </c>
      <c r="B264" s="193" t="s">
        <v>87</v>
      </c>
      <c r="C264" s="88" t="s">
        <v>69</v>
      </c>
      <c r="D264" s="487">
        <v>5.04</v>
      </c>
    </row>
    <row r="265" spans="1:4" x14ac:dyDescent="0.25">
      <c r="A265" s="88" t="s">
        <v>3096</v>
      </c>
      <c r="B265" s="193" t="s">
        <v>8610</v>
      </c>
      <c r="C265" s="88" t="s">
        <v>80</v>
      </c>
      <c r="D265" s="487">
        <v>11.93</v>
      </c>
    </row>
    <row r="266" spans="1:4" x14ac:dyDescent="0.25">
      <c r="A266" s="88" t="s">
        <v>3097</v>
      </c>
      <c r="B266" s="193" t="s">
        <v>8532</v>
      </c>
      <c r="C266" s="88" t="s">
        <v>75</v>
      </c>
      <c r="D266" s="487">
        <v>41.47</v>
      </c>
    </row>
    <row r="267" spans="1:4" x14ac:dyDescent="0.25">
      <c r="A267" s="88" t="s">
        <v>3098</v>
      </c>
      <c r="B267" s="193" t="s">
        <v>8612</v>
      </c>
      <c r="C267" s="88" t="s">
        <v>86</v>
      </c>
      <c r="D267" s="487">
        <v>554.09</v>
      </c>
    </row>
    <row r="268" spans="1:4" x14ac:dyDescent="0.25">
      <c r="A268" s="88" t="s">
        <v>3101</v>
      </c>
      <c r="B268" s="193" t="s">
        <v>8617</v>
      </c>
      <c r="C268" s="88" t="s">
        <v>86</v>
      </c>
      <c r="D268" s="487">
        <v>480</v>
      </c>
    </row>
    <row r="269" spans="1:4" x14ac:dyDescent="0.25">
      <c r="A269" s="88" t="s">
        <v>3102</v>
      </c>
      <c r="B269" s="193" t="s">
        <v>3103</v>
      </c>
      <c r="C269" s="88" t="s">
        <v>80</v>
      </c>
      <c r="D269" s="487">
        <v>11.69</v>
      </c>
    </row>
    <row r="270" spans="1:4" ht="25" x14ac:dyDescent="0.25">
      <c r="A270" s="88" t="s">
        <v>10062</v>
      </c>
      <c r="B270" s="193" t="s">
        <v>10063</v>
      </c>
      <c r="C270" s="88" t="s">
        <v>69</v>
      </c>
      <c r="D270" s="487">
        <v>2.08</v>
      </c>
    </row>
    <row r="271" spans="1:4" ht="25" x14ac:dyDescent="0.25">
      <c r="A271" s="88" t="s">
        <v>10064</v>
      </c>
      <c r="B271" s="193" t="s">
        <v>10065</v>
      </c>
      <c r="C271" s="88" t="s">
        <v>69</v>
      </c>
      <c r="D271" s="487">
        <v>1.58</v>
      </c>
    </row>
    <row r="272" spans="1:4" ht="25" x14ac:dyDescent="0.25">
      <c r="A272" s="88" t="s">
        <v>10066</v>
      </c>
      <c r="B272" s="193" t="s">
        <v>11557</v>
      </c>
      <c r="C272" s="88" t="s">
        <v>69</v>
      </c>
      <c r="D272" s="487">
        <v>1.83</v>
      </c>
    </row>
    <row r="273" spans="1:4" x14ac:dyDescent="0.25">
      <c r="A273" s="88" t="s">
        <v>14391</v>
      </c>
      <c r="B273" s="193" t="s">
        <v>14392</v>
      </c>
      <c r="C273" s="88" t="s">
        <v>86</v>
      </c>
      <c r="D273" s="487">
        <v>657.19</v>
      </c>
    </row>
    <row r="274" spans="1:4" x14ac:dyDescent="0.25">
      <c r="A274" s="88"/>
      <c r="B274" s="193" t="s">
        <v>11653</v>
      </c>
      <c r="C274" s="88"/>
      <c r="D274" s="487"/>
    </row>
    <row r="275" spans="1:4" x14ac:dyDescent="0.25">
      <c r="A275" s="88" t="s">
        <v>3104</v>
      </c>
      <c r="B275" s="193" t="s">
        <v>8443</v>
      </c>
      <c r="C275" s="88" t="s">
        <v>71</v>
      </c>
      <c r="D275" s="487">
        <v>4076.02</v>
      </c>
    </row>
    <row r="276" spans="1:4" x14ac:dyDescent="0.25">
      <c r="A276" s="88"/>
      <c r="B276" s="193" t="s">
        <v>11654</v>
      </c>
      <c r="C276" s="88"/>
      <c r="D276" s="487"/>
    </row>
    <row r="277" spans="1:4" x14ac:dyDescent="0.25">
      <c r="A277" s="88" t="s">
        <v>3105</v>
      </c>
      <c r="B277" s="193" t="s">
        <v>88</v>
      </c>
      <c r="C277" s="88" t="s">
        <v>80</v>
      </c>
      <c r="D277" s="487">
        <v>17.350000000000001</v>
      </c>
    </row>
    <row r="278" spans="1:4" x14ac:dyDescent="0.25">
      <c r="A278" s="88" t="s">
        <v>3106</v>
      </c>
      <c r="B278" s="193" t="s">
        <v>8626</v>
      </c>
      <c r="C278" s="88" t="s">
        <v>77</v>
      </c>
      <c r="D278" s="487">
        <v>19</v>
      </c>
    </row>
    <row r="279" spans="1:4" ht="25" x14ac:dyDescent="0.25">
      <c r="A279" s="88" t="s">
        <v>3124</v>
      </c>
      <c r="B279" s="193" t="s">
        <v>8741</v>
      </c>
      <c r="C279" s="88" t="s">
        <v>77</v>
      </c>
      <c r="D279" s="487">
        <v>194.51</v>
      </c>
    </row>
    <row r="280" spans="1:4" x14ac:dyDescent="0.25">
      <c r="A280" s="88" t="s">
        <v>3126</v>
      </c>
      <c r="B280" s="193" t="s">
        <v>8742</v>
      </c>
      <c r="C280" s="88" t="s">
        <v>77</v>
      </c>
      <c r="D280" s="487">
        <v>56.5</v>
      </c>
    </row>
    <row r="281" spans="1:4" x14ac:dyDescent="0.25">
      <c r="A281" s="88" t="s">
        <v>3125</v>
      </c>
      <c r="B281" s="193" t="s">
        <v>8757</v>
      </c>
      <c r="C281" s="88" t="s">
        <v>77</v>
      </c>
      <c r="D281" s="487">
        <v>39.979999999999997</v>
      </c>
    </row>
    <row r="282" spans="1:4" x14ac:dyDescent="0.25">
      <c r="A282" s="88" t="s">
        <v>3123</v>
      </c>
      <c r="B282" s="193" t="s">
        <v>8730</v>
      </c>
      <c r="C282" s="88" t="s">
        <v>69</v>
      </c>
      <c r="D282" s="487">
        <v>63.51</v>
      </c>
    </row>
    <row r="283" spans="1:4" x14ac:dyDescent="0.25">
      <c r="A283" s="88" t="s">
        <v>3128</v>
      </c>
      <c r="B283" s="193" t="s">
        <v>3129</v>
      </c>
      <c r="C283" s="88" t="s">
        <v>69</v>
      </c>
      <c r="D283" s="487">
        <v>297.04000000000002</v>
      </c>
    </row>
    <row r="284" spans="1:4" x14ac:dyDescent="0.25">
      <c r="A284" s="88" t="s">
        <v>3107</v>
      </c>
      <c r="B284" s="193" t="s">
        <v>8605</v>
      </c>
      <c r="C284" s="88" t="s">
        <v>74</v>
      </c>
      <c r="D284" s="487">
        <v>0.21</v>
      </c>
    </row>
    <row r="285" spans="1:4" x14ac:dyDescent="0.25">
      <c r="A285" s="88" t="s">
        <v>3108</v>
      </c>
      <c r="B285" s="193" t="s">
        <v>3109</v>
      </c>
      <c r="C285" s="88" t="s">
        <v>69</v>
      </c>
      <c r="D285" s="487">
        <v>22.64</v>
      </c>
    </row>
    <row r="286" spans="1:4" x14ac:dyDescent="0.25">
      <c r="A286" s="88" t="s">
        <v>3110</v>
      </c>
      <c r="B286" s="193" t="s">
        <v>3111</v>
      </c>
      <c r="C286" s="88" t="s">
        <v>77</v>
      </c>
      <c r="D286" s="487">
        <v>5.56</v>
      </c>
    </row>
    <row r="287" spans="1:4" x14ac:dyDescent="0.25">
      <c r="A287" s="88" t="s">
        <v>3112</v>
      </c>
      <c r="B287" s="193" t="s">
        <v>8607</v>
      </c>
      <c r="C287" s="88" t="s">
        <v>77</v>
      </c>
      <c r="D287" s="487">
        <v>9.69</v>
      </c>
    </row>
    <row r="288" spans="1:4" x14ac:dyDescent="0.25">
      <c r="A288" s="88" t="s">
        <v>3113</v>
      </c>
      <c r="B288" s="193" t="s">
        <v>3114</v>
      </c>
      <c r="C288" s="88" t="s">
        <v>69</v>
      </c>
      <c r="D288" s="487">
        <v>13.7</v>
      </c>
    </row>
    <row r="289" spans="1:4" x14ac:dyDescent="0.25">
      <c r="A289" s="88" t="s">
        <v>3127</v>
      </c>
      <c r="B289" s="193" t="s">
        <v>8744</v>
      </c>
      <c r="C289" s="88" t="s">
        <v>74</v>
      </c>
      <c r="D289" s="487">
        <v>0.22</v>
      </c>
    </row>
    <row r="290" spans="1:4" x14ac:dyDescent="0.25">
      <c r="A290" s="88" t="s">
        <v>3115</v>
      </c>
      <c r="B290" s="193" t="s">
        <v>8641</v>
      </c>
      <c r="C290" s="88" t="s">
        <v>69</v>
      </c>
      <c r="D290" s="487">
        <v>103.19</v>
      </c>
    </row>
    <row r="291" spans="1:4" x14ac:dyDescent="0.25">
      <c r="A291" s="88" t="s">
        <v>3121</v>
      </c>
      <c r="B291" s="193" t="s">
        <v>3122</v>
      </c>
      <c r="C291" s="88" t="s">
        <v>80</v>
      </c>
      <c r="D291" s="487">
        <v>75.17</v>
      </c>
    </row>
    <row r="292" spans="1:4" x14ac:dyDescent="0.25">
      <c r="A292" s="88" t="s">
        <v>3116</v>
      </c>
      <c r="B292" s="193" t="s">
        <v>89</v>
      </c>
      <c r="C292" s="88" t="s">
        <v>90</v>
      </c>
      <c r="D292" s="487">
        <v>234.86</v>
      </c>
    </row>
    <row r="293" spans="1:4" x14ac:dyDescent="0.25">
      <c r="A293" s="88" t="s">
        <v>3130</v>
      </c>
      <c r="B293" s="193" t="s">
        <v>8745</v>
      </c>
      <c r="C293" s="88" t="s">
        <v>77</v>
      </c>
      <c r="D293" s="487">
        <v>1950.78</v>
      </c>
    </row>
    <row r="294" spans="1:4" x14ac:dyDescent="0.25">
      <c r="A294" s="88" t="s">
        <v>11655</v>
      </c>
      <c r="B294" s="193" t="s">
        <v>11656</v>
      </c>
      <c r="C294" s="88" t="s">
        <v>77</v>
      </c>
      <c r="D294" s="487">
        <v>3389.9</v>
      </c>
    </row>
    <row r="295" spans="1:4" x14ac:dyDescent="0.25">
      <c r="A295" s="88" t="s">
        <v>11657</v>
      </c>
      <c r="B295" s="193" t="s">
        <v>11658</v>
      </c>
      <c r="C295" s="88" t="s">
        <v>77</v>
      </c>
      <c r="D295" s="487">
        <v>4070.07</v>
      </c>
    </row>
    <row r="296" spans="1:4" x14ac:dyDescent="0.25">
      <c r="A296" s="88" t="s">
        <v>3131</v>
      </c>
      <c r="B296" s="193" t="s">
        <v>8746</v>
      </c>
      <c r="C296" s="88" t="s">
        <v>77</v>
      </c>
      <c r="D296" s="487">
        <v>4918.21</v>
      </c>
    </row>
    <row r="297" spans="1:4" x14ac:dyDescent="0.25">
      <c r="A297" s="88" t="s">
        <v>3132</v>
      </c>
      <c r="B297" s="193" t="s">
        <v>8747</v>
      </c>
      <c r="C297" s="88" t="s">
        <v>77</v>
      </c>
      <c r="D297" s="487">
        <v>5490.07</v>
      </c>
    </row>
    <row r="298" spans="1:4" x14ac:dyDescent="0.25">
      <c r="A298" s="88" t="s">
        <v>3133</v>
      </c>
      <c r="B298" s="193" t="s">
        <v>8748</v>
      </c>
      <c r="C298" s="88" t="s">
        <v>77</v>
      </c>
      <c r="D298" s="487">
        <v>6990.38</v>
      </c>
    </row>
    <row r="299" spans="1:4" x14ac:dyDescent="0.25">
      <c r="A299" s="88" t="s">
        <v>3134</v>
      </c>
      <c r="B299" s="193" t="s">
        <v>8749</v>
      </c>
      <c r="C299" s="88" t="s">
        <v>77</v>
      </c>
      <c r="D299" s="487">
        <v>9031.2900000000009</v>
      </c>
    </row>
    <row r="300" spans="1:4" x14ac:dyDescent="0.25">
      <c r="A300" s="88" t="s">
        <v>3135</v>
      </c>
      <c r="B300" s="193" t="s">
        <v>8750</v>
      </c>
      <c r="C300" s="88" t="s">
        <v>77</v>
      </c>
      <c r="D300" s="487">
        <v>9982.68</v>
      </c>
    </row>
    <row r="301" spans="1:4" x14ac:dyDescent="0.25">
      <c r="A301" s="88" t="s">
        <v>3117</v>
      </c>
      <c r="B301" s="193" t="s">
        <v>91</v>
      </c>
      <c r="C301" s="88" t="s">
        <v>77</v>
      </c>
      <c r="D301" s="487">
        <v>40</v>
      </c>
    </row>
    <row r="302" spans="1:4" x14ac:dyDescent="0.25">
      <c r="A302" s="88" t="s">
        <v>3118</v>
      </c>
      <c r="B302" s="193" t="s">
        <v>8619</v>
      </c>
      <c r="C302" s="88" t="s">
        <v>77</v>
      </c>
      <c r="D302" s="487">
        <v>4.55</v>
      </c>
    </row>
    <row r="303" spans="1:4" x14ac:dyDescent="0.25">
      <c r="A303" s="88" t="s">
        <v>3119</v>
      </c>
      <c r="B303" s="193" t="s">
        <v>3120</v>
      </c>
      <c r="C303" s="88" t="s">
        <v>69</v>
      </c>
      <c r="D303" s="487">
        <v>10.54</v>
      </c>
    </row>
    <row r="304" spans="1:4" x14ac:dyDescent="0.25">
      <c r="A304" s="88" t="s">
        <v>3136</v>
      </c>
      <c r="B304" s="193" t="s">
        <v>3137</v>
      </c>
      <c r="C304" s="88" t="s">
        <v>80</v>
      </c>
      <c r="D304" s="487">
        <v>75.69</v>
      </c>
    </row>
    <row r="305" spans="1:4" x14ac:dyDescent="0.25">
      <c r="A305" s="88" t="s">
        <v>14204</v>
      </c>
      <c r="B305" s="193" t="s">
        <v>14205</v>
      </c>
      <c r="C305" s="88" t="s">
        <v>77</v>
      </c>
      <c r="D305" s="487">
        <v>6.5</v>
      </c>
    </row>
    <row r="306" spans="1:4" x14ac:dyDescent="0.25">
      <c r="A306" s="88" t="s">
        <v>14393</v>
      </c>
      <c r="B306" s="193" t="s">
        <v>14394</v>
      </c>
      <c r="C306" s="88" t="s">
        <v>80</v>
      </c>
      <c r="D306" s="487">
        <v>31.75</v>
      </c>
    </row>
    <row r="307" spans="1:4" x14ac:dyDescent="0.25">
      <c r="A307" s="88" t="s">
        <v>14490</v>
      </c>
      <c r="B307" s="193" t="s">
        <v>14491</v>
      </c>
      <c r="C307" s="88" t="s">
        <v>69</v>
      </c>
      <c r="D307" s="487">
        <v>60.15</v>
      </c>
    </row>
    <row r="308" spans="1:4" x14ac:dyDescent="0.25">
      <c r="A308" s="88"/>
      <c r="B308" s="193" t="s">
        <v>11659</v>
      </c>
      <c r="C308" s="88"/>
      <c r="D308" s="487"/>
    </row>
    <row r="309" spans="1:4" x14ac:dyDescent="0.25">
      <c r="A309" s="88" t="s">
        <v>3138</v>
      </c>
      <c r="B309" s="193" t="s">
        <v>92</v>
      </c>
      <c r="C309" s="88" t="s">
        <v>71</v>
      </c>
      <c r="D309" s="487">
        <v>75</v>
      </c>
    </row>
    <row r="310" spans="1:4" x14ac:dyDescent="0.25">
      <c r="A310" s="88" t="s">
        <v>3139</v>
      </c>
      <c r="B310" s="193" t="s">
        <v>8611</v>
      </c>
      <c r="C310" s="88" t="s">
        <v>77</v>
      </c>
      <c r="D310" s="487">
        <v>700</v>
      </c>
    </row>
    <row r="311" spans="1:4" x14ac:dyDescent="0.25">
      <c r="A311" s="88" t="s">
        <v>3140</v>
      </c>
      <c r="B311" s="193" t="s">
        <v>93</v>
      </c>
      <c r="C311" s="88" t="s">
        <v>94</v>
      </c>
      <c r="D311" s="487">
        <v>10919.7</v>
      </c>
    </row>
    <row r="312" spans="1:4" ht="25" x14ac:dyDescent="0.25">
      <c r="A312" s="88" t="s">
        <v>3141</v>
      </c>
      <c r="B312" s="193" t="s">
        <v>8613</v>
      </c>
      <c r="C312" s="88" t="s">
        <v>95</v>
      </c>
      <c r="D312" s="487">
        <v>789.33</v>
      </c>
    </row>
    <row r="313" spans="1:4" x14ac:dyDescent="0.25">
      <c r="A313" s="88" t="s">
        <v>3142</v>
      </c>
      <c r="B313" s="193" t="s">
        <v>11660</v>
      </c>
      <c r="C313" s="88" t="s">
        <v>4</v>
      </c>
      <c r="D313" s="487">
        <v>1.81</v>
      </c>
    </row>
    <row r="314" spans="1:4" x14ac:dyDescent="0.25">
      <c r="A314" s="88" t="s">
        <v>3143</v>
      </c>
      <c r="B314" s="193" t="s">
        <v>8620</v>
      </c>
      <c r="C314" s="88" t="s">
        <v>71</v>
      </c>
      <c r="D314" s="487">
        <v>52.3</v>
      </c>
    </row>
    <row r="315" spans="1:4" ht="25" x14ac:dyDescent="0.25">
      <c r="A315" s="88" t="s">
        <v>3144</v>
      </c>
      <c r="B315" s="193" t="s">
        <v>8621</v>
      </c>
      <c r="C315" s="88" t="s">
        <v>86</v>
      </c>
      <c r="D315" s="487">
        <v>165</v>
      </c>
    </row>
    <row r="316" spans="1:4" ht="25" x14ac:dyDescent="0.25">
      <c r="A316" s="88" t="s">
        <v>3145</v>
      </c>
      <c r="B316" s="193" t="s">
        <v>8622</v>
      </c>
      <c r="C316" s="88" t="s">
        <v>71</v>
      </c>
      <c r="D316" s="487">
        <v>46.25</v>
      </c>
    </row>
    <row r="317" spans="1:4" x14ac:dyDescent="0.25">
      <c r="A317" s="88"/>
      <c r="B317" s="193" t="s">
        <v>11661</v>
      </c>
      <c r="C317" s="88"/>
      <c r="D317" s="487"/>
    </row>
    <row r="318" spans="1:4" x14ac:dyDescent="0.25">
      <c r="A318" s="88" t="s">
        <v>3148</v>
      </c>
      <c r="B318" s="193" t="s">
        <v>3149</v>
      </c>
      <c r="C318" s="88" t="s">
        <v>75</v>
      </c>
      <c r="D318" s="487">
        <v>3.6</v>
      </c>
    </row>
    <row r="319" spans="1:4" x14ac:dyDescent="0.25">
      <c r="A319" s="88" t="s">
        <v>3146</v>
      </c>
      <c r="B319" s="193" t="s">
        <v>3147</v>
      </c>
      <c r="C319" s="88" t="s">
        <v>75</v>
      </c>
      <c r="D319" s="487">
        <v>5</v>
      </c>
    </row>
    <row r="320" spans="1:4" x14ac:dyDescent="0.25">
      <c r="A320" s="88"/>
      <c r="B320" s="193" t="s">
        <v>14492</v>
      </c>
      <c r="C320" s="88"/>
      <c r="D320" s="487"/>
    </row>
    <row r="321" spans="1:4" x14ac:dyDescent="0.25">
      <c r="A321" s="88"/>
      <c r="B321" s="193" t="s">
        <v>14493</v>
      </c>
      <c r="C321" s="88"/>
      <c r="D321" s="487"/>
    </row>
    <row r="322" spans="1:4" x14ac:dyDescent="0.25">
      <c r="A322" s="88" t="s">
        <v>14494</v>
      </c>
      <c r="B322" s="193" t="s">
        <v>14495</v>
      </c>
      <c r="C322" s="88" t="s">
        <v>77</v>
      </c>
      <c r="D322" s="487">
        <v>20842.36</v>
      </c>
    </row>
    <row r="323" spans="1:4" x14ac:dyDescent="0.25">
      <c r="A323" s="88" t="s">
        <v>14496</v>
      </c>
      <c r="B323" s="193" t="s">
        <v>14497</v>
      </c>
      <c r="C323" s="88" t="s">
        <v>77</v>
      </c>
      <c r="D323" s="487">
        <v>45900</v>
      </c>
    </row>
    <row r="324" spans="1:4" x14ac:dyDescent="0.25">
      <c r="A324" s="88" t="s">
        <v>14498</v>
      </c>
      <c r="B324" s="193" t="s">
        <v>14499</v>
      </c>
      <c r="C324" s="88" t="s">
        <v>75</v>
      </c>
      <c r="D324" s="487">
        <v>39.020000000000003</v>
      </c>
    </row>
    <row r="325" spans="1:4" x14ac:dyDescent="0.25">
      <c r="A325" s="88" t="s">
        <v>14500</v>
      </c>
      <c r="B325" s="193" t="s">
        <v>14501</v>
      </c>
      <c r="C325" s="88" t="s">
        <v>74</v>
      </c>
      <c r="D325" s="487">
        <v>7.39</v>
      </c>
    </row>
    <row r="326" spans="1:4" x14ac:dyDescent="0.25">
      <c r="A326" s="88"/>
      <c r="B326" s="193" t="s">
        <v>11662</v>
      </c>
      <c r="C326" s="88"/>
      <c r="D326" s="487"/>
    </row>
    <row r="327" spans="1:4" x14ac:dyDescent="0.25">
      <c r="A327" s="88"/>
      <c r="B327" s="193" t="s">
        <v>11663</v>
      </c>
      <c r="C327" s="88"/>
      <c r="D327" s="487"/>
    </row>
    <row r="328" spans="1:4" x14ac:dyDescent="0.25">
      <c r="A328" s="88" t="s">
        <v>3150</v>
      </c>
      <c r="B328" s="193" t="s">
        <v>8625</v>
      </c>
      <c r="C328" s="88" t="s">
        <v>69</v>
      </c>
      <c r="D328" s="487">
        <v>140.09</v>
      </c>
    </row>
    <row r="329" spans="1:4" x14ac:dyDescent="0.25">
      <c r="A329" s="88"/>
      <c r="B329" s="193" t="s">
        <v>11664</v>
      </c>
      <c r="C329" s="88"/>
      <c r="D329" s="487"/>
    </row>
    <row r="330" spans="1:4" x14ac:dyDescent="0.25">
      <c r="A330" s="88" t="s">
        <v>3151</v>
      </c>
      <c r="B330" s="193" t="s">
        <v>11105</v>
      </c>
      <c r="C330" s="88" t="s">
        <v>69</v>
      </c>
      <c r="D330" s="487">
        <v>18.14</v>
      </c>
    </row>
    <row r="331" spans="1:4" x14ac:dyDescent="0.25">
      <c r="A331" s="88" t="s">
        <v>12940</v>
      </c>
      <c r="B331" s="193" t="s">
        <v>12941</v>
      </c>
      <c r="C331" s="88" t="s">
        <v>77</v>
      </c>
      <c r="D331" s="487">
        <v>0.84</v>
      </c>
    </row>
    <row r="332" spans="1:4" x14ac:dyDescent="0.25">
      <c r="A332" s="88"/>
      <c r="B332" s="193" t="s">
        <v>11665</v>
      </c>
      <c r="C332" s="88"/>
      <c r="D332" s="487"/>
    </row>
    <row r="333" spans="1:4" x14ac:dyDescent="0.25">
      <c r="A333" s="88"/>
      <c r="B333" s="193" t="s">
        <v>11666</v>
      </c>
      <c r="C333" s="88"/>
      <c r="D333" s="487"/>
    </row>
    <row r="334" spans="1:4" x14ac:dyDescent="0.25">
      <c r="A334" s="88" t="s">
        <v>3152</v>
      </c>
      <c r="B334" s="193" t="s">
        <v>8542</v>
      </c>
      <c r="C334" s="88" t="s">
        <v>74</v>
      </c>
      <c r="D334" s="487">
        <v>97.01</v>
      </c>
    </row>
    <row r="335" spans="1:4" x14ac:dyDescent="0.25">
      <c r="A335" s="88" t="s">
        <v>3153</v>
      </c>
      <c r="B335" s="193" t="s">
        <v>8543</v>
      </c>
      <c r="C335" s="88" t="s">
        <v>74</v>
      </c>
      <c r="D335" s="487">
        <v>9.4</v>
      </c>
    </row>
    <row r="336" spans="1:4" x14ac:dyDescent="0.25">
      <c r="A336" s="88" t="s">
        <v>3154</v>
      </c>
      <c r="B336" s="193" t="s">
        <v>8544</v>
      </c>
      <c r="C336" s="88" t="s">
        <v>77</v>
      </c>
      <c r="D336" s="487">
        <v>238.8</v>
      </c>
    </row>
    <row r="337" spans="1:4" x14ac:dyDescent="0.25">
      <c r="A337" s="88" t="s">
        <v>3155</v>
      </c>
      <c r="B337" s="193" t="s">
        <v>8545</v>
      </c>
      <c r="C337" s="88" t="s">
        <v>77</v>
      </c>
      <c r="D337" s="487">
        <v>276.2</v>
      </c>
    </row>
    <row r="338" spans="1:4" x14ac:dyDescent="0.25">
      <c r="A338" s="88" t="s">
        <v>3156</v>
      </c>
      <c r="B338" s="193" t="s">
        <v>8546</v>
      </c>
      <c r="C338" s="88" t="s">
        <v>77</v>
      </c>
      <c r="D338" s="487">
        <v>238.8</v>
      </c>
    </row>
    <row r="339" spans="1:4" x14ac:dyDescent="0.25">
      <c r="A339" s="88" t="s">
        <v>3157</v>
      </c>
      <c r="B339" s="193" t="s">
        <v>8547</v>
      </c>
      <c r="C339" s="88" t="s">
        <v>77</v>
      </c>
      <c r="D339" s="487">
        <v>238.8</v>
      </c>
    </row>
    <row r="340" spans="1:4" x14ac:dyDescent="0.25">
      <c r="A340" s="88" t="s">
        <v>3158</v>
      </c>
      <c r="B340" s="193" t="s">
        <v>8548</v>
      </c>
      <c r="C340" s="88" t="s">
        <v>77</v>
      </c>
      <c r="D340" s="487">
        <v>238.8</v>
      </c>
    </row>
    <row r="341" spans="1:4" x14ac:dyDescent="0.25">
      <c r="A341" s="88"/>
      <c r="B341" s="193" t="s">
        <v>11667</v>
      </c>
      <c r="C341" s="88"/>
      <c r="D341" s="487"/>
    </row>
    <row r="342" spans="1:4" x14ac:dyDescent="0.25">
      <c r="A342" s="88" t="s">
        <v>12797</v>
      </c>
      <c r="B342" s="193" t="s">
        <v>12798</v>
      </c>
      <c r="C342" s="88" t="s">
        <v>75</v>
      </c>
      <c r="D342" s="487">
        <v>752</v>
      </c>
    </row>
    <row r="343" spans="1:4" x14ac:dyDescent="0.25">
      <c r="A343" s="88" t="s">
        <v>12799</v>
      </c>
      <c r="B343" s="193" t="s">
        <v>12800</v>
      </c>
      <c r="C343" s="88" t="s">
        <v>75</v>
      </c>
      <c r="D343" s="487">
        <v>496.02</v>
      </c>
    </row>
    <row r="344" spans="1:4" x14ac:dyDescent="0.25">
      <c r="A344" s="88" t="s">
        <v>3159</v>
      </c>
      <c r="B344" s="193" t="s">
        <v>8549</v>
      </c>
      <c r="C344" s="88" t="s">
        <v>75</v>
      </c>
      <c r="D344" s="487">
        <v>668.02</v>
      </c>
    </row>
    <row r="345" spans="1:4" x14ac:dyDescent="0.25">
      <c r="A345" s="88" t="s">
        <v>3160</v>
      </c>
      <c r="B345" s="193" t="s">
        <v>8550</v>
      </c>
      <c r="C345" s="88" t="s">
        <v>75</v>
      </c>
      <c r="D345" s="487">
        <v>600.92999999999995</v>
      </c>
    </row>
    <row r="346" spans="1:4" x14ac:dyDescent="0.25">
      <c r="A346" s="88" t="s">
        <v>3161</v>
      </c>
      <c r="B346" s="193" t="s">
        <v>3162</v>
      </c>
      <c r="C346" s="88" t="s">
        <v>75</v>
      </c>
      <c r="D346" s="487">
        <v>592.99</v>
      </c>
    </row>
    <row r="347" spans="1:4" x14ac:dyDescent="0.25">
      <c r="A347" s="88" t="s">
        <v>12942</v>
      </c>
      <c r="B347" s="193" t="s">
        <v>12943</v>
      </c>
      <c r="C347" s="88" t="s">
        <v>75</v>
      </c>
      <c r="D347" s="487">
        <v>426.37</v>
      </c>
    </row>
    <row r="348" spans="1:4" x14ac:dyDescent="0.25">
      <c r="A348" s="88" t="s">
        <v>12944</v>
      </c>
      <c r="B348" s="193" t="s">
        <v>12945</v>
      </c>
      <c r="C348" s="88" t="s">
        <v>75</v>
      </c>
      <c r="D348" s="487">
        <v>315.58999999999997</v>
      </c>
    </row>
    <row r="349" spans="1:4" x14ac:dyDescent="0.25">
      <c r="A349" s="88" t="s">
        <v>12946</v>
      </c>
      <c r="B349" s="193" t="s">
        <v>12947</v>
      </c>
      <c r="C349" s="88" t="s">
        <v>75</v>
      </c>
      <c r="D349" s="487">
        <v>664.9</v>
      </c>
    </row>
    <row r="350" spans="1:4" x14ac:dyDescent="0.25">
      <c r="A350" s="88" t="s">
        <v>3163</v>
      </c>
      <c r="B350" s="193" t="s">
        <v>8552</v>
      </c>
      <c r="C350" s="88" t="s">
        <v>77</v>
      </c>
      <c r="D350" s="487">
        <v>3057.62</v>
      </c>
    </row>
    <row r="351" spans="1:4" x14ac:dyDescent="0.25">
      <c r="A351" s="88" t="s">
        <v>3164</v>
      </c>
      <c r="B351" s="193" t="s">
        <v>8553</v>
      </c>
      <c r="C351" s="88" t="s">
        <v>75</v>
      </c>
      <c r="D351" s="487">
        <v>549.75</v>
      </c>
    </row>
    <row r="352" spans="1:4" x14ac:dyDescent="0.25">
      <c r="A352" s="88" t="s">
        <v>3165</v>
      </c>
      <c r="B352" s="193" t="s">
        <v>8554</v>
      </c>
      <c r="C352" s="88" t="s">
        <v>75</v>
      </c>
      <c r="D352" s="487">
        <v>553.80999999999995</v>
      </c>
    </row>
    <row r="353" spans="1:4" ht="25" x14ac:dyDescent="0.25">
      <c r="A353" s="88" t="s">
        <v>3166</v>
      </c>
      <c r="B353" s="193" t="s">
        <v>8555</v>
      </c>
      <c r="C353" s="88" t="s">
        <v>77</v>
      </c>
      <c r="D353" s="487">
        <v>1744.27</v>
      </c>
    </row>
    <row r="354" spans="1:4" x14ac:dyDescent="0.25">
      <c r="A354" s="88"/>
      <c r="B354" s="193" t="s">
        <v>11668</v>
      </c>
      <c r="C354" s="88"/>
      <c r="D354" s="487"/>
    </row>
    <row r="355" spans="1:4" x14ac:dyDescent="0.25">
      <c r="A355" s="88" t="s">
        <v>3167</v>
      </c>
      <c r="B355" s="193" t="s">
        <v>3168</v>
      </c>
      <c r="C355" s="88" t="s">
        <v>77</v>
      </c>
      <c r="D355" s="487">
        <v>34.92</v>
      </c>
    </row>
    <row r="356" spans="1:4" x14ac:dyDescent="0.25">
      <c r="A356" s="88" t="s">
        <v>3169</v>
      </c>
      <c r="B356" s="193" t="s">
        <v>8556</v>
      </c>
      <c r="C356" s="88" t="s">
        <v>77</v>
      </c>
      <c r="D356" s="487">
        <v>41.22</v>
      </c>
    </row>
    <row r="357" spans="1:4" x14ac:dyDescent="0.25">
      <c r="A357" s="88" t="s">
        <v>3170</v>
      </c>
      <c r="B357" s="193" t="s">
        <v>8588</v>
      </c>
      <c r="C357" s="88" t="s">
        <v>69</v>
      </c>
      <c r="D357" s="487">
        <v>49.22</v>
      </c>
    </row>
    <row r="358" spans="1:4" x14ac:dyDescent="0.25">
      <c r="A358" s="88" t="s">
        <v>3171</v>
      </c>
      <c r="B358" s="193" t="s">
        <v>3172</v>
      </c>
      <c r="C358" s="88" t="s">
        <v>77</v>
      </c>
      <c r="D358" s="487">
        <v>20.09</v>
      </c>
    </row>
    <row r="359" spans="1:4" x14ac:dyDescent="0.25">
      <c r="A359" s="88" t="s">
        <v>3173</v>
      </c>
      <c r="B359" s="193" t="s">
        <v>3174</v>
      </c>
      <c r="C359" s="88" t="s">
        <v>77</v>
      </c>
      <c r="D359" s="487">
        <v>32.67</v>
      </c>
    </row>
    <row r="360" spans="1:4" x14ac:dyDescent="0.25">
      <c r="A360" s="88" t="s">
        <v>3175</v>
      </c>
      <c r="B360" s="193" t="s">
        <v>3176</v>
      </c>
      <c r="C360" s="88" t="s">
        <v>77</v>
      </c>
      <c r="D360" s="487">
        <v>36.6</v>
      </c>
    </row>
    <row r="361" spans="1:4" x14ac:dyDescent="0.25">
      <c r="A361" s="88" t="s">
        <v>3177</v>
      </c>
      <c r="B361" s="193" t="s">
        <v>3178</v>
      </c>
      <c r="C361" s="88" t="s">
        <v>77</v>
      </c>
      <c r="D361" s="487">
        <v>168.27</v>
      </c>
    </row>
    <row r="362" spans="1:4" x14ac:dyDescent="0.25">
      <c r="A362" s="88" t="s">
        <v>3179</v>
      </c>
      <c r="B362" s="193" t="s">
        <v>3180</v>
      </c>
      <c r="C362" s="88" t="s">
        <v>77</v>
      </c>
      <c r="D362" s="487">
        <v>231.83</v>
      </c>
    </row>
    <row r="363" spans="1:4" x14ac:dyDescent="0.25">
      <c r="A363" s="88" t="s">
        <v>3181</v>
      </c>
      <c r="B363" s="193" t="s">
        <v>3182</v>
      </c>
      <c r="C363" s="88" t="s">
        <v>77</v>
      </c>
      <c r="D363" s="487">
        <v>151.94999999999999</v>
      </c>
    </row>
    <row r="364" spans="1:4" x14ac:dyDescent="0.25">
      <c r="A364" s="88" t="s">
        <v>3183</v>
      </c>
      <c r="B364" s="193" t="s">
        <v>8557</v>
      </c>
      <c r="C364" s="88" t="s">
        <v>77</v>
      </c>
      <c r="D364" s="487">
        <v>85.42</v>
      </c>
    </row>
    <row r="365" spans="1:4" x14ac:dyDescent="0.25">
      <c r="A365" s="88"/>
      <c r="B365" s="193" t="s">
        <v>11669</v>
      </c>
      <c r="C365" s="88"/>
      <c r="D365" s="487"/>
    </row>
    <row r="366" spans="1:4" x14ac:dyDescent="0.25">
      <c r="A366" s="88"/>
      <c r="B366" s="193" t="s">
        <v>11670</v>
      </c>
      <c r="C366" s="88"/>
      <c r="D366" s="487"/>
    </row>
    <row r="367" spans="1:4" x14ac:dyDescent="0.25">
      <c r="A367" s="88" t="s">
        <v>3184</v>
      </c>
      <c r="B367" s="193" t="s">
        <v>8592</v>
      </c>
      <c r="C367" s="88" t="s">
        <v>77</v>
      </c>
      <c r="D367" s="487">
        <v>49.03</v>
      </c>
    </row>
    <row r="368" spans="1:4" x14ac:dyDescent="0.25">
      <c r="A368" s="88" t="s">
        <v>3185</v>
      </c>
      <c r="B368" s="193" t="s">
        <v>12886</v>
      </c>
      <c r="C368" s="88" t="s">
        <v>77</v>
      </c>
      <c r="D368" s="487">
        <v>73.19</v>
      </c>
    </row>
    <row r="369" spans="1:4" x14ac:dyDescent="0.25">
      <c r="A369" s="88" t="s">
        <v>12887</v>
      </c>
      <c r="B369" s="193" t="s">
        <v>12888</v>
      </c>
      <c r="C369" s="88" t="s">
        <v>77</v>
      </c>
      <c r="D369" s="487">
        <v>57.26</v>
      </c>
    </row>
    <row r="370" spans="1:4" x14ac:dyDescent="0.25">
      <c r="A370" s="88" t="s">
        <v>12889</v>
      </c>
      <c r="B370" s="193" t="s">
        <v>12890</v>
      </c>
      <c r="C370" s="88" t="s">
        <v>77</v>
      </c>
      <c r="D370" s="487">
        <v>69.900000000000006</v>
      </c>
    </row>
    <row r="371" spans="1:4" x14ac:dyDescent="0.25">
      <c r="A371" s="88"/>
      <c r="B371" s="193" t="s">
        <v>11671</v>
      </c>
      <c r="C371" s="88"/>
      <c r="D371" s="487"/>
    </row>
    <row r="372" spans="1:4" x14ac:dyDescent="0.25">
      <c r="A372" s="88" t="s">
        <v>3186</v>
      </c>
      <c r="B372" s="193" t="s">
        <v>8842</v>
      </c>
      <c r="C372" s="88" t="s">
        <v>74</v>
      </c>
      <c r="D372" s="487">
        <v>411</v>
      </c>
    </row>
    <row r="373" spans="1:4" x14ac:dyDescent="0.25">
      <c r="A373" s="88"/>
      <c r="B373" s="193" t="s">
        <v>11661</v>
      </c>
      <c r="C373" s="88"/>
      <c r="D373" s="487"/>
    </row>
    <row r="374" spans="1:4" x14ac:dyDescent="0.25">
      <c r="A374" s="88" t="s">
        <v>3187</v>
      </c>
      <c r="B374" s="193" t="s">
        <v>8763</v>
      </c>
      <c r="C374" s="88" t="s">
        <v>75</v>
      </c>
      <c r="D374" s="487">
        <v>43</v>
      </c>
    </row>
    <row r="375" spans="1:4" x14ac:dyDescent="0.25">
      <c r="A375" s="88"/>
      <c r="B375" s="193" t="s">
        <v>11672</v>
      </c>
      <c r="C375" s="88"/>
      <c r="D375" s="487"/>
    </row>
    <row r="376" spans="1:4" x14ac:dyDescent="0.25">
      <c r="A376" s="88"/>
      <c r="B376" s="193" t="s">
        <v>11673</v>
      </c>
      <c r="C376" s="88"/>
      <c r="D376" s="487"/>
    </row>
    <row r="377" spans="1:4" x14ac:dyDescent="0.25">
      <c r="A377" s="88" t="s">
        <v>3188</v>
      </c>
      <c r="B377" s="193" t="s">
        <v>12801</v>
      </c>
      <c r="C377" s="88" t="s">
        <v>74</v>
      </c>
      <c r="D377" s="487">
        <v>68.19</v>
      </c>
    </row>
    <row r="378" spans="1:4" x14ac:dyDescent="0.25">
      <c r="A378" s="88" t="s">
        <v>3189</v>
      </c>
      <c r="B378" s="193" t="s">
        <v>12802</v>
      </c>
      <c r="C378" s="88" t="s">
        <v>74</v>
      </c>
      <c r="D378" s="487">
        <v>96.42</v>
      </c>
    </row>
    <row r="379" spans="1:4" x14ac:dyDescent="0.25">
      <c r="A379" s="88" t="s">
        <v>3190</v>
      </c>
      <c r="B379" s="193" t="s">
        <v>12803</v>
      </c>
      <c r="C379" s="88" t="s">
        <v>74</v>
      </c>
      <c r="D379" s="487">
        <v>146.36000000000001</v>
      </c>
    </row>
    <row r="380" spans="1:4" x14ac:dyDescent="0.25">
      <c r="A380" s="88"/>
      <c r="B380" s="193" t="s">
        <v>11674</v>
      </c>
      <c r="C380" s="88"/>
      <c r="D380" s="487"/>
    </row>
    <row r="381" spans="1:4" x14ac:dyDescent="0.25">
      <c r="A381" s="88"/>
      <c r="B381" s="193" t="s">
        <v>11643</v>
      </c>
      <c r="C381" s="88"/>
      <c r="D381" s="487"/>
    </row>
    <row r="382" spans="1:4" x14ac:dyDescent="0.25">
      <c r="A382" s="88" t="s">
        <v>3191</v>
      </c>
      <c r="B382" s="193" t="s">
        <v>8533</v>
      </c>
      <c r="C382" s="88" t="s">
        <v>69</v>
      </c>
      <c r="D382" s="487">
        <v>24.42</v>
      </c>
    </row>
    <row r="383" spans="1:4" x14ac:dyDescent="0.25">
      <c r="A383" s="88" t="s">
        <v>3192</v>
      </c>
      <c r="B383" s="193" t="s">
        <v>8534</v>
      </c>
      <c r="C383" s="88" t="s">
        <v>69</v>
      </c>
      <c r="D383" s="487">
        <v>23.49</v>
      </c>
    </row>
    <row r="384" spans="1:4" x14ac:dyDescent="0.25">
      <c r="A384" s="88" t="s">
        <v>3193</v>
      </c>
      <c r="B384" s="193" t="s">
        <v>8539</v>
      </c>
      <c r="C384" s="88" t="s">
        <v>75</v>
      </c>
      <c r="D384" s="487">
        <v>19.5</v>
      </c>
    </row>
    <row r="385" spans="1:4" x14ac:dyDescent="0.25">
      <c r="A385" s="88"/>
      <c r="B385" s="193" t="s">
        <v>11675</v>
      </c>
      <c r="C385" s="88"/>
      <c r="D385" s="487"/>
    </row>
    <row r="386" spans="1:4" x14ac:dyDescent="0.25">
      <c r="A386" s="88" t="s">
        <v>3194</v>
      </c>
      <c r="B386" s="193" t="s">
        <v>3195</v>
      </c>
      <c r="C386" s="88" t="s">
        <v>69</v>
      </c>
      <c r="D386" s="487">
        <v>14.49</v>
      </c>
    </row>
    <row r="387" spans="1:4" x14ac:dyDescent="0.25">
      <c r="A387" s="88" t="s">
        <v>3196</v>
      </c>
      <c r="B387" s="193" t="s">
        <v>3197</v>
      </c>
      <c r="C387" s="88" t="s">
        <v>80</v>
      </c>
      <c r="D387" s="487">
        <v>33.69</v>
      </c>
    </row>
    <row r="388" spans="1:4" x14ac:dyDescent="0.25">
      <c r="A388" s="88" t="s">
        <v>3198</v>
      </c>
      <c r="B388" s="193" t="s">
        <v>3199</v>
      </c>
      <c r="C388" s="88" t="s">
        <v>69</v>
      </c>
      <c r="D388" s="487">
        <v>412.58</v>
      </c>
    </row>
    <row r="389" spans="1:4" x14ac:dyDescent="0.25">
      <c r="A389" s="88" t="s">
        <v>3200</v>
      </c>
      <c r="B389" s="193" t="s">
        <v>3201</v>
      </c>
      <c r="C389" s="88" t="s">
        <v>69</v>
      </c>
      <c r="D389" s="487">
        <v>132.25</v>
      </c>
    </row>
    <row r="390" spans="1:4" x14ac:dyDescent="0.25">
      <c r="A390" s="88" t="s">
        <v>3202</v>
      </c>
      <c r="B390" s="193" t="s">
        <v>3203</v>
      </c>
      <c r="C390" s="88" t="s">
        <v>80</v>
      </c>
      <c r="D390" s="487">
        <v>23.96</v>
      </c>
    </row>
    <row r="391" spans="1:4" x14ac:dyDescent="0.25">
      <c r="A391" s="88" t="s">
        <v>12948</v>
      </c>
      <c r="B391" s="193" t="s">
        <v>12949</v>
      </c>
      <c r="C391" s="88" t="s">
        <v>75</v>
      </c>
      <c r="D391" s="487">
        <v>399.75</v>
      </c>
    </row>
    <row r="392" spans="1:4" ht="25" x14ac:dyDescent="0.25">
      <c r="A392" s="88" t="s">
        <v>12950</v>
      </c>
      <c r="B392" s="193" t="s">
        <v>12951</v>
      </c>
      <c r="C392" s="88" t="s">
        <v>75</v>
      </c>
      <c r="D392" s="487">
        <v>140.30000000000001</v>
      </c>
    </row>
    <row r="393" spans="1:4" ht="25" x14ac:dyDescent="0.25">
      <c r="A393" s="88" t="s">
        <v>12952</v>
      </c>
      <c r="B393" s="193" t="s">
        <v>12953</v>
      </c>
      <c r="C393" s="88" t="s">
        <v>75</v>
      </c>
      <c r="D393" s="487">
        <v>165</v>
      </c>
    </row>
    <row r="394" spans="1:4" x14ac:dyDescent="0.25">
      <c r="A394" s="88"/>
      <c r="B394" s="193" t="s">
        <v>11676</v>
      </c>
      <c r="C394" s="88"/>
      <c r="D394" s="487"/>
    </row>
    <row r="395" spans="1:4" x14ac:dyDescent="0.25">
      <c r="A395" s="88" t="s">
        <v>3204</v>
      </c>
      <c r="B395" s="193" t="s">
        <v>8535</v>
      </c>
      <c r="C395" s="88" t="s">
        <v>74</v>
      </c>
      <c r="D395" s="487">
        <v>401.46</v>
      </c>
    </row>
    <row r="396" spans="1:4" x14ac:dyDescent="0.25">
      <c r="A396" s="88" t="s">
        <v>3205</v>
      </c>
      <c r="B396" s="193" t="s">
        <v>8536</v>
      </c>
      <c r="C396" s="88" t="s">
        <v>74</v>
      </c>
      <c r="D396" s="487">
        <v>43.82</v>
      </c>
    </row>
    <row r="397" spans="1:4" x14ac:dyDescent="0.25">
      <c r="A397" s="88" t="s">
        <v>3206</v>
      </c>
      <c r="B397" s="193" t="s">
        <v>8537</v>
      </c>
      <c r="C397" s="88" t="s">
        <v>74</v>
      </c>
      <c r="D397" s="487">
        <v>91.43</v>
      </c>
    </row>
    <row r="398" spans="1:4" x14ac:dyDescent="0.25">
      <c r="A398" s="88" t="s">
        <v>3207</v>
      </c>
      <c r="B398" s="193" t="s">
        <v>8538</v>
      </c>
      <c r="C398" s="88" t="s">
        <v>74</v>
      </c>
      <c r="D398" s="487">
        <v>297.05</v>
      </c>
    </row>
    <row r="399" spans="1:4" x14ac:dyDescent="0.25">
      <c r="A399" s="88"/>
      <c r="B399" s="193" t="s">
        <v>11677</v>
      </c>
      <c r="C399" s="88"/>
      <c r="D399" s="487"/>
    </row>
    <row r="400" spans="1:4" x14ac:dyDescent="0.25">
      <c r="A400" s="88" t="s">
        <v>3209</v>
      </c>
      <c r="B400" s="193" t="s">
        <v>8530</v>
      </c>
      <c r="C400" s="88" t="s">
        <v>69</v>
      </c>
      <c r="D400" s="487">
        <v>6.32</v>
      </c>
    </row>
    <row r="401" spans="1:4" x14ac:dyDescent="0.25">
      <c r="A401" s="88" t="s">
        <v>3210</v>
      </c>
      <c r="B401" s="193" t="s">
        <v>8551</v>
      </c>
      <c r="C401" s="88" t="s">
        <v>69</v>
      </c>
      <c r="D401" s="487">
        <v>16.53</v>
      </c>
    </row>
    <row r="402" spans="1:4" x14ac:dyDescent="0.25">
      <c r="A402" s="88" t="s">
        <v>3208</v>
      </c>
      <c r="B402" s="193" t="s">
        <v>14214</v>
      </c>
      <c r="C402" s="88" t="s">
        <v>69</v>
      </c>
      <c r="D402" s="487">
        <v>7.39</v>
      </c>
    </row>
    <row r="403" spans="1:4" x14ac:dyDescent="0.25">
      <c r="A403" s="88" t="s">
        <v>3211</v>
      </c>
      <c r="B403" s="193" t="s">
        <v>96</v>
      </c>
      <c r="C403" s="88" t="s">
        <v>69</v>
      </c>
      <c r="D403" s="487">
        <v>6.55</v>
      </c>
    </row>
    <row r="404" spans="1:4" x14ac:dyDescent="0.25">
      <c r="A404" s="88" t="s">
        <v>3212</v>
      </c>
      <c r="B404" s="193" t="s">
        <v>3213</v>
      </c>
      <c r="C404" s="88" t="s">
        <v>69</v>
      </c>
      <c r="D404" s="487">
        <v>9.9700000000000006</v>
      </c>
    </row>
    <row r="405" spans="1:4" ht="25" x14ac:dyDescent="0.25">
      <c r="A405" s="88" t="s">
        <v>3214</v>
      </c>
      <c r="B405" s="193" t="s">
        <v>8540</v>
      </c>
      <c r="C405" s="88" t="s">
        <v>69</v>
      </c>
      <c r="D405" s="487">
        <v>76.33</v>
      </c>
    </row>
    <row r="406" spans="1:4" ht="25" x14ac:dyDescent="0.25">
      <c r="A406" s="88" t="s">
        <v>3215</v>
      </c>
      <c r="B406" s="193" t="s">
        <v>8541</v>
      </c>
      <c r="C406" s="88" t="s">
        <v>69</v>
      </c>
      <c r="D406" s="487">
        <v>119.62</v>
      </c>
    </row>
    <row r="407" spans="1:4" x14ac:dyDescent="0.25">
      <c r="A407" s="88"/>
      <c r="B407" s="193" t="s">
        <v>11678</v>
      </c>
      <c r="C407" s="88"/>
      <c r="D407" s="487"/>
    </row>
    <row r="408" spans="1:4" x14ac:dyDescent="0.25">
      <c r="A408" s="88"/>
      <c r="B408" s="193" t="s">
        <v>11679</v>
      </c>
      <c r="C408" s="88"/>
      <c r="D408" s="487"/>
    </row>
    <row r="409" spans="1:4" x14ac:dyDescent="0.25">
      <c r="A409" s="88" t="s">
        <v>3230</v>
      </c>
      <c r="B409" s="193" t="s">
        <v>8841</v>
      </c>
      <c r="C409" s="88" t="s">
        <v>77</v>
      </c>
      <c r="D409" s="487">
        <v>89.33</v>
      </c>
    </row>
    <row r="410" spans="1:4" x14ac:dyDescent="0.25">
      <c r="A410" s="88" t="s">
        <v>3216</v>
      </c>
      <c r="B410" s="193" t="s">
        <v>8723</v>
      </c>
      <c r="C410" s="88" t="s">
        <v>77</v>
      </c>
      <c r="D410" s="487">
        <v>64.59</v>
      </c>
    </row>
    <row r="411" spans="1:4" x14ac:dyDescent="0.25">
      <c r="A411" s="88" t="s">
        <v>3218</v>
      </c>
      <c r="B411" s="193" t="s">
        <v>8714</v>
      </c>
      <c r="C411" s="88" t="s">
        <v>77</v>
      </c>
      <c r="D411" s="487">
        <v>321.17</v>
      </c>
    </row>
    <row r="412" spans="1:4" x14ac:dyDescent="0.25">
      <c r="A412" s="88" t="s">
        <v>3219</v>
      </c>
      <c r="B412" s="193" t="s">
        <v>8715</v>
      </c>
      <c r="C412" s="88" t="s">
        <v>77</v>
      </c>
      <c r="D412" s="487">
        <v>50.8</v>
      </c>
    </row>
    <row r="413" spans="1:4" x14ac:dyDescent="0.25">
      <c r="A413" s="88" t="s">
        <v>3225</v>
      </c>
      <c r="B413" s="193" t="s">
        <v>8670</v>
      </c>
      <c r="C413" s="88" t="s">
        <v>77</v>
      </c>
      <c r="D413" s="487">
        <v>21.38</v>
      </c>
    </row>
    <row r="414" spans="1:4" x14ac:dyDescent="0.25">
      <c r="A414" s="88" t="s">
        <v>3226</v>
      </c>
      <c r="B414" s="193" t="s">
        <v>8671</v>
      </c>
      <c r="C414" s="88" t="s">
        <v>77</v>
      </c>
      <c r="D414" s="487">
        <v>9.9499999999999993</v>
      </c>
    </row>
    <row r="415" spans="1:4" x14ac:dyDescent="0.25">
      <c r="A415" s="88" t="s">
        <v>3220</v>
      </c>
      <c r="B415" s="193" t="s">
        <v>8716</v>
      </c>
      <c r="C415" s="88" t="s">
        <v>77</v>
      </c>
      <c r="D415" s="487">
        <v>33.32</v>
      </c>
    </row>
    <row r="416" spans="1:4" x14ac:dyDescent="0.25">
      <c r="A416" s="88" t="s">
        <v>3221</v>
      </c>
      <c r="B416" s="193" t="s">
        <v>8717</v>
      </c>
      <c r="C416" s="88" t="s">
        <v>77</v>
      </c>
      <c r="D416" s="487">
        <v>17.239999999999998</v>
      </c>
    </row>
    <row r="417" spans="1:4" x14ac:dyDescent="0.25">
      <c r="A417" s="88" t="s">
        <v>3222</v>
      </c>
      <c r="B417" s="193" t="s">
        <v>8718</v>
      </c>
      <c r="C417" s="88" t="s">
        <v>77</v>
      </c>
      <c r="D417" s="487">
        <v>22.48</v>
      </c>
    </row>
    <row r="418" spans="1:4" x14ac:dyDescent="0.25">
      <c r="A418" s="88" t="s">
        <v>3223</v>
      </c>
      <c r="B418" s="193" t="s">
        <v>8743</v>
      </c>
      <c r="C418" s="88" t="s">
        <v>77</v>
      </c>
      <c r="D418" s="487">
        <v>7.83</v>
      </c>
    </row>
    <row r="419" spans="1:4" x14ac:dyDescent="0.25">
      <c r="A419" s="88" t="s">
        <v>3224</v>
      </c>
      <c r="B419" s="193" t="s">
        <v>8669</v>
      </c>
      <c r="C419" s="88" t="s">
        <v>77</v>
      </c>
      <c r="D419" s="487">
        <v>33.409999999999997</v>
      </c>
    </row>
    <row r="420" spans="1:4" x14ac:dyDescent="0.25">
      <c r="A420" s="88" t="s">
        <v>3227</v>
      </c>
      <c r="B420" s="193" t="s">
        <v>8719</v>
      </c>
      <c r="C420" s="88" t="s">
        <v>77</v>
      </c>
      <c r="D420" s="487">
        <v>13.22</v>
      </c>
    </row>
    <row r="421" spans="1:4" x14ac:dyDescent="0.25">
      <c r="A421" s="88" t="s">
        <v>3228</v>
      </c>
      <c r="B421" s="193" t="s">
        <v>8720</v>
      </c>
      <c r="C421" s="88" t="s">
        <v>77</v>
      </c>
      <c r="D421" s="487">
        <v>44.9</v>
      </c>
    </row>
    <row r="422" spans="1:4" x14ac:dyDescent="0.25">
      <c r="A422" s="88" t="s">
        <v>3229</v>
      </c>
      <c r="B422" s="193" t="s">
        <v>8713</v>
      </c>
      <c r="C422" s="88" t="s">
        <v>77</v>
      </c>
      <c r="D422" s="487">
        <v>26.95</v>
      </c>
    </row>
    <row r="423" spans="1:4" x14ac:dyDescent="0.25">
      <c r="A423" s="88"/>
      <c r="B423" s="193" t="s">
        <v>11680</v>
      </c>
      <c r="C423" s="88"/>
      <c r="D423" s="487"/>
    </row>
    <row r="424" spans="1:4" x14ac:dyDescent="0.25">
      <c r="A424" s="88" t="s">
        <v>3231</v>
      </c>
      <c r="B424" s="193" t="s">
        <v>8724</v>
      </c>
      <c r="C424" s="88" t="s">
        <v>77</v>
      </c>
      <c r="D424" s="487">
        <v>403.99</v>
      </c>
    </row>
    <row r="425" spans="1:4" x14ac:dyDescent="0.25">
      <c r="A425" s="88" t="s">
        <v>3232</v>
      </c>
      <c r="B425" s="193" t="s">
        <v>8727</v>
      </c>
      <c r="C425" s="88" t="s">
        <v>77</v>
      </c>
      <c r="D425" s="487">
        <v>144.74</v>
      </c>
    </row>
    <row r="426" spans="1:4" x14ac:dyDescent="0.25">
      <c r="A426" s="88" t="s">
        <v>3233</v>
      </c>
      <c r="B426" s="193" t="s">
        <v>8728</v>
      </c>
      <c r="C426" s="88" t="s">
        <v>77</v>
      </c>
      <c r="D426" s="487">
        <v>34.369999999999997</v>
      </c>
    </row>
    <row r="427" spans="1:4" x14ac:dyDescent="0.25">
      <c r="A427" s="88" t="s">
        <v>6979</v>
      </c>
      <c r="B427" s="193" t="s">
        <v>8855</v>
      </c>
      <c r="C427" s="88" t="s">
        <v>77</v>
      </c>
      <c r="D427" s="487">
        <v>16.899999999999999</v>
      </c>
    </row>
    <row r="428" spans="1:4" x14ac:dyDescent="0.25">
      <c r="A428" s="88"/>
      <c r="B428" s="193" t="s">
        <v>11681</v>
      </c>
      <c r="C428" s="88"/>
      <c r="D428" s="487"/>
    </row>
    <row r="429" spans="1:4" x14ac:dyDescent="0.25">
      <c r="A429" s="88" t="s">
        <v>3234</v>
      </c>
      <c r="B429" s="193" t="s">
        <v>97</v>
      </c>
      <c r="C429" s="88" t="s">
        <v>77</v>
      </c>
      <c r="D429" s="487">
        <v>73.739999999999995</v>
      </c>
    </row>
    <row r="430" spans="1:4" x14ac:dyDescent="0.25">
      <c r="A430" s="88" t="s">
        <v>3235</v>
      </c>
      <c r="B430" s="193" t="s">
        <v>8729</v>
      </c>
      <c r="C430" s="88" t="s">
        <v>77</v>
      </c>
      <c r="D430" s="487">
        <v>193.6</v>
      </c>
    </row>
    <row r="431" spans="1:4" x14ac:dyDescent="0.25">
      <c r="A431" s="88" t="s">
        <v>3236</v>
      </c>
      <c r="B431" s="193" t="s">
        <v>8721</v>
      </c>
      <c r="C431" s="88" t="s">
        <v>77</v>
      </c>
      <c r="D431" s="487">
        <v>171.9</v>
      </c>
    </row>
    <row r="432" spans="1:4" x14ac:dyDescent="0.25">
      <c r="A432" s="88" t="s">
        <v>3237</v>
      </c>
      <c r="B432" s="193" t="s">
        <v>8722</v>
      </c>
      <c r="C432" s="88" t="s">
        <v>77</v>
      </c>
      <c r="D432" s="487">
        <v>38.36</v>
      </c>
    </row>
    <row r="433" spans="1:4" x14ac:dyDescent="0.25">
      <c r="A433" s="88"/>
      <c r="B433" s="193" t="s">
        <v>11682</v>
      </c>
      <c r="C433" s="88"/>
      <c r="D433" s="487"/>
    </row>
    <row r="434" spans="1:4" x14ac:dyDescent="0.25">
      <c r="A434" s="88" t="s">
        <v>6972</v>
      </c>
      <c r="B434" s="193" t="s">
        <v>8725</v>
      </c>
      <c r="C434" s="88" t="s">
        <v>75</v>
      </c>
      <c r="D434" s="487">
        <v>305.91000000000003</v>
      </c>
    </row>
    <row r="435" spans="1:4" x14ac:dyDescent="0.25">
      <c r="A435" s="88" t="s">
        <v>6973</v>
      </c>
      <c r="B435" s="193" t="s">
        <v>8726</v>
      </c>
      <c r="C435" s="88" t="s">
        <v>77</v>
      </c>
      <c r="D435" s="487">
        <v>236.59</v>
      </c>
    </row>
    <row r="436" spans="1:4" x14ac:dyDescent="0.25">
      <c r="A436" s="88" t="s">
        <v>13925</v>
      </c>
      <c r="B436" s="193" t="s">
        <v>13926</v>
      </c>
      <c r="C436" s="88" t="s">
        <v>77</v>
      </c>
      <c r="D436" s="487">
        <v>2213.0100000000002</v>
      </c>
    </row>
    <row r="437" spans="1:4" x14ac:dyDescent="0.25">
      <c r="A437" s="88" t="s">
        <v>13927</v>
      </c>
      <c r="B437" s="193" t="s">
        <v>13928</v>
      </c>
      <c r="C437" s="88" t="s">
        <v>77</v>
      </c>
      <c r="D437" s="487">
        <v>2583.91</v>
      </c>
    </row>
    <row r="438" spans="1:4" x14ac:dyDescent="0.25">
      <c r="A438" s="88" t="s">
        <v>13929</v>
      </c>
      <c r="B438" s="193" t="s">
        <v>13930</v>
      </c>
      <c r="C438" s="88" t="s">
        <v>77</v>
      </c>
      <c r="D438" s="487">
        <v>2831.01</v>
      </c>
    </row>
    <row r="439" spans="1:4" x14ac:dyDescent="0.25">
      <c r="A439" s="88"/>
      <c r="B439" s="193" t="s">
        <v>11683</v>
      </c>
      <c r="C439" s="88"/>
      <c r="D439" s="487"/>
    </row>
    <row r="440" spans="1:4" x14ac:dyDescent="0.25">
      <c r="A440" s="88"/>
      <c r="B440" s="193" t="s">
        <v>11684</v>
      </c>
      <c r="C440" s="88"/>
      <c r="D440" s="487"/>
    </row>
    <row r="441" spans="1:4" x14ac:dyDescent="0.25">
      <c r="A441" s="88" t="s">
        <v>3238</v>
      </c>
      <c r="B441" s="193" t="s">
        <v>3239</v>
      </c>
      <c r="C441" s="88" t="s">
        <v>71</v>
      </c>
      <c r="D441" s="487">
        <v>6018.18</v>
      </c>
    </row>
    <row r="442" spans="1:4" x14ac:dyDescent="0.25">
      <c r="A442" s="88" t="s">
        <v>3240</v>
      </c>
      <c r="B442" s="193" t="s">
        <v>98</v>
      </c>
      <c r="C442" s="88" t="s">
        <v>77</v>
      </c>
      <c r="D442" s="487">
        <v>3.8</v>
      </c>
    </row>
    <row r="443" spans="1:4" x14ac:dyDescent="0.25">
      <c r="A443" s="88"/>
      <c r="B443" s="193" t="s">
        <v>11685</v>
      </c>
      <c r="C443" s="88"/>
      <c r="D443" s="487"/>
    </row>
    <row r="444" spans="1:4" x14ac:dyDescent="0.25">
      <c r="A444" s="88" t="s">
        <v>3241</v>
      </c>
      <c r="B444" s="193" t="s">
        <v>8765</v>
      </c>
      <c r="C444" s="88" t="s">
        <v>75</v>
      </c>
      <c r="D444" s="487">
        <v>36.79</v>
      </c>
    </row>
    <row r="445" spans="1:4" x14ac:dyDescent="0.25">
      <c r="A445" s="88" t="s">
        <v>3242</v>
      </c>
      <c r="B445" s="193" t="s">
        <v>8464</v>
      </c>
      <c r="C445" s="88" t="s">
        <v>75</v>
      </c>
      <c r="D445" s="487">
        <v>27.91</v>
      </c>
    </row>
    <row r="446" spans="1:4" x14ac:dyDescent="0.25">
      <c r="A446" s="88" t="s">
        <v>3243</v>
      </c>
      <c r="B446" s="193" t="s">
        <v>8465</v>
      </c>
      <c r="C446" s="88" t="s">
        <v>75</v>
      </c>
      <c r="D446" s="487">
        <v>15.59</v>
      </c>
    </row>
    <row r="447" spans="1:4" ht="25" x14ac:dyDescent="0.25">
      <c r="A447" s="88" t="s">
        <v>3244</v>
      </c>
      <c r="B447" s="193" t="s">
        <v>8466</v>
      </c>
      <c r="C447" s="88" t="s">
        <v>75</v>
      </c>
      <c r="D447" s="487">
        <v>43.42</v>
      </c>
    </row>
    <row r="448" spans="1:4" x14ac:dyDescent="0.25">
      <c r="A448" s="88" t="s">
        <v>3245</v>
      </c>
      <c r="B448" s="193" t="s">
        <v>8468</v>
      </c>
      <c r="C448" s="88" t="s">
        <v>74</v>
      </c>
      <c r="D448" s="487">
        <v>69.17</v>
      </c>
    </row>
    <row r="449" spans="1:4" x14ac:dyDescent="0.25">
      <c r="A449" s="88"/>
      <c r="B449" s="193" t="s">
        <v>14502</v>
      </c>
      <c r="C449" s="88"/>
      <c r="D449" s="487"/>
    </row>
    <row r="450" spans="1:4" ht="25" x14ac:dyDescent="0.25">
      <c r="A450" s="88" t="s">
        <v>14503</v>
      </c>
      <c r="B450" s="193" t="s">
        <v>14504</v>
      </c>
      <c r="C450" s="88" t="s">
        <v>77</v>
      </c>
      <c r="D450" s="487">
        <v>26.91</v>
      </c>
    </row>
    <row r="451" spans="1:4" ht="25" x14ac:dyDescent="0.25">
      <c r="A451" s="88" t="s">
        <v>14505</v>
      </c>
      <c r="B451" s="193" t="s">
        <v>14506</v>
      </c>
      <c r="C451" s="88" t="s">
        <v>77</v>
      </c>
      <c r="D451" s="487">
        <v>29.68</v>
      </c>
    </row>
    <row r="452" spans="1:4" ht="25" x14ac:dyDescent="0.25">
      <c r="A452" s="88" t="s">
        <v>14507</v>
      </c>
      <c r="B452" s="193" t="s">
        <v>14508</v>
      </c>
      <c r="C452" s="88" t="s">
        <v>77</v>
      </c>
      <c r="D452" s="487">
        <v>39.08</v>
      </c>
    </row>
    <row r="453" spans="1:4" ht="25" x14ac:dyDescent="0.25">
      <c r="A453" s="88" t="s">
        <v>14509</v>
      </c>
      <c r="B453" s="193" t="s">
        <v>14510</v>
      </c>
      <c r="C453" s="88" t="s">
        <v>77</v>
      </c>
      <c r="D453" s="487">
        <v>42.03</v>
      </c>
    </row>
    <row r="454" spans="1:4" ht="25" x14ac:dyDescent="0.25">
      <c r="A454" s="88" t="s">
        <v>14511</v>
      </c>
      <c r="B454" s="193" t="s">
        <v>14512</v>
      </c>
      <c r="C454" s="88" t="s">
        <v>77</v>
      </c>
      <c r="D454" s="487">
        <v>49.92</v>
      </c>
    </row>
    <row r="455" spans="1:4" ht="25" x14ac:dyDescent="0.25">
      <c r="A455" s="88" t="s">
        <v>14513</v>
      </c>
      <c r="B455" s="193" t="s">
        <v>14514</v>
      </c>
      <c r="C455" s="88" t="s">
        <v>77</v>
      </c>
      <c r="D455" s="487">
        <v>55.34</v>
      </c>
    </row>
    <row r="456" spans="1:4" ht="25" x14ac:dyDescent="0.25">
      <c r="A456" s="88" t="s">
        <v>14515</v>
      </c>
      <c r="B456" s="193" t="s">
        <v>14516</v>
      </c>
      <c r="C456" s="88" t="s">
        <v>77</v>
      </c>
      <c r="D456" s="487">
        <v>53.48</v>
      </c>
    </row>
    <row r="457" spans="1:4" ht="25" x14ac:dyDescent="0.25">
      <c r="A457" s="88" t="s">
        <v>14517</v>
      </c>
      <c r="B457" s="193" t="s">
        <v>14518</v>
      </c>
      <c r="C457" s="88" t="s">
        <v>77</v>
      </c>
      <c r="D457" s="487">
        <v>74.92</v>
      </c>
    </row>
    <row r="458" spans="1:4" ht="25" x14ac:dyDescent="0.25">
      <c r="A458" s="88" t="s">
        <v>14519</v>
      </c>
      <c r="B458" s="193" t="s">
        <v>14520</v>
      </c>
      <c r="C458" s="88" t="s">
        <v>77</v>
      </c>
      <c r="D458" s="487">
        <v>117.45</v>
      </c>
    </row>
    <row r="459" spans="1:4" ht="25" x14ac:dyDescent="0.25">
      <c r="A459" s="88" t="s">
        <v>14521</v>
      </c>
      <c r="B459" s="193" t="s">
        <v>14522</v>
      </c>
      <c r="C459" s="88" t="s">
        <v>77</v>
      </c>
      <c r="D459" s="487">
        <v>135.61000000000001</v>
      </c>
    </row>
    <row r="460" spans="1:4" ht="25" x14ac:dyDescent="0.25">
      <c r="A460" s="88" t="s">
        <v>14523</v>
      </c>
      <c r="B460" s="193" t="s">
        <v>14524</v>
      </c>
      <c r="C460" s="88" t="s">
        <v>77</v>
      </c>
      <c r="D460" s="487">
        <v>153.13999999999999</v>
      </c>
    </row>
    <row r="461" spans="1:4" x14ac:dyDescent="0.25">
      <c r="A461" s="88"/>
      <c r="B461" s="193" t="s">
        <v>11686</v>
      </c>
      <c r="C461" s="88"/>
      <c r="D461" s="487"/>
    </row>
    <row r="462" spans="1:4" x14ac:dyDescent="0.25">
      <c r="A462" s="88" t="s">
        <v>3246</v>
      </c>
      <c r="B462" s="193" t="s">
        <v>8604</v>
      </c>
      <c r="C462" s="88" t="s">
        <v>74</v>
      </c>
      <c r="D462" s="487">
        <v>8.36</v>
      </c>
    </row>
    <row r="463" spans="1:4" x14ac:dyDescent="0.25">
      <c r="A463" s="88" t="s">
        <v>3247</v>
      </c>
      <c r="B463" s="193" t="s">
        <v>8618</v>
      </c>
      <c r="C463" s="88" t="s">
        <v>74</v>
      </c>
      <c r="D463" s="487">
        <v>11.74</v>
      </c>
    </row>
    <row r="464" spans="1:4" x14ac:dyDescent="0.25">
      <c r="A464" s="88" t="s">
        <v>14525</v>
      </c>
      <c r="B464" s="193" t="s">
        <v>14526</v>
      </c>
      <c r="C464" s="88" t="s">
        <v>74</v>
      </c>
      <c r="D464" s="487">
        <v>4.33</v>
      </c>
    </row>
    <row r="465" spans="1:4" x14ac:dyDescent="0.25">
      <c r="A465" s="88"/>
      <c r="B465" s="193" t="s">
        <v>11687</v>
      </c>
      <c r="C465" s="88"/>
      <c r="D465" s="487"/>
    </row>
    <row r="466" spans="1:4" x14ac:dyDescent="0.25">
      <c r="A466" s="88" t="s">
        <v>3248</v>
      </c>
      <c r="B466" s="193" t="s">
        <v>8467</v>
      </c>
      <c r="C466" s="88" t="s">
        <v>74</v>
      </c>
      <c r="D466" s="487">
        <v>70.010000000000005</v>
      </c>
    </row>
    <row r="467" spans="1:4" x14ac:dyDescent="0.25">
      <c r="A467" s="88" t="s">
        <v>3249</v>
      </c>
      <c r="B467" s="193" t="s">
        <v>12804</v>
      </c>
      <c r="C467" s="88" t="s">
        <v>74</v>
      </c>
      <c r="D467" s="487">
        <v>9.0299999999999994</v>
      </c>
    </row>
    <row r="468" spans="1:4" x14ac:dyDescent="0.25">
      <c r="A468" s="88"/>
      <c r="B468" s="193" t="s">
        <v>11688</v>
      </c>
      <c r="C468" s="88"/>
      <c r="D468" s="487"/>
    </row>
    <row r="469" spans="1:4" x14ac:dyDescent="0.25">
      <c r="A469" s="88" t="s">
        <v>3250</v>
      </c>
      <c r="B469" s="193" t="s">
        <v>8469</v>
      </c>
      <c r="C469" s="88" t="s">
        <v>74</v>
      </c>
      <c r="D469" s="487">
        <v>1.98</v>
      </c>
    </row>
    <row r="470" spans="1:4" x14ac:dyDescent="0.25">
      <c r="A470" s="88" t="s">
        <v>3252</v>
      </c>
      <c r="B470" s="193" t="s">
        <v>8471</v>
      </c>
      <c r="C470" s="88" t="s">
        <v>74</v>
      </c>
      <c r="D470" s="487">
        <v>2.48</v>
      </c>
    </row>
    <row r="471" spans="1:4" x14ac:dyDescent="0.25">
      <c r="A471" s="88" t="s">
        <v>3251</v>
      </c>
      <c r="B471" s="193" t="s">
        <v>8470</v>
      </c>
      <c r="C471" s="88" t="s">
        <v>74</v>
      </c>
      <c r="D471" s="487">
        <v>5.0199999999999996</v>
      </c>
    </row>
    <row r="472" spans="1:4" x14ac:dyDescent="0.25">
      <c r="A472" s="88"/>
      <c r="B472" s="193" t="s">
        <v>11689</v>
      </c>
      <c r="C472" s="88"/>
      <c r="D472" s="487"/>
    </row>
    <row r="473" spans="1:4" x14ac:dyDescent="0.25">
      <c r="A473" s="88" t="s">
        <v>3253</v>
      </c>
      <c r="B473" s="193" t="s">
        <v>8472</v>
      </c>
      <c r="C473" s="88" t="s">
        <v>74</v>
      </c>
      <c r="D473" s="487">
        <v>23.85</v>
      </c>
    </row>
    <row r="474" spans="1:4" x14ac:dyDescent="0.25">
      <c r="A474" s="88"/>
      <c r="B474" s="193" t="s">
        <v>11690</v>
      </c>
      <c r="C474" s="88"/>
      <c r="D474" s="487"/>
    </row>
    <row r="475" spans="1:4" x14ac:dyDescent="0.25">
      <c r="A475" s="88" t="s">
        <v>3254</v>
      </c>
      <c r="B475" s="193" t="s">
        <v>8463</v>
      </c>
      <c r="C475" s="88" t="s">
        <v>74</v>
      </c>
      <c r="D475" s="487">
        <v>14.63</v>
      </c>
    </row>
    <row r="476" spans="1:4" x14ac:dyDescent="0.25">
      <c r="A476" s="88" t="s">
        <v>3255</v>
      </c>
      <c r="B476" s="193" t="s">
        <v>8473</v>
      </c>
      <c r="C476" s="88" t="s">
        <v>74</v>
      </c>
      <c r="D476" s="487">
        <v>25.26</v>
      </c>
    </row>
    <row r="477" spans="1:4" x14ac:dyDescent="0.25">
      <c r="A477" s="88" t="s">
        <v>3256</v>
      </c>
      <c r="B477" s="193" t="s">
        <v>8474</v>
      </c>
      <c r="C477" s="88" t="s">
        <v>74</v>
      </c>
      <c r="D477" s="487">
        <v>33.29</v>
      </c>
    </row>
    <row r="478" spans="1:4" x14ac:dyDescent="0.25">
      <c r="A478" s="88" t="s">
        <v>3257</v>
      </c>
      <c r="B478" s="193" t="s">
        <v>8475</v>
      </c>
      <c r="C478" s="88" t="s">
        <v>74</v>
      </c>
      <c r="D478" s="487">
        <v>38.450000000000003</v>
      </c>
    </row>
    <row r="479" spans="1:4" x14ac:dyDescent="0.25">
      <c r="A479" s="88"/>
      <c r="B479" s="193" t="s">
        <v>11691</v>
      </c>
      <c r="C479" s="88"/>
      <c r="D479" s="487"/>
    </row>
    <row r="480" spans="1:4" x14ac:dyDescent="0.25">
      <c r="A480" s="88"/>
      <c r="B480" s="193" t="s">
        <v>11692</v>
      </c>
      <c r="C480" s="88"/>
      <c r="D480" s="487"/>
    </row>
    <row r="481" spans="1:4" x14ac:dyDescent="0.25">
      <c r="A481" s="88" t="s">
        <v>3258</v>
      </c>
      <c r="B481" s="193" t="s">
        <v>11102</v>
      </c>
      <c r="C481" s="88" t="s">
        <v>69</v>
      </c>
      <c r="D481" s="487">
        <v>7.63</v>
      </c>
    </row>
    <row r="482" spans="1:4" x14ac:dyDescent="0.25">
      <c r="A482" s="88" t="s">
        <v>3259</v>
      </c>
      <c r="B482" s="193" t="s">
        <v>11103</v>
      </c>
      <c r="C482" s="88" t="s">
        <v>69</v>
      </c>
      <c r="D482" s="487">
        <v>6.8</v>
      </c>
    </row>
    <row r="483" spans="1:4" x14ac:dyDescent="0.25">
      <c r="A483" s="88" t="s">
        <v>3260</v>
      </c>
      <c r="B483" s="193" t="s">
        <v>11104</v>
      </c>
      <c r="C483" s="88" t="s">
        <v>69</v>
      </c>
      <c r="D483" s="487">
        <v>6.69</v>
      </c>
    </row>
    <row r="484" spans="1:4" x14ac:dyDescent="0.25">
      <c r="A484" s="88" t="s">
        <v>3261</v>
      </c>
      <c r="B484" s="193" t="s">
        <v>8488</v>
      </c>
      <c r="C484" s="88" t="s">
        <v>69</v>
      </c>
      <c r="D484" s="487">
        <v>8.5399999999999991</v>
      </c>
    </row>
    <row r="485" spans="1:4" x14ac:dyDescent="0.25">
      <c r="A485" s="88"/>
      <c r="B485" s="193" t="s">
        <v>11693</v>
      </c>
      <c r="C485" s="88"/>
      <c r="D485" s="487"/>
    </row>
    <row r="486" spans="1:4" x14ac:dyDescent="0.25">
      <c r="A486" s="88" t="s">
        <v>3262</v>
      </c>
      <c r="B486" s="193" t="s">
        <v>8602</v>
      </c>
      <c r="C486" s="88" t="s">
        <v>74</v>
      </c>
      <c r="D486" s="487">
        <v>9.75</v>
      </c>
    </row>
    <row r="487" spans="1:4" x14ac:dyDescent="0.25">
      <c r="A487" s="88" t="s">
        <v>14215</v>
      </c>
      <c r="B487" s="193" t="s">
        <v>14216</v>
      </c>
      <c r="C487" s="88" t="s">
        <v>74</v>
      </c>
      <c r="D487" s="487">
        <v>47.47</v>
      </c>
    </row>
    <row r="488" spans="1:4" x14ac:dyDescent="0.25">
      <c r="A488" s="88"/>
      <c r="B488" s="193" t="s">
        <v>11694</v>
      </c>
      <c r="C488" s="88"/>
      <c r="D488" s="487"/>
    </row>
    <row r="489" spans="1:4" x14ac:dyDescent="0.25">
      <c r="A489" s="88" t="s">
        <v>3263</v>
      </c>
      <c r="B489" s="193" t="s">
        <v>8483</v>
      </c>
      <c r="C489" s="88" t="s">
        <v>69</v>
      </c>
      <c r="D489" s="487">
        <v>7</v>
      </c>
    </row>
    <row r="490" spans="1:4" x14ac:dyDescent="0.25">
      <c r="A490" s="88" t="s">
        <v>3264</v>
      </c>
      <c r="B490" s="193" t="s">
        <v>8484</v>
      </c>
      <c r="C490" s="88" t="s">
        <v>69</v>
      </c>
      <c r="D490" s="487">
        <v>7</v>
      </c>
    </row>
    <row r="491" spans="1:4" x14ac:dyDescent="0.25">
      <c r="A491" s="88" t="s">
        <v>3265</v>
      </c>
      <c r="B491" s="193" t="s">
        <v>8485</v>
      </c>
      <c r="C491" s="88" t="s">
        <v>69</v>
      </c>
      <c r="D491" s="487">
        <v>13.93</v>
      </c>
    </row>
    <row r="492" spans="1:4" x14ac:dyDescent="0.25">
      <c r="A492" s="88"/>
      <c r="B492" s="193" t="s">
        <v>11695</v>
      </c>
      <c r="C492" s="88"/>
      <c r="D492" s="487"/>
    </row>
    <row r="493" spans="1:4" x14ac:dyDescent="0.25">
      <c r="A493" s="88" t="s">
        <v>3266</v>
      </c>
      <c r="B493" s="193" t="s">
        <v>8476</v>
      </c>
      <c r="C493" s="88" t="s">
        <v>69</v>
      </c>
      <c r="D493" s="487">
        <v>18.47</v>
      </c>
    </row>
    <row r="494" spans="1:4" x14ac:dyDescent="0.25">
      <c r="A494" s="88" t="s">
        <v>3267</v>
      </c>
      <c r="B494" s="193" t="s">
        <v>8477</v>
      </c>
      <c r="C494" s="88" t="s">
        <v>69</v>
      </c>
      <c r="D494" s="487">
        <v>19.79</v>
      </c>
    </row>
    <row r="495" spans="1:4" x14ac:dyDescent="0.25">
      <c r="A495" s="88" t="s">
        <v>3268</v>
      </c>
      <c r="B495" s="193" t="s">
        <v>8478</v>
      </c>
      <c r="C495" s="88" t="s">
        <v>69</v>
      </c>
      <c r="D495" s="487">
        <v>20.71</v>
      </c>
    </row>
    <row r="496" spans="1:4" x14ac:dyDescent="0.25">
      <c r="A496" s="88" t="s">
        <v>3269</v>
      </c>
      <c r="B496" s="193" t="s">
        <v>8479</v>
      </c>
      <c r="C496" s="88" t="s">
        <v>69</v>
      </c>
      <c r="D496" s="487">
        <v>10.33</v>
      </c>
    </row>
    <row r="497" spans="1:4" x14ac:dyDescent="0.25">
      <c r="A497" s="88" t="s">
        <v>3270</v>
      </c>
      <c r="B497" s="193" t="s">
        <v>8481</v>
      </c>
      <c r="C497" s="88" t="s">
        <v>74</v>
      </c>
      <c r="D497" s="487">
        <v>0.7</v>
      </c>
    </row>
    <row r="498" spans="1:4" x14ac:dyDescent="0.25">
      <c r="A498" s="88" t="s">
        <v>3271</v>
      </c>
      <c r="B498" s="193" t="s">
        <v>8480</v>
      </c>
      <c r="C498" s="88" t="s">
        <v>74</v>
      </c>
      <c r="D498" s="487">
        <v>1.06</v>
      </c>
    </row>
    <row r="499" spans="1:4" ht="25" x14ac:dyDescent="0.25">
      <c r="A499" s="88" t="s">
        <v>6975</v>
      </c>
      <c r="B499" s="193" t="s">
        <v>8850</v>
      </c>
      <c r="C499" s="88" t="s">
        <v>77</v>
      </c>
      <c r="D499" s="487">
        <v>691.46</v>
      </c>
    </row>
    <row r="500" spans="1:4" x14ac:dyDescent="0.25">
      <c r="A500" s="88" t="s">
        <v>6974</v>
      </c>
      <c r="B500" s="193" t="s">
        <v>8849</v>
      </c>
      <c r="C500" s="88" t="s">
        <v>77</v>
      </c>
      <c r="D500" s="487">
        <v>597.6</v>
      </c>
    </row>
    <row r="501" spans="1:4" x14ac:dyDescent="0.25">
      <c r="A501" s="88" t="s">
        <v>6976</v>
      </c>
      <c r="B501" s="193" t="s">
        <v>8851</v>
      </c>
      <c r="C501" s="88" t="s">
        <v>77</v>
      </c>
      <c r="D501" s="487">
        <v>966.43</v>
      </c>
    </row>
    <row r="502" spans="1:4" x14ac:dyDescent="0.25">
      <c r="A502" s="88" t="s">
        <v>6977</v>
      </c>
      <c r="B502" s="193" t="s">
        <v>8852</v>
      </c>
      <c r="C502" s="88" t="s">
        <v>77</v>
      </c>
      <c r="D502" s="487">
        <v>921.82</v>
      </c>
    </row>
    <row r="503" spans="1:4" ht="25" x14ac:dyDescent="0.25">
      <c r="A503" s="88" t="s">
        <v>3272</v>
      </c>
      <c r="B503" s="193" t="s">
        <v>8853</v>
      </c>
      <c r="C503" s="88" t="s">
        <v>77</v>
      </c>
      <c r="D503" s="487">
        <v>308.51</v>
      </c>
    </row>
    <row r="504" spans="1:4" x14ac:dyDescent="0.25">
      <c r="A504" s="88" t="s">
        <v>3273</v>
      </c>
      <c r="B504" s="193" t="s">
        <v>8486</v>
      </c>
      <c r="C504" s="88" t="s">
        <v>75</v>
      </c>
      <c r="D504" s="487">
        <v>90.36</v>
      </c>
    </row>
    <row r="505" spans="1:4" x14ac:dyDescent="0.25">
      <c r="A505" s="88" t="s">
        <v>3274</v>
      </c>
      <c r="B505" s="193" t="s">
        <v>8487</v>
      </c>
      <c r="C505" s="88" t="s">
        <v>75</v>
      </c>
      <c r="D505" s="487">
        <v>66.03</v>
      </c>
    </row>
    <row r="506" spans="1:4" x14ac:dyDescent="0.25">
      <c r="A506" s="88" t="s">
        <v>3275</v>
      </c>
      <c r="B506" s="193" t="s">
        <v>3276</v>
      </c>
      <c r="C506" s="88" t="s">
        <v>75</v>
      </c>
      <c r="D506" s="487">
        <v>5.35</v>
      </c>
    </row>
    <row r="507" spans="1:4" ht="25" x14ac:dyDescent="0.25">
      <c r="A507" s="88" t="s">
        <v>11696</v>
      </c>
      <c r="B507" s="193" t="s">
        <v>11697</v>
      </c>
      <c r="C507" s="88" t="s">
        <v>77</v>
      </c>
      <c r="D507" s="487">
        <v>945.77</v>
      </c>
    </row>
    <row r="508" spans="1:4" ht="25" x14ac:dyDescent="0.25">
      <c r="A508" s="88" t="s">
        <v>11698</v>
      </c>
      <c r="B508" s="193" t="s">
        <v>11699</v>
      </c>
      <c r="C508" s="88" t="s">
        <v>77</v>
      </c>
      <c r="D508" s="487">
        <v>1017.12</v>
      </c>
    </row>
    <row r="509" spans="1:4" ht="25" x14ac:dyDescent="0.25">
      <c r="A509" s="88" t="s">
        <v>11700</v>
      </c>
      <c r="B509" s="193" t="s">
        <v>11701</v>
      </c>
      <c r="C509" s="88" t="s">
        <v>77</v>
      </c>
      <c r="D509" s="487">
        <v>1100.69</v>
      </c>
    </row>
    <row r="510" spans="1:4" x14ac:dyDescent="0.25">
      <c r="A510" s="88" t="s">
        <v>12954</v>
      </c>
      <c r="B510" s="193" t="s">
        <v>12955</v>
      </c>
      <c r="C510" s="88" t="s">
        <v>75</v>
      </c>
      <c r="D510" s="487">
        <v>605</v>
      </c>
    </row>
    <row r="511" spans="1:4" x14ac:dyDescent="0.25">
      <c r="A511" s="88" t="s">
        <v>14527</v>
      </c>
      <c r="B511" s="193" t="s">
        <v>14528</v>
      </c>
      <c r="C511" s="88" t="s">
        <v>74</v>
      </c>
      <c r="D511" s="487">
        <v>0.77</v>
      </c>
    </row>
    <row r="512" spans="1:4" x14ac:dyDescent="0.25">
      <c r="A512" s="88" t="s">
        <v>14529</v>
      </c>
      <c r="B512" s="193" t="s">
        <v>14530</v>
      </c>
      <c r="C512" s="88" t="s">
        <v>77</v>
      </c>
      <c r="D512" s="487">
        <v>4.8899999999999997</v>
      </c>
    </row>
    <row r="513" spans="1:4" x14ac:dyDescent="0.25">
      <c r="A513" s="88" t="s">
        <v>14531</v>
      </c>
      <c r="B513" s="193" t="s">
        <v>14532</v>
      </c>
      <c r="C513" s="88" t="s">
        <v>69</v>
      </c>
      <c r="D513" s="487">
        <v>14.89</v>
      </c>
    </row>
    <row r="514" spans="1:4" x14ac:dyDescent="0.25">
      <c r="A514" s="88"/>
      <c r="B514" s="193" t="s">
        <v>12471</v>
      </c>
      <c r="C514" s="88"/>
      <c r="D514" s="487"/>
    </row>
    <row r="515" spans="1:4" x14ac:dyDescent="0.25">
      <c r="A515" s="88"/>
      <c r="B515" s="193" t="s">
        <v>15886</v>
      </c>
      <c r="C515" s="88"/>
      <c r="D515" s="487"/>
    </row>
    <row r="516" spans="1:4" x14ac:dyDescent="0.25">
      <c r="A516" s="88" t="s">
        <v>15887</v>
      </c>
      <c r="B516" s="193" t="s">
        <v>15888</v>
      </c>
      <c r="C516" s="88" t="s">
        <v>77</v>
      </c>
      <c r="D516" s="487">
        <v>1522.42</v>
      </c>
    </row>
    <row r="517" spans="1:4" x14ac:dyDescent="0.25">
      <c r="A517" s="88" t="s">
        <v>15889</v>
      </c>
      <c r="B517" s="193" t="s">
        <v>15890</v>
      </c>
      <c r="C517" s="88" t="s">
        <v>77</v>
      </c>
      <c r="D517" s="487">
        <v>1958.87</v>
      </c>
    </row>
    <row r="518" spans="1:4" x14ac:dyDescent="0.25">
      <c r="A518" s="88" t="s">
        <v>15891</v>
      </c>
      <c r="B518" s="193" t="s">
        <v>15892</v>
      </c>
      <c r="C518" s="88" t="s">
        <v>77</v>
      </c>
      <c r="D518" s="487">
        <v>10575.63</v>
      </c>
    </row>
    <row r="519" spans="1:4" x14ac:dyDescent="0.25">
      <c r="A519" s="88"/>
      <c r="B519" s="193" t="s">
        <v>21474</v>
      </c>
      <c r="C519" s="88"/>
      <c r="D519" s="487"/>
    </row>
    <row r="520" spans="1:4" x14ac:dyDescent="0.25">
      <c r="A520" s="88" t="s">
        <v>21475</v>
      </c>
      <c r="B520" s="193" t="s">
        <v>21476</v>
      </c>
      <c r="C520" s="88" t="s">
        <v>69</v>
      </c>
      <c r="D520" s="487">
        <v>52.04</v>
      </c>
    </row>
    <row r="521" spans="1:4" x14ac:dyDescent="0.25">
      <c r="A521" s="88" t="s">
        <v>21477</v>
      </c>
      <c r="B521" s="193" t="s">
        <v>21478</v>
      </c>
      <c r="C521" s="88" t="s">
        <v>69</v>
      </c>
      <c r="D521" s="487">
        <v>27.35</v>
      </c>
    </row>
    <row r="522" spans="1:4" x14ac:dyDescent="0.25">
      <c r="A522" s="88" t="s">
        <v>21479</v>
      </c>
      <c r="B522" s="193" t="s">
        <v>21480</v>
      </c>
      <c r="C522" s="88" t="s">
        <v>69</v>
      </c>
      <c r="D522" s="487">
        <v>33.18</v>
      </c>
    </row>
    <row r="523" spans="1:4" x14ac:dyDescent="0.25">
      <c r="A523" s="88"/>
      <c r="B523" s="193" t="s">
        <v>15893</v>
      </c>
      <c r="C523" s="88"/>
      <c r="D523" s="487"/>
    </row>
    <row r="524" spans="1:4" ht="25" x14ac:dyDescent="0.25">
      <c r="A524" s="88" t="s">
        <v>15894</v>
      </c>
      <c r="B524" s="193" t="s">
        <v>15895</v>
      </c>
      <c r="C524" s="88" t="s">
        <v>69</v>
      </c>
      <c r="D524" s="487">
        <v>25.54</v>
      </c>
    </row>
    <row r="525" spans="1:4" ht="25" x14ac:dyDescent="0.25">
      <c r="A525" s="88" t="s">
        <v>15896</v>
      </c>
      <c r="B525" s="193" t="s">
        <v>15897</v>
      </c>
      <c r="C525" s="88" t="s">
        <v>69</v>
      </c>
      <c r="D525" s="487">
        <v>24.66</v>
      </c>
    </row>
    <row r="526" spans="1:4" ht="25" x14ac:dyDescent="0.25">
      <c r="A526" s="88" t="s">
        <v>15898</v>
      </c>
      <c r="B526" s="193" t="s">
        <v>15899</v>
      </c>
      <c r="C526" s="88" t="s">
        <v>69</v>
      </c>
      <c r="D526" s="487">
        <v>24.15</v>
      </c>
    </row>
    <row r="527" spans="1:4" ht="25" x14ac:dyDescent="0.25">
      <c r="A527" s="88" t="s">
        <v>15900</v>
      </c>
      <c r="B527" s="193" t="s">
        <v>15901</v>
      </c>
      <c r="C527" s="88" t="s">
        <v>69</v>
      </c>
      <c r="D527" s="487">
        <v>23.56</v>
      </c>
    </row>
    <row r="528" spans="1:4" ht="25" x14ac:dyDescent="0.25">
      <c r="A528" s="88" t="s">
        <v>15902</v>
      </c>
      <c r="B528" s="193" t="s">
        <v>15903</v>
      </c>
      <c r="C528" s="88" t="s">
        <v>69</v>
      </c>
      <c r="D528" s="487">
        <v>22.7</v>
      </c>
    </row>
    <row r="529" spans="1:4" ht="25" x14ac:dyDescent="0.25">
      <c r="A529" s="88" t="s">
        <v>15904</v>
      </c>
      <c r="B529" s="193" t="s">
        <v>15905</v>
      </c>
      <c r="C529" s="88" t="s">
        <v>69</v>
      </c>
      <c r="D529" s="487">
        <v>22.62</v>
      </c>
    </row>
    <row r="530" spans="1:4" ht="25" x14ac:dyDescent="0.25">
      <c r="A530" s="88" t="s">
        <v>15906</v>
      </c>
      <c r="B530" s="193" t="s">
        <v>15907</v>
      </c>
      <c r="C530" s="88" t="s">
        <v>69</v>
      </c>
      <c r="D530" s="487">
        <v>15.89</v>
      </c>
    </row>
    <row r="531" spans="1:4" ht="25" x14ac:dyDescent="0.25">
      <c r="A531" s="88" t="s">
        <v>15908</v>
      </c>
      <c r="B531" s="193" t="s">
        <v>15909</v>
      </c>
      <c r="C531" s="88" t="s">
        <v>69</v>
      </c>
      <c r="D531" s="487">
        <v>20.260000000000002</v>
      </c>
    </row>
    <row r="532" spans="1:4" ht="25" x14ac:dyDescent="0.25">
      <c r="A532" s="88" t="s">
        <v>16638</v>
      </c>
      <c r="B532" s="193" t="s">
        <v>16639</v>
      </c>
      <c r="C532" s="88" t="s">
        <v>69</v>
      </c>
      <c r="D532" s="487">
        <v>20.16</v>
      </c>
    </row>
    <row r="533" spans="1:4" ht="25" x14ac:dyDescent="0.25">
      <c r="A533" s="88" t="s">
        <v>15910</v>
      </c>
      <c r="B533" s="193" t="s">
        <v>15911</v>
      </c>
      <c r="C533" s="88" t="s">
        <v>69</v>
      </c>
      <c r="D533" s="487">
        <v>20.170000000000002</v>
      </c>
    </row>
    <row r="534" spans="1:4" ht="25" x14ac:dyDescent="0.25">
      <c r="A534" s="88" t="s">
        <v>15912</v>
      </c>
      <c r="B534" s="193" t="s">
        <v>15913</v>
      </c>
      <c r="C534" s="88" t="s">
        <v>69</v>
      </c>
      <c r="D534" s="487">
        <v>19.920000000000002</v>
      </c>
    </row>
    <row r="535" spans="1:4" ht="25" x14ac:dyDescent="0.25">
      <c r="A535" s="88" t="s">
        <v>15914</v>
      </c>
      <c r="B535" s="193" t="s">
        <v>15915</v>
      </c>
      <c r="C535" s="88" t="s">
        <v>69</v>
      </c>
      <c r="D535" s="487">
        <v>19.22</v>
      </c>
    </row>
    <row r="536" spans="1:4" ht="25" x14ac:dyDescent="0.25">
      <c r="A536" s="88" t="s">
        <v>15916</v>
      </c>
      <c r="B536" s="193" t="s">
        <v>15917</v>
      </c>
      <c r="C536" s="88" t="s">
        <v>69</v>
      </c>
      <c r="D536" s="487">
        <v>19.47</v>
      </c>
    </row>
    <row r="537" spans="1:4" ht="25" x14ac:dyDescent="0.25">
      <c r="A537" s="88" t="s">
        <v>15918</v>
      </c>
      <c r="B537" s="193" t="s">
        <v>15919</v>
      </c>
      <c r="C537" s="88" t="s">
        <v>69</v>
      </c>
      <c r="D537" s="487">
        <v>27.28</v>
      </c>
    </row>
    <row r="538" spans="1:4" ht="25" x14ac:dyDescent="0.25">
      <c r="A538" s="88" t="s">
        <v>15920</v>
      </c>
      <c r="B538" s="193" t="s">
        <v>15921</v>
      </c>
      <c r="C538" s="88" t="s">
        <v>69</v>
      </c>
      <c r="D538" s="487">
        <v>26.51</v>
      </c>
    </row>
    <row r="539" spans="1:4" ht="25" x14ac:dyDescent="0.25">
      <c r="A539" s="88" t="s">
        <v>15922</v>
      </c>
      <c r="B539" s="193" t="s">
        <v>15923</v>
      </c>
      <c r="C539" s="88" t="s">
        <v>69</v>
      </c>
      <c r="D539" s="487">
        <v>26.14</v>
      </c>
    </row>
    <row r="540" spans="1:4" ht="25" x14ac:dyDescent="0.25">
      <c r="A540" s="88" t="s">
        <v>15924</v>
      </c>
      <c r="B540" s="193" t="s">
        <v>15925</v>
      </c>
      <c r="C540" s="88" t="s">
        <v>69</v>
      </c>
      <c r="D540" s="487">
        <v>25.57</v>
      </c>
    </row>
    <row r="541" spans="1:4" ht="25" x14ac:dyDescent="0.25">
      <c r="A541" s="88" t="s">
        <v>15926</v>
      </c>
      <c r="B541" s="193" t="s">
        <v>15927</v>
      </c>
      <c r="C541" s="88" t="s">
        <v>69</v>
      </c>
      <c r="D541" s="487">
        <v>24.69</v>
      </c>
    </row>
    <row r="542" spans="1:4" ht="25" x14ac:dyDescent="0.25">
      <c r="A542" s="88" t="s">
        <v>15928</v>
      </c>
      <c r="B542" s="193" t="s">
        <v>15929</v>
      </c>
      <c r="C542" s="88" t="s">
        <v>69</v>
      </c>
      <c r="D542" s="487">
        <v>24.51</v>
      </c>
    </row>
    <row r="543" spans="1:4" x14ac:dyDescent="0.25">
      <c r="A543" s="88"/>
      <c r="B543" s="193" t="s">
        <v>11702</v>
      </c>
      <c r="C543" s="88"/>
      <c r="D543" s="487"/>
    </row>
    <row r="544" spans="1:4" x14ac:dyDescent="0.25">
      <c r="A544" s="88"/>
      <c r="B544" s="193" t="s">
        <v>11703</v>
      </c>
      <c r="C544" s="88"/>
      <c r="D544" s="487"/>
    </row>
    <row r="545" spans="1:4" x14ac:dyDescent="0.25">
      <c r="A545" s="88" t="s">
        <v>3277</v>
      </c>
      <c r="B545" s="193" t="s">
        <v>8589</v>
      </c>
      <c r="C545" s="88" t="s">
        <v>75</v>
      </c>
      <c r="D545" s="487">
        <v>74.62</v>
      </c>
    </row>
    <row r="546" spans="1:4" x14ac:dyDescent="0.25">
      <c r="A546" s="88"/>
      <c r="B546" s="193" t="s">
        <v>11704</v>
      </c>
      <c r="C546" s="88"/>
      <c r="D546" s="487"/>
    </row>
    <row r="547" spans="1:4" x14ac:dyDescent="0.25">
      <c r="A547" s="88" t="s">
        <v>3278</v>
      </c>
      <c r="B547" s="193" t="s">
        <v>8590</v>
      </c>
      <c r="C547" s="88" t="s">
        <v>74</v>
      </c>
      <c r="D547" s="487">
        <v>36.25</v>
      </c>
    </row>
    <row r="548" spans="1:4" x14ac:dyDescent="0.25">
      <c r="A548" s="88"/>
      <c r="B548" s="193" t="s">
        <v>11705</v>
      </c>
      <c r="C548" s="88"/>
      <c r="D548" s="487"/>
    </row>
    <row r="549" spans="1:4" x14ac:dyDescent="0.25">
      <c r="A549" s="88"/>
      <c r="B549" s="193" t="s">
        <v>11706</v>
      </c>
      <c r="C549" s="88"/>
      <c r="D549" s="487"/>
    </row>
    <row r="550" spans="1:4" x14ac:dyDescent="0.25">
      <c r="A550" s="88" t="s">
        <v>3279</v>
      </c>
      <c r="B550" s="193" t="s">
        <v>100</v>
      </c>
      <c r="C550" s="88" t="s">
        <v>80</v>
      </c>
      <c r="D550" s="487">
        <v>44.87</v>
      </c>
    </row>
    <row r="551" spans="1:4" x14ac:dyDescent="0.25">
      <c r="A551" s="88" t="s">
        <v>3280</v>
      </c>
      <c r="B551" s="193" t="s">
        <v>3281</v>
      </c>
      <c r="C551" s="88" t="s">
        <v>69</v>
      </c>
      <c r="D551" s="487">
        <v>28.51</v>
      </c>
    </row>
    <row r="552" spans="1:4" x14ac:dyDescent="0.25">
      <c r="A552" s="88" t="s">
        <v>3282</v>
      </c>
      <c r="B552" s="193" t="s">
        <v>3283</v>
      </c>
      <c r="C552" s="88" t="s">
        <v>69</v>
      </c>
      <c r="D552" s="487">
        <v>3.48</v>
      </c>
    </row>
    <row r="553" spans="1:4" x14ac:dyDescent="0.25">
      <c r="A553" s="88" t="s">
        <v>3284</v>
      </c>
      <c r="B553" s="193" t="s">
        <v>8583</v>
      </c>
      <c r="C553" s="88" t="s">
        <v>69</v>
      </c>
      <c r="D553" s="487">
        <v>10.53</v>
      </c>
    </row>
    <row r="554" spans="1:4" x14ac:dyDescent="0.25">
      <c r="A554" s="88" t="s">
        <v>14440</v>
      </c>
      <c r="B554" s="193" t="s">
        <v>14441</v>
      </c>
      <c r="C554" s="88" t="s">
        <v>69</v>
      </c>
      <c r="D554" s="487">
        <v>11.6</v>
      </c>
    </row>
    <row r="555" spans="1:4" x14ac:dyDescent="0.25">
      <c r="A555" s="88" t="s">
        <v>14442</v>
      </c>
      <c r="B555" s="193" t="s">
        <v>14443</v>
      </c>
      <c r="C555" s="88" t="s">
        <v>69</v>
      </c>
      <c r="D555" s="487">
        <v>11.8</v>
      </c>
    </row>
    <row r="556" spans="1:4" x14ac:dyDescent="0.25">
      <c r="A556" s="88" t="s">
        <v>14444</v>
      </c>
      <c r="B556" s="193" t="s">
        <v>14445</v>
      </c>
      <c r="C556" s="88" t="s">
        <v>80</v>
      </c>
      <c r="D556" s="487">
        <v>20.43</v>
      </c>
    </row>
    <row r="557" spans="1:4" x14ac:dyDescent="0.25">
      <c r="A557" s="88" t="s">
        <v>14446</v>
      </c>
      <c r="B557" s="193" t="s">
        <v>14447</v>
      </c>
      <c r="C557" s="88" t="s">
        <v>80</v>
      </c>
      <c r="D557" s="487">
        <v>20.43</v>
      </c>
    </row>
    <row r="558" spans="1:4" ht="25" x14ac:dyDescent="0.25">
      <c r="A558" s="88" t="s">
        <v>14448</v>
      </c>
      <c r="B558" s="193" t="s">
        <v>14449</v>
      </c>
      <c r="C558" s="88" t="s">
        <v>80</v>
      </c>
      <c r="D558" s="487">
        <v>40.130000000000003</v>
      </c>
    </row>
    <row r="559" spans="1:4" x14ac:dyDescent="0.25">
      <c r="A559" s="88"/>
      <c r="B559" s="193" t="s">
        <v>11707</v>
      </c>
      <c r="C559" s="88"/>
      <c r="D559" s="487"/>
    </row>
    <row r="560" spans="1:4" x14ac:dyDescent="0.25">
      <c r="A560" s="88" t="s">
        <v>3285</v>
      </c>
      <c r="B560" s="193" t="s">
        <v>8756</v>
      </c>
      <c r="C560" s="88" t="s">
        <v>77</v>
      </c>
      <c r="D560" s="487">
        <v>6.8</v>
      </c>
    </row>
    <row r="561" spans="1:4" x14ac:dyDescent="0.25">
      <c r="A561" s="88" t="s">
        <v>3286</v>
      </c>
      <c r="B561" s="193" t="s">
        <v>8640</v>
      </c>
      <c r="C561" s="88" t="s">
        <v>74</v>
      </c>
      <c r="D561" s="487">
        <v>0.27</v>
      </c>
    </row>
    <row r="562" spans="1:4" x14ac:dyDescent="0.25">
      <c r="A562" s="88" t="s">
        <v>3287</v>
      </c>
      <c r="B562" s="193" t="s">
        <v>8581</v>
      </c>
      <c r="C562" s="88" t="s">
        <v>77</v>
      </c>
      <c r="D562" s="487">
        <v>2.35</v>
      </c>
    </row>
    <row r="563" spans="1:4" x14ac:dyDescent="0.25">
      <c r="A563" s="88" t="s">
        <v>3288</v>
      </c>
      <c r="B563" s="193" t="s">
        <v>8582</v>
      </c>
      <c r="C563" s="88" t="s">
        <v>77</v>
      </c>
      <c r="D563" s="487">
        <v>1.26</v>
      </c>
    </row>
    <row r="564" spans="1:4" x14ac:dyDescent="0.25">
      <c r="A564" s="88" t="s">
        <v>3289</v>
      </c>
      <c r="B564" s="193" t="s">
        <v>3290</v>
      </c>
      <c r="C564" s="88" t="s">
        <v>80</v>
      </c>
      <c r="D564" s="487">
        <v>22.59</v>
      </c>
    </row>
    <row r="565" spans="1:4" x14ac:dyDescent="0.25">
      <c r="A565" s="88" t="s">
        <v>3291</v>
      </c>
      <c r="B565" s="193" t="s">
        <v>3292</v>
      </c>
      <c r="C565" s="88" t="s">
        <v>80</v>
      </c>
      <c r="D565" s="487">
        <v>14.45</v>
      </c>
    </row>
    <row r="566" spans="1:4" x14ac:dyDescent="0.25">
      <c r="A566" s="88" t="s">
        <v>3293</v>
      </c>
      <c r="B566" s="193" t="s">
        <v>3294</v>
      </c>
      <c r="C566" s="88" t="s">
        <v>80</v>
      </c>
      <c r="D566" s="487">
        <v>102.97</v>
      </c>
    </row>
    <row r="567" spans="1:4" x14ac:dyDescent="0.25">
      <c r="A567" s="88" t="s">
        <v>3295</v>
      </c>
      <c r="B567" s="193" t="s">
        <v>3296</v>
      </c>
      <c r="C567" s="88" t="s">
        <v>80</v>
      </c>
      <c r="D567" s="487">
        <v>38.42</v>
      </c>
    </row>
    <row r="568" spans="1:4" x14ac:dyDescent="0.25">
      <c r="A568" s="88" t="s">
        <v>3297</v>
      </c>
      <c r="B568" s="193" t="s">
        <v>8584</v>
      </c>
      <c r="C568" s="88" t="s">
        <v>80</v>
      </c>
      <c r="D568" s="487">
        <v>106.56</v>
      </c>
    </row>
    <row r="569" spans="1:4" x14ac:dyDescent="0.25">
      <c r="A569" s="88" t="s">
        <v>3298</v>
      </c>
      <c r="B569" s="193" t="s">
        <v>3299</v>
      </c>
      <c r="C569" s="88" t="s">
        <v>80</v>
      </c>
      <c r="D569" s="487">
        <v>10.27</v>
      </c>
    </row>
    <row r="570" spans="1:4" x14ac:dyDescent="0.25">
      <c r="A570" s="88" t="s">
        <v>14450</v>
      </c>
      <c r="B570" s="193" t="s">
        <v>14451</v>
      </c>
      <c r="C570" s="88" t="s">
        <v>69</v>
      </c>
      <c r="D570" s="487">
        <v>9.2899999999999991</v>
      </c>
    </row>
    <row r="571" spans="1:4" x14ac:dyDescent="0.25">
      <c r="A571" s="88" t="s">
        <v>14452</v>
      </c>
      <c r="B571" s="193" t="s">
        <v>14453</v>
      </c>
      <c r="C571" s="88" t="s">
        <v>69</v>
      </c>
      <c r="D571" s="487">
        <v>7.89</v>
      </c>
    </row>
    <row r="572" spans="1:4" x14ac:dyDescent="0.25">
      <c r="A572" s="88" t="s">
        <v>14454</v>
      </c>
      <c r="B572" s="193" t="s">
        <v>14455</v>
      </c>
      <c r="C572" s="88" t="s">
        <v>77</v>
      </c>
      <c r="D572" s="487">
        <v>10.27</v>
      </c>
    </row>
    <row r="573" spans="1:4" x14ac:dyDescent="0.25">
      <c r="A573" s="88" t="s">
        <v>14456</v>
      </c>
      <c r="B573" s="193" t="s">
        <v>14457</v>
      </c>
      <c r="C573" s="88" t="s">
        <v>77</v>
      </c>
      <c r="D573" s="487">
        <v>8.1300000000000008</v>
      </c>
    </row>
    <row r="574" spans="1:4" x14ac:dyDescent="0.25">
      <c r="A574" s="88" t="s">
        <v>14458</v>
      </c>
      <c r="B574" s="193" t="s">
        <v>14459</v>
      </c>
      <c r="C574" s="88" t="s">
        <v>77</v>
      </c>
      <c r="D574" s="487">
        <v>38.5</v>
      </c>
    </row>
    <row r="575" spans="1:4" x14ac:dyDescent="0.25">
      <c r="A575" s="88" t="s">
        <v>14460</v>
      </c>
      <c r="B575" s="193" t="s">
        <v>14461</v>
      </c>
      <c r="C575" s="88" t="s">
        <v>77</v>
      </c>
      <c r="D575" s="487">
        <v>35.5</v>
      </c>
    </row>
    <row r="576" spans="1:4" x14ac:dyDescent="0.25">
      <c r="A576" s="88"/>
      <c r="B576" s="193" t="s">
        <v>11708</v>
      </c>
      <c r="C576" s="88"/>
      <c r="D576" s="487"/>
    </row>
    <row r="577" spans="1:4" x14ac:dyDescent="0.25">
      <c r="A577" s="88" t="s">
        <v>3300</v>
      </c>
      <c r="B577" s="193" t="s">
        <v>3301</v>
      </c>
      <c r="C577" s="88" t="s">
        <v>80</v>
      </c>
      <c r="D577" s="487">
        <v>21.99</v>
      </c>
    </row>
    <row r="578" spans="1:4" x14ac:dyDescent="0.25">
      <c r="A578" s="88" t="s">
        <v>3302</v>
      </c>
      <c r="B578" s="193" t="s">
        <v>3303</v>
      </c>
      <c r="C578" s="88" t="s">
        <v>80</v>
      </c>
      <c r="D578" s="487">
        <v>68.989999999999995</v>
      </c>
    </row>
    <row r="579" spans="1:4" x14ac:dyDescent="0.25">
      <c r="A579" s="88" t="s">
        <v>3304</v>
      </c>
      <c r="B579" s="193" t="s">
        <v>3305</v>
      </c>
      <c r="C579" s="88" t="s">
        <v>80</v>
      </c>
      <c r="D579" s="487">
        <v>40.08</v>
      </c>
    </row>
    <row r="580" spans="1:4" x14ac:dyDescent="0.25">
      <c r="A580" s="88" t="s">
        <v>3306</v>
      </c>
      <c r="B580" s="193" t="s">
        <v>3307</v>
      </c>
      <c r="C580" s="88" t="s">
        <v>80</v>
      </c>
      <c r="D580" s="487">
        <v>18.98</v>
      </c>
    </row>
    <row r="581" spans="1:4" x14ac:dyDescent="0.25">
      <c r="A581" s="88" t="s">
        <v>3308</v>
      </c>
      <c r="B581" s="193" t="s">
        <v>8829</v>
      </c>
      <c r="C581" s="88" t="s">
        <v>80</v>
      </c>
      <c r="D581" s="487">
        <v>43.64</v>
      </c>
    </row>
    <row r="582" spans="1:4" x14ac:dyDescent="0.25">
      <c r="A582" s="88"/>
      <c r="B582" s="193" t="s">
        <v>11709</v>
      </c>
      <c r="C582" s="88"/>
      <c r="D582" s="487"/>
    </row>
    <row r="583" spans="1:4" ht="25" x14ac:dyDescent="0.25">
      <c r="A583" s="88" t="s">
        <v>3309</v>
      </c>
      <c r="B583" s="193" t="s">
        <v>8659</v>
      </c>
      <c r="C583" s="88" t="s">
        <v>80</v>
      </c>
      <c r="D583" s="487">
        <v>19.73</v>
      </c>
    </row>
    <row r="584" spans="1:4" x14ac:dyDescent="0.25">
      <c r="A584" s="88" t="s">
        <v>3310</v>
      </c>
      <c r="B584" s="193" t="s">
        <v>3311</v>
      </c>
      <c r="C584" s="88" t="s">
        <v>80</v>
      </c>
      <c r="D584" s="487">
        <v>136.4</v>
      </c>
    </row>
    <row r="585" spans="1:4" x14ac:dyDescent="0.25">
      <c r="A585" s="88" t="s">
        <v>3312</v>
      </c>
      <c r="B585" s="193" t="s">
        <v>3313</v>
      </c>
      <c r="C585" s="88" t="s">
        <v>80</v>
      </c>
      <c r="D585" s="487">
        <v>21.36</v>
      </c>
    </row>
    <row r="586" spans="1:4" x14ac:dyDescent="0.25">
      <c r="A586" s="88" t="s">
        <v>3314</v>
      </c>
      <c r="B586" s="193" t="s">
        <v>3315</v>
      </c>
      <c r="C586" s="88" t="s">
        <v>80</v>
      </c>
      <c r="D586" s="487">
        <v>44.19</v>
      </c>
    </row>
    <row r="587" spans="1:4" x14ac:dyDescent="0.25">
      <c r="A587" s="88" t="s">
        <v>3331</v>
      </c>
      <c r="B587" s="193" t="s">
        <v>3332</v>
      </c>
      <c r="C587" s="88" t="s">
        <v>80</v>
      </c>
      <c r="D587" s="487">
        <v>80.14</v>
      </c>
    </row>
    <row r="588" spans="1:4" x14ac:dyDescent="0.25">
      <c r="A588" s="88" t="s">
        <v>3316</v>
      </c>
      <c r="B588" s="193" t="s">
        <v>101</v>
      </c>
      <c r="C588" s="88" t="s">
        <v>80</v>
      </c>
      <c r="D588" s="487">
        <v>38.880000000000003</v>
      </c>
    </row>
    <row r="589" spans="1:4" x14ac:dyDescent="0.25">
      <c r="A589" s="88" t="s">
        <v>3317</v>
      </c>
      <c r="B589" s="193" t="s">
        <v>102</v>
      </c>
      <c r="C589" s="88" t="s">
        <v>80</v>
      </c>
      <c r="D589" s="487">
        <v>47.19</v>
      </c>
    </row>
    <row r="590" spans="1:4" x14ac:dyDescent="0.25">
      <c r="A590" s="88" t="s">
        <v>3318</v>
      </c>
      <c r="B590" s="193" t="s">
        <v>8585</v>
      </c>
      <c r="C590" s="88" t="s">
        <v>80</v>
      </c>
      <c r="D590" s="487">
        <v>23.34</v>
      </c>
    </row>
    <row r="591" spans="1:4" x14ac:dyDescent="0.25">
      <c r="A591" s="88" t="s">
        <v>3319</v>
      </c>
      <c r="B591" s="193" t="s">
        <v>8586</v>
      </c>
      <c r="C591" s="88" t="s">
        <v>80</v>
      </c>
      <c r="D591" s="487">
        <v>28.33</v>
      </c>
    </row>
    <row r="592" spans="1:4" x14ac:dyDescent="0.25">
      <c r="A592" s="88" t="s">
        <v>3320</v>
      </c>
      <c r="B592" s="193" t="s">
        <v>3321</v>
      </c>
      <c r="C592" s="88" t="s">
        <v>69</v>
      </c>
      <c r="D592" s="487">
        <v>6.44</v>
      </c>
    </row>
    <row r="593" spans="1:4" x14ac:dyDescent="0.25">
      <c r="A593" s="88" t="s">
        <v>3322</v>
      </c>
      <c r="B593" s="193" t="s">
        <v>8587</v>
      </c>
      <c r="C593" s="88" t="s">
        <v>80</v>
      </c>
      <c r="D593" s="487">
        <v>42.34</v>
      </c>
    </row>
    <row r="594" spans="1:4" x14ac:dyDescent="0.25">
      <c r="A594" s="88" t="s">
        <v>3323</v>
      </c>
      <c r="B594" s="193" t="s">
        <v>8662</v>
      </c>
      <c r="C594" s="88" t="s">
        <v>69</v>
      </c>
      <c r="D594" s="487">
        <v>128.58000000000001</v>
      </c>
    </row>
    <row r="595" spans="1:4" x14ac:dyDescent="0.25">
      <c r="A595" s="88" t="s">
        <v>3324</v>
      </c>
      <c r="B595" s="193" t="s">
        <v>3325</v>
      </c>
      <c r="C595" s="88" t="s">
        <v>80</v>
      </c>
      <c r="D595" s="487">
        <v>34.78</v>
      </c>
    </row>
    <row r="596" spans="1:4" x14ac:dyDescent="0.25">
      <c r="A596" s="88" t="s">
        <v>3326</v>
      </c>
      <c r="B596" s="193" t="s">
        <v>8663</v>
      </c>
      <c r="C596" s="88" t="s">
        <v>80</v>
      </c>
      <c r="D596" s="487">
        <v>97.48</v>
      </c>
    </row>
    <row r="597" spans="1:4" x14ac:dyDescent="0.25">
      <c r="A597" s="88" t="s">
        <v>3327</v>
      </c>
      <c r="B597" s="193" t="s">
        <v>3328</v>
      </c>
      <c r="C597" s="88" t="s">
        <v>80</v>
      </c>
      <c r="D597" s="487">
        <v>93.94</v>
      </c>
    </row>
    <row r="598" spans="1:4" x14ac:dyDescent="0.25">
      <c r="A598" s="88" t="s">
        <v>3329</v>
      </c>
      <c r="B598" s="193" t="s">
        <v>3330</v>
      </c>
      <c r="C598" s="88" t="s">
        <v>80</v>
      </c>
      <c r="D598" s="487">
        <v>39.369999999999997</v>
      </c>
    </row>
    <row r="599" spans="1:4" x14ac:dyDescent="0.25">
      <c r="A599" s="88"/>
      <c r="B599" s="193" t="s">
        <v>14533</v>
      </c>
      <c r="C599" s="88"/>
      <c r="D599" s="487"/>
    </row>
    <row r="600" spans="1:4" x14ac:dyDescent="0.25">
      <c r="A600" s="88"/>
      <c r="B600" s="193" t="s">
        <v>14533</v>
      </c>
      <c r="C600" s="88"/>
      <c r="D600" s="487"/>
    </row>
    <row r="601" spans="1:4" x14ac:dyDescent="0.25">
      <c r="A601" s="88" t="s">
        <v>14534</v>
      </c>
      <c r="B601" s="193" t="s">
        <v>14535</v>
      </c>
      <c r="C601" s="88" t="s">
        <v>69</v>
      </c>
      <c r="D601" s="487">
        <v>20.5</v>
      </c>
    </row>
    <row r="602" spans="1:4" x14ac:dyDescent="0.25">
      <c r="A602" s="88" t="s">
        <v>14536</v>
      </c>
      <c r="B602" s="193" t="s">
        <v>14537</v>
      </c>
      <c r="C602" s="88" t="s">
        <v>69</v>
      </c>
      <c r="D602" s="487">
        <v>14</v>
      </c>
    </row>
    <row r="603" spans="1:4" x14ac:dyDescent="0.25">
      <c r="A603" s="88" t="s">
        <v>14538</v>
      </c>
      <c r="B603" s="193" t="s">
        <v>14539</v>
      </c>
      <c r="C603" s="88" t="s">
        <v>69</v>
      </c>
      <c r="D603" s="487">
        <v>11.85</v>
      </c>
    </row>
    <row r="604" spans="1:4" x14ac:dyDescent="0.25">
      <c r="A604" s="88" t="s">
        <v>14540</v>
      </c>
      <c r="B604" s="193" t="s">
        <v>14541</v>
      </c>
      <c r="C604" s="88" t="s">
        <v>69</v>
      </c>
      <c r="D604" s="487">
        <v>11.96</v>
      </c>
    </row>
    <row r="605" spans="1:4" x14ac:dyDescent="0.25">
      <c r="A605" s="88" t="s">
        <v>14542</v>
      </c>
      <c r="B605" s="193" t="s">
        <v>14543</v>
      </c>
      <c r="C605" s="88" t="s">
        <v>69</v>
      </c>
      <c r="D605" s="487">
        <v>6.64</v>
      </c>
    </row>
    <row r="606" spans="1:4" x14ac:dyDescent="0.25">
      <c r="A606" s="88" t="s">
        <v>14544</v>
      </c>
      <c r="B606" s="193" t="s">
        <v>14545</v>
      </c>
      <c r="C606" s="88" t="s">
        <v>69</v>
      </c>
      <c r="D606" s="487">
        <v>9.82</v>
      </c>
    </row>
    <row r="607" spans="1:4" x14ac:dyDescent="0.25">
      <c r="A607" s="88" t="s">
        <v>14546</v>
      </c>
      <c r="B607" s="193" t="s">
        <v>14547</v>
      </c>
      <c r="C607" s="88" t="s">
        <v>74</v>
      </c>
      <c r="D607" s="487">
        <v>1.05</v>
      </c>
    </row>
    <row r="608" spans="1:4" x14ac:dyDescent="0.25">
      <c r="A608" s="88" t="s">
        <v>14548</v>
      </c>
      <c r="B608" s="193" t="s">
        <v>14549</v>
      </c>
      <c r="C608" s="88" t="s">
        <v>69</v>
      </c>
      <c r="D608" s="487">
        <v>260.95</v>
      </c>
    </row>
    <row r="609" spans="1:4" ht="25" x14ac:dyDescent="0.25">
      <c r="A609" s="88" t="s">
        <v>14550</v>
      </c>
      <c r="B609" s="193" t="s">
        <v>14551</v>
      </c>
      <c r="C609" s="88" t="s">
        <v>69</v>
      </c>
      <c r="D609" s="487">
        <v>16.88</v>
      </c>
    </row>
    <row r="610" spans="1:4" x14ac:dyDescent="0.25">
      <c r="A610" s="88" t="s">
        <v>14552</v>
      </c>
      <c r="B610" s="193" t="s">
        <v>14553</v>
      </c>
      <c r="C610" s="88" t="s">
        <v>77</v>
      </c>
      <c r="D610" s="487">
        <v>6</v>
      </c>
    </row>
    <row r="611" spans="1:4" x14ac:dyDescent="0.25">
      <c r="A611" s="88" t="s">
        <v>14554</v>
      </c>
      <c r="B611" s="193" t="s">
        <v>14555</v>
      </c>
      <c r="C611" s="88" t="s">
        <v>77</v>
      </c>
      <c r="D611" s="487">
        <v>6</v>
      </c>
    </row>
    <row r="612" spans="1:4" x14ac:dyDescent="0.25">
      <c r="A612" s="88" t="s">
        <v>14556</v>
      </c>
      <c r="B612" s="193" t="s">
        <v>14557</v>
      </c>
      <c r="C612" s="88" t="s">
        <v>77</v>
      </c>
      <c r="D612" s="487">
        <v>8</v>
      </c>
    </row>
    <row r="613" spans="1:4" x14ac:dyDescent="0.25">
      <c r="A613" s="88" t="s">
        <v>14558</v>
      </c>
      <c r="B613" s="193" t="s">
        <v>14559</v>
      </c>
      <c r="C613" s="88" t="s">
        <v>69</v>
      </c>
      <c r="D613" s="487">
        <v>28.33</v>
      </c>
    </row>
    <row r="614" spans="1:4" x14ac:dyDescent="0.25">
      <c r="A614" s="88" t="s">
        <v>16278</v>
      </c>
      <c r="B614" s="193" t="s">
        <v>16279</v>
      </c>
      <c r="C614" s="88" t="s">
        <v>77</v>
      </c>
      <c r="D614" s="487">
        <v>13</v>
      </c>
    </row>
    <row r="615" spans="1:4" x14ac:dyDescent="0.25">
      <c r="A615" s="88"/>
      <c r="B615" s="193" t="s">
        <v>11710</v>
      </c>
      <c r="C615" s="88"/>
      <c r="D615" s="487"/>
    </row>
    <row r="616" spans="1:4" x14ac:dyDescent="0.25">
      <c r="A616" s="88"/>
      <c r="B616" s="193" t="s">
        <v>11711</v>
      </c>
      <c r="C616" s="88"/>
      <c r="D616" s="487"/>
    </row>
    <row r="617" spans="1:4" ht="25" x14ac:dyDescent="0.25">
      <c r="A617" s="88" t="s">
        <v>3338</v>
      </c>
      <c r="B617" s="193" t="s">
        <v>8768</v>
      </c>
      <c r="C617" s="88" t="s">
        <v>74</v>
      </c>
      <c r="D617" s="487">
        <v>5317</v>
      </c>
    </row>
    <row r="618" spans="1:4" ht="25" x14ac:dyDescent="0.25">
      <c r="A618" s="88" t="s">
        <v>3339</v>
      </c>
      <c r="B618" s="193" t="s">
        <v>8769</v>
      </c>
      <c r="C618" s="88" t="s">
        <v>74</v>
      </c>
      <c r="D618" s="487">
        <v>2794</v>
      </c>
    </row>
    <row r="619" spans="1:4" ht="25" x14ac:dyDescent="0.25">
      <c r="A619" s="88" t="s">
        <v>3340</v>
      </c>
      <c r="B619" s="193" t="s">
        <v>8770</v>
      </c>
      <c r="C619" s="88" t="s">
        <v>74</v>
      </c>
      <c r="D619" s="487">
        <v>3576</v>
      </c>
    </row>
    <row r="620" spans="1:4" ht="25" x14ac:dyDescent="0.25">
      <c r="A620" s="88" t="s">
        <v>3341</v>
      </c>
      <c r="B620" s="193" t="s">
        <v>8771</v>
      </c>
      <c r="C620" s="88" t="s">
        <v>74</v>
      </c>
      <c r="D620" s="487">
        <v>6199</v>
      </c>
    </row>
    <row r="621" spans="1:4" ht="25" x14ac:dyDescent="0.25">
      <c r="A621" s="88" t="s">
        <v>3342</v>
      </c>
      <c r="B621" s="193" t="s">
        <v>8772</v>
      </c>
      <c r="C621" s="88" t="s">
        <v>74</v>
      </c>
      <c r="D621" s="487">
        <v>3314</v>
      </c>
    </row>
    <row r="622" spans="1:4" ht="25" x14ac:dyDescent="0.25">
      <c r="A622" s="88" t="s">
        <v>3343</v>
      </c>
      <c r="B622" s="193" t="s">
        <v>8773</v>
      </c>
      <c r="C622" s="88" t="s">
        <v>74</v>
      </c>
      <c r="D622" s="487">
        <v>3085</v>
      </c>
    </row>
    <row r="623" spans="1:4" ht="25" x14ac:dyDescent="0.25">
      <c r="A623" s="88" t="s">
        <v>3344</v>
      </c>
      <c r="B623" s="193" t="s">
        <v>8774</v>
      </c>
      <c r="C623" s="88" t="s">
        <v>74</v>
      </c>
      <c r="D623" s="487">
        <v>4415</v>
      </c>
    </row>
    <row r="624" spans="1:4" ht="25" x14ac:dyDescent="0.25">
      <c r="A624" s="88" t="s">
        <v>3345</v>
      </c>
      <c r="B624" s="193" t="s">
        <v>8775</v>
      </c>
      <c r="C624" s="88" t="s">
        <v>74</v>
      </c>
      <c r="D624" s="487">
        <v>7066</v>
      </c>
    </row>
    <row r="625" spans="1:4" ht="25" x14ac:dyDescent="0.25">
      <c r="A625" s="88" t="s">
        <v>3346</v>
      </c>
      <c r="B625" s="193" t="s">
        <v>8776</v>
      </c>
      <c r="C625" s="88" t="s">
        <v>74</v>
      </c>
      <c r="D625" s="487">
        <v>2943</v>
      </c>
    </row>
    <row r="626" spans="1:4" ht="25" x14ac:dyDescent="0.25">
      <c r="A626" s="88" t="s">
        <v>3347</v>
      </c>
      <c r="B626" s="193" t="s">
        <v>8777</v>
      </c>
      <c r="C626" s="88" t="s">
        <v>74</v>
      </c>
      <c r="D626" s="487">
        <v>2765.5</v>
      </c>
    </row>
    <row r="627" spans="1:4" ht="25" x14ac:dyDescent="0.25">
      <c r="A627" s="88" t="s">
        <v>3348</v>
      </c>
      <c r="B627" s="193" t="s">
        <v>8778</v>
      </c>
      <c r="C627" s="88" t="s">
        <v>74</v>
      </c>
      <c r="D627" s="487">
        <v>5531</v>
      </c>
    </row>
    <row r="628" spans="1:4" ht="25" x14ac:dyDescent="0.25">
      <c r="A628" s="88" t="s">
        <v>3349</v>
      </c>
      <c r="B628" s="193" t="s">
        <v>8779</v>
      </c>
      <c r="C628" s="88" t="s">
        <v>74</v>
      </c>
      <c r="D628" s="487">
        <v>1492</v>
      </c>
    </row>
    <row r="629" spans="1:4" ht="25" x14ac:dyDescent="0.25">
      <c r="A629" s="88" t="s">
        <v>3350</v>
      </c>
      <c r="B629" s="193" t="s">
        <v>8780</v>
      </c>
      <c r="C629" s="88" t="s">
        <v>74</v>
      </c>
      <c r="D629" s="487">
        <v>1189</v>
      </c>
    </row>
    <row r="630" spans="1:4" ht="25" x14ac:dyDescent="0.25">
      <c r="A630" s="88" t="s">
        <v>3351</v>
      </c>
      <c r="B630" s="193" t="s">
        <v>8781</v>
      </c>
      <c r="C630" s="88" t="s">
        <v>74</v>
      </c>
      <c r="D630" s="487">
        <v>1308</v>
      </c>
    </row>
    <row r="631" spans="1:4" ht="25" x14ac:dyDescent="0.25">
      <c r="A631" s="88" t="s">
        <v>3352</v>
      </c>
      <c r="B631" s="193" t="s">
        <v>8782</v>
      </c>
      <c r="C631" s="88" t="s">
        <v>74</v>
      </c>
      <c r="D631" s="487">
        <v>1122</v>
      </c>
    </row>
    <row r="632" spans="1:4" ht="25" x14ac:dyDescent="0.25">
      <c r="A632" s="88" t="s">
        <v>3353</v>
      </c>
      <c r="B632" s="193" t="s">
        <v>8783</v>
      </c>
      <c r="C632" s="88" t="s">
        <v>74</v>
      </c>
      <c r="D632" s="487">
        <v>2652</v>
      </c>
    </row>
    <row r="633" spans="1:4" ht="25" x14ac:dyDescent="0.25">
      <c r="A633" s="88" t="s">
        <v>3354</v>
      </c>
      <c r="B633" s="193" t="s">
        <v>8784</v>
      </c>
      <c r="C633" s="88" t="s">
        <v>74</v>
      </c>
      <c r="D633" s="487">
        <v>1846</v>
      </c>
    </row>
    <row r="634" spans="1:4" ht="25" x14ac:dyDescent="0.25">
      <c r="A634" s="88" t="s">
        <v>3355</v>
      </c>
      <c r="B634" s="193" t="s">
        <v>8785</v>
      </c>
      <c r="C634" s="88" t="s">
        <v>74</v>
      </c>
      <c r="D634" s="487">
        <v>1484</v>
      </c>
    </row>
    <row r="635" spans="1:4" ht="25" x14ac:dyDescent="0.25">
      <c r="A635" s="88" t="s">
        <v>3356</v>
      </c>
      <c r="B635" s="193" t="s">
        <v>8786</v>
      </c>
      <c r="C635" s="88" t="s">
        <v>74</v>
      </c>
      <c r="D635" s="487">
        <v>2081</v>
      </c>
    </row>
    <row r="636" spans="1:4" ht="25" x14ac:dyDescent="0.25">
      <c r="A636" s="88" t="s">
        <v>3357</v>
      </c>
      <c r="B636" s="193" t="s">
        <v>8787</v>
      </c>
      <c r="C636" s="88" t="s">
        <v>74</v>
      </c>
      <c r="D636" s="487">
        <v>4165</v>
      </c>
    </row>
    <row r="637" spans="1:4" ht="25" x14ac:dyDescent="0.25">
      <c r="A637" s="88" t="s">
        <v>3358</v>
      </c>
      <c r="B637" s="193" t="s">
        <v>8788</v>
      </c>
      <c r="C637" s="88" t="s">
        <v>74</v>
      </c>
      <c r="D637" s="487">
        <v>2585</v>
      </c>
    </row>
    <row r="638" spans="1:4" ht="25" x14ac:dyDescent="0.25">
      <c r="A638" s="88" t="s">
        <v>3359</v>
      </c>
      <c r="B638" s="193" t="s">
        <v>8789</v>
      </c>
      <c r="C638" s="88" t="s">
        <v>74</v>
      </c>
      <c r="D638" s="487">
        <v>1981</v>
      </c>
    </row>
    <row r="639" spans="1:4" ht="25" x14ac:dyDescent="0.25">
      <c r="A639" s="88" t="s">
        <v>3360</v>
      </c>
      <c r="B639" s="193" t="s">
        <v>8790</v>
      </c>
      <c r="C639" s="88" t="s">
        <v>74</v>
      </c>
      <c r="D639" s="487">
        <v>2841</v>
      </c>
    </row>
    <row r="640" spans="1:4" x14ac:dyDescent="0.25">
      <c r="A640" s="88" t="s">
        <v>12805</v>
      </c>
      <c r="B640" s="193" t="s">
        <v>12806</v>
      </c>
      <c r="C640" s="88" t="s">
        <v>74</v>
      </c>
      <c r="D640" s="487">
        <v>2250</v>
      </c>
    </row>
    <row r="641" spans="1:4" x14ac:dyDescent="0.25">
      <c r="A641" s="88" t="s">
        <v>12807</v>
      </c>
      <c r="B641" s="193" t="s">
        <v>12808</v>
      </c>
      <c r="C641" s="88" t="s">
        <v>74</v>
      </c>
      <c r="D641" s="487">
        <v>3450</v>
      </c>
    </row>
    <row r="642" spans="1:4" x14ac:dyDescent="0.25">
      <c r="A642" s="88" t="s">
        <v>12809</v>
      </c>
      <c r="B642" s="193" t="s">
        <v>12810</v>
      </c>
      <c r="C642" s="88" t="s">
        <v>74</v>
      </c>
      <c r="D642" s="487">
        <v>5400</v>
      </c>
    </row>
    <row r="643" spans="1:4" x14ac:dyDescent="0.25">
      <c r="A643" s="88" t="s">
        <v>12811</v>
      </c>
      <c r="B643" s="193" t="s">
        <v>12812</v>
      </c>
      <c r="C643" s="88" t="s">
        <v>74</v>
      </c>
      <c r="D643" s="487">
        <v>6250</v>
      </c>
    </row>
    <row r="644" spans="1:4" x14ac:dyDescent="0.25">
      <c r="A644" s="88" t="s">
        <v>12813</v>
      </c>
      <c r="B644" s="193" t="s">
        <v>12814</v>
      </c>
      <c r="C644" s="88" t="s">
        <v>74</v>
      </c>
      <c r="D644" s="487">
        <v>8150</v>
      </c>
    </row>
    <row r="645" spans="1:4" x14ac:dyDescent="0.25">
      <c r="A645" s="88" t="s">
        <v>3361</v>
      </c>
      <c r="B645" s="193" t="s">
        <v>8791</v>
      </c>
      <c r="C645" s="88" t="s">
        <v>74</v>
      </c>
      <c r="D645" s="487">
        <v>273</v>
      </c>
    </row>
    <row r="646" spans="1:4" x14ac:dyDescent="0.25">
      <c r="A646" s="88" t="s">
        <v>3362</v>
      </c>
      <c r="B646" s="193" t="s">
        <v>8792</v>
      </c>
      <c r="C646" s="88" t="s">
        <v>74</v>
      </c>
      <c r="D646" s="487">
        <v>347.5</v>
      </c>
    </row>
    <row r="647" spans="1:4" x14ac:dyDescent="0.25">
      <c r="A647" s="88" t="s">
        <v>3363</v>
      </c>
      <c r="B647" s="193" t="s">
        <v>8793</v>
      </c>
      <c r="C647" s="88" t="s">
        <v>74</v>
      </c>
      <c r="D647" s="487">
        <v>431</v>
      </c>
    </row>
    <row r="648" spans="1:4" x14ac:dyDescent="0.25">
      <c r="A648" s="88"/>
      <c r="B648" s="193" t="s">
        <v>11712</v>
      </c>
      <c r="C648" s="88"/>
      <c r="D648" s="487"/>
    </row>
    <row r="649" spans="1:4" x14ac:dyDescent="0.25">
      <c r="A649" s="88" t="s">
        <v>3364</v>
      </c>
      <c r="B649" s="193" t="s">
        <v>3365</v>
      </c>
      <c r="C649" s="88" t="s">
        <v>74</v>
      </c>
      <c r="D649" s="487">
        <v>123.04</v>
      </c>
    </row>
    <row r="650" spans="1:4" x14ac:dyDescent="0.25">
      <c r="A650" s="88" t="s">
        <v>3366</v>
      </c>
      <c r="B650" s="193" t="s">
        <v>8794</v>
      </c>
      <c r="C650" s="88" t="s">
        <v>74</v>
      </c>
      <c r="D650" s="487">
        <v>180</v>
      </c>
    </row>
    <row r="651" spans="1:4" x14ac:dyDescent="0.25">
      <c r="A651" s="88" t="s">
        <v>3367</v>
      </c>
      <c r="B651" s="193" t="s">
        <v>8795</v>
      </c>
      <c r="C651" s="88" t="s">
        <v>74</v>
      </c>
      <c r="D651" s="487">
        <v>256.16000000000003</v>
      </c>
    </row>
    <row r="652" spans="1:4" x14ac:dyDescent="0.25">
      <c r="A652" s="88" t="s">
        <v>3368</v>
      </c>
      <c r="B652" s="193" t="s">
        <v>8796</v>
      </c>
      <c r="C652" s="88" t="s">
        <v>74</v>
      </c>
      <c r="D652" s="487">
        <v>226.73</v>
      </c>
    </row>
    <row r="653" spans="1:4" x14ac:dyDescent="0.25">
      <c r="A653" s="88" t="s">
        <v>3369</v>
      </c>
      <c r="B653" s="193" t="s">
        <v>8797</v>
      </c>
      <c r="C653" s="88" t="s">
        <v>74</v>
      </c>
      <c r="D653" s="487">
        <v>393.2</v>
      </c>
    </row>
    <row r="654" spans="1:4" x14ac:dyDescent="0.25">
      <c r="A654" s="88" t="s">
        <v>3370</v>
      </c>
      <c r="B654" s="193" t="s">
        <v>8798</v>
      </c>
      <c r="C654" s="88" t="s">
        <v>74</v>
      </c>
      <c r="D654" s="487">
        <v>503.39</v>
      </c>
    </row>
    <row r="655" spans="1:4" x14ac:dyDescent="0.25">
      <c r="A655" s="88"/>
      <c r="B655" s="193" t="s">
        <v>11713</v>
      </c>
      <c r="C655" s="88"/>
      <c r="D655" s="487"/>
    </row>
    <row r="656" spans="1:4" x14ac:dyDescent="0.25">
      <c r="A656" s="88" t="s">
        <v>3371</v>
      </c>
      <c r="B656" s="193" t="s">
        <v>8764</v>
      </c>
      <c r="C656" s="88" t="s">
        <v>69</v>
      </c>
      <c r="D656" s="487">
        <v>2.85</v>
      </c>
    </row>
    <row r="657" spans="1:4" x14ac:dyDescent="0.25">
      <c r="A657" s="88" t="s">
        <v>3374</v>
      </c>
      <c r="B657" s="193" t="s">
        <v>103</v>
      </c>
      <c r="C657" s="88" t="s">
        <v>69</v>
      </c>
      <c r="D657" s="487">
        <v>62.08</v>
      </c>
    </row>
    <row r="658" spans="1:4" x14ac:dyDescent="0.25">
      <c r="A658" s="88" t="s">
        <v>3372</v>
      </c>
      <c r="B658" s="193" t="s">
        <v>3373</v>
      </c>
      <c r="C658" s="88" t="s">
        <v>71</v>
      </c>
      <c r="D658" s="487">
        <v>1443.05</v>
      </c>
    </row>
    <row r="659" spans="1:4" ht="25" x14ac:dyDescent="0.25">
      <c r="A659" s="88" t="s">
        <v>3375</v>
      </c>
      <c r="B659" s="193" t="s">
        <v>8799</v>
      </c>
      <c r="C659" s="88" t="s">
        <v>69</v>
      </c>
      <c r="D659" s="487">
        <v>82</v>
      </c>
    </row>
    <row r="660" spans="1:4" ht="25" x14ac:dyDescent="0.25">
      <c r="A660" s="88" t="s">
        <v>14462</v>
      </c>
      <c r="B660" s="193" t="s">
        <v>14463</v>
      </c>
      <c r="C660" s="88" t="s">
        <v>69</v>
      </c>
      <c r="D660" s="487">
        <v>31</v>
      </c>
    </row>
    <row r="661" spans="1:4" x14ac:dyDescent="0.25">
      <c r="A661" s="88"/>
      <c r="B661" s="193" t="s">
        <v>11714</v>
      </c>
      <c r="C661" s="88"/>
      <c r="D661" s="487"/>
    </row>
    <row r="662" spans="1:4" x14ac:dyDescent="0.25">
      <c r="A662" s="88" t="s">
        <v>3376</v>
      </c>
      <c r="B662" s="193" t="s">
        <v>8800</v>
      </c>
      <c r="C662" s="88" t="s">
        <v>74</v>
      </c>
      <c r="D662" s="487">
        <v>932.75</v>
      </c>
    </row>
    <row r="663" spans="1:4" x14ac:dyDescent="0.25">
      <c r="A663" s="88" t="s">
        <v>3377</v>
      </c>
      <c r="B663" s="193" t="s">
        <v>8801</v>
      </c>
      <c r="C663" s="88" t="s">
        <v>74</v>
      </c>
      <c r="D663" s="487">
        <v>1069.5999999999999</v>
      </c>
    </row>
    <row r="664" spans="1:4" x14ac:dyDescent="0.25">
      <c r="A664" s="88" t="s">
        <v>3378</v>
      </c>
      <c r="B664" s="193" t="s">
        <v>8802</v>
      </c>
      <c r="C664" s="88" t="s">
        <v>74</v>
      </c>
      <c r="D664" s="487">
        <v>1182.3</v>
      </c>
    </row>
    <row r="665" spans="1:4" x14ac:dyDescent="0.25">
      <c r="A665" s="88" t="s">
        <v>3379</v>
      </c>
      <c r="B665" s="193" t="s">
        <v>8803</v>
      </c>
      <c r="C665" s="88" t="s">
        <v>74</v>
      </c>
      <c r="D665" s="487">
        <v>1328.1</v>
      </c>
    </row>
    <row r="666" spans="1:4" x14ac:dyDescent="0.25">
      <c r="A666" s="88" t="s">
        <v>3380</v>
      </c>
      <c r="B666" s="193" t="s">
        <v>8804</v>
      </c>
      <c r="C666" s="88" t="s">
        <v>74</v>
      </c>
      <c r="D666" s="487">
        <v>2217.88</v>
      </c>
    </row>
    <row r="667" spans="1:4" x14ac:dyDescent="0.25">
      <c r="A667" s="88" t="s">
        <v>3381</v>
      </c>
      <c r="B667" s="193" t="s">
        <v>8805</v>
      </c>
      <c r="C667" s="88" t="s">
        <v>74</v>
      </c>
      <c r="D667" s="487">
        <v>3206.81</v>
      </c>
    </row>
    <row r="668" spans="1:4" x14ac:dyDescent="0.25">
      <c r="A668" s="88" t="s">
        <v>3382</v>
      </c>
      <c r="B668" s="193" t="s">
        <v>8806</v>
      </c>
      <c r="C668" s="88" t="s">
        <v>74</v>
      </c>
      <c r="D668" s="487">
        <v>667.9</v>
      </c>
    </row>
    <row r="669" spans="1:4" x14ac:dyDescent="0.25">
      <c r="A669" s="88" t="s">
        <v>3383</v>
      </c>
      <c r="B669" s="193" t="s">
        <v>8807</v>
      </c>
      <c r="C669" s="88" t="s">
        <v>74</v>
      </c>
      <c r="D669" s="487">
        <v>779.9</v>
      </c>
    </row>
    <row r="670" spans="1:4" x14ac:dyDescent="0.25">
      <c r="A670" s="88" t="s">
        <v>3384</v>
      </c>
      <c r="B670" s="193" t="s">
        <v>8808</v>
      </c>
      <c r="C670" s="88" t="s">
        <v>74</v>
      </c>
      <c r="D670" s="487">
        <v>1162.4000000000001</v>
      </c>
    </row>
    <row r="671" spans="1:4" x14ac:dyDescent="0.25">
      <c r="A671" s="88" t="s">
        <v>3385</v>
      </c>
      <c r="B671" s="193" t="s">
        <v>8809</v>
      </c>
      <c r="C671" s="88" t="s">
        <v>74</v>
      </c>
      <c r="D671" s="487">
        <v>1292.75</v>
      </c>
    </row>
    <row r="672" spans="1:4" x14ac:dyDescent="0.25">
      <c r="A672" s="88" t="s">
        <v>3386</v>
      </c>
      <c r="B672" s="193" t="s">
        <v>8810</v>
      </c>
      <c r="C672" s="88" t="s">
        <v>74</v>
      </c>
      <c r="D672" s="487">
        <v>1489.4</v>
      </c>
    </row>
    <row r="673" spans="1:4" x14ac:dyDescent="0.25">
      <c r="A673" s="88" t="s">
        <v>3387</v>
      </c>
      <c r="B673" s="193" t="s">
        <v>8811</v>
      </c>
      <c r="C673" s="88" t="s">
        <v>74</v>
      </c>
      <c r="D673" s="487">
        <v>482.35</v>
      </c>
    </row>
    <row r="674" spans="1:4" x14ac:dyDescent="0.25">
      <c r="A674" s="88" t="s">
        <v>3388</v>
      </c>
      <c r="B674" s="193" t="s">
        <v>8812</v>
      </c>
      <c r="C674" s="88" t="s">
        <v>74</v>
      </c>
      <c r="D674" s="487">
        <v>1382.15</v>
      </c>
    </row>
    <row r="675" spans="1:4" x14ac:dyDescent="0.25">
      <c r="A675" s="88" t="s">
        <v>3389</v>
      </c>
      <c r="B675" s="193" t="s">
        <v>8813</v>
      </c>
      <c r="C675" s="88" t="s">
        <v>74</v>
      </c>
      <c r="D675" s="487">
        <v>1552.35</v>
      </c>
    </row>
    <row r="676" spans="1:4" x14ac:dyDescent="0.25">
      <c r="A676" s="88" t="s">
        <v>3390</v>
      </c>
      <c r="B676" s="193" t="s">
        <v>8814</v>
      </c>
      <c r="C676" s="88" t="s">
        <v>74</v>
      </c>
      <c r="D676" s="487">
        <v>1206.1500000000001</v>
      </c>
    </row>
    <row r="677" spans="1:4" x14ac:dyDescent="0.25">
      <c r="A677" s="88" t="s">
        <v>3391</v>
      </c>
      <c r="B677" s="193" t="s">
        <v>8815</v>
      </c>
      <c r="C677" s="88" t="s">
        <v>74</v>
      </c>
      <c r="D677" s="487">
        <v>1244.2</v>
      </c>
    </row>
    <row r="678" spans="1:4" x14ac:dyDescent="0.25">
      <c r="A678" s="88" t="s">
        <v>3392</v>
      </c>
      <c r="B678" s="193" t="s">
        <v>8816</v>
      </c>
      <c r="C678" s="88" t="s">
        <v>74</v>
      </c>
      <c r="D678" s="487">
        <v>612.85</v>
      </c>
    </row>
    <row r="679" spans="1:4" x14ac:dyDescent="0.25">
      <c r="A679" s="88" t="s">
        <v>3393</v>
      </c>
      <c r="B679" s="193" t="s">
        <v>3394</v>
      </c>
      <c r="C679" s="88" t="s">
        <v>74</v>
      </c>
      <c r="D679" s="487">
        <v>554.6</v>
      </c>
    </row>
    <row r="680" spans="1:4" x14ac:dyDescent="0.25">
      <c r="A680" s="88" t="s">
        <v>3395</v>
      </c>
      <c r="B680" s="193" t="s">
        <v>11715</v>
      </c>
      <c r="C680" s="88" t="s">
        <v>74</v>
      </c>
      <c r="D680" s="487">
        <v>220.1</v>
      </c>
    </row>
    <row r="681" spans="1:4" x14ac:dyDescent="0.25">
      <c r="A681" s="88"/>
      <c r="B681" s="193" t="s">
        <v>11716</v>
      </c>
      <c r="C681" s="88"/>
      <c r="D681" s="487"/>
    </row>
    <row r="682" spans="1:4" x14ac:dyDescent="0.25">
      <c r="A682" s="88" t="s">
        <v>3397</v>
      </c>
      <c r="B682" s="193" t="s">
        <v>8818</v>
      </c>
      <c r="C682" s="88" t="s">
        <v>74</v>
      </c>
      <c r="D682" s="487">
        <v>96.53</v>
      </c>
    </row>
    <row r="683" spans="1:4" x14ac:dyDescent="0.25">
      <c r="A683" s="88" t="s">
        <v>3399</v>
      </c>
      <c r="B683" s="193" t="s">
        <v>8820</v>
      </c>
      <c r="C683" s="88" t="s">
        <v>74</v>
      </c>
      <c r="D683" s="487">
        <v>201.59</v>
      </c>
    </row>
    <row r="684" spans="1:4" x14ac:dyDescent="0.25">
      <c r="A684" s="88" t="s">
        <v>3400</v>
      </c>
      <c r="B684" s="193" t="s">
        <v>8821</v>
      </c>
      <c r="C684" s="88" t="s">
        <v>74</v>
      </c>
      <c r="D684" s="487">
        <v>353.78</v>
      </c>
    </row>
    <row r="685" spans="1:4" x14ac:dyDescent="0.25">
      <c r="A685" s="88" t="s">
        <v>3401</v>
      </c>
      <c r="B685" s="193" t="s">
        <v>8822</v>
      </c>
      <c r="C685" s="88" t="s">
        <v>74</v>
      </c>
      <c r="D685" s="487">
        <v>76.55</v>
      </c>
    </row>
    <row r="686" spans="1:4" x14ac:dyDescent="0.25">
      <c r="A686" s="88" t="s">
        <v>3402</v>
      </c>
      <c r="B686" s="193" t="s">
        <v>8823</v>
      </c>
      <c r="C686" s="88" t="s">
        <v>74</v>
      </c>
      <c r="D686" s="487">
        <v>70.099999999999994</v>
      </c>
    </row>
    <row r="687" spans="1:4" x14ac:dyDescent="0.25">
      <c r="A687" s="88" t="s">
        <v>3403</v>
      </c>
      <c r="B687" s="193" t="s">
        <v>8824</v>
      </c>
      <c r="C687" s="88" t="s">
        <v>74</v>
      </c>
      <c r="D687" s="487">
        <v>165.74</v>
      </c>
    </row>
    <row r="688" spans="1:4" x14ac:dyDescent="0.25">
      <c r="A688" s="88" t="s">
        <v>3404</v>
      </c>
      <c r="B688" s="193" t="s">
        <v>8825</v>
      </c>
      <c r="C688" s="88" t="s">
        <v>74</v>
      </c>
      <c r="D688" s="487">
        <v>321.52999999999997</v>
      </c>
    </row>
    <row r="689" spans="1:4" x14ac:dyDescent="0.25">
      <c r="A689" s="88"/>
      <c r="B689" s="193" t="s">
        <v>11717</v>
      </c>
      <c r="C689" s="88"/>
      <c r="D689" s="487"/>
    </row>
    <row r="690" spans="1:4" x14ac:dyDescent="0.25">
      <c r="A690" s="88"/>
      <c r="B690" s="193" t="s">
        <v>11718</v>
      </c>
      <c r="C690" s="88"/>
      <c r="D690" s="487"/>
    </row>
    <row r="691" spans="1:4" x14ac:dyDescent="0.25">
      <c r="A691" s="88" t="s">
        <v>3405</v>
      </c>
      <c r="B691" s="193" t="s">
        <v>3406</v>
      </c>
      <c r="C691" s="88" t="s">
        <v>80</v>
      </c>
      <c r="D691" s="487">
        <v>88.9</v>
      </c>
    </row>
    <row r="692" spans="1:4" x14ac:dyDescent="0.25">
      <c r="A692" s="88"/>
      <c r="B692" s="193" t="s">
        <v>11719</v>
      </c>
      <c r="C692" s="88"/>
      <c r="D692" s="487"/>
    </row>
    <row r="693" spans="1:4" x14ac:dyDescent="0.25">
      <c r="A693" s="88" t="s">
        <v>3407</v>
      </c>
      <c r="B693" s="193" t="s">
        <v>8642</v>
      </c>
      <c r="C693" s="88" t="s">
        <v>69</v>
      </c>
      <c r="D693" s="487">
        <v>1.5</v>
      </c>
    </row>
    <row r="694" spans="1:4" x14ac:dyDescent="0.25">
      <c r="A694" s="88"/>
      <c r="B694" s="193" t="s">
        <v>11674</v>
      </c>
      <c r="C694" s="88"/>
      <c r="D694" s="487"/>
    </row>
    <row r="695" spans="1:4" x14ac:dyDescent="0.25">
      <c r="A695" s="88" t="s">
        <v>3408</v>
      </c>
      <c r="B695" s="193" t="s">
        <v>8643</v>
      </c>
      <c r="C695" s="88" t="s">
        <v>80</v>
      </c>
      <c r="D695" s="487">
        <v>38.159999999999997</v>
      </c>
    </row>
    <row r="696" spans="1:4" x14ac:dyDescent="0.25">
      <c r="A696" s="88" t="s">
        <v>3409</v>
      </c>
      <c r="B696" s="193" t="s">
        <v>8644</v>
      </c>
      <c r="C696" s="88" t="s">
        <v>69</v>
      </c>
      <c r="D696" s="487">
        <v>8.56</v>
      </c>
    </row>
    <row r="697" spans="1:4" x14ac:dyDescent="0.25">
      <c r="A697" s="88" t="s">
        <v>3410</v>
      </c>
      <c r="B697" s="193" t="s">
        <v>8645</v>
      </c>
      <c r="C697" s="88" t="s">
        <v>69</v>
      </c>
      <c r="D697" s="487">
        <v>2.67</v>
      </c>
    </row>
    <row r="698" spans="1:4" x14ac:dyDescent="0.25">
      <c r="A698" s="88" t="s">
        <v>3411</v>
      </c>
      <c r="B698" s="193" t="s">
        <v>8646</v>
      </c>
      <c r="C698" s="88" t="s">
        <v>69</v>
      </c>
      <c r="D698" s="487">
        <v>2.66</v>
      </c>
    </row>
    <row r="699" spans="1:4" x14ac:dyDescent="0.25">
      <c r="A699" s="88"/>
      <c r="B699" s="193" t="s">
        <v>11720</v>
      </c>
      <c r="C699" s="88"/>
      <c r="D699" s="487"/>
    </row>
    <row r="700" spans="1:4" x14ac:dyDescent="0.25">
      <c r="A700" s="88" t="s">
        <v>3412</v>
      </c>
      <c r="B700" s="193" t="s">
        <v>8649</v>
      </c>
      <c r="C700" s="88" t="s">
        <v>69</v>
      </c>
      <c r="D700" s="487">
        <v>1.26</v>
      </c>
    </row>
    <row r="701" spans="1:4" x14ac:dyDescent="0.25">
      <c r="A701" s="88" t="s">
        <v>3413</v>
      </c>
      <c r="B701" s="193" t="s">
        <v>8650</v>
      </c>
      <c r="C701" s="88" t="s">
        <v>69</v>
      </c>
      <c r="D701" s="487">
        <v>7.1</v>
      </c>
    </row>
    <row r="702" spans="1:4" x14ac:dyDescent="0.25">
      <c r="A702" s="88"/>
      <c r="B702" s="193" t="s">
        <v>11721</v>
      </c>
      <c r="C702" s="88"/>
      <c r="D702" s="487"/>
    </row>
    <row r="703" spans="1:4" x14ac:dyDescent="0.25">
      <c r="A703" s="88" t="s">
        <v>3414</v>
      </c>
      <c r="B703" s="193" t="s">
        <v>3415</v>
      </c>
      <c r="C703" s="88" t="s">
        <v>80</v>
      </c>
      <c r="D703" s="487">
        <v>100.4</v>
      </c>
    </row>
    <row r="704" spans="1:4" x14ac:dyDescent="0.25">
      <c r="A704" s="88" t="s">
        <v>3416</v>
      </c>
      <c r="B704" s="193" t="s">
        <v>3417</v>
      </c>
      <c r="C704" s="88" t="s">
        <v>80</v>
      </c>
      <c r="D704" s="487">
        <v>70.44</v>
      </c>
    </row>
    <row r="705" spans="1:4" x14ac:dyDescent="0.25">
      <c r="A705" s="88" t="s">
        <v>3418</v>
      </c>
      <c r="B705" s="193" t="s">
        <v>8647</v>
      </c>
      <c r="C705" s="88" t="s">
        <v>75</v>
      </c>
      <c r="D705" s="487">
        <v>41.03</v>
      </c>
    </row>
    <row r="706" spans="1:4" x14ac:dyDescent="0.25">
      <c r="A706" s="88" t="s">
        <v>3419</v>
      </c>
      <c r="B706" s="193" t="s">
        <v>3420</v>
      </c>
      <c r="C706" s="88" t="s">
        <v>69</v>
      </c>
      <c r="D706" s="487">
        <v>74.58</v>
      </c>
    </row>
    <row r="707" spans="1:4" x14ac:dyDescent="0.25">
      <c r="A707" s="88" t="s">
        <v>3421</v>
      </c>
      <c r="B707" s="193" t="s">
        <v>8648</v>
      </c>
      <c r="C707" s="88" t="s">
        <v>69</v>
      </c>
      <c r="D707" s="487">
        <v>3.34</v>
      </c>
    </row>
    <row r="708" spans="1:4" x14ac:dyDescent="0.25">
      <c r="A708" s="88" t="s">
        <v>3422</v>
      </c>
      <c r="B708" s="193" t="s">
        <v>3423</v>
      </c>
      <c r="C708" s="88" t="s">
        <v>69</v>
      </c>
      <c r="D708" s="487">
        <v>5.48</v>
      </c>
    </row>
    <row r="709" spans="1:4" ht="25" x14ac:dyDescent="0.25">
      <c r="A709" s="88" t="s">
        <v>3424</v>
      </c>
      <c r="B709" s="193" t="s">
        <v>3425</v>
      </c>
      <c r="C709" s="88" t="s">
        <v>69</v>
      </c>
      <c r="D709" s="487">
        <v>52.91</v>
      </c>
    </row>
    <row r="710" spans="1:4" ht="25" x14ac:dyDescent="0.25">
      <c r="A710" s="88" t="s">
        <v>3426</v>
      </c>
      <c r="B710" s="193" t="s">
        <v>3427</v>
      </c>
      <c r="C710" s="88" t="s">
        <v>69</v>
      </c>
      <c r="D710" s="487">
        <v>52.79</v>
      </c>
    </row>
    <row r="711" spans="1:4" x14ac:dyDescent="0.25">
      <c r="A711" s="88" t="s">
        <v>3428</v>
      </c>
      <c r="B711" s="193" t="s">
        <v>3429</v>
      </c>
      <c r="C711" s="88" t="s">
        <v>69</v>
      </c>
      <c r="D711" s="487">
        <v>46.7</v>
      </c>
    </row>
    <row r="712" spans="1:4" ht="25" x14ac:dyDescent="0.25">
      <c r="A712" s="88" t="s">
        <v>3430</v>
      </c>
      <c r="B712" s="193" t="s">
        <v>8660</v>
      </c>
      <c r="C712" s="88" t="s">
        <v>69</v>
      </c>
      <c r="D712" s="487">
        <v>106.2</v>
      </c>
    </row>
    <row r="713" spans="1:4" ht="25" x14ac:dyDescent="0.25">
      <c r="A713" s="88" t="s">
        <v>3431</v>
      </c>
      <c r="B713" s="193" t="s">
        <v>8661</v>
      </c>
      <c r="C713" s="88" t="s">
        <v>69</v>
      </c>
      <c r="D713" s="487">
        <v>67.11</v>
      </c>
    </row>
    <row r="714" spans="1:4" x14ac:dyDescent="0.25">
      <c r="A714" s="88" t="s">
        <v>3432</v>
      </c>
      <c r="B714" s="193" t="s">
        <v>3433</v>
      </c>
      <c r="C714" s="88" t="s">
        <v>69</v>
      </c>
      <c r="D714" s="487">
        <v>83.8</v>
      </c>
    </row>
    <row r="715" spans="1:4" x14ac:dyDescent="0.25">
      <c r="A715" s="88" t="s">
        <v>3434</v>
      </c>
      <c r="B715" s="193" t="s">
        <v>3435</v>
      </c>
      <c r="C715" s="88" t="s">
        <v>69</v>
      </c>
      <c r="D715" s="487">
        <v>9.8000000000000007</v>
      </c>
    </row>
    <row r="716" spans="1:4" x14ac:dyDescent="0.25">
      <c r="A716" s="88" t="s">
        <v>3436</v>
      </c>
      <c r="B716" s="193" t="s">
        <v>3437</v>
      </c>
      <c r="C716" s="88" t="s">
        <v>69</v>
      </c>
      <c r="D716" s="487">
        <v>9.5</v>
      </c>
    </row>
    <row r="717" spans="1:4" x14ac:dyDescent="0.25">
      <c r="A717" s="88"/>
      <c r="B717" s="193" t="s">
        <v>11722</v>
      </c>
      <c r="C717" s="88"/>
      <c r="D717" s="487"/>
    </row>
    <row r="718" spans="1:4" x14ac:dyDescent="0.25">
      <c r="A718" s="88"/>
      <c r="B718" s="193" t="s">
        <v>11723</v>
      </c>
      <c r="C718" s="88"/>
      <c r="D718" s="487"/>
    </row>
    <row r="719" spans="1:4" x14ac:dyDescent="0.25">
      <c r="A719" s="88" t="s">
        <v>3438</v>
      </c>
      <c r="B719" s="193" t="s">
        <v>8558</v>
      </c>
      <c r="C719" s="88" t="s">
        <v>75</v>
      </c>
      <c r="D719" s="487">
        <v>34.68</v>
      </c>
    </row>
    <row r="720" spans="1:4" x14ac:dyDescent="0.25">
      <c r="A720" s="88" t="s">
        <v>3439</v>
      </c>
      <c r="B720" s="193" t="s">
        <v>8559</v>
      </c>
      <c r="C720" s="88" t="s">
        <v>75</v>
      </c>
      <c r="D720" s="487">
        <v>77.97</v>
      </c>
    </row>
    <row r="721" spans="1:4" x14ac:dyDescent="0.25">
      <c r="A721" s="88" t="s">
        <v>3440</v>
      </c>
      <c r="B721" s="193" t="s">
        <v>105</v>
      </c>
      <c r="C721" s="88" t="s">
        <v>75</v>
      </c>
      <c r="D721" s="487">
        <v>91.57</v>
      </c>
    </row>
    <row r="722" spans="1:4" x14ac:dyDescent="0.25">
      <c r="A722" s="88" t="s">
        <v>3441</v>
      </c>
      <c r="B722" s="193" t="s">
        <v>8562</v>
      </c>
      <c r="C722" s="88" t="s">
        <v>75</v>
      </c>
      <c r="D722" s="487">
        <v>109.53</v>
      </c>
    </row>
    <row r="723" spans="1:4" x14ac:dyDescent="0.25">
      <c r="A723" s="88" t="s">
        <v>3442</v>
      </c>
      <c r="B723" s="193" t="s">
        <v>8563</v>
      </c>
      <c r="C723" s="88" t="s">
        <v>75</v>
      </c>
      <c r="D723" s="487">
        <v>55.47</v>
      </c>
    </row>
    <row r="724" spans="1:4" x14ac:dyDescent="0.25">
      <c r="A724" s="88" t="s">
        <v>3443</v>
      </c>
      <c r="B724" s="193" t="s">
        <v>8566</v>
      </c>
      <c r="C724" s="88" t="s">
        <v>75</v>
      </c>
      <c r="D724" s="487">
        <v>25.9</v>
      </c>
    </row>
    <row r="725" spans="1:4" x14ac:dyDescent="0.25">
      <c r="A725" s="88" t="s">
        <v>3444</v>
      </c>
      <c r="B725" s="193" t="s">
        <v>8567</v>
      </c>
      <c r="C725" s="88" t="s">
        <v>75</v>
      </c>
      <c r="D725" s="487">
        <v>17.84</v>
      </c>
    </row>
    <row r="726" spans="1:4" x14ac:dyDescent="0.25">
      <c r="A726" s="88"/>
      <c r="B726" s="193" t="s">
        <v>11643</v>
      </c>
      <c r="C726" s="88"/>
      <c r="D726" s="487"/>
    </row>
    <row r="727" spans="1:4" x14ac:dyDescent="0.25">
      <c r="A727" s="88" t="s">
        <v>3445</v>
      </c>
      <c r="B727" s="193" t="s">
        <v>8608</v>
      </c>
      <c r="C727" s="88" t="s">
        <v>75</v>
      </c>
      <c r="D727" s="487">
        <v>60.92</v>
      </c>
    </row>
    <row r="728" spans="1:4" x14ac:dyDescent="0.25">
      <c r="A728" s="88" t="s">
        <v>3446</v>
      </c>
      <c r="B728" s="193" t="s">
        <v>8609</v>
      </c>
      <c r="C728" s="88" t="s">
        <v>75</v>
      </c>
      <c r="D728" s="487">
        <v>25.84</v>
      </c>
    </row>
    <row r="729" spans="1:4" x14ac:dyDescent="0.25">
      <c r="A729" s="88" t="s">
        <v>3447</v>
      </c>
      <c r="B729" s="193" t="s">
        <v>8560</v>
      </c>
      <c r="C729" s="88" t="s">
        <v>69</v>
      </c>
      <c r="D729" s="487">
        <v>0.93</v>
      </c>
    </row>
    <row r="730" spans="1:4" x14ac:dyDescent="0.25">
      <c r="A730" s="88" t="s">
        <v>3448</v>
      </c>
      <c r="B730" s="193" t="s">
        <v>8561</v>
      </c>
      <c r="C730" s="88" t="s">
        <v>74</v>
      </c>
      <c r="D730" s="487">
        <v>1.23</v>
      </c>
    </row>
    <row r="731" spans="1:4" x14ac:dyDescent="0.25">
      <c r="A731" s="88" t="s">
        <v>3449</v>
      </c>
      <c r="B731" s="193" t="s">
        <v>8614</v>
      </c>
      <c r="C731" s="88" t="s">
        <v>75</v>
      </c>
      <c r="D731" s="487">
        <v>24.43</v>
      </c>
    </row>
    <row r="732" spans="1:4" x14ac:dyDescent="0.25">
      <c r="A732" s="88" t="s">
        <v>3450</v>
      </c>
      <c r="B732" s="193" t="s">
        <v>8658</v>
      </c>
      <c r="C732" s="88" t="s">
        <v>75</v>
      </c>
      <c r="D732" s="487">
        <v>25.5</v>
      </c>
    </row>
    <row r="733" spans="1:4" x14ac:dyDescent="0.25">
      <c r="A733" s="88" t="s">
        <v>3451</v>
      </c>
      <c r="B733" s="193" t="s">
        <v>106</v>
      </c>
      <c r="C733" s="88" t="s">
        <v>69</v>
      </c>
      <c r="D733" s="487">
        <v>4.6900000000000004</v>
      </c>
    </row>
    <row r="734" spans="1:4" x14ac:dyDescent="0.25">
      <c r="A734" s="88"/>
      <c r="B734" s="193" t="s">
        <v>11724</v>
      </c>
      <c r="C734" s="88"/>
      <c r="D734" s="487"/>
    </row>
    <row r="735" spans="1:4" x14ac:dyDescent="0.25">
      <c r="A735" s="88" t="s">
        <v>3453</v>
      </c>
      <c r="B735" s="193" t="s">
        <v>8570</v>
      </c>
      <c r="C735" s="88" t="s">
        <v>75</v>
      </c>
      <c r="D735" s="487">
        <v>44.5</v>
      </c>
    </row>
    <row r="736" spans="1:4" x14ac:dyDescent="0.25">
      <c r="A736" s="88"/>
      <c r="B736" s="193" t="s">
        <v>11627</v>
      </c>
      <c r="C736" s="88"/>
      <c r="D736" s="487"/>
    </row>
    <row r="737" spans="1:4" x14ac:dyDescent="0.25">
      <c r="A737" s="88" t="s">
        <v>8433</v>
      </c>
      <c r="B737" s="193" t="s">
        <v>8857</v>
      </c>
      <c r="C737" s="88" t="s">
        <v>75</v>
      </c>
      <c r="D737" s="487">
        <v>31.84</v>
      </c>
    </row>
    <row r="738" spans="1:4" x14ac:dyDescent="0.25">
      <c r="A738" s="88" t="s">
        <v>11725</v>
      </c>
      <c r="B738" s="193" t="s">
        <v>11726</v>
      </c>
      <c r="C738" s="88" t="s">
        <v>75</v>
      </c>
      <c r="D738" s="487">
        <v>150.71</v>
      </c>
    </row>
    <row r="739" spans="1:4" x14ac:dyDescent="0.25">
      <c r="A739" s="88" t="s">
        <v>3454</v>
      </c>
      <c r="B739" s="193" t="s">
        <v>8565</v>
      </c>
      <c r="C739" s="88" t="s">
        <v>75</v>
      </c>
      <c r="D739" s="487">
        <v>46.33</v>
      </c>
    </row>
    <row r="740" spans="1:4" x14ac:dyDescent="0.25">
      <c r="A740" s="88" t="s">
        <v>3455</v>
      </c>
      <c r="B740" s="193" t="s">
        <v>3456</v>
      </c>
      <c r="C740" s="88" t="s">
        <v>75</v>
      </c>
      <c r="D740" s="487">
        <v>182.25</v>
      </c>
    </row>
    <row r="741" spans="1:4" x14ac:dyDescent="0.25">
      <c r="A741" s="88" t="s">
        <v>3457</v>
      </c>
      <c r="B741" s="193" t="s">
        <v>107</v>
      </c>
      <c r="C741" s="88" t="s">
        <v>75</v>
      </c>
      <c r="D741" s="487">
        <v>148.05000000000001</v>
      </c>
    </row>
    <row r="742" spans="1:4" x14ac:dyDescent="0.25">
      <c r="A742" s="88" t="s">
        <v>3458</v>
      </c>
      <c r="B742" s="193" t="s">
        <v>8591</v>
      </c>
      <c r="C742" s="88" t="s">
        <v>75</v>
      </c>
      <c r="D742" s="487">
        <v>105.95</v>
      </c>
    </row>
    <row r="743" spans="1:4" x14ac:dyDescent="0.25">
      <c r="A743" s="88" t="s">
        <v>11727</v>
      </c>
      <c r="B743" s="193" t="s">
        <v>11728</v>
      </c>
      <c r="C743" s="88" t="s">
        <v>75</v>
      </c>
      <c r="D743" s="487">
        <v>747.16</v>
      </c>
    </row>
    <row r="744" spans="1:4" x14ac:dyDescent="0.25">
      <c r="A744" s="88"/>
      <c r="B744" s="193" t="s">
        <v>11729</v>
      </c>
      <c r="C744" s="88"/>
      <c r="D744" s="487"/>
    </row>
    <row r="745" spans="1:4" x14ac:dyDescent="0.25">
      <c r="A745" s="88" t="s">
        <v>3459</v>
      </c>
      <c r="B745" s="193" t="s">
        <v>8568</v>
      </c>
      <c r="C745" s="88" t="s">
        <v>75</v>
      </c>
      <c r="D745" s="487">
        <v>63.81</v>
      </c>
    </row>
    <row r="746" spans="1:4" x14ac:dyDescent="0.25">
      <c r="A746" s="88"/>
      <c r="B746" s="193" t="s">
        <v>11730</v>
      </c>
      <c r="C746" s="88"/>
      <c r="D746" s="487"/>
    </row>
    <row r="747" spans="1:4" x14ac:dyDescent="0.25">
      <c r="A747" s="88" t="s">
        <v>3460</v>
      </c>
      <c r="B747" s="193" t="s">
        <v>8569</v>
      </c>
      <c r="C747" s="88" t="s">
        <v>75</v>
      </c>
      <c r="D747" s="487">
        <v>83.11</v>
      </c>
    </row>
    <row r="748" spans="1:4" x14ac:dyDescent="0.25">
      <c r="A748" s="88"/>
      <c r="B748" s="193" t="s">
        <v>11731</v>
      </c>
      <c r="C748" s="88"/>
      <c r="D748" s="487"/>
    </row>
    <row r="749" spans="1:4" x14ac:dyDescent="0.25">
      <c r="A749" s="88"/>
      <c r="B749" s="193" t="s">
        <v>11732</v>
      </c>
      <c r="C749" s="88"/>
      <c r="D749" s="487"/>
    </row>
    <row r="750" spans="1:4" x14ac:dyDescent="0.25">
      <c r="A750" s="88" t="s">
        <v>3465</v>
      </c>
      <c r="B750" s="193" t="s">
        <v>8838</v>
      </c>
      <c r="C750" s="88" t="s">
        <v>77</v>
      </c>
      <c r="D750" s="487">
        <v>74.44</v>
      </c>
    </row>
    <row r="751" spans="1:4" x14ac:dyDescent="0.25">
      <c r="A751" s="88" t="s">
        <v>3461</v>
      </c>
      <c r="B751" s="193" t="s">
        <v>8482</v>
      </c>
      <c r="C751" s="88" t="s">
        <v>77</v>
      </c>
      <c r="D751" s="487">
        <v>89.9</v>
      </c>
    </row>
    <row r="752" spans="1:4" x14ac:dyDescent="0.25">
      <c r="A752" s="88" t="s">
        <v>3462</v>
      </c>
      <c r="B752" s="193" t="s">
        <v>8760</v>
      </c>
      <c r="C752" s="88" t="s">
        <v>77</v>
      </c>
      <c r="D752" s="487">
        <v>658</v>
      </c>
    </row>
    <row r="753" spans="1:4" x14ac:dyDescent="0.25">
      <c r="A753" s="88" t="s">
        <v>3463</v>
      </c>
      <c r="B753" s="193" t="s">
        <v>11733</v>
      </c>
      <c r="C753" s="88" t="s">
        <v>74</v>
      </c>
      <c r="D753" s="487">
        <v>3.47</v>
      </c>
    </row>
    <row r="754" spans="1:4" x14ac:dyDescent="0.25">
      <c r="A754" s="88" t="s">
        <v>3464</v>
      </c>
      <c r="B754" s="193" t="s">
        <v>8623</v>
      </c>
      <c r="C754" s="88" t="s">
        <v>75</v>
      </c>
      <c r="D754" s="487">
        <v>7.2</v>
      </c>
    </row>
    <row r="755" spans="1:4" x14ac:dyDescent="0.25">
      <c r="A755" s="88"/>
      <c r="B755" s="193" t="s">
        <v>11734</v>
      </c>
      <c r="C755" s="88"/>
      <c r="D755" s="487"/>
    </row>
    <row r="756" spans="1:4" x14ac:dyDescent="0.25">
      <c r="A756" s="88" t="s">
        <v>3466</v>
      </c>
      <c r="B756" s="193" t="s">
        <v>3467</v>
      </c>
      <c r="C756" s="88" t="s">
        <v>77</v>
      </c>
      <c r="D756" s="487">
        <v>9.6300000000000008</v>
      </c>
    </row>
    <row r="757" spans="1:4" x14ac:dyDescent="0.25">
      <c r="A757" s="88" t="s">
        <v>3468</v>
      </c>
      <c r="B757" s="193" t="s">
        <v>3469</v>
      </c>
      <c r="C757" s="88" t="s">
        <v>84</v>
      </c>
      <c r="D757" s="487">
        <v>315.3</v>
      </c>
    </row>
    <row r="758" spans="1:4" x14ac:dyDescent="0.25">
      <c r="A758" s="88" t="s">
        <v>3470</v>
      </c>
      <c r="B758" s="193" t="s">
        <v>8615</v>
      </c>
      <c r="C758" s="88" t="s">
        <v>75</v>
      </c>
      <c r="D758" s="487">
        <v>418.35</v>
      </c>
    </row>
    <row r="759" spans="1:4" x14ac:dyDescent="0.25">
      <c r="A759" s="88" t="s">
        <v>3471</v>
      </c>
      <c r="B759" s="193" t="s">
        <v>8624</v>
      </c>
      <c r="C759" s="88" t="s">
        <v>75</v>
      </c>
      <c r="D759" s="487">
        <v>2.56</v>
      </c>
    </row>
    <row r="760" spans="1:4" ht="25" x14ac:dyDescent="0.25">
      <c r="A760" s="88" t="s">
        <v>13931</v>
      </c>
      <c r="B760" s="193" t="s">
        <v>13932</v>
      </c>
      <c r="C760" s="88" t="s">
        <v>77</v>
      </c>
      <c r="D760" s="487">
        <v>113.5</v>
      </c>
    </row>
    <row r="761" spans="1:4" x14ac:dyDescent="0.25">
      <c r="A761" s="88" t="s">
        <v>14464</v>
      </c>
      <c r="B761" s="193" t="s">
        <v>14465</v>
      </c>
      <c r="C761" s="88" t="s">
        <v>77</v>
      </c>
      <c r="D761" s="487">
        <v>693.95</v>
      </c>
    </row>
    <row r="762" spans="1:4" x14ac:dyDescent="0.25">
      <c r="A762" s="88" t="s">
        <v>14466</v>
      </c>
      <c r="B762" s="193" t="s">
        <v>14467</v>
      </c>
      <c r="C762" s="88" t="s">
        <v>77</v>
      </c>
      <c r="D762" s="487">
        <v>42.85</v>
      </c>
    </row>
    <row r="763" spans="1:4" x14ac:dyDescent="0.25">
      <c r="A763" s="88"/>
      <c r="B763" s="193" t="s">
        <v>11735</v>
      </c>
      <c r="C763" s="88"/>
      <c r="D763" s="487"/>
    </row>
    <row r="764" spans="1:4" x14ac:dyDescent="0.25">
      <c r="A764" s="88"/>
      <c r="B764" s="193" t="s">
        <v>11736</v>
      </c>
      <c r="C764" s="88"/>
      <c r="D764" s="487"/>
    </row>
    <row r="765" spans="1:4" x14ac:dyDescent="0.25">
      <c r="A765" s="88" t="s">
        <v>3472</v>
      </c>
      <c r="B765" s="193" t="s">
        <v>8831</v>
      </c>
      <c r="C765" s="88" t="s">
        <v>77</v>
      </c>
      <c r="D765" s="487">
        <v>2930</v>
      </c>
    </row>
    <row r="766" spans="1:4" x14ac:dyDescent="0.25">
      <c r="A766" s="88" t="s">
        <v>3532</v>
      </c>
      <c r="B766" s="193" t="s">
        <v>8832</v>
      </c>
      <c r="C766" s="88" t="s">
        <v>77</v>
      </c>
      <c r="D766" s="487">
        <v>4065</v>
      </c>
    </row>
    <row r="767" spans="1:4" x14ac:dyDescent="0.25">
      <c r="A767" s="88" t="s">
        <v>3533</v>
      </c>
      <c r="B767" s="193" t="s">
        <v>8833</v>
      </c>
      <c r="C767" s="88" t="s">
        <v>77</v>
      </c>
      <c r="D767" s="487">
        <v>3540</v>
      </c>
    </row>
    <row r="768" spans="1:4" x14ac:dyDescent="0.25">
      <c r="A768" s="88" t="s">
        <v>3534</v>
      </c>
      <c r="B768" s="193" t="s">
        <v>8834</v>
      </c>
      <c r="C768" s="88" t="s">
        <v>77</v>
      </c>
      <c r="D768" s="487">
        <v>6050</v>
      </c>
    </row>
    <row r="769" spans="1:4" x14ac:dyDescent="0.25">
      <c r="A769" s="88" t="s">
        <v>3535</v>
      </c>
      <c r="B769" s="193" t="s">
        <v>8835</v>
      </c>
      <c r="C769" s="88" t="s">
        <v>77</v>
      </c>
      <c r="D769" s="487">
        <v>6537.95</v>
      </c>
    </row>
    <row r="770" spans="1:4" x14ac:dyDescent="0.25">
      <c r="A770" s="88" t="s">
        <v>3536</v>
      </c>
      <c r="B770" s="193" t="s">
        <v>8836</v>
      </c>
      <c r="C770" s="88" t="s">
        <v>77</v>
      </c>
      <c r="D770" s="487">
        <v>7410</v>
      </c>
    </row>
    <row r="771" spans="1:4" x14ac:dyDescent="0.25">
      <c r="A771" s="88" t="s">
        <v>3537</v>
      </c>
      <c r="B771" s="193" t="s">
        <v>8837</v>
      </c>
      <c r="C771" s="88" t="s">
        <v>77</v>
      </c>
      <c r="D771" s="487">
        <v>7190</v>
      </c>
    </row>
    <row r="772" spans="1:4" x14ac:dyDescent="0.25">
      <c r="A772" s="88" t="s">
        <v>3473</v>
      </c>
      <c r="B772" s="193" t="s">
        <v>10061</v>
      </c>
      <c r="C772" s="88" t="s">
        <v>77</v>
      </c>
      <c r="D772" s="487">
        <v>67.680000000000007</v>
      </c>
    </row>
    <row r="773" spans="1:4" x14ac:dyDescent="0.25">
      <c r="A773" s="88" t="s">
        <v>3474</v>
      </c>
      <c r="B773" s="193" t="s">
        <v>8731</v>
      </c>
      <c r="C773" s="88" t="s">
        <v>77</v>
      </c>
      <c r="D773" s="487">
        <v>82.67</v>
      </c>
    </row>
    <row r="774" spans="1:4" x14ac:dyDescent="0.25">
      <c r="A774" s="88" t="s">
        <v>3475</v>
      </c>
      <c r="B774" s="193" t="s">
        <v>8732</v>
      </c>
      <c r="C774" s="88" t="s">
        <v>77</v>
      </c>
      <c r="D774" s="487">
        <v>98.85</v>
      </c>
    </row>
    <row r="775" spans="1:4" x14ac:dyDescent="0.25">
      <c r="A775" s="88" t="s">
        <v>3476</v>
      </c>
      <c r="B775" s="193" t="s">
        <v>8733</v>
      </c>
      <c r="C775" s="88" t="s">
        <v>77</v>
      </c>
      <c r="D775" s="487">
        <v>130.06</v>
      </c>
    </row>
    <row r="776" spans="1:4" x14ac:dyDescent="0.25">
      <c r="A776" s="88" t="s">
        <v>3477</v>
      </c>
      <c r="B776" s="193" t="s">
        <v>8734</v>
      </c>
      <c r="C776" s="88" t="s">
        <v>77</v>
      </c>
      <c r="D776" s="487">
        <v>168.26</v>
      </c>
    </row>
    <row r="777" spans="1:4" x14ac:dyDescent="0.25">
      <c r="A777" s="88" t="s">
        <v>3478</v>
      </c>
      <c r="B777" s="193" t="s">
        <v>8735</v>
      </c>
      <c r="C777" s="88" t="s">
        <v>77</v>
      </c>
      <c r="D777" s="487">
        <v>244.66</v>
      </c>
    </row>
    <row r="778" spans="1:4" x14ac:dyDescent="0.25">
      <c r="A778" s="88" t="s">
        <v>3479</v>
      </c>
      <c r="B778" s="193" t="s">
        <v>8736</v>
      </c>
      <c r="C778" s="88" t="s">
        <v>77</v>
      </c>
      <c r="D778" s="487">
        <v>408.16</v>
      </c>
    </row>
    <row r="779" spans="1:4" x14ac:dyDescent="0.25">
      <c r="A779" s="88" t="s">
        <v>3480</v>
      </c>
      <c r="B779" s="193" t="s">
        <v>8737</v>
      </c>
      <c r="C779" s="88" t="s">
        <v>77</v>
      </c>
      <c r="D779" s="487">
        <v>549</v>
      </c>
    </row>
    <row r="780" spans="1:4" x14ac:dyDescent="0.25">
      <c r="A780" s="88" t="s">
        <v>3481</v>
      </c>
      <c r="B780" s="193" t="s">
        <v>8738</v>
      </c>
      <c r="C780" s="88" t="s">
        <v>77</v>
      </c>
      <c r="D780" s="487">
        <v>783.5</v>
      </c>
    </row>
    <row r="781" spans="1:4" x14ac:dyDescent="0.25">
      <c r="A781" s="88" t="s">
        <v>3482</v>
      </c>
      <c r="B781" s="193" t="s">
        <v>8739</v>
      </c>
      <c r="C781" s="88" t="s">
        <v>77</v>
      </c>
      <c r="D781" s="487">
        <v>1064</v>
      </c>
    </row>
    <row r="782" spans="1:4" x14ac:dyDescent="0.25">
      <c r="A782" s="88" t="s">
        <v>3483</v>
      </c>
      <c r="B782" s="193" t="s">
        <v>8664</v>
      </c>
      <c r="C782" s="88" t="s">
        <v>74</v>
      </c>
      <c r="D782" s="487">
        <v>26.05</v>
      </c>
    </row>
    <row r="783" spans="1:4" x14ac:dyDescent="0.25">
      <c r="A783" s="88" t="s">
        <v>3484</v>
      </c>
      <c r="B783" s="193" t="s">
        <v>8665</v>
      </c>
      <c r="C783" s="88" t="s">
        <v>74</v>
      </c>
      <c r="D783" s="487">
        <v>38.119999999999997</v>
      </c>
    </row>
    <row r="784" spans="1:4" x14ac:dyDescent="0.25">
      <c r="A784" s="88" t="s">
        <v>3485</v>
      </c>
      <c r="B784" s="193" t="s">
        <v>8666</v>
      </c>
      <c r="C784" s="88" t="s">
        <v>74</v>
      </c>
      <c r="D784" s="487">
        <v>48.97</v>
      </c>
    </row>
    <row r="785" spans="1:4" x14ac:dyDescent="0.25">
      <c r="A785" s="88" t="s">
        <v>3486</v>
      </c>
      <c r="B785" s="193" t="s">
        <v>8667</v>
      </c>
      <c r="C785" s="88" t="s">
        <v>74</v>
      </c>
      <c r="D785" s="487">
        <v>74.260000000000005</v>
      </c>
    </row>
    <row r="786" spans="1:4" x14ac:dyDescent="0.25">
      <c r="A786" s="88" t="s">
        <v>3487</v>
      </c>
      <c r="B786" s="193" t="s">
        <v>8668</v>
      </c>
      <c r="C786" s="88" t="s">
        <v>74</v>
      </c>
      <c r="D786" s="487">
        <v>88.7</v>
      </c>
    </row>
    <row r="787" spans="1:4" ht="25" x14ac:dyDescent="0.25">
      <c r="A787" s="88" t="s">
        <v>3493</v>
      </c>
      <c r="B787" s="193" t="s">
        <v>8677</v>
      </c>
      <c r="C787" s="88" t="s">
        <v>74</v>
      </c>
      <c r="D787" s="487">
        <v>140.9</v>
      </c>
    </row>
    <row r="788" spans="1:4" ht="25" x14ac:dyDescent="0.25">
      <c r="A788" s="88" t="s">
        <v>3494</v>
      </c>
      <c r="B788" s="193" t="s">
        <v>8678</v>
      </c>
      <c r="C788" s="88" t="s">
        <v>74</v>
      </c>
      <c r="D788" s="487">
        <v>152.47999999999999</v>
      </c>
    </row>
    <row r="789" spans="1:4" ht="25" x14ac:dyDescent="0.25">
      <c r="A789" s="88" t="s">
        <v>3495</v>
      </c>
      <c r="B789" s="193" t="s">
        <v>8679</v>
      </c>
      <c r="C789" s="88" t="s">
        <v>74</v>
      </c>
      <c r="D789" s="487">
        <v>175.03</v>
      </c>
    </row>
    <row r="790" spans="1:4" ht="25" x14ac:dyDescent="0.25">
      <c r="A790" s="88" t="s">
        <v>3496</v>
      </c>
      <c r="B790" s="193" t="s">
        <v>8680</v>
      </c>
      <c r="C790" s="88" t="s">
        <v>74</v>
      </c>
      <c r="D790" s="487">
        <v>250.77</v>
      </c>
    </row>
    <row r="791" spans="1:4" ht="25" x14ac:dyDescent="0.25">
      <c r="A791" s="88" t="s">
        <v>3497</v>
      </c>
      <c r="B791" s="193" t="s">
        <v>8681</v>
      </c>
      <c r="C791" s="88" t="s">
        <v>74</v>
      </c>
      <c r="D791" s="487">
        <v>374.98</v>
      </c>
    </row>
    <row r="792" spans="1:4" ht="25" x14ac:dyDescent="0.25">
      <c r="A792" s="88" t="s">
        <v>3498</v>
      </c>
      <c r="B792" s="193" t="s">
        <v>8682</v>
      </c>
      <c r="C792" s="88" t="s">
        <v>74</v>
      </c>
      <c r="D792" s="487">
        <v>402.63</v>
      </c>
    </row>
    <row r="793" spans="1:4" ht="25" x14ac:dyDescent="0.25">
      <c r="A793" s="88" t="s">
        <v>3499</v>
      </c>
      <c r="B793" s="193" t="s">
        <v>8683</v>
      </c>
      <c r="C793" s="88" t="s">
        <v>74</v>
      </c>
      <c r="D793" s="487">
        <v>432.88</v>
      </c>
    </row>
    <row r="794" spans="1:4" ht="25" x14ac:dyDescent="0.25">
      <c r="A794" s="88" t="s">
        <v>3488</v>
      </c>
      <c r="B794" s="193" t="s">
        <v>8672</v>
      </c>
      <c r="C794" s="88" t="s">
        <v>74</v>
      </c>
      <c r="D794" s="487">
        <v>509.6</v>
      </c>
    </row>
    <row r="795" spans="1:4" ht="25" x14ac:dyDescent="0.25">
      <c r="A795" s="88" t="s">
        <v>3489</v>
      </c>
      <c r="B795" s="193" t="s">
        <v>8673</v>
      </c>
      <c r="C795" s="88" t="s">
        <v>74</v>
      </c>
      <c r="D795" s="487">
        <v>662.49</v>
      </c>
    </row>
    <row r="796" spans="1:4" ht="25" x14ac:dyDescent="0.25">
      <c r="A796" s="88" t="s">
        <v>3490</v>
      </c>
      <c r="B796" s="193" t="s">
        <v>8674</v>
      </c>
      <c r="C796" s="88" t="s">
        <v>74</v>
      </c>
      <c r="D796" s="487">
        <v>676.05</v>
      </c>
    </row>
    <row r="797" spans="1:4" ht="25" x14ac:dyDescent="0.25">
      <c r="A797" s="88" t="s">
        <v>3491</v>
      </c>
      <c r="B797" s="193" t="s">
        <v>8675</v>
      </c>
      <c r="C797" s="88" t="s">
        <v>74</v>
      </c>
      <c r="D797" s="487">
        <v>1023.85</v>
      </c>
    </row>
    <row r="798" spans="1:4" ht="25" x14ac:dyDescent="0.25">
      <c r="A798" s="88" t="s">
        <v>3492</v>
      </c>
      <c r="B798" s="193" t="s">
        <v>8676</v>
      </c>
      <c r="C798" s="88" t="s">
        <v>74</v>
      </c>
      <c r="D798" s="487">
        <v>4120.4399999999996</v>
      </c>
    </row>
    <row r="799" spans="1:4" x14ac:dyDescent="0.25">
      <c r="A799" s="88" t="s">
        <v>3501</v>
      </c>
      <c r="B799" s="193" t="s">
        <v>8685</v>
      </c>
      <c r="C799" s="88" t="s">
        <v>74</v>
      </c>
      <c r="D799" s="487">
        <v>192.61</v>
      </c>
    </row>
    <row r="800" spans="1:4" x14ac:dyDescent="0.25">
      <c r="A800" s="88" t="s">
        <v>3502</v>
      </c>
      <c r="B800" s="193" t="s">
        <v>8686</v>
      </c>
      <c r="C800" s="88" t="s">
        <v>74</v>
      </c>
      <c r="D800" s="487">
        <v>249.76</v>
      </c>
    </row>
    <row r="801" spans="1:4" x14ac:dyDescent="0.25">
      <c r="A801" s="88" t="s">
        <v>3503</v>
      </c>
      <c r="B801" s="193" t="s">
        <v>8687</v>
      </c>
      <c r="C801" s="88" t="s">
        <v>74</v>
      </c>
      <c r="D801" s="487">
        <v>384.72</v>
      </c>
    </row>
    <row r="802" spans="1:4" x14ac:dyDescent="0.25">
      <c r="A802" s="88" t="s">
        <v>3504</v>
      </c>
      <c r="B802" s="193" t="s">
        <v>8688</v>
      </c>
      <c r="C802" s="88" t="s">
        <v>74</v>
      </c>
      <c r="D802" s="487">
        <v>504.02</v>
      </c>
    </row>
    <row r="803" spans="1:4" x14ac:dyDescent="0.25">
      <c r="A803" s="88" t="s">
        <v>3505</v>
      </c>
      <c r="B803" s="193" t="s">
        <v>8689</v>
      </c>
      <c r="C803" s="88" t="s">
        <v>74</v>
      </c>
      <c r="D803" s="487">
        <v>560.47</v>
      </c>
    </row>
    <row r="804" spans="1:4" x14ac:dyDescent="0.25">
      <c r="A804" s="88" t="s">
        <v>3506</v>
      </c>
      <c r="B804" s="193" t="s">
        <v>8690</v>
      </c>
      <c r="C804" s="88" t="s">
        <v>74</v>
      </c>
      <c r="D804" s="487">
        <v>737.02</v>
      </c>
    </row>
    <row r="805" spans="1:4" x14ac:dyDescent="0.25">
      <c r="A805" s="88" t="s">
        <v>3500</v>
      </c>
      <c r="B805" s="193" t="s">
        <v>8684</v>
      </c>
      <c r="C805" s="88" t="s">
        <v>74</v>
      </c>
      <c r="D805" s="487">
        <v>837.66</v>
      </c>
    </row>
    <row r="806" spans="1:4" x14ac:dyDescent="0.25">
      <c r="A806" s="88" t="s">
        <v>3510</v>
      </c>
      <c r="B806" s="193" t="s">
        <v>8694</v>
      </c>
      <c r="C806" s="88" t="s">
        <v>74</v>
      </c>
      <c r="D806" s="487">
        <v>170</v>
      </c>
    </row>
    <row r="807" spans="1:4" x14ac:dyDescent="0.25">
      <c r="A807" s="88" t="s">
        <v>3511</v>
      </c>
      <c r="B807" s="193" t="s">
        <v>8695</v>
      </c>
      <c r="C807" s="88" t="s">
        <v>74</v>
      </c>
      <c r="D807" s="487">
        <v>226.04</v>
      </c>
    </row>
    <row r="808" spans="1:4" x14ac:dyDescent="0.25">
      <c r="A808" s="88" t="s">
        <v>3512</v>
      </c>
      <c r="B808" s="193" t="s">
        <v>8696</v>
      </c>
      <c r="C808" s="88" t="s">
        <v>74</v>
      </c>
      <c r="D808" s="487">
        <v>270.26</v>
      </c>
    </row>
    <row r="809" spans="1:4" x14ac:dyDescent="0.25">
      <c r="A809" s="88" t="s">
        <v>3513</v>
      </c>
      <c r="B809" s="193" t="s">
        <v>8697</v>
      </c>
      <c r="C809" s="88" t="s">
        <v>74</v>
      </c>
      <c r="D809" s="487">
        <v>390.63</v>
      </c>
    </row>
    <row r="810" spans="1:4" x14ac:dyDescent="0.25">
      <c r="A810" s="88" t="s">
        <v>3514</v>
      </c>
      <c r="B810" s="193" t="s">
        <v>8698</v>
      </c>
      <c r="C810" s="88" t="s">
        <v>74</v>
      </c>
      <c r="D810" s="487">
        <v>579.25</v>
      </c>
    </row>
    <row r="811" spans="1:4" x14ac:dyDescent="0.25">
      <c r="A811" s="88" t="s">
        <v>3515</v>
      </c>
      <c r="B811" s="193" t="s">
        <v>8699</v>
      </c>
      <c r="C811" s="88" t="s">
        <v>74</v>
      </c>
      <c r="D811" s="487">
        <v>662.58</v>
      </c>
    </row>
    <row r="812" spans="1:4" x14ac:dyDescent="0.25">
      <c r="A812" s="88" t="s">
        <v>3516</v>
      </c>
      <c r="B812" s="193" t="s">
        <v>8700</v>
      </c>
      <c r="C812" s="88" t="s">
        <v>74</v>
      </c>
      <c r="D812" s="487">
        <v>859.03</v>
      </c>
    </row>
    <row r="813" spans="1:4" x14ac:dyDescent="0.25">
      <c r="A813" s="88" t="s">
        <v>3507</v>
      </c>
      <c r="B813" s="193" t="s">
        <v>8691</v>
      </c>
      <c r="C813" s="88" t="s">
        <v>74</v>
      </c>
      <c r="D813" s="487">
        <v>908.21</v>
      </c>
    </row>
    <row r="814" spans="1:4" x14ac:dyDescent="0.25">
      <c r="A814" s="88" t="s">
        <v>3508</v>
      </c>
      <c r="B814" s="193" t="s">
        <v>8692</v>
      </c>
      <c r="C814" s="88" t="s">
        <v>74</v>
      </c>
      <c r="D814" s="487">
        <v>1108.72</v>
      </c>
    </row>
    <row r="815" spans="1:4" x14ac:dyDescent="0.25">
      <c r="A815" s="88" t="s">
        <v>3509</v>
      </c>
      <c r="B815" s="193" t="s">
        <v>8693</v>
      </c>
      <c r="C815" s="88" t="s">
        <v>74</v>
      </c>
      <c r="D815" s="487">
        <v>1551.43</v>
      </c>
    </row>
    <row r="816" spans="1:4" x14ac:dyDescent="0.25">
      <c r="A816" s="88" t="s">
        <v>3523</v>
      </c>
      <c r="B816" s="193" t="s">
        <v>8707</v>
      </c>
      <c r="C816" s="88" t="s">
        <v>74</v>
      </c>
      <c r="D816" s="487">
        <v>462.92</v>
      </c>
    </row>
    <row r="817" spans="1:4" x14ac:dyDescent="0.25">
      <c r="A817" s="88" t="s">
        <v>3524</v>
      </c>
      <c r="B817" s="193" t="s">
        <v>8708</v>
      </c>
      <c r="C817" s="88" t="s">
        <v>74</v>
      </c>
      <c r="D817" s="487">
        <v>539.05999999999995</v>
      </c>
    </row>
    <row r="818" spans="1:4" x14ac:dyDescent="0.25">
      <c r="A818" s="88" t="s">
        <v>3525</v>
      </c>
      <c r="B818" s="193" t="s">
        <v>8709</v>
      </c>
      <c r="C818" s="88" t="s">
        <v>74</v>
      </c>
      <c r="D818" s="487">
        <v>866.77</v>
      </c>
    </row>
    <row r="819" spans="1:4" x14ac:dyDescent="0.25">
      <c r="A819" s="88" t="s">
        <v>3526</v>
      </c>
      <c r="B819" s="193" t="s">
        <v>8710</v>
      </c>
      <c r="C819" s="88" t="s">
        <v>74</v>
      </c>
      <c r="D819" s="487">
        <v>1269.8900000000001</v>
      </c>
    </row>
    <row r="820" spans="1:4" x14ac:dyDescent="0.25">
      <c r="A820" s="88" t="s">
        <v>3527</v>
      </c>
      <c r="B820" s="193" t="s">
        <v>8711</v>
      </c>
      <c r="C820" s="88" t="s">
        <v>74</v>
      </c>
      <c r="D820" s="487">
        <v>1873.26</v>
      </c>
    </row>
    <row r="821" spans="1:4" x14ac:dyDescent="0.25">
      <c r="A821" s="88" t="s">
        <v>3528</v>
      </c>
      <c r="B821" s="193" t="s">
        <v>8712</v>
      </c>
      <c r="C821" s="88" t="s">
        <v>74</v>
      </c>
      <c r="D821" s="487">
        <v>2288.02</v>
      </c>
    </row>
    <row r="822" spans="1:4" x14ac:dyDescent="0.25">
      <c r="A822" s="88" t="s">
        <v>3519</v>
      </c>
      <c r="B822" s="193" t="s">
        <v>8703</v>
      </c>
      <c r="C822" s="88" t="s">
        <v>74</v>
      </c>
      <c r="D822" s="487">
        <v>2718.66</v>
      </c>
    </row>
    <row r="823" spans="1:4" x14ac:dyDescent="0.25">
      <c r="A823" s="88" t="s">
        <v>3520</v>
      </c>
      <c r="B823" s="193" t="s">
        <v>8704</v>
      </c>
      <c r="C823" s="88" t="s">
        <v>74</v>
      </c>
      <c r="D823" s="487">
        <v>5226.18</v>
      </c>
    </row>
    <row r="824" spans="1:4" x14ac:dyDescent="0.25">
      <c r="A824" s="88" t="s">
        <v>3521</v>
      </c>
      <c r="B824" s="193" t="s">
        <v>8705</v>
      </c>
      <c r="C824" s="88" t="s">
        <v>74</v>
      </c>
      <c r="D824" s="487">
        <v>6858.45</v>
      </c>
    </row>
    <row r="825" spans="1:4" x14ac:dyDescent="0.25">
      <c r="A825" s="88" t="s">
        <v>3522</v>
      </c>
      <c r="B825" s="193" t="s">
        <v>8706</v>
      </c>
      <c r="C825" s="88" t="s">
        <v>74</v>
      </c>
      <c r="D825" s="487">
        <v>9241.4699999999993</v>
      </c>
    </row>
    <row r="826" spans="1:4" ht="25" x14ac:dyDescent="0.25">
      <c r="A826" s="88" t="s">
        <v>3529</v>
      </c>
      <c r="B826" s="193" t="s">
        <v>8751</v>
      </c>
      <c r="C826" s="88" t="s">
        <v>77</v>
      </c>
      <c r="D826" s="487">
        <v>326.94</v>
      </c>
    </row>
    <row r="827" spans="1:4" ht="25" x14ac:dyDescent="0.25">
      <c r="A827" s="88" t="s">
        <v>3530</v>
      </c>
      <c r="B827" s="193" t="s">
        <v>8752</v>
      </c>
      <c r="C827" s="88" t="s">
        <v>77</v>
      </c>
      <c r="D827" s="487">
        <v>631.96</v>
      </c>
    </row>
    <row r="828" spans="1:4" ht="25" x14ac:dyDescent="0.25">
      <c r="A828" s="88" t="s">
        <v>3531</v>
      </c>
      <c r="B828" s="193" t="s">
        <v>8753</v>
      </c>
      <c r="C828" s="88" t="s">
        <v>77</v>
      </c>
      <c r="D828" s="487">
        <v>823.48</v>
      </c>
    </row>
    <row r="829" spans="1:4" ht="25" x14ac:dyDescent="0.25">
      <c r="A829" s="88" t="s">
        <v>3517</v>
      </c>
      <c r="B829" s="193" t="s">
        <v>8701</v>
      </c>
      <c r="C829" s="88" t="s">
        <v>74</v>
      </c>
      <c r="D829" s="487">
        <v>78.84</v>
      </c>
    </row>
    <row r="830" spans="1:4" ht="25" x14ac:dyDescent="0.25">
      <c r="A830" s="88" t="s">
        <v>6978</v>
      </c>
      <c r="B830" s="193" t="s">
        <v>8854</v>
      </c>
      <c r="C830" s="88" t="s">
        <v>74</v>
      </c>
      <c r="D830" s="487">
        <v>95.08</v>
      </c>
    </row>
    <row r="831" spans="1:4" ht="25" x14ac:dyDescent="0.25">
      <c r="A831" s="88" t="s">
        <v>3518</v>
      </c>
      <c r="B831" s="193" t="s">
        <v>8702</v>
      </c>
      <c r="C831" s="88" t="s">
        <v>74</v>
      </c>
      <c r="D831" s="487">
        <v>136.91999999999999</v>
      </c>
    </row>
    <row r="832" spans="1:4" x14ac:dyDescent="0.25">
      <c r="A832" s="88"/>
      <c r="B832" s="193" t="s">
        <v>11737</v>
      </c>
      <c r="C832" s="88"/>
      <c r="D832" s="487"/>
    </row>
    <row r="833" spans="1:4" x14ac:dyDescent="0.25">
      <c r="A833" s="88"/>
      <c r="B833" s="193" t="s">
        <v>11738</v>
      </c>
      <c r="C833" s="88"/>
      <c r="D833" s="487"/>
    </row>
    <row r="834" spans="1:4" x14ac:dyDescent="0.25">
      <c r="A834" s="88" t="s">
        <v>3538</v>
      </c>
      <c r="B834" s="193" t="s">
        <v>3539</v>
      </c>
      <c r="C834" s="88" t="s">
        <v>71</v>
      </c>
      <c r="D834" s="487">
        <v>470.38</v>
      </c>
    </row>
    <row r="835" spans="1:4" x14ac:dyDescent="0.25">
      <c r="A835" s="88" t="s">
        <v>12815</v>
      </c>
      <c r="B835" s="193" t="s">
        <v>12816</v>
      </c>
      <c r="C835" s="88" t="s">
        <v>69</v>
      </c>
      <c r="D835" s="487">
        <v>13.52</v>
      </c>
    </row>
    <row r="836" spans="1:4" x14ac:dyDescent="0.25">
      <c r="A836" s="88" t="s">
        <v>3540</v>
      </c>
      <c r="B836" s="193" t="s">
        <v>8593</v>
      </c>
      <c r="C836" s="88" t="s">
        <v>77</v>
      </c>
      <c r="D836" s="487">
        <v>122.09</v>
      </c>
    </row>
    <row r="837" spans="1:4" x14ac:dyDescent="0.25">
      <c r="A837" s="88" t="s">
        <v>3541</v>
      </c>
      <c r="B837" s="193" t="s">
        <v>8754</v>
      </c>
      <c r="C837" s="88" t="s">
        <v>77</v>
      </c>
      <c r="D837" s="487">
        <v>36.46</v>
      </c>
    </row>
    <row r="838" spans="1:4" x14ac:dyDescent="0.25">
      <c r="A838" s="88" t="s">
        <v>3542</v>
      </c>
      <c r="B838" s="193" t="s">
        <v>8594</v>
      </c>
      <c r="C838" s="88" t="s">
        <v>77</v>
      </c>
      <c r="D838" s="487">
        <v>103.51</v>
      </c>
    </row>
    <row r="839" spans="1:4" x14ac:dyDescent="0.25">
      <c r="A839" s="88" t="s">
        <v>3543</v>
      </c>
      <c r="B839" s="193" t="s">
        <v>8755</v>
      </c>
      <c r="C839" s="88" t="s">
        <v>77</v>
      </c>
      <c r="D839" s="487">
        <v>99.03</v>
      </c>
    </row>
    <row r="840" spans="1:4" x14ac:dyDescent="0.25">
      <c r="A840" s="88" t="s">
        <v>3544</v>
      </c>
      <c r="B840" s="193" t="s">
        <v>108</v>
      </c>
      <c r="C840" s="88" t="s">
        <v>69</v>
      </c>
      <c r="D840" s="487">
        <v>1.26</v>
      </c>
    </row>
    <row r="841" spans="1:4" x14ac:dyDescent="0.25">
      <c r="A841" s="88" t="s">
        <v>3545</v>
      </c>
      <c r="B841" s="193" t="s">
        <v>3546</v>
      </c>
      <c r="C841" s="88" t="s">
        <v>75</v>
      </c>
      <c r="D841" s="487">
        <v>8.81</v>
      </c>
    </row>
    <row r="842" spans="1:4" x14ac:dyDescent="0.25">
      <c r="A842" s="88" t="s">
        <v>3547</v>
      </c>
      <c r="B842" s="193" t="s">
        <v>8758</v>
      </c>
      <c r="C842" s="88" t="s">
        <v>77</v>
      </c>
      <c r="D842" s="487">
        <v>25.99</v>
      </c>
    </row>
    <row r="843" spans="1:4" x14ac:dyDescent="0.25">
      <c r="A843" s="88" t="s">
        <v>3550</v>
      </c>
      <c r="B843" s="193" t="s">
        <v>15930</v>
      </c>
      <c r="C843" s="88" t="s">
        <v>80</v>
      </c>
      <c r="D843" s="487">
        <v>136</v>
      </c>
    </row>
    <row r="844" spans="1:4" x14ac:dyDescent="0.25">
      <c r="A844" s="88" t="s">
        <v>3548</v>
      </c>
      <c r="B844" s="193" t="s">
        <v>8759</v>
      </c>
      <c r="C844" s="88" t="s">
        <v>80</v>
      </c>
      <c r="D844" s="487">
        <v>69.8</v>
      </c>
    </row>
    <row r="845" spans="1:4" x14ac:dyDescent="0.25">
      <c r="A845" s="88" t="s">
        <v>3549</v>
      </c>
      <c r="B845" s="193" t="s">
        <v>8761</v>
      </c>
      <c r="C845" s="88" t="s">
        <v>77</v>
      </c>
      <c r="D845" s="487">
        <v>9.99</v>
      </c>
    </row>
    <row r="846" spans="1:4" x14ac:dyDescent="0.25">
      <c r="A846" s="88" t="s">
        <v>3551</v>
      </c>
      <c r="B846" s="193" t="s">
        <v>8595</v>
      </c>
      <c r="C846" s="88" t="s">
        <v>71</v>
      </c>
      <c r="D846" s="487">
        <v>228.39</v>
      </c>
    </row>
    <row r="847" spans="1:4" x14ac:dyDescent="0.25">
      <c r="A847" s="88"/>
      <c r="B847" s="193" t="s">
        <v>11739</v>
      </c>
      <c r="C847" s="88"/>
      <c r="D847" s="487"/>
    </row>
    <row r="848" spans="1:4" x14ac:dyDescent="0.25">
      <c r="A848" s="88"/>
      <c r="B848" s="193" t="s">
        <v>11740</v>
      </c>
      <c r="C848" s="88"/>
      <c r="D848" s="487"/>
    </row>
    <row r="849" spans="1:4" x14ac:dyDescent="0.25">
      <c r="A849" s="88" t="s">
        <v>3552</v>
      </c>
      <c r="B849" s="193" t="s">
        <v>8507</v>
      </c>
      <c r="C849" s="88" t="s">
        <v>77</v>
      </c>
      <c r="D849" s="487">
        <v>5.01</v>
      </c>
    </row>
    <row r="850" spans="1:4" x14ac:dyDescent="0.25">
      <c r="A850" s="88" t="s">
        <v>3553</v>
      </c>
      <c r="B850" s="193" t="s">
        <v>8508</v>
      </c>
      <c r="C850" s="88" t="s">
        <v>77</v>
      </c>
      <c r="D850" s="487">
        <v>6.45</v>
      </c>
    </row>
    <row r="851" spans="1:4" x14ac:dyDescent="0.25">
      <c r="A851" s="88" t="s">
        <v>3554</v>
      </c>
      <c r="B851" s="193" t="s">
        <v>8509</v>
      </c>
      <c r="C851" s="88" t="s">
        <v>77</v>
      </c>
      <c r="D851" s="487">
        <v>3.32</v>
      </c>
    </row>
    <row r="852" spans="1:4" x14ac:dyDescent="0.25">
      <c r="A852" s="88" t="s">
        <v>3555</v>
      </c>
      <c r="B852" s="193" t="s">
        <v>8510</v>
      </c>
      <c r="C852" s="88" t="s">
        <v>75</v>
      </c>
      <c r="D852" s="487">
        <v>73.12</v>
      </c>
    </row>
    <row r="853" spans="1:4" x14ac:dyDescent="0.25">
      <c r="A853" s="88" t="s">
        <v>3556</v>
      </c>
      <c r="B853" s="193" t="s">
        <v>8511</v>
      </c>
      <c r="C853" s="88" t="s">
        <v>77</v>
      </c>
      <c r="D853" s="487">
        <v>5.44</v>
      </c>
    </row>
    <row r="854" spans="1:4" x14ac:dyDescent="0.25">
      <c r="A854" s="88" t="s">
        <v>3557</v>
      </c>
      <c r="B854" s="193" t="s">
        <v>8512</v>
      </c>
      <c r="C854" s="88" t="s">
        <v>77</v>
      </c>
      <c r="D854" s="487">
        <v>7.03</v>
      </c>
    </row>
    <row r="855" spans="1:4" x14ac:dyDescent="0.25">
      <c r="A855" s="88" t="s">
        <v>3558</v>
      </c>
      <c r="B855" s="193" t="s">
        <v>8513</v>
      </c>
      <c r="C855" s="88" t="s">
        <v>77</v>
      </c>
      <c r="D855" s="487">
        <v>3.17</v>
      </c>
    </row>
    <row r="856" spans="1:4" x14ac:dyDescent="0.25">
      <c r="A856" s="88" t="s">
        <v>3559</v>
      </c>
      <c r="B856" s="193" t="s">
        <v>8514</v>
      </c>
      <c r="C856" s="88" t="s">
        <v>77</v>
      </c>
      <c r="D856" s="487">
        <v>19.43</v>
      </c>
    </row>
    <row r="857" spans="1:4" x14ac:dyDescent="0.25">
      <c r="A857" s="88" t="s">
        <v>3560</v>
      </c>
      <c r="B857" s="193" t="s">
        <v>8515</v>
      </c>
      <c r="C857" s="88" t="s">
        <v>77</v>
      </c>
      <c r="D857" s="487">
        <v>30.73</v>
      </c>
    </row>
    <row r="858" spans="1:4" x14ac:dyDescent="0.25">
      <c r="A858" s="88" t="s">
        <v>3561</v>
      </c>
      <c r="B858" s="193" t="s">
        <v>8516</v>
      </c>
      <c r="C858" s="88" t="s">
        <v>77</v>
      </c>
      <c r="D858" s="487">
        <v>4.1399999999999997</v>
      </c>
    </row>
    <row r="859" spans="1:4" x14ac:dyDescent="0.25">
      <c r="A859" s="88" t="s">
        <v>3562</v>
      </c>
      <c r="B859" s="193" t="s">
        <v>8840</v>
      </c>
      <c r="C859" s="88" t="s">
        <v>77</v>
      </c>
      <c r="D859" s="487">
        <v>4.4000000000000004</v>
      </c>
    </row>
    <row r="860" spans="1:4" x14ac:dyDescent="0.25">
      <c r="A860" s="88" t="s">
        <v>3563</v>
      </c>
      <c r="B860" s="193" t="s">
        <v>8839</v>
      </c>
      <c r="C860" s="88" t="s">
        <v>77</v>
      </c>
      <c r="D860" s="487">
        <v>6.31</v>
      </c>
    </row>
    <row r="861" spans="1:4" x14ac:dyDescent="0.25">
      <c r="A861" s="88"/>
      <c r="B861" s="193" t="s">
        <v>11741</v>
      </c>
      <c r="C861" s="88"/>
      <c r="D861" s="487"/>
    </row>
    <row r="862" spans="1:4" x14ac:dyDescent="0.25">
      <c r="A862" s="88" t="s">
        <v>3564</v>
      </c>
      <c r="B862" s="193" t="s">
        <v>8517</v>
      </c>
      <c r="C862" s="88" t="s">
        <v>77</v>
      </c>
      <c r="D862" s="487">
        <v>7.8</v>
      </c>
    </row>
    <row r="863" spans="1:4" x14ac:dyDescent="0.25">
      <c r="A863" s="88" t="s">
        <v>3565</v>
      </c>
      <c r="B863" s="193" t="s">
        <v>8518</v>
      </c>
      <c r="C863" s="88" t="s">
        <v>77</v>
      </c>
      <c r="D863" s="487">
        <v>17.29</v>
      </c>
    </row>
    <row r="864" spans="1:4" x14ac:dyDescent="0.25">
      <c r="A864" s="88" t="s">
        <v>3566</v>
      </c>
      <c r="B864" s="193" t="s">
        <v>3567</v>
      </c>
      <c r="C864" s="88" t="s">
        <v>77</v>
      </c>
      <c r="D864" s="487">
        <v>8.5399999999999991</v>
      </c>
    </row>
    <row r="865" spans="1:4" x14ac:dyDescent="0.25">
      <c r="A865" s="88"/>
      <c r="B865" s="193" t="s">
        <v>11742</v>
      </c>
      <c r="C865" s="88"/>
      <c r="D865" s="487"/>
    </row>
    <row r="866" spans="1:4" x14ac:dyDescent="0.25">
      <c r="A866" s="88" t="s">
        <v>3568</v>
      </c>
      <c r="B866" s="193" t="s">
        <v>8519</v>
      </c>
      <c r="C866" s="88" t="s">
        <v>77</v>
      </c>
      <c r="D866" s="487">
        <v>1.1200000000000001</v>
      </c>
    </row>
    <row r="867" spans="1:4" x14ac:dyDescent="0.25">
      <c r="A867" s="88" t="s">
        <v>3569</v>
      </c>
      <c r="B867" s="193" t="s">
        <v>8520</v>
      </c>
      <c r="C867" s="88" t="s">
        <v>77</v>
      </c>
      <c r="D867" s="487">
        <v>2.5</v>
      </c>
    </row>
    <row r="868" spans="1:4" x14ac:dyDescent="0.25">
      <c r="A868" s="88" t="s">
        <v>3570</v>
      </c>
      <c r="B868" s="193" t="s">
        <v>8521</v>
      </c>
      <c r="C868" s="88" t="s">
        <v>77</v>
      </c>
      <c r="D868" s="487">
        <v>0.65</v>
      </c>
    </row>
    <row r="869" spans="1:4" x14ac:dyDescent="0.25">
      <c r="A869" s="88" t="s">
        <v>3571</v>
      </c>
      <c r="B869" s="193" t="s">
        <v>8522</v>
      </c>
      <c r="C869" s="88" t="s">
        <v>77</v>
      </c>
      <c r="D869" s="487">
        <v>2.0299999999999998</v>
      </c>
    </row>
    <row r="870" spans="1:4" x14ac:dyDescent="0.25">
      <c r="A870" s="88"/>
      <c r="B870" s="193" t="s">
        <v>11743</v>
      </c>
      <c r="C870" s="88"/>
      <c r="D870" s="487"/>
    </row>
    <row r="871" spans="1:4" x14ac:dyDescent="0.25">
      <c r="A871" s="88"/>
      <c r="B871" s="193" t="s">
        <v>11679</v>
      </c>
      <c r="C871" s="88"/>
      <c r="D871" s="487"/>
    </row>
    <row r="872" spans="1:4" x14ac:dyDescent="0.25">
      <c r="A872" s="88" t="s">
        <v>3572</v>
      </c>
      <c r="B872" s="193" t="s">
        <v>109</v>
      </c>
      <c r="C872" s="88" t="s">
        <v>69</v>
      </c>
      <c r="D872" s="487">
        <v>10.48</v>
      </c>
    </row>
    <row r="873" spans="1:4" x14ac:dyDescent="0.25">
      <c r="A873" s="88"/>
      <c r="B873" s="193" t="s">
        <v>11743</v>
      </c>
      <c r="C873" s="88"/>
      <c r="D873" s="487"/>
    </row>
    <row r="874" spans="1:4" x14ac:dyDescent="0.25">
      <c r="A874" s="88" t="s">
        <v>3573</v>
      </c>
      <c r="B874" s="193" t="s">
        <v>8571</v>
      </c>
      <c r="C874" s="88" t="s">
        <v>75</v>
      </c>
      <c r="D874" s="487">
        <v>419.15</v>
      </c>
    </row>
    <row r="875" spans="1:4" x14ac:dyDescent="0.25">
      <c r="A875" s="88" t="s">
        <v>3574</v>
      </c>
      <c r="B875" s="193" t="s">
        <v>8572</v>
      </c>
      <c r="C875" s="88" t="s">
        <v>75</v>
      </c>
      <c r="D875" s="487">
        <v>320.39</v>
      </c>
    </row>
    <row r="876" spans="1:4" x14ac:dyDescent="0.25">
      <c r="A876" s="88" t="s">
        <v>3575</v>
      </c>
      <c r="B876" s="193" t="s">
        <v>8573</v>
      </c>
      <c r="C876" s="88" t="s">
        <v>75</v>
      </c>
      <c r="D876" s="487">
        <v>377.66</v>
      </c>
    </row>
    <row r="877" spans="1:4" x14ac:dyDescent="0.25">
      <c r="A877" s="88" t="s">
        <v>3576</v>
      </c>
      <c r="B877" s="193" t="s">
        <v>8574</v>
      </c>
      <c r="C877" s="88" t="s">
        <v>75</v>
      </c>
      <c r="D877" s="487">
        <v>112.83</v>
      </c>
    </row>
    <row r="878" spans="1:4" x14ac:dyDescent="0.25">
      <c r="A878" s="88" t="s">
        <v>3577</v>
      </c>
      <c r="B878" s="193" t="s">
        <v>8575</v>
      </c>
      <c r="C878" s="88" t="s">
        <v>75</v>
      </c>
      <c r="D878" s="487">
        <v>134.97999999999999</v>
      </c>
    </row>
    <row r="879" spans="1:4" x14ac:dyDescent="0.25">
      <c r="A879" s="88" t="s">
        <v>3578</v>
      </c>
      <c r="B879" s="193" t="s">
        <v>8576</v>
      </c>
      <c r="C879" s="88" t="s">
        <v>75</v>
      </c>
      <c r="D879" s="487">
        <v>162.24</v>
      </c>
    </row>
    <row r="880" spans="1:4" x14ac:dyDescent="0.25">
      <c r="A880" s="88" t="s">
        <v>3579</v>
      </c>
      <c r="B880" s="193" t="s">
        <v>8577</v>
      </c>
      <c r="C880" s="88" t="s">
        <v>75</v>
      </c>
      <c r="D880" s="487">
        <v>194.29</v>
      </c>
    </row>
    <row r="881" spans="1:4" x14ac:dyDescent="0.25">
      <c r="A881" s="88" t="s">
        <v>3580</v>
      </c>
      <c r="B881" s="193" t="s">
        <v>8578</v>
      </c>
      <c r="C881" s="88" t="s">
        <v>75</v>
      </c>
      <c r="D881" s="487">
        <v>379.86</v>
      </c>
    </row>
    <row r="882" spans="1:4" x14ac:dyDescent="0.25">
      <c r="A882" s="88" t="s">
        <v>3581</v>
      </c>
      <c r="B882" s="193" t="s">
        <v>8579</v>
      </c>
      <c r="C882" s="88" t="s">
        <v>75</v>
      </c>
      <c r="D882" s="487">
        <v>226.71</v>
      </c>
    </row>
    <row r="883" spans="1:4" x14ac:dyDescent="0.25">
      <c r="A883" s="88" t="s">
        <v>3582</v>
      </c>
      <c r="B883" s="193" t="s">
        <v>8580</v>
      </c>
      <c r="C883" s="88" t="s">
        <v>75</v>
      </c>
      <c r="D883" s="487">
        <v>278.37</v>
      </c>
    </row>
    <row r="884" spans="1:4" x14ac:dyDescent="0.25">
      <c r="A884" s="88"/>
      <c r="B884" s="193" t="s">
        <v>11744</v>
      </c>
      <c r="C884" s="88"/>
      <c r="D884" s="487"/>
    </row>
    <row r="885" spans="1:4" x14ac:dyDescent="0.25">
      <c r="A885" s="88"/>
      <c r="B885" s="193" t="s">
        <v>11745</v>
      </c>
      <c r="C885" s="88"/>
      <c r="D885" s="487"/>
    </row>
    <row r="886" spans="1:4" x14ac:dyDescent="0.25">
      <c r="A886" s="88"/>
      <c r="B886" s="193" t="s">
        <v>11745</v>
      </c>
      <c r="C886" s="88"/>
      <c r="D886" s="487"/>
    </row>
    <row r="887" spans="1:4" x14ac:dyDescent="0.25">
      <c r="A887" s="88" t="s">
        <v>3670</v>
      </c>
      <c r="B887" s="193" t="s">
        <v>9380</v>
      </c>
      <c r="C887" s="88" t="s">
        <v>74</v>
      </c>
      <c r="D887" s="487">
        <v>21.72</v>
      </c>
    </row>
    <row r="888" spans="1:4" x14ac:dyDescent="0.25">
      <c r="A888" s="88" t="s">
        <v>3671</v>
      </c>
      <c r="B888" s="193" t="s">
        <v>9297</v>
      </c>
      <c r="C888" s="88" t="s">
        <v>74</v>
      </c>
      <c r="D888" s="487">
        <v>39.479999999999997</v>
      </c>
    </row>
    <row r="889" spans="1:4" x14ac:dyDescent="0.25">
      <c r="A889" s="88" t="s">
        <v>3672</v>
      </c>
      <c r="B889" s="193" t="s">
        <v>9299</v>
      </c>
      <c r="C889" s="88" t="s">
        <v>74</v>
      </c>
      <c r="D889" s="487">
        <v>53.3</v>
      </c>
    </row>
    <row r="890" spans="1:4" x14ac:dyDescent="0.25">
      <c r="A890" s="88" t="s">
        <v>3673</v>
      </c>
      <c r="B890" s="193" t="s">
        <v>9301</v>
      </c>
      <c r="C890" s="88" t="s">
        <v>74</v>
      </c>
      <c r="D890" s="487">
        <v>71.069999999999993</v>
      </c>
    </row>
    <row r="891" spans="1:4" x14ac:dyDescent="0.25">
      <c r="A891" s="88" t="s">
        <v>3674</v>
      </c>
      <c r="B891" s="193" t="s">
        <v>9294</v>
      </c>
      <c r="C891" s="88" t="s">
        <v>74</v>
      </c>
      <c r="D891" s="487">
        <v>142.13</v>
      </c>
    </row>
    <row r="892" spans="1:4" x14ac:dyDescent="0.25">
      <c r="A892" s="88" t="s">
        <v>3675</v>
      </c>
      <c r="B892" s="193" t="s">
        <v>9295</v>
      </c>
      <c r="C892" s="88" t="s">
        <v>74</v>
      </c>
      <c r="D892" s="487">
        <v>212.21</v>
      </c>
    </row>
    <row r="893" spans="1:4" x14ac:dyDescent="0.25">
      <c r="A893" s="88" t="s">
        <v>3676</v>
      </c>
      <c r="B893" s="193" t="s">
        <v>9296</v>
      </c>
      <c r="C893" s="88" t="s">
        <v>74</v>
      </c>
      <c r="D893" s="487">
        <v>284.27</v>
      </c>
    </row>
    <row r="894" spans="1:4" x14ac:dyDescent="0.25">
      <c r="A894" s="88" t="s">
        <v>3677</v>
      </c>
      <c r="B894" s="193" t="s">
        <v>9298</v>
      </c>
      <c r="C894" s="88" t="s">
        <v>74</v>
      </c>
      <c r="D894" s="487">
        <v>424.42</v>
      </c>
    </row>
    <row r="895" spans="1:4" x14ac:dyDescent="0.25">
      <c r="A895" s="88" t="s">
        <v>3678</v>
      </c>
      <c r="B895" s="193" t="s">
        <v>9300</v>
      </c>
      <c r="C895" s="88" t="s">
        <v>74</v>
      </c>
      <c r="D895" s="487">
        <v>566.54999999999995</v>
      </c>
    </row>
    <row r="896" spans="1:4" x14ac:dyDescent="0.25">
      <c r="A896" s="88" t="s">
        <v>3679</v>
      </c>
      <c r="B896" s="193" t="s">
        <v>9302</v>
      </c>
      <c r="C896" s="88" t="s">
        <v>74</v>
      </c>
      <c r="D896" s="487">
        <v>708.68</v>
      </c>
    </row>
    <row r="897" spans="1:4" x14ac:dyDescent="0.25">
      <c r="A897" s="88" t="s">
        <v>3680</v>
      </c>
      <c r="B897" s="193" t="s">
        <v>9303</v>
      </c>
      <c r="C897" s="88" t="s">
        <v>74</v>
      </c>
      <c r="D897" s="487">
        <v>849.83</v>
      </c>
    </row>
    <row r="898" spans="1:4" ht="25" x14ac:dyDescent="0.25">
      <c r="A898" s="88" t="s">
        <v>3681</v>
      </c>
      <c r="B898" s="193" t="s">
        <v>9293</v>
      </c>
      <c r="C898" s="88" t="s">
        <v>74</v>
      </c>
      <c r="D898" s="487">
        <v>1275.23</v>
      </c>
    </row>
    <row r="899" spans="1:4" ht="25" x14ac:dyDescent="0.25">
      <c r="A899" s="88" t="s">
        <v>3683</v>
      </c>
      <c r="B899" s="193" t="s">
        <v>9305</v>
      </c>
      <c r="C899" s="88" t="s">
        <v>77</v>
      </c>
      <c r="D899" s="487">
        <v>29.89</v>
      </c>
    </row>
    <row r="900" spans="1:4" x14ac:dyDescent="0.25">
      <c r="A900" s="88" t="s">
        <v>3684</v>
      </c>
      <c r="B900" s="193" t="s">
        <v>9306</v>
      </c>
      <c r="C900" s="88" t="s">
        <v>77</v>
      </c>
      <c r="D900" s="487">
        <v>28.04</v>
      </c>
    </row>
    <row r="901" spans="1:4" x14ac:dyDescent="0.25">
      <c r="A901" s="88" t="s">
        <v>3685</v>
      </c>
      <c r="B901" s="193" t="s">
        <v>9307</v>
      </c>
      <c r="C901" s="88" t="s">
        <v>77</v>
      </c>
      <c r="D901" s="487">
        <v>25.26</v>
      </c>
    </row>
    <row r="902" spans="1:4" x14ac:dyDescent="0.25">
      <c r="A902" s="88" t="s">
        <v>3686</v>
      </c>
      <c r="B902" s="193" t="s">
        <v>9308</v>
      </c>
      <c r="C902" s="88" t="s">
        <v>77</v>
      </c>
      <c r="D902" s="487">
        <v>26.09</v>
      </c>
    </row>
    <row r="903" spans="1:4" x14ac:dyDescent="0.25">
      <c r="A903" s="88" t="s">
        <v>3687</v>
      </c>
      <c r="B903" s="193" t="s">
        <v>9309</v>
      </c>
      <c r="C903" s="88" t="s">
        <v>77</v>
      </c>
      <c r="D903" s="487">
        <v>34.33</v>
      </c>
    </row>
    <row r="904" spans="1:4" x14ac:dyDescent="0.25">
      <c r="A904" s="88" t="s">
        <v>3689</v>
      </c>
      <c r="B904" s="193" t="s">
        <v>9311</v>
      </c>
      <c r="C904" s="88" t="s">
        <v>77</v>
      </c>
      <c r="D904" s="487">
        <v>33.729999999999997</v>
      </c>
    </row>
    <row r="905" spans="1:4" ht="25" x14ac:dyDescent="0.25">
      <c r="A905" s="88" t="s">
        <v>3688</v>
      </c>
      <c r="B905" s="193" t="s">
        <v>9310</v>
      </c>
      <c r="C905" s="88" t="s">
        <v>77</v>
      </c>
      <c r="D905" s="487">
        <v>63.89</v>
      </c>
    </row>
    <row r="906" spans="1:4" x14ac:dyDescent="0.25">
      <c r="A906" s="88" t="s">
        <v>3682</v>
      </c>
      <c r="B906" s="193" t="s">
        <v>9304</v>
      </c>
      <c r="C906" s="88" t="s">
        <v>77</v>
      </c>
      <c r="D906" s="487">
        <v>36.17</v>
      </c>
    </row>
    <row r="907" spans="1:4" x14ac:dyDescent="0.25">
      <c r="A907" s="88" t="s">
        <v>3690</v>
      </c>
      <c r="B907" s="193" t="s">
        <v>9313</v>
      </c>
      <c r="C907" s="88" t="s">
        <v>74</v>
      </c>
      <c r="D907" s="487">
        <v>27.64</v>
      </c>
    </row>
    <row r="908" spans="1:4" x14ac:dyDescent="0.25">
      <c r="A908" s="88" t="s">
        <v>3691</v>
      </c>
      <c r="B908" s="193" t="s">
        <v>9314</v>
      </c>
      <c r="C908" s="88" t="s">
        <v>74</v>
      </c>
      <c r="D908" s="487">
        <v>62.18</v>
      </c>
    </row>
    <row r="909" spans="1:4" x14ac:dyDescent="0.25">
      <c r="A909" s="88"/>
      <c r="B909" s="193" t="s">
        <v>11746</v>
      </c>
      <c r="C909" s="88"/>
      <c r="D909" s="487"/>
    </row>
    <row r="910" spans="1:4" x14ac:dyDescent="0.25">
      <c r="A910" s="88"/>
      <c r="B910" s="193" t="s">
        <v>11747</v>
      </c>
      <c r="C910" s="88"/>
      <c r="D910" s="487"/>
    </row>
    <row r="911" spans="1:4" x14ac:dyDescent="0.25">
      <c r="A911" s="88" t="s">
        <v>4426</v>
      </c>
      <c r="B911" s="193" t="s">
        <v>4427</v>
      </c>
      <c r="C911" s="88" t="s">
        <v>77</v>
      </c>
      <c r="D911" s="487">
        <v>1494.07</v>
      </c>
    </row>
    <row r="912" spans="1:4" ht="25" x14ac:dyDescent="0.25">
      <c r="A912" s="88" t="s">
        <v>4428</v>
      </c>
      <c r="B912" s="193" t="s">
        <v>4429</v>
      </c>
      <c r="C912" s="88" t="s">
        <v>77</v>
      </c>
      <c r="D912" s="487">
        <v>296.5</v>
      </c>
    </row>
    <row r="913" spans="1:4" ht="25" x14ac:dyDescent="0.25">
      <c r="A913" s="88" t="s">
        <v>4430</v>
      </c>
      <c r="B913" s="193" t="s">
        <v>4431</v>
      </c>
      <c r="C913" s="88" t="s">
        <v>77</v>
      </c>
      <c r="D913" s="487">
        <v>1898.11</v>
      </c>
    </row>
    <row r="914" spans="1:4" ht="25" x14ac:dyDescent="0.25">
      <c r="A914" s="88" t="s">
        <v>4434</v>
      </c>
      <c r="B914" s="193" t="s">
        <v>4435</v>
      </c>
      <c r="C914" s="88" t="s">
        <v>77</v>
      </c>
      <c r="D914" s="487">
        <v>2909</v>
      </c>
    </row>
    <row r="915" spans="1:4" ht="37.5" x14ac:dyDescent="0.25">
      <c r="A915" s="88" t="s">
        <v>4432</v>
      </c>
      <c r="B915" s="193" t="s">
        <v>4433</v>
      </c>
      <c r="C915" s="88" t="s">
        <v>77</v>
      </c>
      <c r="D915" s="487">
        <v>12520</v>
      </c>
    </row>
    <row r="916" spans="1:4" x14ac:dyDescent="0.25">
      <c r="A916" s="88" t="s">
        <v>4436</v>
      </c>
      <c r="B916" s="193" t="s">
        <v>4437</v>
      </c>
      <c r="C916" s="88" t="s">
        <v>77</v>
      </c>
      <c r="D916" s="487">
        <v>22242.5</v>
      </c>
    </row>
    <row r="917" spans="1:4" x14ac:dyDescent="0.25">
      <c r="A917" s="88" t="s">
        <v>4438</v>
      </c>
      <c r="B917" s="193" t="s">
        <v>4439</v>
      </c>
      <c r="C917" s="88" t="s">
        <v>77</v>
      </c>
      <c r="D917" s="487">
        <v>230.16</v>
      </c>
    </row>
    <row r="918" spans="1:4" x14ac:dyDescent="0.25">
      <c r="A918" s="88" t="s">
        <v>4440</v>
      </c>
      <c r="B918" s="193" t="s">
        <v>9368</v>
      </c>
      <c r="C918" s="88" t="s">
        <v>77</v>
      </c>
      <c r="D918" s="487">
        <v>394.38</v>
      </c>
    </row>
    <row r="919" spans="1:4" x14ac:dyDescent="0.25">
      <c r="A919" s="88" t="s">
        <v>4441</v>
      </c>
      <c r="B919" s="193" t="s">
        <v>9292</v>
      </c>
      <c r="C919" s="88" t="s">
        <v>84</v>
      </c>
      <c r="D919" s="487">
        <v>592.57000000000005</v>
      </c>
    </row>
    <row r="920" spans="1:4" x14ac:dyDescent="0.25">
      <c r="A920" s="88" t="s">
        <v>4442</v>
      </c>
      <c r="B920" s="193" t="s">
        <v>4443</v>
      </c>
      <c r="C920" s="88" t="s">
        <v>77</v>
      </c>
      <c r="D920" s="487">
        <v>159.5</v>
      </c>
    </row>
    <row r="921" spans="1:4" ht="25" x14ac:dyDescent="0.25">
      <c r="A921" s="88" t="s">
        <v>4748</v>
      </c>
      <c r="B921" s="193" t="s">
        <v>4749</v>
      </c>
      <c r="C921" s="88" t="s">
        <v>77</v>
      </c>
      <c r="D921" s="487">
        <v>2700</v>
      </c>
    </row>
    <row r="922" spans="1:4" ht="25" x14ac:dyDescent="0.25">
      <c r="A922" s="88" t="s">
        <v>4750</v>
      </c>
      <c r="B922" s="193" t="s">
        <v>4751</v>
      </c>
      <c r="C922" s="88" t="s">
        <v>77</v>
      </c>
      <c r="D922" s="487">
        <v>2980</v>
      </c>
    </row>
    <row r="923" spans="1:4" ht="37.5" x14ac:dyDescent="0.25">
      <c r="A923" s="88" t="s">
        <v>4455</v>
      </c>
      <c r="B923" s="193" t="s">
        <v>11748</v>
      </c>
      <c r="C923" s="88" t="s">
        <v>77</v>
      </c>
      <c r="D923" s="487">
        <v>2800</v>
      </c>
    </row>
    <row r="924" spans="1:4" x14ac:dyDescent="0.25">
      <c r="A924" s="88"/>
      <c r="B924" s="193" t="s">
        <v>11749</v>
      </c>
      <c r="C924" s="88"/>
      <c r="D924" s="487"/>
    </row>
    <row r="925" spans="1:4" ht="25" x14ac:dyDescent="0.25">
      <c r="A925" s="88" t="s">
        <v>4446</v>
      </c>
      <c r="B925" s="193" t="s">
        <v>9371</v>
      </c>
      <c r="C925" s="88" t="s">
        <v>77</v>
      </c>
      <c r="D925" s="487">
        <v>238.95</v>
      </c>
    </row>
    <row r="926" spans="1:4" ht="25" x14ac:dyDescent="0.25">
      <c r="A926" s="88" t="s">
        <v>4445</v>
      </c>
      <c r="B926" s="193" t="s">
        <v>9370</v>
      </c>
      <c r="C926" s="88" t="s">
        <v>77</v>
      </c>
      <c r="D926" s="487">
        <v>269.41000000000003</v>
      </c>
    </row>
    <row r="927" spans="1:4" ht="25" x14ac:dyDescent="0.25">
      <c r="A927" s="88" t="s">
        <v>4449</v>
      </c>
      <c r="B927" s="193" t="s">
        <v>9374</v>
      </c>
      <c r="C927" s="88" t="s">
        <v>77</v>
      </c>
      <c r="D927" s="487">
        <v>415.02</v>
      </c>
    </row>
    <row r="928" spans="1:4" ht="25" x14ac:dyDescent="0.25">
      <c r="A928" s="88" t="s">
        <v>4447</v>
      </c>
      <c r="B928" s="193" t="s">
        <v>9372</v>
      </c>
      <c r="C928" s="88" t="s">
        <v>77</v>
      </c>
      <c r="D928" s="487">
        <v>317.49</v>
      </c>
    </row>
    <row r="929" spans="1:4" ht="25" x14ac:dyDescent="0.25">
      <c r="A929" s="88" t="s">
        <v>4444</v>
      </c>
      <c r="B929" s="193" t="s">
        <v>9369</v>
      </c>
      <c r="C929" s="88" t="s">
        <v>77</v>
      </c>
      <c r="D929" s="487">
        <v>343.82</v>
      </c>
    </row>
    <row r="930" spans="1:4" ht="25" x14ac:dyDescent="0.25">
      <c r="A930" s="88" t="s">
        <v>4448</v>
      </c>
      <c r="B930" s="193" t="s">
        <v>9373</v>
      </c>
      <c r="C930" s="88" t="s">
        <v>77</v>
      </c>
      <c r="D930" s="487">
        <v>504.33</v>
      </c>
    </row>
    <row r="931" spans="1:4" ht="25" x14ac:dyDescent="0.25">
      <c r="A931" s="88" t="s">
        <v>4452</v>
      </c>
      <c r="B931" s="193" t="s">
        <v>9377</v>
      </c>
      <c r="C931" s="88" t="s">
        <v>77</v>
      </c>
      <c r="D931" s="487">
        <v>174.52</v>
      </c>
    </row>
    <row r="932" spans="1:4" ht="25" x14ac:dyDescent="0.25">
      <c r="A932" s="88" t="s">
        <v>4450</v>
      </c>
      <c r="B932" s="193" t="s">
        <v>9375</v>
      </c>
      <c r="C932" s="88" t="s">
        <v>77</v>
      </c>
      <c r="D932" s="487">
        <v>349.82</v>
      </c>
    </row>
    <row r="933" spans="1:4" ht="25" x14ac:dyDescent="0.25">
      <c r="A933" s="88" t="s">
        <v>4451</v>
      </c>
      <c r="B933" s="193" t="s">
        <v>9376</v>
      </c>
      <c r="C933" s="88" t="s">
        <v>77</v>
      </c>
      <c r="D933" s="487">
        <v>266.58999999999997</v>
      </c>
    </row>
    <row r="934" spans="1:4" ht="25" x14ac:dyDescent="0.25">
      <c r="A934" s="88" t="s">
        <v>4453</v>
      </c>
      <c r="B934" s="193" t="s">
        <v>9378</v>
      </c>
      <c r="C934" s="88" t="s">
        <v>77</v>
      </c>
      <c r="D934" s="487">
        <v>381.47</v>
      </c>
    </row>
    <row r="935" spans="1:4" ht="25" x14ac:dyDescent="0.25">
      <c r="A935" s="88" t="s">
        <v>4454</v>
      </c>
      <c r="B935" s="193" t="s">
        <v>9379</v>
      </c>
      <c r="C935" s="88" t="s">
        <v>77</v>
      </c>
      <c r="D935" s="487">
        <v>506.15</v>
      </c>
    </row>
    <row r="936" spans="1:4" x14ac:dyDescent="0.25">
      <c r="A936" s="88"/>
      <c r="B936" s="193" t="s">
        <v>11750</v>
      </c>
      <c r="C936" s="88"/>
      <c r="D936" s="487"/>
    </row>
    <row r="937" spans="1:4" x14ac:dyDescent="0.25">
      <c r="A937" s="88"/>
      <c r="B937" s="193" t="s">
        <v>11751</v>
      </c>
      <c r="C937" s="88"/>
      <c r="D937" s="487"/>
    </row>
    <row r="938" spans="1:4" ht="25" x14ac:dyDescent="0.25">
      <c r="A938" s="88" t="s">
        <v>3692</v>
      </c>
      <c r="B938" s="193" t="s">
        <v>9032</v>
      </c>
      <c r="C938" s="88" t="s">
        <v>74</v>
      </c>
      <c r="D938" s="487">
        <v>1.6</v>
      </c>
    </row>
    <row r="939" spans="1:4" ht="25" x14ac:dyDescent="0.25">
      <c r="A939" s="88" t="s">
        <v>3693</v>
      </c>
      <c r="B939" s="193" t="s">
        <v>9151</v>
      </c>
      <c r="C939" s="88" t="s">
        <v>77</v>
      </c>
      <c r="D939" s="487">
        <v>1.26</v>
      </c>
    </row>
    <row r="940" spans="1:4" ht="25" x14ac:dyDescent="0.25">
      <c r="A940" s="88" t="s">
        <v>3694</v>
      </c>
      <c r="B940" s="193" t="s">
        <v>9157</v>
      </c>
      <c r="C940" s="88" t="s">
        <v>77</v>
      </c>
      <c r="D940" s="487">
        <v>1.42</v>
      </c>
    </row>
    <row r="941" spans="1:4" ht="25" x14ac:dyDescent="0.25">
      <c r="A941" s="88" t="s">
        <v>3695</v>
      </c>
      <c r="B941" s="193" t="s">
        <v>9162</v>
      </c>
      <c r="C941" s="88" t="s">
        <v>77</v>
      </c>
      <c r="D941" s="487">
        <v>1.6</v>
      </c>
    </row>
    <row r="942" spans="1:4" ht="25" x14ac:dyDescent="0.25">
      <c r="A942" s="88" t="s">
        <v>3696</v>
      </c>
      <c r="B942" s="193" t="s">
        <v>9165</v>
      </c>
      <c r="C942" s="88" t="s">
        <v>77</v>
      </c>
      <c r="D942" s="487">
        <v>1.71</v>
      </c>
    </row>
    <row r="943" spans="1:4" ht="25" x14ac:dyDescent="0.25">
      <c r="A943" s="88" t="s">
        <v>3697</v>
      </c>
      <c r="B943" s="193" t="s">
        <v>9152</v>
      </c>
      <c r="C943" s="88" t="s">
        <v>77</v>
      </c>
      <c r="D943" s="487">
        <v>1.75</v>
      </c>
    </row>
    <row r="944" spans="1:4" ht="25" x14ac:dyDescent="0.25">
      <c r="A944" s="88" t="s">
        <v>3698</v>
      </c>
      <c r="B944" s="193" t="s">
        <v>9155</v>
      </c>
      <c r="C944" s="88" t="s">
        <v>77</v>
      </c>
      <c r="D944" s="487">
        <v>1.96</v>
      </c>
    </row>
    <row r="945" spans="1:4" ht="25" x14ac:dyDescent="0.25">
      <c r="A945" s="88" t="s">
        <v>3699</v>
      </c>
      <c r="B945" s="193" t="s">
        <v>9159</v>
      </c>
      <c r="C945" s="88" t="s">
        <v>77</v>
      </c>
      <c r="D945" s="487">
        <v>2.36</v>
      </c>
    </row>
    <row r="946" spans="1:4" ht="25" x14ac:dyDescent="0.25">
      <c r="A946" s="88" t="s">
        <v>3700</v>
      </c>
      <c r="B946" s="193" t="s">
        <v>9161</v>
      </c>
      <c r="C946" s="88" t="s">
        <v>77</v>
      </c>
      <c r="D946" s="487">
        <v>2.94</v>
      </c>
    </row>
    <row r="947" spans="1:4" ht="25" x14ac:dyDescent="0.25">
      <c r="A947" s="88" t="s">
        <v>3701</v>
      </c>
      <c r="B947" s="193" t="s">
        <v>9164</v>
      </c>
      <c r="C947" s="88" t="s">
        <v>77</v>
      </c>
      <c r="D947" s="487">
        <v>5.12</v>
      </c>
    </row>
    <row r="948" spans="1:4" ht="25" x14ac:dyDescent="0.25">
      <c r="A948" s="88" t="s">
        <v>3702</v>
      </c>
      <c r="B948" s="193" t="s">
        <v>9166</v>
      </c>
      <c r="C948" s="88" t="s">
        <v>77</v>
      </c>
      <c r="D948" s="487">
        <v>7.12</v>
      </c>
    </row>
    <row r="949" spans="1:4" ht="25" x14ac:dyDescent="0.25">
      <c r="A949" s="88" t="s">
        <v>3703</v>
      </c>
      <c r="B949" s="193" t="s">
        <v>9167</v>
      </c>
      <c r="C949" s="88" t="s">
        <v>77</v>
      </c>
      <c r="D949" s="487">
        <v>8.81</v>
      </c>
    </row>
    <row r="950" spans="1:4" ht="25" x14ac:dyDescent="0.25">
      <c r="A950" s="88" t="s">
        <v>3704</v>
      </c>
      <c r="B950" s="193" t="s">
        <v>9153</v>
      </c>
      <c r="C950" s="88" t="s">
        <v>77</v>
      </c>
      <c r="D950" s="487">
        <v>13.3</v>
      </c>
    </row>
    <row r="951" spans="1:4" ht="25" x14ac:dyDescent="0.25">
      <c r="A951" s="88" t="s">
        <v>3705</v>
      </c>
      <c r="B951" s="193" t="s">
        <v>9154</v>
      </c>
      <c r="C951" s="88" t="s">
        <v>77</v>
      </c>
      <c r="D951" s="487">
        <v>18.7</v>
      </c>
    </row>
    <row r="952" spans="1:4" ht="25" x14ac:dyDescent="0.25">
      <c r="A952" s="88" t="s">
        <v>3706</v>
      </c>
      <c r="B952" s="193" t="s">
        <v>9156</v>
      </c>
      <c r="C952" s="88" t="s">
        <v>77</v>
      </c>
      <c r="D952" s="487">
        <v>23.99</v>
      </c>
    </row>
    <row r="953" spans="1:4" ht="25" x14ac:dyDescent="0.25">
      <c r="A953" s="88" t="s">
        <v>3707</v>
      </c>
      <c r="B953" s="193" t="s">
        <v>9158</v>
      </c>
      <c r="C953" s="88" t="s">
        <v>77</v>
      </c>
      <c r="D953" s="487">
        <v>37.08</v>
      </c>
    </row>
    <row r="954" spans="1:4" ht="25" x14ac:dyDescent="0.25">
      <c r="A954" s="88" t="s">
        <v>3708</v>
      </c>
      <c r="B954" s="193" t="s">
        <v>9160</v>
      </c>
      <c r="C954" s="88" t="s">
        <v>77</v>
      </c>
      <c r="D954" s="487">
        <v>63.38</v>
      </c>
    </row>
    <row r="955" spans="1:4" ht="25" x14ac:dyDescent="0.25">
      <c r="A955" s="88" t="s">
        <v>3709</v>
      </c>
      <c r="B955" s="193" t="s">
        <v>9163</v>
      </c>
      <c r="C955" s="88" t="s">
        <v>77</v>
      </c>
      <c r="D955" s="487">
        <v>79.8</v>
      </c>
    </row>
    <row r="956" spans="1:4" ht="25" x14ac:dyDescent="0.25">
      <c r="A956" s="88" t="s">
        <v>3716</v>
      </c>
      <c r="B956" s="193" t="s">
        <v>9349</v>
      </c>
      <c r="C956" s="88" t="s">
        <v>77</v>
      </c>
      <c r="D956" s="487">
        <v>5.09</v>
      </c>
    </row>
    <row r="957" spans="1:4" ht="25" x14ac:dyDescent="0.25">
      <c r="A957" s="88" t="s">
        <v>3711</v>
      </c>
      <c r="B957" s="193" t="s">
        <v>9344</v>
      </c>
      <c r="C957" s="88" t="s">
        <v>77</v>
      </c>
      <c r="D957" s="487">
        <v>6.5</v>
      </c>
    </row>
    <row r="958" spans="1:4" ht="25" x14ac:dyDescent="0.25">
      <c r="A958" s="88" t="s">
        <v>3714</v>
      </c>
      <c r="B958" s="193" t="s">
        <v>9347</v>
      </c>
      <c r="C958" s="88" t="s">
        <v>77</v>
      </c>
      <c r="D958" s="487">
        <v>6.85</v>
      </c>
    </row>
    <row r="959" spans="1:4" ht="25" x14ac:dyDescent="0.25">
      <c r="A959" s="88" t="s">
        <v>3715</v>
      </c>
      <c r="B959" s="193" t="s">
        <v>9348</v>
      </c>
      <c r="C959" s="88" t="s">
        <v>77</v>
      </c>
      <c r="D959" s="487">
        <v>10.38</v>
      </c>
    </row>
    <row r="960" spans="1:4" ht="25" x14ac:dyDescent="0.25">
      <c r="A960" s="88" t="s">
        <v>3717</v>
      </c>
      <c r="B960" s="193" t="s">
        <v>9350</v>
      </c>
      <c r="C960" s="88" t="s">
        <v>77</v>
      </c>
      <c r="D960" s="487">
        <v>18.27</v>
      </c>
    </row>
    <row r="961" spans="1:4" ht="25" x14ac:dyDescent="0.25">
      <c r="A961" s="88" t="s">
        <v>3710</v>
      </c>
      <c r="B961" s="193" t="s">
        <v>9343</v>
      </c>
      <c r="C961" s="88" t="s">
        <v>77</v>
      </c>
      <c r="D961" s="487">
        <v>32.33</v>
      </c>
    </row>
    <row r="962" spans="1:4" ht="25" x14ac:dyDescent="0.25">
      <c r="A962" s="88" t="s">
        <v>3712</v>
      </c>
      <c r="B962" s="193" t="s">
        <v>9345</v>
      </c>
      <c r="C962" s="88" t="s">
        <v>77</v>
      </c>
      <c r="D962" s="487">
        <v>41.36</v>
      </c>
    </row>
    <row r="963" spans="1:4" ht="25" x14ac:dyDescent="0.25">
      <c r="A963" s="88" t="s">
        <v>3713</v>
      </c>
      <c r="B963" s="193" t="s">
        <v>9346</v>
      </c>
      <c r="C963" s="88" t="s">
        <v>77</v>
      </c>
      <c r="D963" s="487">
        <v>78.72</v>
      </c>
    </row>
    <row r="964" spans="1:4" ht="25" x14ac:dyDescent="0.25">
      <c r="A964" s="88" t="s">
        <v>15931</v>
      </c>
      <c r="B964" s="193" t="s">
        <v>15932</v>
      </c>
      <c r="C964" s="88" t="s">
        <v>74</v>
      </c>
      <c r="D964" s="487">
        <v>3.37</v>
      </c>
    </row>
    <row r="965" spans="1:4" x14ac:dyDescent="0.25">
      <c r="A965" s="88"/>
      <c r="B965" s="193" t="s">
        <v>11752</v>
      </c>
      <c r="C965" s="88"/>
      <c r="D965" s="487"/>
    </row>
    <row r="966" spans="1:4" ht="25" x14ac:dyDescent="0.25">
      <c r="A966" s="88" t="s">
        <v>9726</v>
      </c>
      <c r="B966" s="193" t="s">
        <v>9727</v>
      </c>
      <c r="C966" s="88" t="s">
        <v>74</v>
      </c>
      <c r="D966" s="487">
        <v>3.89</v>
      </c>
    </row>
    <row r="967" spans="1:4" ht="25" x14ac:dyDescent="0.25">
      <c r="A967" s="88" t="s">
        <v>9728</v>
      </c>
      <c r="B967" s="193" t="s">
        <v>9729</v>
      </c>
      <c r="C967" s="88" t="s">
        <v>74</v>
      </c>
      <c r="D967" s="487">
        <v>4.38</v>
      </c>
    </row>
    <row r="968" spans="1:4" ht="25" x14ac:dyDescent="0.25">
      <c r="A968" s="88" t="s">
        <v>9730</v>
      </c>
      <c r="B968" s="193" t="s">
        <v>9731</v>
      </c>
      <c r="C968" s="88" t="s">
        <v>74</v>
      </c>
      <c r="D968" s="487">
        <v>5.47</v>
      </c>
    </row>
    <row r="969" spans="1:4" ht="25" x14ac:dyDescent="0.25">
      <c r="A969" s="88" t="s">
        <v>9732</v>
      </c>
      <c r="B969" s="193" t="s">
        <v>9733</v>
      </c>
      <c r="C969" s="88" t="s">
        <v>74</v>
      </c>
      <c r="D969" s="487">
        <v>6.72</v>
      </c>
    </row>
    <row r="970" spans="1:4" ht="25" x14ac:dyDescent="0.25">
      <c r="A970" s="88" t="s">
        <v>9734</v>
      </c>
      <c r="B970" s="193" t="s">
        <v>9735</v>
      </c>
      <c r="C970" s="88" t="s">
        <v>74</v>
      </c>
      <c r="D970" s="487">
        <v>8.86</v>
      </c>
    </row>
    <row r="971" spans="1:4" ht="25" x14ac:dyDescent="0.25">
      <c r="A971" s="88" t="s">
        <v>9736</v>
      </c>
      <c r="B971" s="193" t="s">
        <v>9737</v>
      </c>
      <c r="C971" s="88" t="s">
        <v>74</v>
      </c>
      <c r="D971" s="487">
        <v>12.34</v>
      </c>
    </row>
    <row r="972" spans="1:4" ht="25" x14ac:dyDescent="0.25">
      <c r="A972" s="88" t="s">
        <v>9738</v>
      </c>
      <c r="B972" s="193" t="s">
        <v>9739</v>
      </c>
      <c r="C972" s="88" t="s">
        <v>74</v>
      </c>
      <c r="D972" s="487">
        <v>17.14</v>
      </c>
    </row>
    <row r="973" spans="1:4" ht="25" x14ac:dyDescent="0.25">
      <c r="A973" s="88" t="s">
        <v>3724</v>
      </c>
      <c r="B973" s="193" t="s">
        <v>3725</v>
      </c>
      <c r="C973" s="88" t="s">
        <v>74</v>
      </c>
      <c r="D973" s="487">
        <v>4.5199999999999996</v>
      </c>
    </row>
    <row r="974" spans="1:4" ht="25" x14ac:dyDescent="0.25">
      <c r="A974" s="88" t="s">
        <v>3726</v>
      </c>
      <c r="B974" s="193" t="s">
        <v>3727</v>
      </c>
      <c r="C974" s="88" t="s">
        <v>74</v>
      </c>
      <c r="D974" s="487">
        <v>5.96</v>
      </c>
    </row>
    <row r="975" spans="1:4" ht="25" x14ac:dyDescent="0.25">
      <c r="A975" s="88" t="s">
        <v>3728</v>
      </c>
      <c r="B975" s="193" t="s">
        <v>3729</v>
      </c>
      <c r="C975" s="88" t="s">
        <v>74</v>
      </c>
      <c r="D975" s="487">
        <v>7.84</v>
      </c>
    </row>
    <row r="976" spans="1:4" ht="25" x14ac:dyDescent="0.25">
      <c r="A976" s="88" t="s">
        <v>3730</v>
      </c>
      <c r="B976" s="193" t="s">
        <v>3731</v>
      </c>
      <c r="C976" s="88" t="s">
        <v>74</v>
      </c>
      <c r="D976" s="487">
        <v>9.34</v>
      </c>
    </row>
    <row r="977" spans="1:4" ht="25" x14ac:dyDescent="0.25">
      <c r="A977" s="88" t="s">
        <v>3732</v>
      </c>
      <c r="B977" s="193" t="s">
        <v>3733</v>
      </c>
      <c r="C977" s="88" t="s">
        <v>74</v>
      </c>
      <c r="D977" s="487">
        <v>12.47</v>
      </c>
    </row>
    <row r="978" spans="1:4" ht="25" x14ac:dyDescent="0.25">
      <c r="A978" s="88" t="s">
        <v>3734</v>
      </c>
      <c r="B978" s="193" t="s">
        <v>3735</v>
      </c>
      <c r="C978" s="88" t="s">
        <v>74</v>
      </c>
      <c r="D978" s="487">
        <v>16.22</v>
      </c>
    </row>
    <row r="979" spans="1:4" ht="25" x14ac:dyDescent="0.25">
      <c r="A979" s="88" t="s">
        <v>3736</v>
      </c>
      <c r="B979" s="193" t="s">
        <v>3737</v>
      </c>
      <c r="C979" s="88" t="s">
        <v>74</v>
      </c>
      <c r="D979" s="487">
        <v>20.67</v>
      </c>
    </row>
    <row r="980" spans="1:4" ht="25" x14ac:dyDescent="0.25">
      <c r="A980" s="88" t="s">
        <v>3798</v>
      </c>
      <c r="B980" s="193" t="s">
        <v>3799</v>
      </c>
      <c r="C980" s="88" t="s">
        <v>74</v>
      </c>
      <c r="D980" s="487">
        <v>30.24</v>
      </c>
    </row>
    <row r="981" spans="1:4" ht="25" x14ac:dyDescent="0.25">
      <c r="A981" s="88" t="s">
        <v>3806</v>
      </c>
      <c r="B981" s="193" t="s">
        <v>3807</v>
      </c>
      <c r="C981" s="88" t="s">
        <v>74</v>
      </c>
      <c r="D981" s="487">
        <v>38.119999999999997</v>
      </c>
    </row>
    <row r="982" spans="1:4" ht="25" x14ac:dyDescent="0.25">
      <c r="A982" s="88" t="s">
        <v>3814</v>
      </c>
      <c r="B982" s="193" t="s">
        <v>3815</v>
      </c>
      <c r="C982" s="88" t="s">
        <v>74</v>
      </c>
      <c r="D982" s="487">
        <v>52.43</v>
      </c>
    </row>
    <row r="983" spans="1:4" ht="25" x14ac:dyDescent="0.25">
      <c r="A983" s="88" t="s">
        <v>3738</v>
      </c>
      <c r="B983" s="193" t="s">
        <v>3739</v>
      </c>
      <c r="C983" s="88" t="s">
        <v>74</v>
      </c>
      <c r="D983" s="487">
        <v>6.71</v>
      </c>
    </row>
    <row r="984" spans="1:4" ht="25" x14ac:dyDescent="0.25">
      <c r="A984" s="88" t="s">
        <v>3740</v>
      </c>
      <c r="B984" s="193" t="s">
        <v>3741</v>
      </c>
      <c r="C984" s="88" t="s">
        <v>74</v>
      </c>
      <c r="D984" s="487">
        <v>8.81</v>
      </c>
    </row>
    <row r="985" spans="1:4" ht="25" x14ac:dyDescent="0.25">
      <c r="A985" s="88" t="s">
        <v>3742</v>
      </c>
      <c r="B985" s="193" t="s">
        <v>3743</v>
      </c>
      <c r="C985" s="88" t="s">
        <v>74</v>
      </c>
      <c r="D985" s="487">
        <v>11.25</v>
      </c>
    </row>
    <row r="986" spans="1:4" ht="25" x14ac:dyDescent="0.25">
      <c r="A986" s="88" t="s">
        <v>3744</v>
      </c>
      <c r="B986" s="193" t="s">
        <v>3745</v>
      </c>
      <c r="C986" s="88" t="s">
        <v>74</v>
      </c>
      <c r="D986" s="487">
        <v>13.96</v>
      </c>
    </row>
    <row r="987" spans="1:4" ht="25" x14ac:dyDescent="0.25">
      <c r="A987" s="88" t="s">
        <v>3746</v>
      </c>
      <c r="B987" s="193" t="s">
        <v>3747</v>
      </c>
      <c r="C987" s="88" t="s">
        <v>74</v>
      </c>
      <c r="D987" s="487">
        <v>18.62</v>
      </c>
    </row>
    <row r="988" spans="1:4" ht="25" x14ac:dyDescent="0.25">
      <c r="A988" s="88" t="s">
        <v>3748</v>
      </c>
      <c r="B988" s="193" t="s">
        <v>3749</v>
      </c>
      <c r="C988" s="88" t="s">
        <v>74</v>
      </c>
      <c r="D988" s="487">
        <v>23.94</v>
      </c>
    </row>
    <row r="989" spans="1:4" ht="25" x14ac:dyDescent="0.25">
      <c r="A989" s="88" t="s">
        <v>3750</v>
      </c>
      <c r="B989" s="193" t="s">
        <v>3751</v>
      </c>
      <c r="C989" s="88" t="s">
        <v>74</v>
      </c>
      <c r="D989" s="487">
        <v>30.93</v>
      </c>
    </row>
    <row r="990" spans="1:4" ht="25" x14ac:dyDescent="0.25">
      <c r="A990" s="88" t="s">
        <v>3802</v>
      </c>
      <c r="B990" s="193" t="s">
        <v>3803</v>
      </c>
      <c r="C990" s="88" t="s">
        <v>74</v>
      </c>
      <c r="D990" s="487">
        <v>45.7</v>
      </c>
    </row>
    <row r="991" spans="1:4" ht="25" x14ac:dyDescent="0.25">
      <c r="A991" s="88" t="s">
        <v>3810</v>
      </c>
      <c r="B991" s="193" t="s">
        <v>3811</v>
      </c>
      <c r="C991" s="88" t="s">
        <v>74</v>
      </c>
      <c r="D991" s="487">
        <v>58.63</v>
      </c>
    </row>
    <row r="992" spans="1:4" ht="25" x14ac:dyDescent="0.25">
      <c r="A992" s="88" t="s">
        <v>3818</v>
      </c>
      <c r="B992" s="193" t="s">
        <v>3819</v>
      </c>
      <c r="C992" s="88" t="s">
        <v>74</v>
      </c>
      <c r="D992" s="487">
        <v>77.430000000000007</v>
      </c>
    </row>
    <row r="993" spans="1:4" x14ac:dyDescent="0.25">
      <c r="A993" s="88" t="s">
        <v>9712</v>
      </c>
      <c r="B993" s="193" t="s">
        <v>9713</v>
      </c>
      <c r="C993" s="88" t="s">
        <v>74</v>
      </c>
      <c r="D993" s="487">
        <v>2.78</v>
      </c>
    </row>
    <row r="994" spans="1:4" x14ac:dyDescent="0.25">
      <c r="A994" s="88" t="s">
        <v>9714</v>
      </c>
      <c r="B994" s="193" t="s">
        <v>9715</v>
      </c>
      <c r="C994" s="88" t="s">
        <v>74</v>
      </c>
      <c r="D994" s="487">
        <v>3.8</v>
      </c>
    </row>
    <row r="995" spans="1:4" x14ac:dyDescent="0.25">
      <c r="A995" s="88" t="s">
        <v>9716</v>
      </c>
      <c r="B995" s="193" t="s">
        <v>9717</v>
      </c>
      <c r="C995" s="88" t="s">
        <v>74</v>
      </c>
      <c r="D995" s="487">
        <v>4.92</v>
      </c>
    </row>
    <row r="996" spans="1:4" x14ac:dyDescent="0.25">
      <c r="A996" s="88" t="s">
        <v>9718</v>
      </c>
      <c r="B996" s="193" t="s">
        <v>9719</v>
      </c>
      <c r="C996" s="88" t="s">
        <v>74</v>
      </c>
      <c r="D996" s="487">
        <v>6.25</v>
      </c>
    </row>
    <row r="997" spans="1:4" x14ac:dyDescent="0.25">
      <c r="A997" s="88" t="s">
        <v>9720</v>
      </c>
      <c r="B997" s="193" t="s">
        <v>9721</v>
      </c>
      <c r="C997" s="88" t="s">
        <v>74</v>
      </c>
      <c r="D997" s="487">
        <v>9.48</v>
      </c>
    </row>
    <row r="998" spans="1:4" x14ac:dyDescent="0.25">
      <c r="A998" s="88" t="s">
        <v>9722</v>
      </c>
      <c r="B998" s="193" t="s">
        <v>9723</v>
      </c>
      <c r="C998" s="88" t="s">
        <v>74</v>
      </c>
      <c r="D998" s="487">
        <v>11.96</v>
      </c>
    </row>
    <row r="999" spans="1:4" x14ac:dyDescent="0.25">
      <c r="A999" s="88" t="s">
        <v>9724</v>
      </c>
      <c r="B999" s="193" t="s">
        <v>9725</v>
      </c>
      <c r="C999" s="88" t="s">
        <v>74</v>
      </c>
      <c r="D999" s="487">
        <v>13.64</v>
      </c>
    </row>
    <row r="1000" spans="1:4" x14ac:dyDescent="0.25">
      <c r="A1000" s="88" t="s">
        <v>3768</v>
      </c>
      <c r="B1000" s="193" t="s">
        <v>3769</v>
      </c>
      <c r="C1000" s="88" t="s">
        <v>74</v>
      </c>
      <c r="D1000" s="487">
        <v>3.64</v>
      </c>
    </row>
    <row r="1001" spans="1:4" x14ac:dyDescent="0.25">
      <c r="A1001" s="88" t="s">
        <v>3770</v>
      </c>
      <c r="B1001" s="193" t="s">
        <v>3771</v>
      </c>
      <c r="C1001" s="88" t="s">
        <v>74</v>
      </c>
      <c r="D1001" s="487">
        <v>4.9800000000000004</v>
      </c>
    </row>
    <row r="1002" spans="1:4" x14ac:dyDescent="0.25">
      <c r="A1002" s="88" t="s">
        <v>3772</v>
      </c>
      <c r="B1002" s="193" t="s">
        <v>3773</v>
      </c>
      <c r="C1002" s="88" t="s">
        <v>74</v>
      </c>
      <c r="D1002" s="487">
        <v>6.41</v>
      </c>
    </row>
    <row r="1003" spans="1:4" x14ac:dyDescent="0.25">
      <c r="A1003" s="88" t="s">
        <v>3774</v>
      </c>
      <c r="B1003" s="193" t="s">
        <v>3775</v>
      </c>
      <c r="C1003" s="88" t="s">
        <v>74</v>
      </c>
      <c r="D1003" s="487">
        <v>8.66</v>
      </c>
    </row>
    <row r="1004" spans="1:4" x14ac:dyDescent="0.25">
      <c r="A1004" s="88" t="s">
        <v>3776</v>
      </c>
      <c r="B1004" s="193" t="s">
        <v>3777</v>
      </c>
      <c r="C1004" s="88" t="s">
        <v>74</v>
      </c>
      <c r="D1004" s="487">
        <v>10.59</v>
      </c>
    </row>
    <row r="1005" spans="1:4" x14ac:dyDescent="0.25">
      <c r="A1005" s="88" t="s">
        <v>3778</v>
      </c>
      <c r="B1005" s="193" t="s">
        <v>3779</v>
      </c>
      <c r="C1005" s="88" t="s">
        <v>74</v>
      </c>
      <c r="D1005" s="487">
        <v>17.05</v>
      </c>
    </row>
    <row r="1006" spans="1:4" x14ac:dyDescent="0.25">
      <c r="A1006" s="88" t="s">
        <v>3780</v>
      </c>
      <c r="B1006" s="193" t="s">
        <v>3781</v>
      </c>
      <c r="C1006" s="88" t="s">
        <v>74</v>
      </c>
      <c r="D1006" s="487">
        <v>20.92</v>
      </c>
    </row>
    <row r="1007" spans="1:4" x14ac:dyDescent="0.25">
      <c r="A1007" s="88" t="s">
        <v>3796</v>
      </c>
      <c r="B1007" s="193" t="s">
        <v>3797</v>
      </c>
      <c r="C1007" s="88" t="s">
        <v>74</v>
      </c>
      <c r="D1007" s="487">
        <v>22.64</v>
      </c>
    </row>
    <row r="1008" spans="1:4" x14ac:dyDescent="0.25">
      <c r="A1008" s="88" t="s">
        <v>3804</v>
      </c>
      <c r="B1008" s="193" t="s">
        <v>3805</v>
      </c>
      <c r="C1008" s="88" t="s">
        <v>74</v>
      </c>
      <c r="D1008" s="487">
        <v>29.71</v>
      </c>
    </row>
    <row r="1009" spans="1:4" x14ac:dyDescent="0.25">
      <c r="A1009" s="88" t="s">
        <v>3812</v>
      </c>
      <c r="B1009" s="193" t="s">
        <v>3813</v>
      </c>
      <c r="C1009" s="88" t="s">
        <v>74</v>
      </c>
      <c r="D1009" s="487">
        <v>36.840000000000003</v>
      </c>
    </row>
    <row r="1010" spans="1:4" x14ac:dyDescent="0.25">
      <c r="A1010" s="88" t="s">
        <v>3782</v>
      </c>
      <c r="B1010" s="193" t="s">
        <v>3783</v>
      </c>
      <c r="C1010" s="88" t="s">
        <v>74</v>
      </c>
      <c r="D1010" s="487">
        <v>5.47</v>
      </c>
    </row>
    <row r="1011" spans="1:4" x14ac:dyDescent="0.25">
      <c r="A1011" s="88" t="s">
        <v>3784</v>
      </c>
      <c r="B1011" s="193" t="s">
        <v>3785</v>
      </c>
      <c r="C1011" s="88" t="s">
        <v>74</v>
      </c>
      <c r="D1011" s="487">
        <v>7.66</v>
      </c>
    </row>
    <row r="1012" spans="1:4" x14ac:dyDescent="0.25">
      <c r="A1012" s="88" t="s">
        <v>3786</v>
      </c>
      <c r="B1012" s="193" t="s">
        <v>3787</v>
      </c>
      <c r="C1012" s="88" t="s">
        <v>74</v>
      </c>
      <c r="D1012" s="487">
        <v>9.91</v>
      </c>
    </row>
    <row r="1013" spans="1:4" x14ac:dyDescent="0.25">
      <c r="A1013" s="88" t="s">
        <v>3788</v>
      </c>
      <c r="B1013" s="193" t="s">
        <v>3789</v>
      </c>
      <c r="C1013" s="88" t="s">
        <v>74</v>
      </c>
      <c r="D1013" s="487">
        <v>12.44</v>
      </c>
    </row>
    <row r="1014" spans="1:4" x14ac:dyDescent="0.25">
      <c r="A1014" s="88" t="s">
        <v>3790</v>
      </c>
      <c r="B1014" s="193" t="s">
        <v>3791</v>
      </c>
      <c r="C1014" s="88" t="s">
        <v>74</v>
      </c>
      <c r="D1014" s="487">
        <v>18.899999999999999</v>
      </c>
    </row>
    <row r="1015" spans="1:4" x14ac:dyDescent="0.25">
      <c r="A1015" s="88" t="s">
        <v>3792</v>
      </c>
      <c r="B1015" s="193" t="s">
        <v>3793</v>
      </c>
      <c r="C1015" s="88" t="s">
        <v>74</v>
      </c>
      <c r="D1015" s="487">
        <v>25.88</v>
      </c>
    </row>
    <row r="1016" spans="1:4" x14ac:dyDescent="0.25">
      <c r="A1016" s="88" t="s">
        <v>3794</v>
      </c>
      <c r="B1016" s="193" t="s">
        <v>3795</v>
      </c>
      <c r="C1016" s="88" t="s">
        <v>74</v>
      </c>
      <c r="D1016" s="487">
        <v>31.89</v>
      </c>
    </row>
    <row r="1017" spans="1:4" x14ac:dyDescent="0.25">
      <c r="A1017" s="88" t="s">
        <v>3800</v>
      </c>
      <c r="B1017" s="193" t="s">
        <v>3801</v>
      </c>
      <c r="C1017" s="88" t="s">
        <v>74</v>
      </c>
      <c r="D1017" s="487">
        <v>35.69</v>
      </c>
    </row>
    <row r="1018" spans="1:4" x14ac:dyDescent="0.25">
      <c r="A1018" s="88" t="s">
        <v>3808</v>
      </c>
      <c r="B1018" s="193" t="s">
        <v>3809</v>
      </c>
      <c r="C1018" s="88" t="s">
        <v>74</v>
      </c>
      <c r="D1018" s="487">
        <v>52.67</v>
      </c>
    </row>
    <row r="1019" spans="1:4" x14ac:dyDescent="0.25">
      <c r="A1019" s="88" t="s">
        <v>3816</v>
      </c>
      <c r="B1019" s="193" t="s">
        <v>3817</v>
      </c>
      <c r="C1019" s="88" t="s">
        <v>74</v>
      </c>
      <c r="D1019" s="487">
        <v>65.33</v>
      </c>
    </row>
    <row r="1020" spans="1:4" x14ac:dyDescent="0.25">
      <c r="A1020" s="88" t="s">
        <v>3752</v>
      </c>
      <c r="B1020" s="193" t="s">
        <v>3753</v>
      </c>
      <c r="C1020" s="88" t="s">
        <v>74</v>
      </c>
      <c r="D1020" s="487">
        <v>11.21</v>
      </c>
    </row>
    <row r="1021" spans="1:4" x14ac:dyDescent="0.25">
      <c r="A1021" s="88" t="s">
        <v>3754</v>
      </c>
      <c r="B1021" s="193" t="s">
        <v>3755</v>
      </c>
      <c r="C1021" s="88" t="s">
        <v>74</v>
      </c>
      <c r="D1021" s="487">
        <v>14.12</v>
      </c>
    </row>
    <row r="1022" spans="1:4" x14ac:dyDescent="0.25">
      <c r="A1022" s="88" t="s">
        <v>3756</v>
      </c>
      <c r="B1022" s="193" t="s">
        <v>3757</v>
      </c>
      <c r="C1022" s="88" t="s">
        <v>74</v>
      </c>
      <c r="D1022" s="487">
        <v>18.77</v>
      </c>
    </row>
    <row r="1023" spans="1:4" x14ac:dyDescent="0.25">
      <c r="A1023" s="88" t="s">
        <v>3758</v>
      </c>
      <c r="B1023" s="193" t="s">
        <v>3759</v>
      </c>
      <c r="C1023" s="88" t="s">
        <v>74</v>
      </c>
      <c r="D1023" s="487">
        <v>22.62</v>
      </c>
    </row>
    <row r="1024" spans="1:4" x14ac:dyDescent="0.25">
      <c r="A1024" s="88" t="s">
        <v>3718</v>
      </c>
      <c r="B1024" s="193" t="s">
        <v>3719</v>
      </c>
      <c r="C1024" s="88" t="s">
        <v>74</v>
      </c>
      <c r="D1024" s="487">
        <v>26.29</v>
      </c>
    </row>
    <row r="1025" spans="1:4" x14ac:dyDescent="0.25">
      <c r="A1025" s="88" t="s">
        <v>3720</v>
      </c>
      <c r="B1025" s="193" t="s">
        <v>3721</v>
      </c>
      <c r="C1025" s="88" t="s">
        <v>74</v>
      </c>
      <c r="D1025" s="487">
        <v>37.619999999999997</v>
      </c>
    </row>
    <row r="1026" spans="1:4" x14ac:dyDescent="0.25">
      <c r="A1026" s="88" t="s">
        <v>3722</v>
      </c>
      <c r="B1026" s="193" t="s">
        <v>3723</v>
      </c>
      <c r="C1026" s="88" t="s">
        <v>74</v>
      </c>
      <c r="D1026" s="487">
        <v>43.25</v>
      </c>
    </row>
    <row r="1027" spans="1:4" x14ac:dyDescent="0.25">
      <c r="A1027" s="88" t="s">
        <v>3760</v>
      </c>
      <c r="B1027" s="193" t="s">
        <v>3761</v>
      </c>
      <c r="C1027" s="88" t="s">
        <v>74</v>
      </c>
      <c r="D1027" s="487">
        <v>13.18</v>
      </c>
    </row>
    <row r="1028" spans="1:4" x14ac:dyDescent="0.25">
      <c r="A1028" s="88" t="s">
        <v>3762</v>
      </c>
      <c r="B1028" s="193" t="s">
        <v>3763</v>
      </c>
      <c r="C1028" s="88" t="s">
        <v>74</v>
      </c>
      <c r="D1028" s="487">
        <v>20.04</v>
      </c>
    </row>
    <row r="1029" spans="1:4" x14ac:dyDescent="0.25">
      <c r="A1029" s="88" t="s">
        <v>3764</v>
      </c>
      <c r="B1029" s="193" t="s">
        <v>3765</v>
      </c>
      <c r="C1029" s="88" t="s">
        <v>74</v>
      </c>
      <c r="D1029" s="487">
        <v>24.24</v>
      </c>
    </row>
    <row r="1030" spans="1:4" x14ac:dyDescent="0.25">
      <c r="A1030" s="88" t="s">
        <v>3766</v>
      </c>
      <c r="B1030" s="193" t="s">
        <v>3767</v>
      </c>
      <c r="C1030" s="88" t="s">
        <v>74</v>
      </c>
      <c r="D1030" s="487">
        <v>33</v>
      </c>
    </row>
    <row r="1031" spans="1:4" x14ac:dyDescent="0.25">
      <c r="A1031" s="88"/>
      <c r="B1031" s="193" t="s">
        <v>11753</v>
      </c>
      <c r="C1031" s="88"/>
      <c r="D1031" s="487"/>
    </row>
    <row r="1032" spans="1:4" x14ac:dyDescent="0.25">
      <c r="A1032" s="88" t="s">
        <v>3888</v>
      </c>
      <c r="B1032" s="193" t="s">
        <v>9004</v>
      </c>
      <c r="C1032" s="88" t="s">
        <v>74</v>
      </c>
      <c r="D1032" s="487">
        <v>36.19</v>
      </c>
    </row>
    <row r="1033" spans="1:4" x14ac:dyDescent="0.25">
      <c r="A1033" s="88" t="s">
        <v>3889</v>
      </c>
      <c r="B1033" s="193" t="s">
        <v>9007</v>
      </c>
      <c r="C1033" s="88" t="s">
        <v>74</v>
      </c>
      <c r="D1033" s="487">
        <v>48.37</v>
      </c>
    </row>
    <row r="1034" spans="1:4" x14ac:dyDescent="0.25">
      <c r="A1034" s="88" t="s">
        <v>9740</v>
      </c>
      <c r="B1034" s="193" t="s">
        <v>9741</v>
      </c>
      <c r="C1034" s="88" t="s">
        <v>74</v>
      </c>
      <c r="D1034" s="487">
        <v>59.36</v>
      </c>
    </row>
    <row r="1035" spans="1:4" x14ac:dyDescent="0.25">
      <c r="A1035" s="88" t="s">
        <v>3890</v>
      </c>
      <c r="B1035" s="193" t="s">
        <v>9008</v>
      </c>
      <c r="C1035" s="88" t="s">
        <v>74</v>
      </c>
      <c r="D1035" s="487">
        <v>77.78</v>
      </c>
    </row>
    <row r="1036" spans="1:4" x14ac:dyDescent="0.25">
      <c r="A1036" s="88" t="s">
        <v>3891</v>
      </c>
      <c r="B1036" s="193" t="s">
        <v>9009</v>
      </c>
      <c r="C1036" s="88" t="s">
        <v>74</v>
      </c>
      <c r="D1036" s="487">
        <v>99.83</v>
      </c>
    </row>
    <row r="1037" spans="1:4" x14ac:dyDescent="0.25">
      <c r="A1037" s="88" t="s">
        <v>3892</v>
      </c>
      <c r="B1037" s="193" t="s">
        <v>9010</v>
      </c>
      <c r="C1037" s="88" t="s">
        <v>74</v>
      </c>
      <c r="D1037" s="487">
        <v>138.09</v>
      </c>
    </row>
    <row r="1038" spans="1:4" x14ac:dyDescent="0.25">
      <c r="A1038" s="88" t="s">
        <v>3893</v>
      </c>
      <c r="B1038" s="193" t="s">
        <v>9002</v>
      </c>
      <c r="C1038" s="88" t="s">
        <v>74</v>
      </c>
      <c r="D1038" s="487">
        <v>160.52000000000001</v>
      </c>
    </row>
    <row r="1039" spans="1:4" x14ac:dyDescent="0.25">
      <c r="A1039" s="88" t="s">
        <v>3894</v>
      </c>
      <c r="B1039" s="193" t="s">
        <v>9003</v>
      </c>
      <c r="C1039" s="88" t="s">
        <v>74</v>
      </c>
      <c r="D1039" s="487">
        <v>196.97</v>
      </c>
    </row>
    <row r="1040" spans="1:4" x14ac:dyDescent="0.25">
      <c r="A1040" s="88" t="s">
        <v>3895</v>
      </c>
      <c r="B1040" s="193" t="s">
        <v>9005</v>
      </c>
      <c r="C1040" s="88" t="s">
        <v>74</v>
      </c>
      <c r="D1040" s="487">
        <v>235.03</v>
      </c>
    </row>
    <row r="1041" spans="1:4" x14ac:dyDescent="0.25">
      <c r="A1041" s="88" t="s">
        <v>3896</v>
      </c>
      <c r="B1041" s="193" t="s">
        <v>9006</v>
      </c>
      <c r="C1041" s="88" t="s">
        <v>74</v>
      </c>
      <c r="D1041" s="487">
        <v>322.81</v>
      </c>
    </row>
    <row r="1042" spans="1:4" x14ac:dyDescent="0.25">
      <c r="A1042" s="88" t="s">
        <v>3897</v>
      </c>
      <c r="B1042" s="193" t="s">
        <v>9012</v>
      </c>
      <c r="C1042" s="88" t="s">
        <v>74</v>
      </c>
      <c r="D1042" s="487">
        <v>49.54</v>
      </c>
    </row>
    <row r="1043" spans="1:4" x14ac:dyDescent="0.25">
      <c r="A1043" s="88" t="s">
        <v>3898</v>
      </c>
      <c r="B1043" s="193" t="s">
        <v>9013</v>
      </c>
      <c r="C1043" s="88" t="s">
        <v>74</v>
      </c>
      <c r="D1043" s="487">
        <v>69.92</v>
      </c>
    </row>
    <row r="1044" spans="1:4" x14ac:dyDescent="0.25">
      <c r="A1044" s="88" t="s">
        <v>3899</v>
      </c>
      <c r="B1044" s="193" t="s">
        <v>9014</v>
      </c>
      <c r="C1044" s="88" t="s">
        <v>74</v>
      </c>
      <c r="D1044" s="487">
        <v>86.34</v>
      </c>
    </row>
    <row r="1045" spans="1:4" x14ac:dyDescent="0.25">
      <c r="A1045" s="88" t="s">
        <v>3900</v>
      </c>
      <c r="B1045" s="193" t="s">
        <v>9015</v>
      </c>
      <c r="C1045" s="88" t="s">
        <v>74</v>
      </c>
      <c r="D1045" s="487">
        <v>119.01</v>
      </c>
    </row>
    <row r="1046" spans="1:4" x14ac:dyDescent="0.25">
      <c r="A1046" s="88" t="s">
        <v>3901</v>
      </c>
      <c r="B1046" s="193" t="s">
        <v>9016</v>
      </c>
      <c r="C1046" s="88" t="s">
        <v>74</v>
      </c>
      <c r="D1046" s="487">
        <v>151.21</v>
      </c>
    </row>
    <row r="1047" spans="1:4" x14ac:dyDescent="0.25">
      <c r="A1047" s="88" t="s">
        <v>3902</v>
      </c>
      <c r="B1047" s="193" t="s">
        <v>9011</v>
      </c>
      <c r="C1047" s="88" t="s">
        <v>74</v>
      </c>
      <c r="D1047" s="487">
        <v>161.44999999999999</v>
      </c>
    </row>
    <row r="1048" spans="1:4" x14ac:dyDescent="0.25">
      <c r="A1048" s="88" t="s">
        <v>3903</v>
      </c>
      <c r="B1048" s="193" t="s">
        <v>8998</v>
      </c>
      <c r="C1048" s="88" t="s">
        <v>74</v>
      </c>
      <c r="D1048" s="487">
        <v>83.32</v>
      </c>
    </row>
    <row r="1049" spans="1:4" x14ac:dyDescent="0.25">
      <c r="A1049" s="88" t="s">
        <v>3904</v>
      </c>
      <c r="B1049" s="193" t="s">
        <v>8999</v>
      </c>
      <c r="C1049" s="88" t="s">
        <v>74</v>
      </c>
      <c r="D1049" s="487">
        <v>99.23</v>
      </c>
    </row>
    <row r="1050" spans="1:4" x14ac:dyDescent="0.25">
      <c r="A1050" s="88" t="s">
        <v>3905</v>
      </c>
      <c r="B1050" s="193" t="s">
        <v>9000</v>
      </c>
      <c r="C1050" s="88" t="s">
        <v>74</v>
      </c>
      <c r="D1050" s="487">
        <v>125.83</v>
      </c>
    </row>
    <row r="1051" spans="1:4" x14ac:dyDescent="0.25">
      <c r="A1051" s="88" t="s">
        <v>3906</v>
      </c>
      <c r="B1051" s="193" t="s">
        <v>9001</v>
      </c>
      <c r="C1051" s="88" t="s">
        <v>74</v>
      </c>
      <c r="D1051" s="487">
        <v>157.74</v>
      </c>
    </row>
    <row r="1052" spans="1:4" x14ac:dyDescent="0.25">
      <c r="A1052" s="88"/>
      <c r="B1052" s="193" t="s">
        <v>15933</v>
      </c>
      <c r="C1052" s="88"/>
      <c r="D1052" s="487"/>
    </row>
    <row r="1053" spans="1:4" ht="25" x14ac:dyDescent="0.25">
      <c r="A1053" s="88" t="s">
        <v>15934</v>
      </c>
      <c r="B1053" s="193" t="s">
        <v>15935</v>
      </c>
      <c r="C1053" s="88" t="s">
        <v>74</v>
      </c>
      <c r="D1053" s="487">
        <v>12.15</v>
      </c>
    </row>
    <row r="1054" spans="1:4" ht="25" x14ac:dyDescent="0.25">
      <c r="A1054" s="88" t="s">
        <v>15936</v>
      </c>
      <c r="B1054" s="193" t="s">
        <v>15937</v>
      </c>
      <c r="C1054" s="88" t="s">
        <v>74</v>
      </c>
      <c r="D1054" s="487">
        <v>24.54</v>
      </c>
    </row>
    <row r="1055" spans="1:4" x14ac:dyDescent="0.25">
      <c r="A1055" s="88" t="s">
        <v>15938</v>
      </c>
      <c r="B1055" s="193" t="s">
        <v>15939</v>
      </c>
      <c r="C1055" s="88" t="s">
        <v>74</v>
      </c>
      <c r="D1055" s="487">
        <v>3.94</v>
      </c>
    </row>
    <row r="1056" spans="1:4" x14ac:dyDescent="0.25">
      <c r="A1056" s="88" t="s">
        <v>15940</v>
      </c>
      <c r="B1056" s="193" t="s">
        <v>15941</v>
      </c>
      <c r="C1056" s="88" t="s">
        <v>74</v>
      </c>
      <c r="D1056" s="487">
        <v>9.24</v>
      </c>
    </row>
    <row r="1057" spans="1:4" x14ac:dyDescent="0.25">
      <c r="A1057" s="88"/>
      <c r="B1057" s="193" t="s">
        <v>11754</v>
      </c>
      <c r="C1057" s="88"/>
      <c r="D1057" s="487"/>
    </row>
    <row r="1058" spans="1:4" x14ac:dyDescent="0.25">
      <c r="A1058" s="88" t="s">
        <v>9742</v>
      </c>
      <c r="B1058" s="193" t="s">
        <v>9743</v>
      </c>
      <c r="C1058" s="88" t="s">
        <v>74</v>
      </c>
      <c r="D1058" s="487">
        <v>3.66</v>
      </c>
    </row>
    <row r="1059" spans="1:4" x14ac:dyDescent="0.25">
      <c r="A1059" s="88" t="s">
        <v>9752</v>
      </c>
      <c r="B1059" s="193" t="s">
        <v>9753</v>
      </c>
      <c r="C1059" s="88" t="s">
        <v>74</v>
      </c>
      <c r="D1059" s="487">
        <v>5.25</v>
      </c>
    </row>
    <row r="1060" spans="1:4" x14ac:dyDescent="0.25">
      <c r="A1060" s="88" t="s">
        <v>3820</v>
      </c>
      <c r="B1060" s="193" t="s">
        <v>3821</v>
      </c>
      <c r="C1060" s="88" t="s">
        <v>74</v>
      </c>
      <c r="D1060" s="487">
        <v>5.76</v>
      </c>
    </row>
    <row r="1061" spans="1:4" x14ac:dyDescent="0.25">
      <c r="A1061" s="88" t="s">
        <v>9744</v>
      </c>
      <c r="B1061" s="193" t="s">
        <v>9745</v>
      </c>
      <c r="C1061" s="88" t="s">
        <v>74</v>
      </c>
      <c r="D1061" s="487">
        <v>6.38</v>
      </c>
    </row>
    <row r="1062" spans="1:4" x14ac:dyDescent="0.25">
      <c r="A1062" s="88" t="s">
        <v>9754</v>
      </c>
      <c r="B1062" s="193" t="s">
        <v>9755</v>
      </c>
      <c r="C1062" s="88" t="s">
        <v>74</v>
      </c>
      <c r="D1062" s="487">
        <v>8.56</v>
      </c>
    </row>
    <row r="1063" spans="1:4" x14ac:dyDescent="0.25">
      <c r="A1063" s="88" t="s">
        <v>3822</v>
      </c>
      <c r="B1063" s="193" t="s">
        <v>3823</v>
      </c>
      <c r="C1063" s="88" t="s">
        <v>74</v>
      </c>
      <c r="D1063" s="487">
        <v>10.119999999999999</v>
      </c>
    </row>
    <row r="1064" spans="1:4" x14ac:dyDescent="0.25">
      <c r="A1064" s="88" t="s">
        <v>9746</v>
      </c>
      <c r="B1064" s="193" t="s">
        <v>9747</v>
      </c>
      <c r="C1064" s="88" t="s">
        <v>74</v>
      </c>
      <c r="D1064" s="487">
        <v>7.24</v>
      </c>
    </row>
    <row r="1065" spans="1:4" x14ac:dyDescent="0.25">
      <c r="A1065" s="88" t="s">
        <v>3824</v>
      </c>
      <c r="B1065" s="193" t="s">
        <v>3825</v>
      </c>
      <c r="C1065" s="88" t="s">
        <v>74</v>
      </c>
      <c r="D1065" s="487">
        <v>13.58</v>
      </c>
    </row>
    <row r="1066" spans="1:4" x14ac:dyDescent="0.25">
      <c r="A1066" s="88" t="s">
        <v>3826</v>
      </c>
      <c r="B1066" s="193" t="s">
        <v>3827</v>
      </c>
      <c r="C1066" s="88" t="s">
        <v>74</v>
      </c>
      <c r="D1066" s="487">
        <v>19.89</v>
      </c>
    </row>
    <row r="1067" spans="1:4" x14ac:dyDescent="0.25">
      <c r="A1067" s="88" t="s">
        <v>9748</v>
      </c>
      <c r="B1067" s="193" t="s">
        <v>9749</v>
      </c>
      <c r="C1067" s="88" t="s">
        <v>74</v>
      </c>
      <c r="D1067" s="487">
        <v>12.21</v>
      </c>
    </row>
    <row r="1068" spans="1:4" x14ac:dyDescent="0.25">
      <c r="A1068" s="88" t="s">
        <v>3828</v>
      </c>
      <c r="B1068" s="193" t="s">
        <v>3829</v>
      </c>
      <c r="C1068" s="88" t="s">
        <v>74</v>
      </c>
      <c r="D1068" s="487">
        <v>21.07</v>
      </c>
    </row>
    <row r="1069" spans="1:4" x14ac:dyDescent="0.25">
      <c r="A1069" s="88" t="s">
        <v>3830</v>
      </c>
      <c r="B1069" s="193" t="s">
        <v>3831</v>
      </c>
      <c r="C1069" s="88" t="s">
        <v>74</v>
      </c>
      <c r="D1069" s="487">
        <v>28.18</v>
      </c>
    </row>
    <row r="1070" spans="1:4" x14ac:dyDescent="0.25">
      <c r="A1070" s="88" t="s">
        <v>9750</v>
      </c>
      <c r="B1070" s="193" t="s">
        <v>9751</v>
      </c>
      <c r="C1070" s="88" t="s">
        <v>74</v>
      </c>
      <c r="D1070" s="487">
        <v>25.7</v>
      </c>
    </row>
    <row r="1071" spans="1:4" x14ac:dyDescent="0.25">
      <c r="A1071" s="88" t="s">
        <v>3832</v>
      </c>
      <c r="B1071" s="193" t="s">
        <v>3833</v>
      </c>
      <c r="C1071" s="88" t="s">
        <v>74</v>
      </c>
      <c r="D1071" s="487">
        <v>36.43</v>
      </c>
    </row>
    <row r="1072" spans="1:4" x14ac:dyDescent="0.25">
      <c r="A1072" s="88" t="s">
        <v>3834</v>
      </c>
      <c r="B1072" s="193" t="s">
        <v>3835</v>
      </c>
      <c r="C1072" s="88" t="s">
        <v>74</v>
      </c>
      <c r="D1072" s="487">
        <v>47.33</v>
      </c>
    </row>
    <row r="1073" spans="1:4" x14ac:dyDescent="0.25">
      <c r="A1073" s="88" t="s">
        <v>3836</v>
      </c>
      <c r="B1073" s="193" t="s">
        <v>3837</v>
      </c>
      <c r="C1073" s="88" t="s">
        <v>74</v>
      </c>
      <c r="D1073" s="487">
        <v>56.62</v>
      </c>
    </row>
    <row r="1074" spans="1:4" x14ac:dyDescent="0.25">
      <c r="A1074" s="88" t="s">
        <v>3838</v>
      </c>
      <c r="B1074" s="193" t="s">
        <v>3839</v>
      </c>
      <c r="C1074" s="88" t="s">
        <v>74</v>
      </c>
      <c r="D1074" s="487">
        <v>74.33</v>
      </c>
    </row>
    <row r="1075" spans="1:4" x14ac:dyDescent="0.25">
      <c r="A1075" s="88" t="s">
        <v>3840</v>
      </c>
      <c r="B1075" s="193" t="s">
        <v>3841</v>
      </c>
      <c r="C1075" s="88" t="s">
        <v>74</v>
      </c>
      <c r="D1075" s="487">
        <v>92.15</v>
      </c>
    </row>
    <row r="1076" spans="1:4" x14ac:dyDescent="0.25">
      <c r="A1076" s="88" t="s">
        <v>3842</v>
      </c>
      <c r="B1076" s="193" t="s">
        <v>3843</v>
      </c>
      <c r="C1076" s="88" t="s">
        <v>74</v>
      </c>
      <c r="D1076" s="487">
        <v>115.13</v>
      </c>
    </row>
    <row r="1077" spans="1:4" x14ac:dyDescent="0.25">
      <c r="A1077" s="88" t="s">
        <v>3844</v>
      </c>
      <c r="B1077" s="193" t="s">
        <v>3845</v>
      </c>
      <c r="C1077" s="88" t="s">
        <v>74</v>
      </c>
      <c r="D1077" s="487">
        <v>114.54</v>
      </c>
    </row>
    <row r="1078" spans="1:4" x14ac:dyDescent="0.25">
      <c r="A1078" s="88" t="s">
        <v>3846</v>
      </c>
      <c r="B1078" s="193" t="s">
        <v>3847</v>
      </c>
      <c r="C1078" s="88" t="s">
        <v>74</v>
      </c>
      <c r="D1078" s="487">
        <v>128.4</v>
      </c>
    </row>
    <row r="1079" spans="1:4" x14ac:dyDescent="0.25">
      <c r="A1079" s="88" t="s">
        <v>3848</v>
      </c>
      <c r="B1079" s="193" t="s">
        <v>3849</v>
      </c>
      <c r="C1079" s="88" t="s">
        <v>74</v>
      </c>
      <c r="D1079" s="487">
        <v>172.54</v>
      </c>
    </row>
    <row r="1080" spans="1:4" x14ac:dyDescent="0.25">
      <c r="A1080" s="88" t="s">
        <v>3850</v>
      </c>
      <c r="B1080" s="193" t="s">
        <v>3851</v>
      </c>
      <c r="C1080" s="88" t="s">
        <v>74</v>
      </c>
      <c r="D1080" s="487">
        <v>251.3</v>
      </c>
    </row>
    <row r="1081" spans="1:4" x14ac:dyDescent="0.25">
      <c r="A1081" s="88" t="s">
        <v>3852</v>
      </c>
      <c r="B1081" s="193" t="s">
        <v>3853</v>
      </c>
      <c r="C1081" s="88" t="s">
        <v>74</v>
      </c>
      <c r="D1081" s="487">
        <v>329.96</v>
      </c>
    </row>
    <row r="1082" spans="1:4" x14ac:dyDescent="0.25">
      <c r="A1082" s="88" t="s">
        <v>3854</v>
      </c>
      <c r="B1082" s="193" t="s">
        <v>3855</v>
      </c>
      <c r="C1082" s="88" t="s">
        <v>74</v>
      </c>
      <c r="D1082" s="487">
        <v>482.69</v>
      </c>
    </row>
    <row r="1083" spans="1:4" x14ac:dyDescent="0.25">
      <c r="A1083" s="88" t="s">
        <v>3856</v>
      </c>
      <c r="B1083" s="193" t="s">
        <v>3857</v>
      </c>
      <c r="C1083" s="88" t="s">
        <v>74</v>
      </c>
      <c r="D1083" s="487">
        <v>471.37</v>
      </c>
    </row>
    <row r="1084" spans="1:4" x14ac:dyDescent="0.25">
      <c r="A1084" s="88" t="s">
        <v>3858</v>
      </c>
      <c r="B1084" s="193" t="s">
        <v>3859</v>
      </c>
      <c r="C1084" s="88" t="s">
        <v>74</v>
      </c>
      <c r="D1084" s="487">
        <v>582.55999999999995</v>
      </c>
    </row>
    <row r="1085" spans="1:4" x14ac:dyDescent="0.25">
      <c r="A1085" s="88" t="s">
        <v>3860</v>
      </c>
      <c r="B1085" s="193" t="s">
        <v>3861</v>
      </c>
      <c r="C1085" s="88" t="s">
        <v>74</v>
      </c>
      <c r="D1085" s="487">
        <v>701.83</v>
      </c>
    </row>
    <row r="1086" spans="1:4" x14ac:dyDescent="0.25">
      <c r="A1086" s="88"/>
      <c r="B1086" s="193" t="s">
        <v>11755</v>
      </c>
      <c r="C1086" s="88"/>
      <c r="D1086" s="487"/>
    </row>
    <row r="1087" spans="1:4" x14ac:dyDescent="0.25">
      <c r="A1087" s="88" t="s">
        <v>3862</v>
      </c>
      <c r="B1087" s="193" t="s">
        <v>8972</v>
      </c>
      <c r="C1087" s="88" t="s">
        <v>74</v>
      </c>
      <c r="D1087" s="487">
        <v>8.3800000000000008</v>
      </c>
    </row>
    <row r="1088" spans="1:4" x14ac:dyDescent="0.25">
      <c r="A1088" s="88" t="s">
        <v>3863</v>
      </c>
      <c r="B1088" s="193" t="s">
        <v>8975</v>
      </c>
      <c r="C1088" s="88" t="s">
        <v>74</v>
      </c>
      <c r="D1088" s="487">
        <v>16.63</v>
      </c>
    </row>
    <row r="1089" spans="1:4" x14ac:dyDescent="0.25">
      <c r="A1089" s="88" t="s">
        <v>3864</v>
      </c>
      <c r="B1089" s="193" t="s">
        <v>8976</v>
      </c>
      <c r="C1089" s="88" t="s">
        <v>74</v>
      </c>
      <c r="D1089" s="487">
        <v>22.29</v>
      </c>
    </row>
    <row r="1090" spans="1:4" x14ac:dyDescent="0.25">
      <c r="A1090" s="88" t="s">
        <v>3865</v>
      </c>
      <c r="B1090" s="193" t="s">
        <v>8977</v>
      </c>
      <c r="C1090" s="88" t="s">
        <v>74</v>
      </c>
      <c r="D1090" s="487">
        <v>35.299999999999997</v>
      </c>
    </row>
    <row r="1091" spans="1:4" x14ac:dyDescent="0.25">
      <c r="A1091" s="88" t="s">
        <v>3866</v>
      </c>
      <c r="B1091" s="193" t="s">
        <v>8978</v>
      </c>
      <c r="C1091" s="88" t="s">
        <v>74</v>
      </c>
      <c r="D1091" s="487">
        <v>50.51</v>
      </c>
    </row>
    <row r="1092" spans="1:4" x14ac:dyDescent="0.25">
      <c r="A1092" s="88" t="s">
        <v>3867</v>
      </c>
      <c r="B1092" s="193" t="s">
        <v>8979</v>
      </c>
      <c r="C1092" s="88" t="s">
        <v>74</v>
      </c>
      <c r="D1092" s="487">
        <v>56.2</v>
      </c>
    </row>
    <row r="1093" spans="1:4" x14ac:dyDescent="0.25">
      <c r="A1093" s="88" t="s">
        <v>3868</v>
      </c>
      <c r="B1093" s="193" t="s">
        <v>8980</v>
      </c>
      <c r="C1093" s="88" t="s">
        <v>74</v>
      </c>
      <c r="D1093" s="487">
        <v>79.8</v>
      </c>
    </row>
    <row r="1094" spans="1:4" x14ac:dyDescent="0.25">
      <c r="A1094" s="88" t="s">
        <v>3869</v>
      </c>
      <c r="B1094" s="193" t="s">
        <v>8973</v>
      </c>
      <c r="C1094" s="88" t="s">
        <v>74</v>
      </c>
      <c r="D1094" s="487">
        <v>128.15</v>
      </c>
    </row>
    <row r="1095" spans="1:4" x14ac:dyDescent="0.25">
      <c r="A1095" s="88" t="s">
        <v>3870</v>
      </c>
      <c r="B1095" s="193" t="s">
        <v>8974</v>
      </c>
      <c r="C1095" s="88" t="s">
        <v>74</v>
      </c>
      <c r="D1095" s="487">
        <v>157.79</v>
      </c>
    </row>
    <row r="1096" spans="1:4" x14ac:dyDescent="0.25">
      <c r="A1096" s="88" t="s">
        <v>3922</v>
      </c>
      <c r="B1096" s="193" t="s">
        <v>9331</v>
      </c>
      <c r="C1096" s="88" t="s">
        <v>74</v>
      </c>
      <c r="D1096" s="487">
        <v>1.25</v>
      </c>
    </row>
    <row r="1097" spans="1:4" x14ac:dyDescent="0.25">
      <c r="A1097" s="88" t="s">
        <v>3907</v>
      </c>
      <c r="B1097" s="193" t="s">
        <v>9017</v>
      </c>
      <c r="C1097" s="88" t="s">
        <v>74</v>
      </c>
      <c r="D1097" s="487">
        <v>1.44</v>
      </c>
    </row>
    <row r="1098" spans="1:4" x14ac:dyDescent="0.25">
      <c r="A1098" s="88" t="s">
        <v>3908</v>
      </c>
      <c r="B1098" s="193" t="s">
        <v>9023</v>
      </c>
      <c r="C1098" s="88" t="s">
        <v>74</v>
      </c>
      <c r="D1098" s="487">
        <v>2.29</v>
      </c>
    </row>
    <row r="1099" spans="1:4" x14ac:dyDescent="0.25">
      <c r="A1099" s="88" t="s">
        <v>3909</v>
      </c>
      <c r="B1099" s="193" t="s">
        <v>9027</v>
      </c>
      <c r="C1099" s="88" t="s">
        <v>74</v>
      </c>
      <c r="D1099" s="487">
        <v>3.78</v>
      </c>
    </row>
    <row r="1100" spans="1:4" x14ac:dyDescent="0.25">
      <c r="A1100" s="88" t="s">
        <v>3910</v>
      </c>
      <c r="B1100" s="193" t="s">
        <v>9029</v>
      </c>
      <c r="C1100" s="88" t="s">
        <v>74</v>
      </c>
      <c r="D1100" s="487">
        <v>5.56</v>
      </c>
    </row>
    <row r="1101" spans="1:4" x14ac:dyDescent="0.25">
      <c r="A1101" s="88" t="s">
        <v>3911</v>
      </c>
      <c r="B1101" s="193" t="s">
        <v>9018</v>
      </c>
      <c r="C1101" s="88" t="s">
        <v>74</v>
      </c>
      <c r="D1101" s="487">
        <v>10.18</v>
      </c>
    </row>
    <row r="1102" spans="1:4" x14ac:dyDescent="0.25">
      <c r="A1102" s="88" t="s">
        <v>3912</v>
      </c>
      <c r="B1102" s="193" t="s">
        <v>9021</v>
      </c>
      <c r="C1102" s="88" t="s">
        <v>74</v>
      </c>
      <c r="D1102" s="487">
        <v>15.54</v>
      </c>
    </row>
    <row r="1103" spans="1:4" x14ac:dyDescent="0.25">
      <c r="A1103" s="88" t="s">
        <v>3913</v>
      </c>
      <c r="B1103" s="193" t="s">
        <v>9025</v>
      </c>
      <c r="C1103" s="88" t="s">
        <v>74</v>
      </c>
      <c r="D1103" s="487">
        <v>22.26</v>
      </c>
    </row>
    <row r="1104" spans="1:4" x14ac:dyDescent="0.25">
      <c r="A1104" s="88" t="s">
        <v>3914</v>
      </c>
      <c r="B1104" s="193" t="s">
        <v>9026</v>
      </c>
      <c r="C1104" s="88" t="s">
        <v>74</v>
      </c>
      <c r="D1104" s="487">
        <v>34.409999999999997</v>
      </c>
    </row>
    <row r="1105" spans="1:4" x14ac:dyDescent="0.25">
      <c r="A1105" s="88" t="s">
        <v>3915</v>
      </c>
      <c r="B1105" s="193" t="s">
        <v>9028</v>
      </c>
      <c r="C1105" s="88" t="s">
        <v>74</v>
      </c>
      <c r="D1105" s="487">
        <v>43.01</v>
      </c>
    </row>
    <row r="1106" spans="1:4" x14ac:dyDescent="0.25">
      <c r="A1106" s="88" t="s">
        <v>3916</v>
      </c>
      <c r="B1106" s="193" t="s">
        <v>9030</v>
      </c>
      <c r="C1106" s="88" t="s">
        <v>74</v>
      </c>
      <c r="D1106" s="487">
        <v>58.75</v>
      </c>
    </row>
    <row r="1107" spans="1:4" x14ac:dyDescent="0.25">
      <c r="A1107" s="88" t="s">
        <v>3917</v>
      </c>
      <c r="B1107" s="193" t="s">
        <v>9031</v>
      </c>
      <c r="C1107" s="88" t="s">
        <v>74</v>
      </c>
      <c r="D1107" s="487">
        <v>78.12</v>
      </c>
    </row>
    <row r="1108" spans="1:4" x14ac:dyDescent="0.25">
      <c r="A1108" s="88" t="s">
        <v>3918</v>
      </c>
      <c r="B1108" s="193" t="s">
        <v>9019</v>
      </c>
      <c r="C1108" s="88" t="s">
        <v>74</v>
      </c>
      <c r="D1108" s="487">
        <v>117.01</v>
      </c>
    </row>
    <row r="1109" spans="1:4" x14ac:dyDescent="0.25">
      <c r="A1109" s="88" t="s">
        <v>3919</v>
      </c>
      <c r="B1109" s="193" t="s">
        <v>9020</v>
      </c>
      <c r="C1109" s="88" t="s">
        <v>74</v>
      </c>
      <c r="D1109" s="487">
        <v>147.03</v>
      </c>
    </row>
    <row r="1110" spans="1:4" x14ac:dyDescent="0.25">
      <c r="A1110" s="88" t="s">
        <v>3920</v>
      </c>
      <c r="B1110" s="193" t="s">
        <v>9022</v>
      </c>
      <c r="C1110" s="88" t="s">
        <v>74</v>
      </c>
      <c r="D1110" s="487">
        <v>177.15</v>
      </c>
    </row>
    <row r="1111" spans="1:4" x14ac:dyDescent="0.25">
      <c r="A1111" s="88" t="s">
        <v>3921</v>
      </c>
      <c r="B1111" s="193" t="s">
        <v>9024</v>
      </c>
      <c r="C1111" s="88" t="s">
        <v>74</v>
      </c>
      <c r="D1111" s="487">
        <v>234.6</v>
      </c>
    </row>
    <row r="1112" spans="1:4" x14ac:dyDescent="0.25">
      <c r="A1112" s="88" t="s">
        <v>3871</v>
      </c>
      <c r="B1112" s="193" t="s">
        <v>8981</v>
      </c>
      <c r="C1112" s="88" t="s">
        <v>74</v>
      </c>
      <c r="D1112" s="487">
        <v>1.8</v>
      </c>
    </row>
    <row r="1113" spans="1:4" x14ac:dyDescent="0.25">
      <c r="A1113" s="88" t="s">
        <v>3872</v>
      </c>
      <c r="B1113" s="193" t="s">
        <v>8987</v>
      </c>
      <c r="C1113" s="88" t="s">
        <v>74</v>
      </c>
      <c r="D1113" s="487">
        <v>2.4300000000000002</v>
      </c>
    </row>
    <row r="1114" spans="1:4" x14ac:dyDescent="0.25">
      <c r="A1114" s="88" t="s">
        <v>3873</v>
      </c>
      <c r="B1114" s="193" t="s">
        <v>8992</v>
      </c>
      <c r="C1114" s="88" t="s">
        <v>74</v>
      </c>
      <c r="D1114" s="487">
        <v>3.65</v>
      </c>
    </row>
    <row r="1115" spans="1:4" x14ac:dyDescent="0.25">
      <c r="A1115" s="88" t="s">
        <v>3874</v>
      </c>
      <c r="B1115" s="193" t="s">
        <v>8995</v>
      </c>
      <c r="C1115" s="88" t="s">
        <v>74</v>
      </c>
      <c r="D1115" s="487">
        <v>6.18</v>
      </c>
    </row>
    <row r="1116" spans="1:4" x14ac:dyDescent="0.25">
      <c r="A1116" s="88" t="s">
        <v>3875</v>
      </c>
      <c r="B1116" s="193" t="s">
        <v>8982</v>
      </c>
      <c r="C1116" s="88" t="s">
        <v>74</v>
      </c>
      <c r="D1116" s="487">
        <v>10.25</v>
      </c>
    </row>
    <row r="1117" spans="1:4" x14ac:dyDescent="0.25">
      <c r="A1117" s="88" t="s">
        <v>3876</v>
      </c>
      <c r="B1117" s="193" t="s">
        <v>8985</v>
      </c>
      <c r="C1117" s="88" t="s">
        <v>74</v>
      </c>
      <c r="D1117" s="487">
        <v>16.48</v>
      </c>
    </row>
    <row r="1118" spans="1:4" x14ac:dyDescent="0.25">
      <c r="A1118" s="88" t="s">
        <v>3877</v>
      </c>
      <c r="B1118" s="193" t="s">
        <v>8989</v>
      </c>
      <c r="C1118" s="88" t="s">
        <v>74</v>
      </c>
      <c r="D1118" s="487">
        <v>22.22</v>
      </c>
    </row>
    <row r="1119" spans="1:4" x14ac:dyDescent="0.25">
      <c r="A1119" s="88" t="s">
        <v>3878</v>
      </c>
      <c r="B1119" s="193" t="s">
        <v>8991</v>
      </c>
      <c r="C1119" s="88" t="s">
        <v>74</v>
      </c>
      <c r="D1119" s="487">
        <v>31.03</v>
      </c>
    </row>
    <row r="1120" spans="1:4" x14ac:dyDescent="0.25">
      <c r="A1120" s="88" t="s">
        <v>3879</v>
      </c>
      <c r="B1120" s="193" t="s">
        <v>8994</v>
      </c>
      <c r="C1120" s="88" t="s">
        <v>74</v>
      </c>
      <c r="D1120" s="487">
        <v>45.19</v>
      </c>
    </row>
    <row r="1121" spans="1:4" x14ac:dyDescent="0.25">
      <c r="A1121" s="88" t="s">
        <v>3880</v>
      </c>
      <c r="B1121" s="193" t="s">
        <v>8996</v>
      </c>
      <c r="C1121" s="88" t="s">
        <v>74</v>
      </c>
      <c r="D1121" s="487">
        <v>67.599999999999994</v>
      </c>
    </row>
    <row r="1122" spans="1:4" x14ac:dyDescent="0.25">
      <c r="A1122" s="88" t="s">
        <v>3881</v>
      </c>
      <c r="B1122" s="193" t="s">
        <v>8997</v>
      </c>
      <c r="C1122" s="88" t="s">
        <v>74</v>
      </c>
      <c r="D1122" s="487">
        <v>84.1</v>
      </c>
    </row>
    <row r="1123" spans="1:4" x14ac:dyDescent="0.25">
      <c r="A1123" s="88" t="s">
        <v>3882</v>
      </c>
      <c r="B1123" s="193" t="s">
        <v>8983</v>
      </c>
      <c r="C1123" s="88" t="s">
        <v>74</v>
      </c>
      <c r="D1123" s="487">
        <v>113.9</v>
      </c>
    </row>
    <row r="1124" spans="1:4" x14ac:dyDescent="0.25">
      <c r="A1124" s="88" t="s">
        <v>3883</v>
      </c>
      <c r="B1124" s="193" t="s">
        <v>8984</v>
      </c>
      <c r="C1124" s="88" t="s">
        <v>74</v>
      </c>
      <c r="D1124" s="487">
        <v>140.97</v>
      </c>
    </row>
    <row r="1125" spans="1:4" x14ac:dyDescent="0.25">
      <c r="A1125" s="88" t="s">
        <v>3884</v>
      </c>
      <c r="B1125" s="193" t="s">
        <v>8986</v>
      </c>
      <c r="C1125" s="88" t="s">
        <v>74</v>
      </c>
      <c r="D1125" s="487">
        <v>186.74</v>
      </c>
    </row>
    <row r="1126" spans="1:4" x14ac:dyDescent="0.25">
      <c r="A1126" s="88" t="s">
        <v>3885</v>
      </c>
      <c r="B1126" s="193" t="s">
        <v>8988</v>
      </c>
      <c r="C1126" s="88" t="s">
        <v>74</v>
      </c>
      <c r="D1126" s="487">
        <v>228.36</v>
      </c>
    </row>
    <row r="1127" spans="1:4" x14ac:dyDescent="0.25">
      <c r="A1127" s="88" t="s">
        <v>3886</v>
      </c>
      <c r="B1127" s="193" t="s">
        <v>8990</v>
      </c>
      <c r="C1127" s="88" t="s">
        <v>74</v>
      </c>
      <c r="D1127" s="487">
        <v>257.39</v>
      </c>
    </row>
    <row r="1128" spans="1:4" x14ac:dyDescent="0.25">
      <c r="A1128" s="88" t="s">
        <v>3887</v>
      </c>
      <c r="B1128" s="193" t="s">
        <v>8993</v>
      </c>
      <c r="C1128" s="88" t="s">
        <v>74</v>
      </c>
      <c r="D1128" s="487">
        <v>482.82</v>
      </c>
    </row>
    <row r="1129" spans="1:4" x14ac:dyDescent="0.25">
      <c r="A1129" s="88"/>
      <c r="B1129" s="193" t="s">
        <v>11756</v>
      </c>
      <c r="C1129" s="88"/>
      <c r="D1129" s="487"/>
    </row>
    <row r="1130" spans="1:4" x14ac:dyDescent="0.25">
      <c r="A1130" s="88"/>
      <c r="B1130" s="193" t="s">
        <v>12817</v>
      </c>
      <c r="C1130" s="88"/>
      <c r="D1130" s="487"/>
    </row>
    <row r="1131" spans="1:4" ht="37.5" x14ac:dyDescent="0.25">
      <c r="A1131" s="88" t="s">
        <v>12819</v>
      </c>
      <c r="B1131" s="193" t="s">
        <v>14560</v>
      </c>
      <c r="C1131" s="88" t="s">
        <v>77</v>
      </c>
      <c r="D1131" s="487">
        <v>8910</v>
      </c>
    </row>
    <row r="1132" spans="1:4" ht="37.5" x14ac:dyDescent="0.25">
      <c r="A1132" s="88" t="s">
        <v>12818</v>
      </c>
      <c r="B1132" s="193" t="s">
        <v>14561</v>
      </c>
      <c r="C1132" s="88" t="s">
        <v>77</v>
      </c>
      <c r="D1132" s="487">
        <v>8910</v>
      </c>
    </row>
    <row r="1133" spans="1:4" x14ac:dyDescent="0.25">
      <c r="A1133" s="88"/>
      <c r="B1133" s="193" t="s">
        <v>11757</v>
      </c>
      <c r="C1133" s="88"/>
      <c r="D1133" s="487"/>
    </row>
    <row r="1134" spans="1:4" ht="25" x14ac:dyDescent="0.25">
      <c r="A1134" s="88" t="s">
        <v>3923</v>
      </c>
      <c r="B1134" s="193" t="s">
        <v>9136</v>
      </c>
      <c r="C1134" s="88" t="s">
        <v>77</v>
      </c>
      <c r="D1134" s="487">
        <v>1548.89</v>
      </c>
    </row>
    <row r="1135" spans="1:4" ht="25" x14ac:dyDescent="0.25">
      <c r="A1135" s="88" t="s">
        <v>3925</v>
      </c>
      <c r="B1135" s="193" t="s">
        <v>9138</v>
      </c>
      <c r="C1135" s="88" t="s">
        <v>77</v>
      </c>
      <c r="D1135" s="487">
        <v>168.04</v>
      </c>
    </row>
    <row r="1136" spans="1:4" ht="25" x14ac:dyDescent="0.25">
      <c r="A1136" s="88" t="s">
        <v>3926</v>
      </c>
      <c r="B1136" s="193" t="s">
        <v>9139</v>
      </c>
      <c r="C1136" s="88" t="s">
        <v>77</v>
      </c>
      <c r="D1136" s="487">
        <v>251.53</v>
      </c>
    </row>
    <row r="1137" spans="1:4" ht="25" x14ac:dyDescent="0.25">
      <c r="A1137" s="88" t="s">
        <v>3927</v>
      </c>
      <c r="B1137" s="193" t="s">
        <v>9140</v>
      </c>
      <c r="C1137" s="88" t="s">
        <v>77</v>
      </c>
      <c r="D1137" s="487">
        <v>178.5</v>
      </c>
    </row>
    <row r="1138" spans="1:4" ht="25" x14ac:dyDescent="0.25">
      <c r="A1138" s="88" t="s">
        <v>3931</v>
      </c>
      <c r="B1138" s="193" t="s">
        <v>9142</v>
      </c>
      <c r="C1138" s="88" t="s">
        <v>77</v>
      </c>
      <c r="D1138" s="487">
        <v>323.39999999999998</v>
      </c>
    </row>
    <row r="1139" spans="1:4" ht="25" x14ac:dyDescent="0.25">
      <c r="A1139" s="88" t="s">
        <v>11758</v>
      </c>
      <c r="B1139" s="193" t="s">
        <v>11759</v>
      </c>
      <c r="C1139" s="88" t="s">
        <v>77</v>
      </c>
      <c r="D1139" s="487">
        <v>352.84</v>
      </c>
    </row>
    <row r="1140" spans="1:4" ht="25" x14ac:dyDescent="0.25">
      <c r="A1140" s="88" t="s">
        <v>3924</v>
      </c>
      <c r="B1140" s="193" t="s">
        <v>9137</v>
      </c>
      <c r="C1140" s="88" t="s">
        <v>77</v>
      </c>
      <c r="D1140" s="487">
        <v>1117.71</v>
      </c>
    </row>
    <row r="1141" spans="1:4" ht="25" x14ac:dyDescent="0.25">
      <c r="A1141" s="88" t="s">
        <v>3928</v>
      </c>
      <c r="B1141" s="193" t="s">
        <v>9388</v>
      </c>
      <c r="C1141" s="88" t="s">
        <v>77</v>
      </c>
      <c r="D1141" s="487">
        <v>645.79999999999995</v>
      </c>
    </row>
    <row r="1142" spans="1:4" ht="25" x14ac:dyDescent="0.25">
      <c r="A1142" s="88" t="s">
        <v>3929</v>
      </c>
      <c r="B1142" s="193" t="s">
        <v>9389</v>
      </c>
      <c r="C1142" s="88" t="s">
        <v>77</v>
      </c>
      <c r="D1142" s="487">
        <v>902.26</v>
      </c>
    </row>
    <row r="1143" spans="1:4" ht="25" x14ac:dyDescent="0.25">
      <c r="A1143" s="88" t="s">
        <v>3930</v>
      </c>
      <c r="B1143" s="193" t="s">
        <v>9141</v>
      </c>
      <c r="C1143" s="88" t="s">
        <v>77</v>
      </c>
      <c r="D1143" s="487">
        <v>1833.69</v>
      </c>
    </row>
    <row r="1144" spans="1:4" ht="25" x14ac:dyDescent="0.25">
      <c r="A1144" s="88" t="s">
        <v>3934</v>
      </c>
      <c r="B1144" s="193" t="s">
        <v>9145</v>
      </c>
      <c r="C1144" s="88" t="s">
        <v>77</v>
      </c>
      <c r="D1144" s="487">
        <v>611.04999999999995</v>
      </c>
    </row>
    <row r="1145" spans="1:4" ht="25" x14ac:dyDescent="0.25">
      <c r="A1145" s="88" t="s">
        <v>3932</v>
      </c>
      <c r="B1145" s="193" t="s">
        <v>9143</v>
      </c>
      <c r="C1145" s="88" t="s">
        <v>77</v>
      </c>
      <c r="D1145" s="487">
        <v>396.15</v>
      </c>
    </row>
    <row r="1146" spans="1:4" ht="25" x14ac:dyDescent="0.25">
      <c r="A1146" s="88" t="s">
        <v>3933</v>
      </c>
      <c r="B1146" s="193" t="s">
        <v>9144</v>
      </c>
      <c r="C1146" s="88" t="s">
        <v>77</v>
      </c>
      <c r="D1146" s="487">
        <v>637.04999999999995</v>
      </c>
    </row>
    <row r="1147" spans="1:4" ht="25" x14ac:dyDescent="0.25">
      <c r="A1147" s="88" t="s">
        <v>3935</v>
      </c>
      <c r="B1147" s="193" t="s">
        <v>9146</v>
      </c>
      <c r="C1147" s="88" t="s">
        <v>77</v>
      </c>
      <c r="D1147" s="487">
        <v>66.61</v>
      </c>
    </row>
    <row r="1148" spans="1:4" ht="25" x14ac:dyDescent="0.25">
      <c r="A1148" s="88" t="s">
        <v>3936</v>
      </c>
      <c r="B1148" s="193" t="s">
        <v>9147</v>
      </c>
      <c r="C1148" s="88" t="s">
        <v>77</v>
      </c>
      <c r="D1148" s="487">
        <v>195.29</v>
      </c>
    </row>
    <row r="1149" spans="1:4" ht="25" x14ac:dyDescent="0.25">
      <c r="A1149" s="88" t="s">
        <v>3937</v>
      </c>
      <c r="B1149" s="193" t="s">
        <v>9148</v>
      </c>
      <c r="C1149" s="88" t="s">
        <v>77</v>
      </c>
      <c r="D1149" s="487">
        <v>288.72000000000003</v>
      </c>
    </row>
    <row r="1150" spans="1:4" ht="25" x14ac:dyDescent="0.25">
      <c r="A1150" s="88" t="s">
        <v>3938</v>
      </c>
      <c r="B1150" s="193" t="s">
        <v>9149</v>
      </c>
      <c r="C1150" s="88" t="s">
        <v>77</v>
      </c>
      <c r="D1150" s="487">
        <v>539.35</v>
      </c>
    </row>
    <row r="1151" spans="1:4" ht="25" x14ac:dyDescent="0.25">
      <c r="A1151" s="88" t="s">
        <v>3939</v>
      </c>
      <c r="B1151" s="193" t="s">
        <v>9150</v>
      </c>
      <c r="C1151" s="88" t="s">
        <v>77</v>
      </c>
      <c r="D1151" s="487">
        <v>1558.46</v>
      </c>
    </row>
    <row r="1152" spans="1:4" x14ac:dyDescent="0.25">
      <c r="A1152" s="88"/>
      <c r="B1152" s="193" t="s">
        <v>11760</v>
      </c>
      <c r="C1152" s="88"/>
      <c r="D1152" s="487"/>
    </row>
    <row r="1153" spans="1:4" ht="25" x14ac:dyDescent="0.25">
      <c r="A1153" s="88" t="s">
        <v>3940</v>
      </c>
      <c r="B1153" s="193" t="s">
        <v>8927</v>
      </c>
      <c r="C1153" s="88" t="s">
        <v>77</v>
      </c>
      <c r="D1153" s="487">
        <v>173.24</v>
      </c>
    </row>
    <row r="1154" spans="1:4" ht="25" x14ac:dyDescent="0.25">
      <c r="A1154" s="88" t="s">
        <v>3941</v>
      </c>
      <c r="B1154" s="193" t="s">
        <v>8928</v>
      </c>
      <c r="C1154" s="88" t="s">
        <v>77</v>
      </c>
      <c r="D1154" s="487">
        <v>338.56</v>
      </c>
    </row>
    <row r="1155" spans="1:4" ht="25" x14ac:dyDescent="0.25">
      <c r="A1155" s="88" t="s">
        <v>3942</v>
      </c>
      <c r="B1155" s="193" t="s">
        <v>8929</v>
      </c>
      <c r="C1155" s="88" t="s">
        <v>77</v>
      </c>
      <c r="D1155" s="487">
        <v>442.55</v>
      </c>
    </row>
    <row r="1156" spans="1:4" ht="25" x14ac:dyDescent="0.25">
      <c r="A1156" s="88" t="s">
        <v>3945</v>
      </c>
      <c r="B1156" s="193" t="s">
        <v>8932</v>
      </c>
      <c r="C1156" s="88" t="s">
        <v>77</v>
      </c>
      <c r="D1156" s="487">
        <v>507.35</v>
      </c>
    </row>
    <row r="1157" spans="1:4" ht="25" x14ac:dyDescent="0.25">
      <c r="A1157" s="88" t="s">
        <v>3946</v>
      </c>
      <c r="B1157" s="193" t="s">
        <v>8933</v>
      </c>
      <c r="C1157" s="88" t="s">
        <v>77</v>
      </c>
      <c r="D1157" s="487">
        <v>648.41</v>
      </c>
    </row>
    <row r="1158" spans="1:4" ht="25" x14ac:dyDescent="0.25">
      <c r="A1158" s="88" t="s">
        <v>3943</v>
      </c>
      <c r="B1158" s="193" t="s">
        <v>8930</v>
      </c>
      <c r="C1158" s="88" t="s">
        <v>77</v>
      </c>
      <c r="D1158" s="487">
        <v>632.54</v>
      </c>
    </row>
    <row r="1159" spans="1:4" ht="25" x14ac:dyDescent="0.25">
      <c r="A1159" s="88" t="s">
        <v>3944</v>
      </c>
      <c r="B1159" s="193" t="s">
        <v>8931</v>
      </c>
      <c r="C1159" s="88" t="s">
        <v>77</v>
      </c>
      <c r="D1159" s="487">
        <v>825.45</v>
      </c>
    </row>
    <row r="1160" spans="1:4" ht="25" x14ac:dyDescent="0.25">
      <c r="A1160" s="88" t="s">
        <v>3947</v>
      </c>
      <c r="B1160" s="193" t="s">
        <v>9329</v>
      </c>
      <c r="C1160" s="88" t="s">
        <v>77</v>
      </c>
      <c r="D1160" s="487">
        <v>1026.3</v>
      </c>
    </row>
    <row r="1161" spans="1:4" ht="25" x14ac:dyDescent="0.25">
      <c r="A1161" s="88" t="s">
        <v>3949</v>
      </c>
      <c r="B1161" s="193" t="s">
        <v>9330</v>
      </c>
      <c r="C1161" s="88" t="s">
        <v>77</v>
      </c>
      <c r="D1161" s="487">
        <v>1527.23</v>
      </c>
    </row>
    <row r="1162" spans="1:4" ht="25" x14ac:dyDescent="0.25">
      <c r="A1162" s="88" t="s">
        <v>3948</v>
      </c>
      <c r="B1162" s="193" t="s">
        <v>8934</v>
      </c>
      <c r="C1162" s="88" t="s">
        <v>77</v>
      </c>
      <c r="D1162" s="487">
        <v>2272.6</v>
      </c>
    </row>
    <row r="1163" spans="1:4" ht="25" x14ac:dyDescent="0.25">
      <c r="A1163" s="88" t="s">
        <v>3950</v>
      </c>
      <c r="B1163" s="193" t="s">
        <v>8935</v>
      </c>
      <c r="C1163" s="88" t="s">
        <v>77</v>
      </c>
      <c r="D1163" s="487">
        <v>2903.21</v>
      </c>
    </row>
    <row r="1164" spans="1:4" ht="25" x14ac:dyDescent="0.25">
      <c r="A1164" s="88" t="s">
        <v>3951</v>
      </c>
      <c r="B1164" s="193" t="s">
        <v>8936</v>
      </c>
      <c r="C1164" s="88" t="s">
        <v>77</v>
      </c>
      <c r="D1164" s="487">
        <v>3426.87</v>
      </c>
    </row>
    <row r="1165" spans="1:4" ht="25" x14ac:dyDescent="0.25">
      <c r="A1165" s="88" t="s">
        <v>15942</v>
      </c>
      <c r="B1165" s="193" t="s">
        <v>15943</v>
      </c>
      <c r="C1165" s="88" t="s">
        <v>77</v>
      </c>
      <c r="D1165" s="487">
        <v>18.89</v>
      </c>
    </row>
    <row r="1166" spans="1:4" ht="25" x14ac:dyDescent="0.25">
      <c r="A1166" s="88" t="s">
        <v>3952</v>
      </c>
      <c r="B1166" s="193" t="s">
        <v>8940</v>
      </c>
      <c r="C1166" s="88" t="s">
        <v>77</v>
      </c>
      <c r="D1166" s="487">
        <v>12.54</v>
      </c>
    </row>
    <row r="1167" spans="1:4" ht="25" x14ac:dyDescent="0.25">
      <c r="A1167" s="88" t="s">
        <v>3953</v>
      </c>
      <c r="B1167" s="193" t="s">
        <v>8944</v>
      </c>
      <c r="C1167" s="88" t="s">
        <v>77</v>
      </c>
      <c r="D1167" s="487">
        <v>15.93</v>
      </c>
    </row>
    <row r="1168" spans="1:4" ht="25" x14ac:dyDescent="0.25">
      <c r="A1168" s="88" t="s">
        <v>3954</v>
      </c>
      <c r="B1168" s="193" t="s">
        <v>8937</v>
      </c>
      <c r="C1168" s="88" t="s">
        <v>77</v>
      </c>
      <c r="D1168" s="487">
        <v>21</v>
      </c>
    </row>
    <row r="1169" spans="1:4" ht="25" x14ac:dyDescent="0.25">
      <c r="A1169" s="88" t="s">
        <v>3955</v>
      </c>
      <c r="B1169" s="193" t="s">
        <v>8939</v>
      </c>
      <c r="C1169" s="88" t="s">
        <v>77</v>
      </c>
      <c r="D1169" s="487">
        <v>36.35</v>
      </c>
    </row>
    <row r="1170" spans="1:4" ht="25" x14ac:dyDescent="0.25">
      <c r="A1170" s="88" t="s">
        <v>3956</v>
      </c>
      <c r="B1170" s="193" t="s">
        <v>8938</v>
      </c>
      <c r="C1170" s="88" t="s">
        <v>77</v>
      </c>
      <c r="D1170" s="487">
        <v>45.32</v>
      </c>
    </row>
    <row r="1171" spans="1:4" ht="25" x14ac:dyDescent="0.25">
      <c r="A1171" s="88" t="s">
        <v>3957</v>
      </c>
      <c r="B1171" s="193" t="s">
        <v>8941</v>
      </c>
      <c r="C1171" s="88" t="s">
        <v>77</v>
      </c>
      <c r="D1171" s="487">
        <v>60.38</v>
      </c>
    </row>
    <row r="1172" spans="1:4" ht="25" x14ac:dyDescent="0.25">
      <c r="A1172" s="88" t="s">
        <v>3958</v>
      </c>
      <c r="B1172" s="193" t="s">
        <v>8942</v>
      </c>
      <c r="C1172" s="88" t="s">
        <v>77</v>
      </c>
      <c r="D1172" s="487">
        <v>153.66</v>
      </c>
    </row>
    <row r="1173" spans="1:4" ht="25" x14ac:dyDescent="0.25">
      <c r="A1173" s="88" t="s">
        <v>3959</v>
      </c>
      <c r="B1173" s="193" t="s">
        <v>8943</v>
      </c>
      <c r="C1173" s="88" t="s">
        <v>77</v>
      </c>
      <c r="D1173" s="487">
        <v>241.47</v>
      </c>
    </row>
    <row r="1174" spans="1:4" ht="25" x14ac:dyDescent="0.25">
      <c r="A1174" s="88" t="s">
        <v>3960</v>
      </c>
      <c r="B1174" s="193" t="s">
        <v>8945</v>
      </c>
      <c r="C1174" s="88" t="s">
        <v>77</v>
      </c>
      <c r="D1174" s="487">
        <v>302.25</v>
      </c>
    </row>
    <row r="1175" spans="1:4" ht="25" x14ac:dyDescent="0.25">
      <c r="A1175" s="88" t="s">
        <v>3961</v>
      </c>
      <c r="B1175" s="193" t="s">
        <v>8951</v>
      </c>
      <c r="C1175" s="88" t="s">
        <v>77</v>
      </c>
      <c r="D1175" s="487">
        <v>12.53</v>
      </c>
    </row>
    <row r="1176" spans="1:4" ht="25" x14ac:dyDescent="0.25">
      <c r="A1176" s="88" t="s">
        <v>3962</v>
      </c>
      <c r="B1176" s="193" t="s">
        <v>8946</v>
      </c>
      <c r="C1176" s="88" t="s">
        <v>77</v>
      </c>
      <c r="D1176" s="487">
        <v>19.48</v>
      </c>
    </row>
    <row r="1177" spans="1:4" ht="25" x14ac:dyDescent="0.25">
      <c r="A1177" s="88" t="s">
        <v>3963</v>
      </c>
      <c r="B1177" s="193" t="s">
        <v>8947</v>
      </c>
      <c r="C1177" s="88" t="s">
        <v>77</v>
      </c>
      <c r="D1177" s="487">
        <v>46.23</v>
      </c>
    </row>
    <row r="1178" spans="1:4" ht="25" x14ac:dyDescent="0.25">
      <c r="A1178" s="88" t="s">
        <v>3964</v>
      </c>
      <c r="B1178" s="193" t="s">
        <v>8948</v>
      </c>
      <c r="C1178" s="88" t="s">
        <v>77</v>
      </c>
      <c r="D1178" s="487">
        <v>53.98</v>
      </c>
    </row>
    <row r="1179" spans="1:4" ht="25" x14ac:dyDescent="0.25">
      <c r="A1179" s="88" t="s">
        <v>3965</v>
      </c>
      <c r="B1179" s="193" t="s">
        <v>8949</v>
      </c>
      <c r="C1179" s="88" t="s">
        <v>77</v>
      </c>
      <c r="D1179" s="487">
        <v>110.36</v>
      </c>
    </row>
    <row r="1180" spans="1:4" ht="25" x14ac:dyDescent="0.25">
      <c r="A1180" s="88" t="s">
        <v>3966</v>
      </c>
      <c r="B1180" s="193" t="s">
        <v>8950</v>
      </c>
      <c r="C1180" s="88" t="s">
        <v>77</v>
      </c>
      <c r="D1180" s="487">
        <v>157.88999999999999</v>
      </c>
    </row>
    <row r="1181" spans="1:4" ht="25" x14ac:dyDescent="0.25">
      <c r="A1181" s="88" t="s">
        <v>3967</v>
      </c>
      <c r="B1181" s="193" t="s">
        <v>8952</v>
      </c>
      <c r="C1181" s="88" t="s">
        <v>77</v>
      </c>
      <c r="D1181" s="487">
        <v>191.66</v>
      </c>
    </row>
    <row r="1182" spans="1:4" ht="25" x14ac:dyDescent="0.25">
      <c r="A1182" s="88" t="s">
        <v>3968</v>
      </c>
      <c r="B1182" s="193" t="s">
        <v>8958</v>
      </c>
      <c r="C1182" s="88" t="s">
        <v>77</v>
      </c>
      <c r="D1182" s="487">
        <v>16.18</v>
      </c>
    </row>
    <row r="1183" spans="1:4" ht="25" x14ac:dyDescent="0.25">
      <c r="A1183" s="88" t="s">
        <v>3969</v>
      </c>
      <c r="B1183" s="193" t="s">
        <v>8953</v>
      </c>
      <c r="C1183" s="88" t="s">
        <v>77</v>
      </c>
      <c r="D1183" s="487">
        <v>23.53</v>
      </c>
    </row>
    <row r="1184" spans="1:4" ht="25" x14ac:dyDescent="0.25">
      <c r="A1184" s="88" t="s">
        <v>3970</v>
      </c>
      <c r="B1184" s="193" t="s">
        <v>8954</v>
      </c>
      <c r="C1184" s="88" t="s">
        <v>77</v>
      </c>
      <c r="D1184" s="487">
        <v>57.46</v>
      </c>
    </row>
    <row r="1185" spans="1:4" ht="25" x14ac:dyDescent="0.25">
      <c r="A1185" s="88" t="s">
        <v>3971</v>
      </c>
      <c r="B1185" s="193" t="s">
        <v>8955</v>
      </c>
      <c r="C1185" s="88" t="s">
        <v>77</v>
      </c>
      <c r="D1185" s="487">
        <v>79.16</v>
      </c>
    </row>
    <row r="1186" spans="1:4" ht="25" x14ac:dyDescent="0.25">
      <c r="A1186" s="88" t="s">
        <v>3972</v>
      </c>
      <c r="B1186" s="193" t="s">
        <v>8956</v>
      </c>
      <c r="C1186" s="88" t="s">
        <v>77</v>
      </c>
      <c r="D1186" s="487">
        <v>174.9</v>
      </c>
    </row>
    <row r="1187" spans="1:4" ht="25" x14ac:dyDescent="0.25">
      <c r="A1187" s="88" t="s">
        <v>3973</v>
      </c>
      <c r="B1187" s="193" t="s">
        <v>8957</v>
      </c>
      <c r="C1187" s="88" t="s">
        <v>77</v>
      </c>
      <c r="D1187" s="487">
        <v>210.04</v>
      </c>
    </row>
    <row r="1188" spans="1:4" ht="25" x14ac:dyDescent="0.25">
      <c r="A1188" s="88" t="s">
        <v>3974</v>
      </c>
      <c r="B1188" s="193" t="s">
        <v>8959</v>
      </c>
      <c r="C1188" s="88" t="s">
        <v>77</v>
      </c>
      <c r="D1188" s="487">
        <v>297</v>
      </c>
    </row>
    <row r="1189" spans="1:4" ht="25" x14ac:dyDescent="0.25">
      <c r="A1189" s="88" t="s">
        <v>3975</v>
      </c>
      <c r="B1189" s="193" t="s">
        <v>8965</v>
      </c>
      <c r="C1189" s="88" t="s">
        <v>77</v>
      </c>
      <c r="D1189" s="487">
        <v>17.649999999999999</v>
      </c>
    </row>
    <row r="1190" spans="1:4" ht="25" x14ac:dyDescent="0.25">
      <c r="A1190" s="88" t="s">
        <v>3976</v>
      </c>
      <c r="B1190" s="193" t="s">
        <v>8960</v>
      </c>
      <c r="C1190" s="88" t="s">
        <v>77</v>
      </c>
      <c r="D1190" s="487">
        <v>32.270000000000003</v>
      </c>
    </row>
    <row r="1191" spans="1:4" ht="25" x14ac:dyDescent="0.25">
      <c r="A1191" s="88" t="s">
        <v>3977</v>
      </c>
      <c r="B1191" s="193" t="s">
        <v>8961</v>
      </c>
      <c r="C1191" s="88" t="s">
        <v>77</v>
      </c>
      <c r="D1191" s="487">
        <v>37.880000000000003</v>
      </c>
    </row>
    <row r="1192" spans="1:4" ht="25" x14ac:dyDescent="0.25">
      <c r="A1192" s="88" t="s">
        <v>3978</v>
      </c>
      <c r="B1192" s="193" t="s">
        <v>8962</v>
      </c>
      <c r="C1192" s="88" t="s">
        <v>77</v>
      </c>
      <c r="D1192" s="487">
        <v>74.099999999999994</v>
      </c>
    </row>
    <row r="1193" spans="1:4" ht="25" x14ac:dyDescent="0.25">
      <c r="A1193" s="88" t="s">
        <v>3979</v>
      </c>
      <c r="B1193" s="193" t="s">
        <v>8963</v>
      </c>
      <c r="C1193" s="88" t="s">
        <v>77</v>
      </c>
      <c r="D1193" s="487">
        <v>137.08000000000001</v>
      </c>
    </row>
    <row r="1194" spans="1:4" ht="25" x14ac:dyDescent="0.25">
      <c r="A1194" s="88" t="s">
        <v>3980</v>
      </c>
      <c r="B1194" s="193" t="s">
        <v>8964</v>
      </c>
      <c r="C1194" s="88" t="s">
        <v>77</v>
      </c>
      <c r="D1194" s="487">
        <v>176.07</v>
      </c>
    </row>
    <row r="1195" spans="1:4" ht="25" x14ac:dyDescent="0.25">
      <c r="A1195" s="88" t="s">
        <v>3981</v>
      </c>
      <c r="B1195" s="193" t="s">
        <v>8966</v>
      </c>
      <c r="C1195" s="88" t="s">
        <v>77</v>
      </c>
      <c r="D1195" s="487">
        <v>255.22</v>
      </c>
    </row>
    <row r="1196" spans="1:4" x14ac:dyDescent="0.25">
      <c r="A1196" s="88"/>
      <c r="B1196" s="193" t="s">
        <v>11761</v>
      </c>
      <c r="C1196" s="88"/>
      <c r="D1196" s="487"/>
    </row>
    <row r="1197" spans="1:4" ht="25" x14ac:dyDescent="0.25">
      <c r="A1197" s="88" t="s">
        <v>3982</v>
      </c>
      <c r="B1197" s="193" t="s">
        <v>8918</v>
      </c>
      <c r="C1197" s="88" t="s">
        <v>77</v>
      </c>
      <c r="D1197" s="487">
        <v>130.05000000000001</v>
      </c>
    </row>
    <row r="1198" spans="1:4" ht="25" x14ac:dyDescent="0.25">
      <c r="A1198" s="88" t="s">
        <v>3983</v>
      </c>
      <c r="B1198" s="193" t="s">
        <v>8919</v>
      </c>
      <c r="C1198" s="88" t="s">
        <v>77</v>
      </c>
      <c r="D1198" s="487">
        <v>224.62</v>
      </c>
    </row>
    <row r="1199" spans="1:4" ht="25" x14ac:dyDescent="0.25">
      <c r="A1199" s="88" t="s">
        <v>3984</v>
      </c>
      <c r="B1199" s="193" t="s">
        <v>8920</v>
      </c>
      <c r="C1199" s="88" t="s">
        <v>77</v>
      </c>
      <c r="D1199" s="487">
        <v>266.01</v>
      </c>
    </row>
    <row r="1200" spans="1:4" ht="25" x14ac:dyDescent="0.25">
      <c r="A1200" s="88" t="s">
        <v>11762</v>
      </c>
      <c r="B1200" s="193" t="s">
        <v>11763</v>
      </c>
      <c r="C1200" s="88" t="s">
        <v>77</v>
      </c>
      <c r="D1200" s="487">
        <v>381.77</v>
      </c>
    </row>
    <row r="1201" spans="1:4" ht="25" x14ac:dyDescent="0.25">
      <c r="A1201" s="88" t="s">
        <v>11764</v>
      </c>
      <c r="B1201" s="193" t="s">
        <v>11765</v>
      </c>
      <c r="C1201" s="88" t="s">
        <v>77</v>
      </c>
      <c r="D1201" s="487">
        <v>486.54</v>
      </c>
    </row>
    <row r="1202" spans="1:4" ht="25" x14ac:dyDescent="0.25">
      <c r="A1202" s="88" t="s">
        <v>3985</v>
      </c>
      <c r="B1202" s="193" t="s">
        <v>8916</v>
      </c>
      <c r="C1202" s="88" t="s">
        <v>77</v>
      </c>
      <c r="D1202" s="487">
        <v>879.33</v>
      </c>
    </row>
    <row r="1203" spans="1:4" ht="25" x14ac:dyDescent="0.25">
      <c r="A1203" s="88" t="s">
        <v>3986</v>
      </c>
      <c r="B1203" s="193" t="s">
        <v>8917</v>
      </c>
      <c r="C1203" s="88" t="s">
        <v>77</v>
      </c>
      <c r="D1203" s="487">
        <v>1897.73</v>
      </c>
    </row>
    <row r="1204" spans="1:4" x14ac:dyDescent="0.25">
      <c r="A1204" s="88" t="s">
        <v>3987</v>
      </c>
      <c r="B1204" s="193" t="s">
        <v>8922</v>
      </c>
      <c r="C1204" s="88" t="s">
        <v>77</v>
      </c>
      <c r="D1204" s="487">
        <v>11.99</v>
      </c>
    </row>
    <row r="1205" spans="1:4" x14ac:dyDescent="0.25">
      <c r="A1205" s="88" t="s">
        <v>3988</v>
      </c>
      <c r="B1205" s="193" t="s">
        <v>8923</v>
      </c>
      <c r="C1205" s="88" t="s">
        <v>77</v>
      </c>
      <c r="D1205" s="487">
        <v>19.22</v>
      </c>
    </row>
    <row r="1206" spans="1:4" x14ac:dyDescent="0.25">
      <c r="A1206" s="88" t="s">
        <v>3989</v>
      </c>
      <c r="B1206" s="193" t="s">
        <v>8924</v>
      </c>
      <c r="C1206" s="88" t="s">
        <v>77</v>
      </c>
      <c r="D1206" s="487">
        <v>33.29</v>
      </c>
    </row>
    <row r="1207" spans="1:4" x14ac:dyDescent="0.25">
      <c r="A1207" s="88" t="s">
        <v>3990</v>
      </c>
      <c r="B1207" s="193" t="s">
        <v>8925</v>
      </c>
      <c r="C1207" s="88" t="s">
        <v>77</v>
      </c>
      <c r="D1207" s="487">
        <v>65.7</v>
      </c>
    </row>
    <row r="1208" spans="1:4" x14ac:dyDescent="0.25">
      <c r="A1208" s="88" t="s">
        <v>3991</v>
      </c>
      <c r="B1208" s="193" t="s">
        <v>8926</v>
      </c>
      <c r="C1208" s="88" t="s">
        <v>77</v>
      </c>
      <c r="D1208" s="487">
        <v>84.53</v>
      </c>
    </row>
    <row r="1209" spans="1:4" x14ac:dyDescent="0.25">
      <c r="A1209" s="88" t="s">
        <v>3992</v>
      </c>
      <c r="B1209" s="193" t="s">
        <v>8921</v>
      </c>
      <c r="C1209" s="88" t="s">
        <v>77</v>
      </c>
      <c r="D1209" s="487">
        <v>155.79</v>
      </c>
    </row>
    <row r="1210" spans="1:4" ht="25" x14ac:dyDescent="0.25">
      <c r="A1210" s="88" t="s">
        <v>3993</v>
      </c>
      <c r="B1210" s="193" t="s">
        <v>8967</v>
      </c>
      <c r="C1210" s="88" t="s">
        <v>84</v>
      </c>
      <c r="D1210" s="487">
        <v>387.58</v>
      </c>
    </row>
    <row r="1211" spans="1:4" ht="25" x14ac:dyDescent="0.25">
      <c r="A1211" s="88" t="s">
        <v>3994</v>
      </c>
      <c r="B1211" s="193" t="s">
        <v>8968</v>
      </c>
      <c r="C1211" s="88" t="s">
        <v>84</v>
      </c>
      <c r="D1211" s="487">
        <v>438.84</v>
      </c>
    </row>
    <row r="1212" spans="1:4" ht="25" x14ac:dyDescent="0.25">
      <c r="A1212" s="88" t="s">
        <v>3995</v>
      </c>
      <c r="B1212" s="193" t="s">
        <v>8969</v>
      </c>
      <c r="C1212" s="88" t="s">
        <v>84</v>
      </c>
      <c r="D1212" s="487">
        <v>620.02</v>
      </c>
    </row>
    <row r="1213" spans="1:4" ht="25" x14ac:dyDescent="0.25">
      <c r="A1213" s="88" t="s">
        <v>3996</v>
      </c>
      <c r="B1213" s="193" t="s">
        <v>8970</v>
      </c>
      <c r="C1213" s="88" t="s">
        <v>84</v>
      </c>
      <c r="D1213" s="487">
        <v>819.5</v>
      </c>
    </row>
    <row r="1214" spans="1:4" x14ac:dyDescent="0.25">
      <c r="A1214" s="88"/>
      <c r="B1214" s="193" t="s">
        <v>11766</v>
      </c>
      <c r="C1214" s="88"/>
      <c r="D1214" s="487"/>
    </row>
    <row r="1215" spans="1:4" x14ac:dyDescent="0.25">
      <c r="A1215" s="88"/>
      <c r="B1215" s="193" t="s">
        <v>11767</v>
      </c>
      <c r="C1215" s="88"/>
      <c r="D1215" s="487"/>
    </row>
    <row r="1216" spans="1:4" x14ac:dyDescent="0.25">
      <c r="A1216" s="88"/>
      <c r="B1216" s="193" t="s">
        <v>11768</v>
      </c>
      <c r="C1216" s="88"/>
      <c r="D1216" s="487"/>
    </row>
    <row r="1217" spans="1:4" ht="25" x14ac:dyDescent="0.25">
      <c r="A1217" s="88" t="s">
        <v>3997</v>
      </c>
      <c r="B1217" s="193" t="s">
        <v>12956</v>
      </c>
      <c r="C1217" s="88" t="s">
        <v>77</v>
      </c>
      <c r="D1217" s="487">
        <v>178.71</v>
      </c>
    </row>
    <row r="1218" spans="1:4" ht="25" x14ac:dyDescent="0.25">
      <c r="A1218" s="88" t="s">
        <v>3998</v>
      </c>
      <c r="B1218" s="193" t="s">
        <v>12957</v>
      </c>
      <c r="C1218" s="88" t="s">
        <v>77</v>
      </c>
      <c r="D1218" s="487">
        <v>209.13</v>
      </c>
    </row>
    <row r="1219" spans="1:4" ht="25" x14ac:dyDescent="0.25">
      <c r="A1219" s="88" t="s">
        <v>3999</v>
      </c>
      <c r="B1219" s="193" t="s">
        <v>12958</v>
      </c>
      <c r="C1219" s="88" t="s">
        <v>77</v>
      </c>
      <c r="D1219" s="487">
        <v>277.22000000000003</v>
      </c>
    </row>
    <row r="1220" spans="1:4" ht="25" x14ac:dyDescent="0.25">
      <c r="A1220" s="88" t="s">
        <v>4000</v>
      </c>
      <c r="B1220" s="193" t="s">
        <v>12959</v>
      </c>
      <c r="C1220" s="88" t="s">
        <v>77</v>
      </c>
      <c r="D1220" s="487">
        <v>650.51</v>
      </c>
    </row>
    <row r="1221" spans="1:4" ht="25" x14ac:dyDescent="0.25">
      <c r="A1221" s="88" t="s">
        <v>4001</v>
      </c>
      <c r="B1221" s="193" t="s">
        <v>12960</v>
      </c>
      <c r="C1221" s="88" t="s">
        <v>77</v>
      </c>
      <c r="D1221" s="487">
        <v>898.71</v>
      </c>
    </row>
    <row r="1222" spans="1:4" ht="25" x14ac:dyDescent="0.25">
      <c r="A1222" s="88" t="s">
        <v>4002</v>
      </c>
      <c r="B1222" s="193" t="s">
        <v>12961</v>
      </c>
      <c r="C1222" s="88" t="s">
        <v>77</v>
      </c>
      <c r="D1222" s="487">
        <v>1323.69</v>
      </c>
    </row>
    <row r="1223" spans="1:4" ht="25" x14ac:dyDescent="0.25">
      <c r="A1223" s="88" t="s">
        <v>4003</v>
      </c>
      <c r="B1223" s="193" t="s">
        <v>12962</v>
      </c>
      <c r="C1223" s="88" t="s">
        <v>77</v>
      </c>
      <c r="D1223" s="487">
        <v>1643.14</v>
      </c>
    </row>
    <row r="1224" spans="1:4" ht="25" x14ac:dyDescent="0.25">
      <c r="A1224" s="88" t="s">
        <v>4004</v>
      </c>
      <c r="B1224" s="193" t="s">
        <v>12963</v>
      </c>
      <c r="C1224" s="88" t="s">
        <v>77</v>
      </c>
      <c r="D1224" s="487">
        <v>74.290000000000006</v>
      </c>
    </row>
    <row r="1225" spans="1:4" ht="25" x14ac:dyDescent="0.25">
      <c r="A1225" s="88" t="s">
        <v>4005</v>
      </c>
      <c r="B1225" s="193" t="s">
        <v>12964</v>
      </c>
      <c r="C1225" s="88" t="s">
        <v>77</v>
      </c>
      <c r="D1225" s="487">
        <v>97.11</v>
      </c>
    </row>
    <row r="1226" spans="1:4" ht="25" x14ac:dyDescent="0.25">
      <c r="A1226" s="88" t="s">
        <v>4006</v>
      </c>
      <c r="B1226" s="193" t="s">
        <v>12965</v>
      </c>
      <c r="C1226" s="88" t="s">
        <v>77</v>
      </c>
      <c r="D1226" s="487">
        <v>160.62</v>
      </c>
    </row>
    <row r="1227" spans="1:4" ht="25" x14ac:dyDescent="0.25">
      <c r="A1227" s="88" t="s">
        <v>4007</v>
      </c>
      <c r="B1227" s="193" t="s">
        <v>12966</v>
      </c>
      <c r="C1227" s="88" t="s">
        <v>77</v>
      </c>
      <c r="D1227" s="487">
        <v>282.42</v>
      </c>
    </row>
    <row r="1228" spans="1:4" ht="25" x14ac:dyDescent="0.25">
      <c r="A1228" s="88" t="s">
        <v>4008</v>
      </c>
      <c r="B1228" s="193" t="s">
        <v>12967</v>
      </c>
      <c r="C1228" s="88" t="s">
        <v>77</v>
      </c>
      <c r="D1228" s="487">
        <v>503.69</v>
      </c>
    </row>
    <row r="1229" spans="1:4" ht="25" x14ac:dyDescent="0.25">
      <c r="A1229" s="88" t="s">
        <v>4009</v>
      </c>
      <c r="B1229" s="193" t="s">
        <v>12968</v>
      </c>
      <c r="C1229" s="88" t="s">
        <v>77</v>
      </c>
      <c r="D1229" s="487">
        <v>959.33</v>
      </c>
    </row>
    <row r="1230" spans="1:4" ht="25" x14ac:dyDescent="0.25">
      <c r="A1230" s="88" t="s">
        <v>4010</v>
      </c>
      <c r="B1230" s="193" t="s">
        <v>12969</v>
      </c>
      <c r="C1230" s="88" t="s">
        <v>77</v>
      </c>
      <c r="D1230" s="487">
        <v>1356.5</v>
      </c>
    </row>
    <row r="1231" spans="1:4" ht="25" x14ac:dyDescent="0.25">
      <c r="A1231" s="88" t="s">
        <v>4011</v>
      </c>
      <c r="B1231" s="193" t="s">
        <v>12970</v>
      </c>
      <c r="C1231" s="88" t="s">
        <v>77</v>
      </c>
      <c r="D1231" s="487">
        <v>60.74</v>
      </c>
    </row>
    <row r="1232" spans="1:4" ht="25" x14ac:dyDescent="0.25">
      <c r="A1232" s="88" t="s">
        <v>4012</v>
      </c>
      <c r="B1232" s="193" t="s">
        <v>12971</v>
      </c>
      <c r="C1232" s="88" t="s">
        <v>77</v>
      </c>
      <c r="D1232" s="487">
        <v>84.55</v>
      </c>
    </row>
    <row r="1233" spans="1:4" ht="25" x14ac:dyDescent="0.25">
      <c r="A1233" s="88" t="s">
        <v>4013</v>
      </c>
      <c r="B1233" s="193" t="s">
        <v>12972</v>
      </c>
      <c r="C1233" s="88" t="s">
        <v>77</v>
      </c>
      <c r="D1233" s="487">
        <v>107.12</v>
      </c>
    </row>
    <row r="1234" spans="1:4" ht="25" x14ac:dyDescent="0.25">
      <c r="A1234" s="88" t="s">
        <v>4014</v>
      </c>
      <c r="B1234" s="193" t="s">
        <v>12973</v>
      </c>
      <c r="C1234" s="88" t="s">
        <v>77</v>
      </c>
      <c r="D1234" s="487">
        <v>136.69</v>
      </c>
    </row>
    <row r="1235" spans="1:4" ht="25" x14ac:dyDescent="0.25">
      <c r="A1235" s="88" t="s">
        <v>4015</v>
      </c>
      <c r="B1235" s="193" t="s">
        <v>12974</v>
      </c>
      <c r="C1235" s="88" t="s">
        <v>77</v>
      </c>
      <c r="D1235" s="487">
        <v>182.29</v>
      </c>
    </row>
    <row r="1236" spans="1:4" ht="25" x14ac:dyDescent="0.25">
      <c r="A1236" s="88" t="s">
        <v>4016</v>
      </c>
      <c r="B1236" s="193" t="s">
        <v>12975</v>
      </c>
      <c r="C1236" s="88" t="s">
        <v>77</v>
      </c>
      <c r="D1236" s="487">
        <v>276.20999999999998</v>
      </c>
    </row>
    <row r="1237" spans="1:4" ht="25" x14ac:dyDescent="0.25">
      <c r="A1237" s="88" t="s">
        <v>4017</v>
      </c>
      <c r="B1237" s="193" t="s">
        <v>12976</v>
      </c>
      <c r="C1237" s="88" t="s">
        <v>77</v>
      </c>
      <c r="D1237" s="487">
        <v>343.79</v>
      </c>
    </row>
    <row r="1238" spans="1:4" x14ac:dyDescent="0.25">
      <c r="A1238" s="88" t="s">
        <v>4018</v>
      </c>
      <c r="B1238" s="193" t="s">
        <v>9204</v>
      </c>
      <c r="C1238" s="88" t="s">
        <v>77</v>
      </c>
      <c r="D1238" s="487">
        <v>8.73</v>
      </c>
    </row>
    <row r="1239" spans="1:4" x14ac:dyDescent="0.25">
      <c r="A1239" s="88" t="s">
        <v>4019</v>
      </c>
      <c r="B1239" s="193" t="s">
        <v>9205</v>
      </c>
      <c r="C1239" s="88" t="s">
        <v>77</v>
      </c>
      <c r="D1239" s="487">
        <v>9.98</v>
      </c>
    </row>
    <row r="1240" spans="1:4" x14ac:dyDescent="0.25">
      <c r="A1240" s="88" t="s">
        <v>4020</v>
      </c>
      <c r="B1240" s="193" t="s">
        <v>9206</v>
      </c>
      <c r="C1240" s="88" t="s">
        <v>77</v>
      </c>
      <c r="D1240" s="487">
        <v>12.48</v>
      </c>
    </row>
    <row r="1241" spans="1:4" x14ac:dyDescent="0.25">
      <c r="A1241" s="88" t="s">
        <v>4021</v>
      </c>
      <c r="B1241" s="193" t="s">
        <v>9207</v>
      </c>
      <c r="C1241" s="88" t="s">
        <v>77</v>
      </c>
      <c r="D1241" s="487">
        <v>17.82</v>
      </c>
    </row>
    <row r="1242" spans="1:4" x14ac:dyDescent="0.25">
      <c r="A1242" s="88" t="s">
        <v>4022</v>
      </c>
      <c r="B1242" s="193" t="s">
        <v>9208</v>
      </c>
      <c r="C1242" s="88" t="s">
        <v>77</v>
      </c>
      <c r="D1242" s="487">
        <v>23.76</v>
      </c>
    </row>
    <row r="1243" spans="1:4" x14ac:dyDescent="0.25">
      <c r="A1243" s="88" t="s">
        <v>4023</v>
      </c>
      <c r="B1243" s="193" t="s">
        <v>9209</v>
      </c>
      <c r="C1243" s="88" t="s">
        <v>77</v>
      </c>
      <c r="D1243" s="487">
        <v>50.99</v>
      </c>
    </row>
    <row r="1244" spans="1:4" x14ac:dyDescent="0.25">
      <c r="A1244" s="88" t="s">
        <v>4024</v>
      </c>
      <c r="B1244" s="193" t="s">
        <v>9203</v>
      </c>
      <c r="C1244" s="88" t="s">
        <v>77</v>
      </c>
      <c r="D1244" s="487">
        <v>54.56</v>
      </c>
    </row>
    <row r="1245" spans="1:4" x14ac:dyDescent="0.25">
      <c r="A1245" s="88" t="s">
        <v>4025</v>
      </c>
      <c r="B1245" s="193" t="s">
        <v>9211</v>
      </c>
      <c r="C1245" s="88" t="s">
        <v>77</v>
      </c>
      <c r="D1245" s="487">
        <v>9.52</v>
      </c>
    </row>
    <row r="1246" spans="1:4" x14ac:dyDescent="0.25">
      <c r="A1246" s="88" t="s">
        <v>4026</v>
      </c>
      <c r="B1246" s="193" t="s">
        <v>9212</v>
      </c>
      <c r="C1246" s="88" t="s">
        <v>77</v>
      </c>
      <c r="D1246" s="487">
        <v>11.36</v>
      </c>
    </row>
    <row r="1247" spans="1:4" x14ac:dyDescent="0.25">
      <c r="A1247" s="88" t="s">
        <v>4027</v>
      </c>
      <c r="B1247" s="193" t="s">
        <v>9213</v>
      </c>
      <c r="C1247" s="88" t="s">
        <v>77</v>
      </c>
      <c r="D1247" s="487">
        <v>45.41</v>
      </c>
    </row>
    <row r="1248" spans="1:4" x14ac:dyDescent="0.25">
      <c r="A1248" s="88" t="s">
        <v>4028</v>
      </c>
      <c r="B1248" s="193" t="s">
        <v>9214</v>
      </c>
      <c r="C1248" s="88" t="s">
        <v>77</v>
      </c>
      <c r="D1248" s="487">
        <v>62.06</v>
      </c>
    </row>
    <row r="1249" spans="1:4" x14ac:dyDescent="0.25">
      <c r="A1249" s="88" t="s">
        <v>4029</v>
      </c>
      <c r="B1249" s="193" t="s">
        <v>9210</v>
      </c>
      <c r="C1249" s="88" t="s">
        <v>77</v>
      </c>
      <c r="D1249" s="487">
        <v>75.03</v>
      </c>
    </row>
    <row r="1250" spans="1:4" ht="25" x14ac:dyDescent="0.25">
      <c r="A1250" s="88" t="s">
        <v>4030</v>
      </c>
      <c r="B1250" s="193" t="s">
        <v>9216</v>
      </c>
      <c r="C1250" s="88" t="s">
        <v>77</v>
      </c>
      <c r="D1250" s="487">
        <v>73.98</v>
      </c>
    </row>
    <row r="1251" spans="1:4" ht="25" x14ac:dyDescent="0.25">
      <c r="A1251" s="88" t="s">
        <v>4031</v>
      </c>
      <c r="B1251" s="193" t="s">
        <v>9215</v>
      </c>
      <c r="C1251" s="88" t="s">
        <v>77</v>
      </c>
      <c r="D1251" s="487">
        <v>86.4</v>
      </c>
    </row>
    <row r="1252" spans="1:4" x14ac:dyDescent="0.25">
      <c r="A1252" s="88"/>
      <c r="B1252" s="193" t="s">
        <v>11769</v>
      </c>
      <c r="C1252" s="88"/>
      <c r="D1252" s="487"/>
    </row>
    <row r="1253" spans="1:4" x14ac:dyDescent="0.25">
      <c r="A1253" s="88"/>
      <c r="B1253" s="193" t="s">
        <v>11770</v>
      </c>
      <c r="C1253" s="88"/>
      <c r="D1253" s="487"/>
    </row>
    <row r="1254" spans="1:4" x14ac:dyDescent="0.25">
      <c r="A1254" s="88" t="s">
        <v>4032</v>
      </c>
      <c r="B1254" s="193" t="s">
        <v>9082</v>
      </c>
      <c r="C1254" s="88" t="s">
        <v>77</v>
      </c>
      <c r="D1254" s="487">
        <v>1.19</v>
      </c>
    </row>
    <row r="1255" spans="1:4" x14ac:dyDescent="0.25">
      <c r="A1255" s="88" t="s">
        <v>4033</v>
      </c>
      <c r="B1255" s="193" t="s">
        <v>9077</v>
      </c>
      <c r="C1255" s="88" t="s">
        <v>77</v>
      </c>
      <c r="D1255" s="487">
        <v>1.44</v>
      </c>
    </row>
    <row r="1256" spans="1:4" x14ac:dyDescent="0.25">
      <c r="A1256" s="88" t="s">
        <v>4034</v>
      </c>
      <c r="B1256" s="193" t="s">
        <v>9078</v>
      </c>
      <c r="C1256" s="88" t="s">
        <v>77</v>
      </c>
      <c r="D1256" s="487">
        <v>2.75</v>
      </c>
    </row>
    <row r="1257" spans="1:4" x14ac:dyDescent="0.25">
      <c r="A1257" s="88" t="s">
        <v>4035</v>
      </c>
      <c r="B1257" s="193" t="s">
        <v>9079</v>
      </c>
      <c r="C1257" s="88" t="s">
        <v>77</v>
      </c>
      <c r="D1257" s="487">
        <v>5.37</v>
      </c>
    </row>
    <row r="1258" spans="1:4" x14ac:dyDescent="0.25">
      <c r="A1258" s="88" t="s">
        <v>4036</v>
      </c>
      <c r="B1258" s="193" t="s">
        <v>9080</v>
      </c>
      <c r="C1258" s="88" t="s">
        <v>77</v>
      </c>
      <c r="D1258" s="487">
        <v>5.81</v>
      </c>
    </row>
    <row r="1259" spans="1:4" x14ac:dyDescent="0.25">
      <c r="A1259" s="88" t="s">
        <v>4037</v>
      </c>
      <c r="B1259" s="193" t="s">
        <v>9081</v>
      </c>
      <c r="C1259" s="88" t="s">
        <v>77</v>
      </c>
      <c r="D1259" s="487">
        <v>8.34</v>
      </c>
    </row>
    <row r="1260" spans="1:4" x14ac:dyDescent="0.25">
      <c r="A1260" s="88" t="s">
        <v>4038</v>
      </c>
      <c r="B1260" s="193" t="s">
        <v>9083</v>
      </c>
      <c r="C1260" s="88" t="s">
        <v>77</v>
      </c>
      <c r="D1260" s="487">
        <v>11.56</v>
      </c>
    </row>
    <row r="1261" spans="1:4" x14ac:dyDescent="0.25">
      <c r="A1261" s="88" t="s">
        <v>4039</v>
      </c>
      <c r="B1261" s="193" t="s">
        <v>9089</v>
      </c>
      <c r="C1261" s="88" t="s">
        <v>77</v>
      </c>
      <c r="D1261" s="487">
        <v>9.15</v>
      </c>
    </row>
    <row r="1262" spans="1:4" x14ac:dyDescent="0.25">
      <c r="A1262" s="88" t="s">
        <v>4040</v>
      </c>
      <c r="B1262" s="193" t="s">
        <v>9084</v>
      </c>
      <c r="C1262" s="88" t="s">
        <v>77</v>
      </c>
      <c r="D1262" s="487">
        <v>13.46</v>
      </c>
    </row>
    <row r="1263" spans="1:4" x14ac:dyDescent="0.25">
      <c r="A1263" s="88" t="s">
        <v>4041</v>
      </c>
      <c r="B1263" s="193" t="s">
        <v>9085</v>
      </c>
      <c r="C1263" s="88" t="s">
        <v>77</v>
      </c>
      <c r="D1263" s="487">
        <v>15.45</v>
      </c>
    </row>
    <row r="1264" spans="1:4" x14ac:dyDescent="0.25">
      <c r="A1264" s="88" t="s">
        <v>4042</v>
      </c>
      <c r="B1264" s="193" t="s">
        <v>9086</v>
      </c>
      <c r="C1264" s="88" t="s">
        <v>77</v>
      </c>
      <c r="D1264" s="487">
        <v>23.42</v>
      </c>
    </row>
    <row r="1265" spans="1:4" x14ac:dyDescent="0.25">
      <c r="A1265" s="88" t="s">
        <v>4043</v>
      </c>
      <c r="B1265" s="193" t="s">
        <v>9087</v>
      </c>
      <c r="C1265" s="88" t="s">
        <v>77</v>
      </c>
      <c r="D1265" s="487">
        <v>28.87</v>
      </c>
    </row>
    <row r="1266" spans="1:4" x14ac:dyDescent="0.25">
      <c r="A1266" s="88" t="s">
        <v>4044</v>
      </c>
      <c r="B1266" s="193" t="s">
        <v>9088</v>
      </c>
      <c r="C1266" s="88" t="s">
        <v>77</v>
      </c>
      <c r="D1266" s="487">
        <v>31.8</v>
      </c>
    </row>
    <row r="1267" spans="1:4" x14ac:dyDescent="0.25">
      <c r="A1267" s="88" t="s">
        <v>4045</v>
      </c>
      <c r="B1267" s="193" t="s">
        <v>9090</v>
      </c>
      <c r="C1267" s="88" t="s">
        <v>77</v>
      </c>
      <c r="D1267" s="487">
        <v>54.64</v>
      </c>
    </row>
    <row r="1268" spans="1:4" x14ac:dyDescent="0.25">
      <c r="A1268" s="88" t="s">
        <v>4046</v>
      </c>
      <c r="B1268" s="193" t="s">
        <v>9092</v>
      </c>
      <c r="C1268" s="88" t="s">
        <v>77</v>
      </c>
      <c r="D1268" s="487">
        <v>7.05</v>
      </c>
    </row>
    <row r="1269" spans="1:4" x14ac:dyDescent="0.25">
      <c r="A1269" s="88" t="s">
        <v>4047</v>
      </c>
      <c r="B1269" s="193" t="s">
        <v>9091</v>
      </c>
      <c r="C1269" s="88" t="s">
        <v>77</v>
      </c>
      <c r="D1269" s="487">
        <v>9.76</v>
      </c>
    </row>
    <row r="1270" spans="1:4" x14ac:dyDescent="0.25">
      <c r="A1270" s="88" t="s">
        <v>4048</v>
      </c>
      <c r="B1270" s="193" t="s">
        <v>9332</v>
      </c>
      <c r="C1270" s="88" t="s">
        <v>77</v>
      </c>
      <c r="D1270" s="487">
        <v>22.17</v>
      </c>
    </row>
    <row r="1271" spans="1:4" x14ac:dyDescent="0.25">
      <c r="A1271" s="88" t="s">
        <v>4049</v>
      </c>
      <c r="B1271" s="193" t="s">
        <v>9333</v>
      </c>
      <c r="C1271" s="88" t="s">
        <v>77</v>
      </c>
      <c r="D1271" s="487">
        <v>38.17</v>
      </c>
    </row>
    <row r="1272" spans="1:4" x14ac:dyDescent="0.25">
      <c r="A1272" s="88" t="s">
        <v>4050</v>
      </c>
      <c r="B1272" s="193" t="s">
        <v>9334</v>
      </c>
      <c r="C1272" s="88" t="s">
        <v>77</v>
      </c>
      <c r="D1272" s="487">
        <v>64.430000000000007</v>
      </c>
    </row>
    <row r="1273" spans="1:4" x14ac:dyDescent="0.25">
      <c r="A1273" s="88" t="s">
        <v>4051</v>
      </c>
      <c r="B1273" s="193" t="s">
        <v>9335</v>
      </c>
      <c r="C1273" s="88" t="s">
        <v>77</v>
      </c>
      <c r="D1273" s="487">
        <v>66.599999999999994</v>
      </c>
    </row>
    <row r="1274" spans="1:4" x14ac:dyDescent="0.25">
      <c r="A1274" s="88" t="s">
        <v>4052</v>
      </c>
      <c r="B1274" s="193" t="s">
        <v>9336</v>
      </c>
      <c r="C1274" s="88" t="s">
        <v>77</v>
      </c>
      <c r="D1274" s="487">
        <v>108.24</v>
      </c>
    </row>
    <row r="1275" spans="1:4" x14ac:dyDescent="0.25">
      <c r="A1275" s="88" t="s">
        <v>15944</v>
      </c>
      <c r="B1275" s="193" t="s">
        <v>15945</v>
      </c>
      <c r="C1275" s="88" t="s">
        <v>77</v>
      </c>
      <c r="D1275" s="487">
        <v>4.3499999999999996</v>
      </c>
    </row>
    <row r="1276" spans="1:4" x14ac:dyDescent="0.25">
      <c r="A1276" s="88" t="s">
        <v>15946</v>
      </c>
      <c r="B1276" s="193" t="s">
        <v>15947</v>
      </c>
      <c r="C1276" s="88" t="s">
        <v>77</v>
      </c>
      <c r="D1276" s="487">
        <v>7</v>
      </c>
    </row>
    <row r="1277" spans="1:4" x14ac:dyDescent="0.25">
      <c r="A1277" s="88" t="s">
        <v>15948</v>
      </c>
      <c r="B1277" s="193" t="s">
        <v>15949</v>
      </c>
      <c r="C1277" s="88" t="s">
        <v>77</v>
      </c>
      <c r="D1277" s="487">
        <v>9.69</v>
      </c>
    </row>
    <row r="1278" spans="1:4" x14ac:dyDescent="0.25">
      <c r="A1278" s="88" t="s">
        <v>15950</v>
      </c>
      <c r="B1278" s="193" t="s">
        <v>15951</v>
      </c>
      <c r="C1278" s="88" t="s">
        <v>77</v>
      </c>
      <c r="D1278" s="487">
        <v>11.21</v>
      </c>
    </row>
    <row r="1279" spans="1:4" x14ac:dyDescent="0.25">
      <c r="A1279" s="88" t="s">
        <v>15952</v>
      </c>
      <c r="B1279" s="193" t="s">
        <v>15953</v>
      </c>
      <c r="C1279" s="88" t="s">
        <v>77</v>
      </c>
      <c r="D1279" s="487">
        <v>16.63</v>
      </c>
    </row>
    <row r="1280" spans="1:4" x14ac:dyDescent="0.25">
      <c r="A1280" s="88" t="s">
        <v>15954</v>
      </c>
      <c r="B1280" s="193" t="s">
        <v>15955</v>
      </c>
      <c r="C1280" s="88" t="s">
        <v>77</v>
      </c>
      <c r="D1280" s="487">
        <v>21.44</v>
      </c>
    </row>
    <row r="1281" spans="1:4" x14ac:dyDescent="0.25">
      <c r="A1281" s="88" t="s">
        <v>15956</v>
      </c>
      <c r="B1281" s="193" t="s">
        <v>15957</v>
      </c>
      <c r="C1281" s="88" t="s">
        <v>77</v>
      </c>
      <c r="D1281" s="487">
        <v>46.6</v>
      </c>
    </row>
    <row r="1282" spans="1:4" x14ac:dyDescent="0.25">
      <c r="A1282" s="88" t="s">
        <v>15958</v>
      </c>
      <c r="B1282" s="193" t="s">
        <v>15959</v>
      </c>
      <c r="C1282" s="88" t="s">
        <v>77</v>
      </c>
      <c r="D1282" s="487">
        <v>6.25</v>
      </c>
    </row>
    <row r="1283" spans="1:4" x14ac:dyDescent="0.25">
      <c r="A1283" s="88" t="s">
        <v>15960</v>
      </c>
      <c r="B1283" s="193" t="s">
        <v>15961</v>
      </c>
      <c r="C1283" s="88" t="s">
        <v>77</v>
      </c>
      <c r="D1283" s="487">
        <v>7.87</v>
      </c>
    </row>
    <row r="1284" spans="1:4" x14ac:dyDescent="0.25">
      <c r="A1284" s="88" t="s">
        <v>15962</v>
      </c>
      <c r="B1284" s="193" t="s">
        <v>15963</v>
      </c>
      <c r="C1284" s="88" t="s">
        <v>77</v>
      </c>
      <c r="D1284" s="487">
        <v>13.64</v>
      </c>
    </row>
    <row r="1285" spans="1:4" x14ac:dyDescent="0.25">
      <c r="A1285" s="88" t="s">
        <v>15964</v>
      </c>
      <c r="B1285" s="193" t="s">
        <v>15965</v>
      </c>
      <c r="C1285" s="88" t="s">
        <v>77</v>
      </c>
      <c r="D1285" s="487">
        <v>16.690000000000001</v>
      </c>
    </row>
    <row r="1286" spans="1:4" x14ac:dyDescent="0.25">
      <c r="A1286" s="88" t="s">
        <v>15966</v>
      </c>
      <c r="B1286" s="193" t="s">
        <v>15967</v>
      </c>
      <c r="C1286" s="88" t="s">
        <v>77</v>
      </c>
      <c r="D1286" s="487">
        <v>25.48</v>
      </c>
    </row>
    <row r="1287" spans="1:4" x14ac:dyDescent="0.25">
      <c r="A1287" s="88" t="s">
        <v>15968</v>
      </c>
      <c r="B1287" s="193" t="s">
        <v>15969</v>
      </c>
      <c r="C1287" s="88" t="s">
        <v>77</v>
      </c>
      <c r="D1287" s="487">
        <v>29.33</v>
      </c>
    </row>
    <row r="1288" spans="1:4" x14ac:dyDescent="0.25">
      <c r="A1288" s="88" t="s">
        <v>15970</v>
      </c>
      <c r="B1288" s="193" t="s">
        <v>15971</v>
      </c>
      <c r="C1288" s="88" t="s">
        <v>77</v>
      </c>
      <c r="D1288" s="487">
        <v>60</v>
      </c>
    </row>
    <row r="1289" spans="1:4" x14ac:dyDescent="0.25">
      <c r="A1289" s="88" t="s">
        <v>4053</v>
      </c>
      <c r="B1289" s="193" t="s">
        <v>4054</v>
      </c>
      <c r="C1289" s="88" t="s">
        <v>77</v>
      </c>
      <c r="D1289" s="487">
        <v>30.87</v>
      </c>
    </row>
    <row r="1290" spans="1:4" x14ac:dyDescent="0.25">
      <c r="A1290" s="88" t="s">
        <v>4055</v>
      </c>
      <c r="B1290" s="193" t="s">
        <v>9095</v>
      </c>
      <c r="C1290" s="88" t="s">
        <v>77</v>
      </c>
      <c r="D1290" s="487">
        <v>9.4499999999999993</v>
      </c>
    </row>
    <row r="1291" spans="1:4" x14ac:dyDescent="0.25">
      <c r="A1291" s="88" t="s">
        <v>4056</v>
      </c>
      <c r="B1291" s="193" t="s">
        <v>9099</v>
      </c>
      <c r="C1291" s="88" t="s">
        <v>77</v>
      </c>
      <c r="D1291" s="487">
        <v>13.79</v>
      </c>
    </row>
    <row r="1292" spans="1:4" x14ac:dyDescent="0.25">
      <c r="A1292" s="88" t="s">
        <v>4057</v>
      </c>
      <c r="B1292" s="193" t="s">
        <v>9093</v>
      </c>
      <c r="C1292" s="88" t="s">
        <v>77</v>
      </c>
      <c r="D1292" s="487">
        <v>17.079999999999998</v>
      </c>
    </row>
    <row r="1293" spans="1:4" x14ac:dyDescent="0.25">
      <c r="A1293" s="88" t="s">
        <v>4058</v>
      </c>
      <c r="B1293" s="193" t="s">
        <v>9094</v>
      </c>
      <c r="C1293" s="88" t="s">
        <v>77</v>
      </c>
      <c r="D1293" s="487">
        <v>51.84</v>
      </c>
    </row>
    <row r="1294" spans="1:4" x14ac:dyDescent="0.25">
      <c r="A1294" s="88" t="s">
        <v>4059</v>
      </c>
      <c r="B1294" s="193" t="s">
        <v>9096</v>
      </c>
      <c r="C1294" s="88" t="s">
        <v>77</v>
      </c>
      <c r="D1294" s="487">
        <v>74.8</v>
      </c>
    </row>
    <row r="1295" spans="1:4" x14ac:dyDescent="0.25">
      <c r="A1295" s="88" t="s">
        <v>4060</v>
      </c>
      <c r="B1295" s="193" t="s">
        <v>9097</v>
      </c>
      <c r="C1295" s="88" t="s">
        <v>77</v>
      </c>
      <c r="D1295" s="487">
        <v>133.51</v>
      </c>
    </row>
    <row r="1296" spans="1:4" x14ac:dyDescent="0.25">
      <c r="A1296" s="88" t="s">
        <v>4061</v>
      </c>
      <c r="B1296" s="193" t="s">
        <v>9098</v>
      </c>
      <c r="C1296" s="88" t="s">
        <v>77</v>
      </c>
      <c r="D1296" s="487">
        <v>188.6</v>
      </c>
    </row>
    <row r="1297" spans="1:4" x14ac:dyDescent="0.25">
      <c r="A1297" s="88" t="s">
        <v>4062</v>
      </c>
      <c r="B1297" s="193" t="s">
        <v>9100</v>
      </c>
      <c r="C1297" s="88" t="s">
        <v>77</v>
      </c>
      <c r="D1297" s="487">
        <v>214.94</v>
      </c>
    </row>
    <row r="1298" spans="1:4" x14ac:dyDescent="0.25">
      <c r="A1298" s="88" t="s">
        <v>4063</v>
      </c>
      <c r="B1298" s="193" t="s">
        <v>9103</v>
      </c>
      <c r="C1298" s="88" t="s">
        <v>77</v>
      </c>
      <c r="D1298" s="487">
        <v>9.85</v>
      </c>
    </row>
    <row r="1299" spans="1:4" x14ac:dyDescent="0.25">
      <c r="A1299" s="88" t="s">
        <v>4064</v>
      </c>
      <c r="B1299" s="193" t="s">
        <v>9107</v>
      </c>
      <c r="C1299" s="88" t="s">
        <v>77</v>
      </c>
      <c r="D1299" s="487">
        <v>14.19</v>
      </c>
    </row>
    <row r="1300" spans="1:4" x14ac:dyDescent="0.25">
      <c r="A1300" s="88" t="s">
        <v>4065</v>
      </c>
      <c r="B1300" s="193" t="s">
        <v>9101</v>
      </c>
      <c r="C1300" s="88" t="s">
        <v>77</v>
      </c>
      <c r="D1300" s="487">
        <v>26.29</v>
      </c>
    </row>
    <row r="1301" spans="1:4" x14ac:dyDescent="0.25">
      <c r="A1301" s="88" t="s">
        <v>4066</v>
      </c>
      <c r="B1301" s="193" t="s">
        <v>9102</v>
      </c>
      <c r="C1301" s="88" t="s">
        <v>77</v>
      </c>
      <c r="D1301" s="487">
        <v>63.1</v>
      </c>
    </row>
    <row r="1302" spans="1:4" x14ac:dyDescent="0.25">
      <c r="A1302" s="88" t="s">
        <v>4067</v>
      </c>
      <c r="B1302" s="193" t="s">
        <v>9104</v>
      </c>
      <c r="C1302" s="88" t="s">
        <v>77</v>
      </c>
      <c r="D1302" s="487">
        <v>92.87</v>
      </c>
    </row>
    <row r="1303" spans="1:4" x14ac:dyDescent="0.25">
      <c r="A1303" s="88" t="s">
        <v>4068</v>
      </c>
      <c r="B1303" s="193" t="s">
        <v>9105</v>
      </c>
      <c r="C1303" s="88" t="s">
        <v>77</v>
      </c>
      <c r="D1303" s="487">
        <v>164.49</v>
      </c>
    </row>
    <row r="1304" spans="1:4" x14ac:dyDescent="0.25">
      <c r="A1304" s="88" t="s">
        <v>4069</v>
      </c>
      <c r="B1304" s="193" t="s">
        <v>9106</v>
      </c>
      <c r="C1304" s="88" t="s">
        <v>77</v>
      </c>
      <c r="D1304" s="487">
        <v>192.9</v>
      </c>
    </row>
    <row r="1305" spans="1:4" x14ac:dyDescent="0.25">
      <c r="A1305" s="88" t="s">
        <v>4070</v>
      </c>
      <c r="B1305" s="193" t="s">
        <v>9108</v>
      </c>
      <c r="C1305" s="88" t="s">
        <v>77</v>
      </c>
      <c r="D1305" s="487">
        <v>277.13</v>
      </c>
    </row>
    <row r="1306" spans="1:4" x14ac:dyDescent="0.25">
      <c r="A1306" s="88" t="s">
        <v>4078</v>
      </c>
      <c r="B1306" s="193" t="s">
        <v>8913</v>
      </c>
      <c r="C1306" s="88" t="s">
        <v>77</v>
      </c>
      <c r="D1306" s="487">
        <v>1.21</v>
      </c>
    </row>
    <row r="1307" spans="1:4" x14ac:dyDescent="0.25">
      <c r="A1307" s="88" t="s">
        <v>4079</v>
      </c>
      <c r="B1307" s="193" t="s">
        <v>8903</v>
      </c>
      <c r="C1307" s="88" t="s">
        <v>77</v>
      </c>
      <c r="D1307" s="487">
        <v>1.82</v>
      </c>
    </row>
    <row r="1308" spans="1:4" x14ac:dyDescent="0.25">
      <c r="A1308" s="88" t="s">
        <v>4080</v>
      </c>
      <c r="B1308" s="193" t="s">
        <v>8905</v>
      </c>
      <c r="C1308" s="88" t="s">
        <v>77</v>
      </c>
      <c r="D1308" s="487">
        <v>3.75</v>
      </c>
    </row>
    <row r="1309" spans="1:4" x14ac:dyDescent="0.25">
      <c r="A1309" s="88" t="s">
        <v>4081</v>
      </c>
      <c r="B1309" s="193" t="s">
        <v>8907</v>
      </c>
      <c r="C1309" s="88" t="s">
        <v>77</v>
      </c>
      <c r="D1309" s="487">
        <v>4.82</v>
      </c>
    </row>
    <row r="1310" spans="1:4" x14ac:dyDescent="0.25">
      <c r="A1310" s="88" t="s">
        <v>4082</v>
      </c>
      <c r="B1310" s="193" t="s">
        <v>8909</v>
      </c>
      <c r="C1310" s="88" t="s">
        <v>77</v>
      </c>
      <c r="D1310" s="487">
        <v>8.5</v>
      </c>
    </row>
    <row r="1311" spans="1:4" x14ac:dyDescent="0.25">
      <c r="A1311" s="88" t="s">
        <v>4083</v>
      </c>
      <c r="B1311" s="193" t="s">
        <v>8911</v>
      </c>
      <c r="C1311" s="88" t="s">
        <v>77</v>
      </c>
      <c r="D1311" s="487">
        <v>14.25</v>
      </c>
    </row>
    <row r="1312" spans="1:4" x14ac:dyDescent="0.25">
      <c r="A1312" s="88" t="s">
        <v>4084</v>
      </c>
      <c r="B1312" s="193" t="s">
        <v>8915</v>
      </c>
      <c r="C1312" s="88" t="s">
        <v>77</v>
      </c>
      <c r="D1312" s="487">
        <v>22.32</v>
      </c>
    </row>
    <row r="1313" spans="1:4" x14ac:dyDescent="0.25">
      <c r="A1313" s="88" t="s">
        <v>4071</v>
      </c>
      <c r="B1313" s="193" t="s">
        <v>8912</v>
      </c>
      <c r="C1313" s="88" t="s">
        <v>77</v>
      </c>
      <c r="D1313" s="487">
        <v>1.44</v>
      </c>
    </row>
    <row r="1314" spans="1:4" x14ac:dyDescent="0.25">
      <c r="A1314" s="88" t="s">
        <v>4072</v>
      </c>
      <c r="B1314" s="193" t="s">
        <v>8902</v>
      </c>
      <c r="C1314" s="88" t="s">
        <v>77</v>
      </c>
      <c r="D1314" s="487">
        <v>1.86</v>
      </c>
    </row>
    <row r="1315" spans="1:4" x14ac:dyDescent="0.25">
      <c r="A1315" s="88" t="s">
        <v>4073</v>
      </c>
      <c r="B1315" s="193" t="s">
        <v>8904</v>
      </c>
      <c r="C1315" s="88" t="s">
        <v>77</v>
      </c>
      <c r="D1315" s="487">
        <v>5.48</v>
      </c>
    </row>
    <row r="1316" spans="1:4" x14ac:dyDescent="0.25">
      <c r="A1316" s="88" t="s">
        <v>4074</v>
      </c>
      <c r="B1316" s="193" t="s">
        <v>8906</v>
      </c>
      <c r="C1316" s="88" t="s">
        <v>77</v>
      </c>
      <c r="D1316" s="487">
        <v>6.7</v>
      </c>
    </row>
    <row r="1317" spans="1:4" x14ac:dyDescent="0.25">
      <c r="A1317" s="88" t="s">
        <v>4075</v>
      </c>
      <c r="B1317" s="193" t="s">
        <v>8908</v>
      </c>
      <c r="C1317" s="88" t="s">
        <v>77</v>
      </c>
      <c r="D1317" s="487">
        <v>8.9600000000000009</v>
      </c>
    </row>
    <row r="1318" spans="1:4" x14ac:dyDescent="0.25">
      <c r="A1318" s="88" t="s">
        <v>4076</v>
      </c>
      <c r="B1318" s="193" t="s">
        <v>8910</v>
      </c>
      <c r="C1318" s="88" t="s">
        <v>77</v>
      </c>
      <c r="D1318" s="487">
        <v>14.56</v>
      </c>
    </row>
    <row r="1319" spans="1:4" x14ac:dyDescent="0.25">
      <c r="A1319" s="88" t="s">
        <v>4077</v>
      </c>
      <c r="B1319" s="193" t="s">
        <v>8914</v>
      </c>
      <c r="C1319" s="88" t="s">
        <v>77</v>
      </c>
      <c r="D1319" s="487">
        <v>22.12</v>
      </c>
    </row>
    <row r="1320" spans="1:4" x14ac:dyDescent="0.25">
      <c r="A1320" s="88" t="s">
        <v>11771</v>
      </c>
      <c r="B1320" s="193" t="s">
        <v>11772</v>
      </c>
      <c r="C1320" s="88" t="s">
        <v>77</v>
      </c>
      <c r="D1320" s="487">
        <v>7.13</v>
      </c>
    </row>
    <row r="1321" spans="1:4" x14ac:dyDescent="0.25">
      <c r="A1321" s="88" t="s">
        <v>11773</v>
      </c>
      <c r="B1321" s="193" t="s">
        <v>11774</v>
      </c>
      <c r="C1321" s="88" t="s">
        <v>77</v>
      </c>
      <c r="D1321" s="487">
        <v>11.16</v>
      </c>
    </row>
    <row r="1322" spans="1:4" x14ac:dyDescent="0.25">
      <c r="A1322" s="88" t="s">
        <v>11775</v>
      </c>
      <c r="B1322" s="193" t="s">
        <v>11776</v>
      </c>
      <c r="C1322" s="88" t="s">
        <v>77</v>
      </c>
      <c r="D1322" s="487">
        <v>22.9</v>
      </c>
    </row>
    <row r="1323" spans="1:4" x14ac:dyDescent="0.25">
      <c r="A1323" s="88" t="s">
        <v>11777</v>
      </c>
      <c r="B1323" s="193" t="s">
        <v>11778</v>
      </c>
      <c r="C1323" s="88" t="s">
        <v>77</v>
      </c>
      <c r="D1323" s="487">
        <v>32.96</v>
      </c>
    </row>
    <row r="1324" spans="1:4" x14ac:dyDescent="0.25">
      <c r="A1324" s="88" t="s">
        <v>11779</v>
      </c>
      <c r="B1324" s="193" t="s">
        <v>11780</v>
      </c>
      <c r="C1324" s="88" t="s">
        <v>77</v>
      </c>
      <c r="D1324" s="487">
        <v>62.34</v>
      </c>
    </row>
    <row r="1325" spans="1:4" x14ac:dyDescent="0.25">
      <c r="A1325" s="88" t="s">
        <v>11781</v>
      </c>
      <c r="B1325" s="193" t="s">
        <v>11782</v>
      </c>
      <c r="C1325" s="88" t="s">
        <v>77</v>
      </c>
      <c r="D1325" s="487">
        <v>96.01</v>
      </c>
    </row>
    <row r="1326" spans="1:4" x14ac:dyDescent="0.25">
      <c r="A1326" s="88" t="s">
        <v>4085</v>
      </c>
      <c r="B1326" s="193" t="s">
        <v>9113</v>
      </c>
      <c r="C1326" s="88" t="s">
        <v>77</v>
      </c>
      <c r="D1326" s="487">
        <v>9.8800000000000008</v>
      </c>
    </row>
    <row r="1327" spans="1:4" x14ac:dyDescent="0.25">
      <c r="A1327" s="88" t="s">
        <v>4086</v>
      </c>
      <c r="B1327" s="193" t="s">
        <v>9109</v>
      </c>
      <c r="C1327" s="88" t="s">
        <v>77</v>
      </c>
      <c r="D1327" s="487">
        <v>14.76</v>
      </c>
    </row>
    <row r="1328" spans="1:4" x14ac:dyDescent="0.25">
      <c r="A1328" s="88" t="s">
        <v>4087</v>
      </c>
      <c r="B1328" s="193" t="s">
        <v>9110</v>
      </c>
      <c r="C1328" s="88" t="s">
        <v>77</v>
      </c>
      <c r="D1328" s="487">
        <v>30.86</v>
      </c>
    </row>
    <row r="1329" spans="1:4" x14ac:dyDescent="0.25">
      <c r="A1329" s="88" t="s">
        <v>4088</v>
      </c>
      <c r="B1329" s="193" t="s">
        <v>9111</v>
      </c>
      <c r="C1329" s="88" t="s">
        <v>77</v>
      </c>
      <c r="D1329" s="487">
        <v>38.68</v>
      </c>
    </row>
    <row r="1330" spans="1:4" x14ac:dyDescent="0.25">
      <c r="A1330" s="88" t="s">
        <v>4089</v>
      </c>
      <c r="B1330" s="193" t="s">
        <v>9112</v>
      </c>
      <c r="C1330" s="88" t="s">
        <v>77</v>
      </c>
      <c r="D1330" s="487">
        <v>63.04</v>
      </c>
    </row>
    <row r="1331" spans="1:4" x14ac:dyDescent="0.25">
      <c r="A1331" s="88" t="s">
        <v>11783</v>
      </c>
      <c r="B1331" s="193" t="s">
        <v>11784</v>
      </c>
      <c r="C1331" s="88" t="s">
        <v>77</v>
      </c>
      <c r="D1331" s="487">
        <v>110.74</v>
      </c>
    </row>
    <row r="1332" spans="1:4" x14ac:dyDescent="0.25">
      <c r="A1332" s="88" t="s">
        <v>4090</v>
      </c>
      <c r="B1332" s="193" t="s">
        <v>9114</v>
      </c>
      <c r="C1332" s="88" t="s">
        <v>77</v>
      </c>
      <c r="D1332" s="487">
        <v>142.99</v>
      </c>
    </row>
    <row r="1333" spans="1:4" x14ac:dyDescent="0.25">
      <c r="A1333" s="88" t="s">
        <v>4091</v>
      </c>
      <c r="B1333" s="193" t="s">
        <v>9120</v>
      </c>
      <c r="C1333" s="88" t="s">
        <v>77</v>
      </c>
      <c r="D1333" s="487">
        <v>8.82</v>
      </c>
    </row>
    <row r="1334" spans="1:4" x14ac:dyDescent="0.25">
      <c r="A1334" s="88" t="s">
        <v>4092</v>
      </c>
      <c r="B1334" s="193" t="s">
        <v>9115</v>
      </c>
      <c r="C1334" s="88" t="s">
        <v>77</v>
      </c>
      <c r="D1334" s="487">
        <v>14.32</v>
      </c>
    </row>
    <row r="1335" spans="1:4" x14ac:dyDescent="0.25">
      <c r="A1335" s="88" t="s">
        <v>4093</v>
      </c>
      <c r="B1335" s="193" t="s">
        <v>9116</v>
      </c>
      <c r="C1335" s="88" t="s">
        <v>77</v>
      </c>
      <c r="D1335" s="487">
        <v>26.46</v>
      </c>
    </row>
    <row r="1336" spans="1:4" x14ac:dyDescent="0.25">
      <c r="A1336" s="88" t="s">
        <v>4094</v>
      </c>
      <c r="B1336" s="193" t="s">
        <v>9117</v>
      </c>
      <c r="C1336" s="88" t="s">
        <v>77</v>
      </c>
      <c r="D1336" s="487">
        <v>40.31</v>
      </c>
    </row>
    <row r="1337" spans="1:4" x14ac:dyDescent="0.25">
      <c r="A1337" s="88" t="s">
        <v>4095</v>
      </c>
      <c r="B1337" s="193" t="s">
        <v>9118</v>
      </c>
      <c r="C1337" s="88" t="s">
        <v>77</v>
      </c>
      <c r="D1337" s="487">
        <v>59.9</v>
      </c>
    </row>
    <row r="1338" spans="1:4" x14ac:dyDescent="0.25">
      <c r="A1338" s="88" t="s">
        <v>4096</v>
      </c>
      <c r="B1338" s="193" t="s">
        <v>9119</v>
      </c>
      <c r="C1338" s="88" t="s">
        <v>77</v>
      </c>
      <c r="D1338" s="487">
        <v>87.83</v>
      </c>
    </row>
    <row r="1339" spans="1:4" x14ac:dyDescent="0.25">
      <c r="A1339" s="88" t="s">
        <v>4097</v>
      </c>
      <c r="B1339" s="193" t="s">
        <v>9121</v>
      </c>
      <c r="C1339" s="88" t="s">
        <v>77</v>
      </c>
      <c r="D1339" s="487">
        <v>176</v>
      </c>
    </row>
    <row r="1340" spans="1:4" x14ac:dyDescent="0.25">
      <c r="A1340" s="88" t="s">
        <v>4098</v>
      </c>
      <c r="B1340" s="193" t="s">
        <v>4099</v>
      </c>
      <c r="C1340" s="88" t="s">
        <v>77</v>
      </c>
      <c r="D1340" s="487">
        <v>3.1</v>
      </c>
    </row>
    <row r="1341" spans="1:4" x14ac:dyDescent="0.25">
      <c r="A1341" s="88" t="s">
        <v>4100</v>
      </c>
      <c r="B1341" s="193" t="s">
        <v>4101</v>
      </c>
      <c r="C1341" s="88" t="s">
        <v>77</v>
      </c>
      <c r="D1341" s="487">
        <v>3.6</v>
      </c>
    </row>
    <row r="1342" spans="1:4" x14ac:dyDescent="0.25">
      <c r="A1342" s="88" t="s">
        <v>4102</v>
      </c>
      <c r="B1342" s="193" t="s">
        <v>4103</v>
      </c>
      <c r="C1342" s="88" t="s">
        <v>77</v>
      </c>
      <c r="D1342" s="487">
        <v>4</v>
      </c>
    </row>
    <row r="1343" spans="1:4" x14ac:dyDescent="0.25">
      <c r="A1343" s="88" t="s">
        <v>4104</v>
      </c>
      <c r="B1343" s="193" t="s">
        <v>4105</v>
      </c>
      <c r="C1343" s="88" t="s">
        <v>77</v>
      </c>
      <c r="D1343" s="487">
        <v>8.9600000000000009</v>
      </c>
    </row>
    <row r="1344" spans="1:4" x14ac:dyDescent="0.25">
      <c r="A1344" s="88" t="s">
        <v>4106</v>
      </c>
      <c r="B1344" s="193" t="s">
        <v>9127</v>
      </c>
      <c r="C1344" s="88" t="s">
        <v>77</v>
      </c>
      <c r="D1344" s="487">
        <v>12.1</v>
      </c>
    </row>
    <row r="1345" spans="1:4" x14ac:dyDescent="0.25">
      <c r="A1345" s="88" t="s">
        <v>4107</v>
      </c>
      <c r="B1345" s="193" t="s">
        <v>9122</v>
      </c>
      <c r="C1345" s="88" t="s">
        <v>77</v>
      </c>
      <c r="D1345" s="487">
        <v>14.15</v>
      </c>
    </row>
    <row r="1346" spans="1:4" x14ac:dyDescent="0.25">
      <c r="A1346" s="88" t="s">
        <v>4108</v>
      </c>
      <c r="B1346" s="193" t="s">
        <v>9123</v>
      </c>
      <c r="C1346" s="88" t="s">
        <v>77</v>
      </c>
      <c r="D1346" s="487">
        <v>29.15</v>
      </c>
    </row>
    <row r="1347" spans="1:4" x14ac:dyDescent="0.25">
      <c r="A1347" s="88" t="s">
        <v>4109</v>
      </c>
      <c r="B1347" s="193" t="s">
        <v>9124</v>
      </c>
      <c r="C1347" s="88" t="s">
        <v>77</v>
      </c>
      <c r="D1347" s="487">
        <v>36.49</v>
      </c>
    </row>
    <row r="1348" spans="1:4" x14ac:dyDescent="0.25">
      <c r="A1348" s="88" t="s">
        <v>4110</v>
      </c>
      <c r="B1348" s="193" t="s">
        <v>9125</v>
      </c>
      <c r="C1348" s="88" t="s">
        <v>77</v>
      </c>
      <c r="D1348" s="487">
        <v>59.64</v>
      </c>
    </row>
    <row r="1349" spans="1:4" x14ac:dyDescent="0.25">
      <c r="A1349" s="88" t="s">
        <v>4111</v>
      </c>
      <c r="B1349" s="193" t="s">
        <v>9126</v>
      </c>
      <c r="C1349" s="88" t="s">
        <v>77</v>
      </c>
      <c r="D1349" s="487">
        <v>87.97</v>
      </c>
    </row>
    <row r="1350" spans="1:4" x14ac:dyDescent="0.25">
      <c r="A1350" s="88" t="s">
        <v>4112</v>
      </c>
      <c r="B1350" s="193" t="s">
        <v>9128</v>
      </c>
      <c r="C1350" s="88" t="s">
        <v>77</v>
      </c>
      <c r="D1350" s="487">
        <v>143.61000000000001</v>
      </c>
    </row>
    <row r="1351" spans="1:4" x14ac:dyDescent="0.25">
      <c r="A1351" s="88" t="s">
        <v>4113</v>
      </c>
      <c r="B1351" s="193" t="s">
        <v>9337</v>
      </c>
      <c r="C1351" s="88" t="s">
        <v>77</v>
      </c>
      <c r="D1351" s="487">
        <v>5.48</v>
      </c>
    </row>
    <row r="1352" spans="1:4" x14ac:dyDescent="0.25">
      <c r="A1352" s="88" t="s">
        <v>4114</v>
      </c>
      <c r="B1352" s="193" t="s">
        <v>9338</v>
      </c>
      <c r="C1352" s="88" t="s">
        <v>77</v>
      </c>
      <c r="D1352" s="487">
        <v>6.36</v>
      </c>
    </row>
    <row r="1353" spans="1:4" x14ac:dyDescent="0.25">
      <c r="A1353" s="88" t="s">
        <v>4115</v>
      </c>
      <c r="B1353" s="193" t="s">
        <v>9339</v>
      </c>
      <c r="C1353" s="88" t="s">
        <v>77</v>
      </c>
      <c r="D1353" s="487">
        <v>10.1</v>
      </c>
    </row>
    <row r="1354" spans="1:4" x14ac:dyDescent="0.25">
      <c r="A1354" s="88" t="s">
        <v>4116</v>
      </c>
      <c r="B1354" s="193" t="s">
        <v>9340</v>
      </c>
      <c r="C1354" s="88" t="s">
        <v>77</v>
      </c>
      <c r="D1354" s="487">
        <v>11.73</v>
      </c>
    </row>
    <row r="1355" spans="1:4" x14ac:dyDescent="0.25">
      <c r="A1355" s="88" t="s">
        <v>4117</v>
      </c>
      <c r="B1355" s="193" t="s">
        <v>9341</v>
      </c>
      <c r="C1355" s="88" t="s">
        <v>77</v>
      </c>
      <c r="D1355" s="487">
        <v>16.440000000000001</v>
      </c>
    </row>
    <row r="1356" spans="1:4" x14ac:dyDescent="0.25">
      <c r="A1356" s="88" t="s">
        <v>4118</v>
      </c>
      <c r="B1356" s="193" t="s">
        <v>9342</v>
      </c>
      <c r="C1356" s="88" t="s">
        <v>77</v>
      </c>
      <c r="D1356" s="487">
        <v>20.260000000000002</v>
      </c>
    </row>
    <row r="1357" spans="1:4" x14ac:dyDescent="0.25">
      <c r="A1357" s="88" t="s">
        <v>4119</v>
      </c>
      <c r="B1357" s="193" t="s">
        <v>9134</v>
      </c>
      <c r="C1357" s="88" t="s">
        <v>77</v>
      </c>
      <c r="D1357" s="487">
        <v>34.19</v>
      </c>
    </row>
    <row r="1358" spans="1:4" x14ac:dyDescent="0.25">
      <c r="A1358" s="88" t="s">
        <v>4120</v>
      </c>
      <c r="B1358" s="193" t="s">
        <v>9129</v>
      </c>
      <c r="C1358" s="88" t="s">
        <v>77</v>
      </c>
      <c r="D1358" s="487">
        <v>49.67</v>
      </c>
    </row>
    <row r="1359" spans="1:4" x14ac:dyDescent="0.25">
      <c r="A1359" s="88" t="s">
        <v>4121</v>
      </c>
      <c r="B1359" s="193" t="s">
        <v>9130</v>
      </c>
      <c r="C1359" s="88" t="s">
        <v>77</v>
      </c>
      <c r="D1359" s="487">
        <v>82.04</v>
      </c>
    </row>
    <row r="1360" spans="1:4" x14ac:dyDescent="0.25">
      <c r="A1360" s="88" t="s">
        <v>4122</v>
      </c>
      <c r="B1360" s="193" t="s">
        <v>9131</v>
      </c>
      <c r="C1360" s="88" t="s">
        <v>77</v>
      </c>
      <c r="D1360" s="487">
        <v>114.58</v>
      </c>
    </row>
    <row r="1361" spans="1:4" x14ac:dyDescent="0.25">
      <c r="A1361" s="88" t="s">
        <v>4123</v>
      </c>
      <c r="B1361" s="193" t="s">
        <v>9132</v>
      </c>
      <c r="C1361" s="88" t="s">
        <v>77</v>
      </c>
      <c r="D1361" s="487">
        <v>217.98</v>
      </c>
    </row>
    <row r="1362" spans="1:4" x14ac:dyDescent="0.25">
      <c r="A1362" s="88" t="s">
        <v>4124</v>
      </c>
      <c r="B1362" s="193" t="s">
        <v>9133</v>
      </c>
      <c r="C1362" s="88" t="s">
        <v>77</v>
      </c>
      <c r="D1362" s="487">
        <v>280.43</v>
      </c>
    </row>
    <row r="1363" spans="1:4" x14ac:dyDescent="0.25">
      <c r="A1363" s="88" t="s">
        <v>4125</v>
      </c>
      <c r="B1363" s="193" t="s">
        <v>9135</v>
      </c>
      <c r="C1363" s="88" t="s">
        <v>77</v>
      </c>
      <c r="D1363" s="487">
        <v>311.11</v>
      </c>
    </row>
    <row r="1364" spans="1:4" x14ac:dyDescent="0.25">
      <c r="A1364" s="88"/>
      <c r="B1364" s="193" t="s">
        <v>11785</v>
      </c>
      <c r="C1364" s="88"/>
      <c r="D1364" s="487"/>
    </row>
    <row r="1365" spans="1:4" x14ac:dyDescent="0.25">
      <c r="A1365" s="88" t="s">
        <v>4165</v>
      </c>
      <c r="B1365" s="193" t="s">
        <v>8872</v>
      </c>
      <c r="C1365" s="88" t="s">
        <v>77</v>
      </c>
      <c r="D1365" s="487">
        <v>4.76</v>
      </c>
    </row>
    <row r="1366" spans="1:4" x14ac:dyDescent="0.25">
      <c r="A1366" s="88" t="s">
        <v>4166</v>
      </c>
      <c r="B1366" s="193" t="s">
        <v>8862</v>
      </c>
      <c r="C1366" s="88" t="s">
        <v>77</v>
      </c>
      <c r="D1366" s="487">
        <v>7.37</v>
      </c>
    </row>
    <row r="1367" spans="1:4" x14ac:dyDescent="0.25">
      <c r="A1367" s="88" t="s">
        <v>4167</v>
      </c>
      <c r="B1367" s="193" t="s">
        <v>8864</v>
      </c>
      <c r="C1367" s="88" t="s">
        <v>77</v>
      </c>
      <c r="D1367" s="487">
        <v>20.96</v>
      </c>
    </row>
    <row r="1368" spans="1:4" x14ac:dyDescent="0.25">
      <c r="A1368" s="88" t="s">
        <v>4168</v>
      </c>
      <c r="B1368" s="193" t="s">
        <v>8866</v>
      </c>
      <c r="C1368" s="88" t="s">
        <v>77</v>
      </c>
      <c r="D1368" s="487">
        <v>25.27</v>
      </c>
    </row>
    <row r="1369" spans="1:4" x14ac:dyDescent="0.25">
      <c r="A1369" s="88" t="s">
        <v>4169</v>
      </c>
      <c r="B1369" s="193" t="s">
        <v>8868</v>
      </c>
      <c r="C1369" s="88" t="s">
        <v>77</v>
      </c>
      <c r="D1369" s="487">
        <v>69.02</v>
      </c>
    </row>
    <row r="1370" spans="1:4" x14ac:dyDescent="0.25">
      <c r="A1370" s="88" t="s">
        <v>4170</v>
      </c>
      <c r="B1370" s="193" t="s">
        <v>8870</v>
      </c>
      <c r="C1370" s="88" t="s">
        <v>77</v>
      </c>
      <c r="D1370" s="487">
        <v>119.09</v>
      </c>
    </row>
    <row r="1371" spans="1:4" x14ac:dyDescent="0.25">
      <c r="A1371" s="88" t="s">
        <v>4171</v>
      </c>
      <c r="B1371" s="193" t="s">
        <v>8874</v>
      </c>
      <c r="C1371" s="88" t="s">
        <v>77</v>
      </c>
      <c r="D1371" s="487">
        <v>197.43</v>
      </c>
    </row>
    <row r="1372" spans="1:4" x14ac:dyDescent="0.25">
      <c r="A1372" s="88" t="s">
        <v>11786</v>
      </c>
      <c r="B1372" s="193" t="s">
        <v>11787</v>
      </c>
      <c r="C1372" s="88" t="s">
        <v>77</v>
      </c>
      <c r="D1372" s="487">
        <v>17.02</v>
      </c>
    </row>
    <row r="1373" spans="1:4" x14ac:dyDescent="0.25">
      <c r="A1373" s="88" t="s">
        <v>11788</v>
      </c>
      <c r="B1373" s="193" t="s">
        <v>11789</v>
      </c>
      <c r="C1373" s="88" t="s">
        <v>77</v>
      </c>
      <c r="D1373" s="487">
        <v>22.41</v>
      </c>
    </row>
    <row r="1374" spans="1:4" x14ac:dyDescent="0.25">
      <c r="A1374" s="88" t="s">
        <v>11790</v>
      </c>
      <c r="B1374" s="193" t="s">
        <v>11791</v>
      </c>
      <c r="C1374" s="88" t="s">
        <v>77</v>
      </c>
      <c r="D1374" s="487">
        <v>46.31</v>
      </c>
    </row>
    <row r="1375" spans="1:4" x14ac:dyDescent="0.25">
      <c r="A1375" s="88" t="s">
        <v>11792</v>
      </c>
      <c r="B1375" s="193" t="s">
        <v>11793</v>
      </c>
      <c r="C1375" s="88" t="s">
        <v>77</v>
      </c>
      <c r="D1375" s="487">
        <v>69.37</v>
      </c>
    </row>
    <row r="1376" spans="1:4" x14ac:dyDescent="0.25">
      <c r="A1376" s="88" t="s">
        <v>11794</v>
      </c>
      <c r="B1376" s="193" t="s">
        <v>11795</v>
      </c>
      <c r="C1376" s="88" t="s">
        <v>77</v>
      </c>
      <c r="D1376" s="487">
        <v>149.94</v>
      </c>
    </row>
    <row r="1377" spans="1:4" x14ac:dyDescent="0.25">
      <c r="A1377" s="88" t="s">
        <v>11796</v>
      </c>
      <c r="B1377" s="193" t="s">
        <v>11797</v>
      </c>
      <c r="C1377" s="88" t="s">
        <v>77</v>
      </c>
      <c r="D1377" s="487">
        <v>154.02000000000001</v>
      </c>
    </row>
    <row r="1378" spans="1:4" x14ac:dyDescent="0.25">
      <c r="A1378" s="88" t="s">
        <v>11798</v>
      </c>
      <c r="B1378" s="193" t="s">
        <v>11799</v>
      </c>
      <c r="C1378" s="88" t="s">
        <v>77</v>
      </c>
      <c r="D1378" s="487">
        <v>305.13</v>
      </c>
    </row>
    <row r="1379" spans="1:4" x14ac:dyDescent="0.25">
      <c r="A1379" s="88" t="s">
        <v>15974</v>
      </c>
      <c r="B1379" s="193" t="s">
        <v>15975</v>
      </c>
      <c r="C1379" s="88" t="s">
        <v>77</v>
      </c>
      <c r="D1379" s="487">
        <v>24.1</v>
      </c>
    </row>
    <row r="1380" spans="1:4" x14ac:dyDescent="0.25">
      <c r="A1380" s="88" t="s">
        <v>15976</v>
      </c>
      <c r="B1380" s="193" t="s">
        <v>15977</v>
      </c>
      <c r="C1380" s="88" t="s">
        <v>77</v>
      </c>
      <c r="D1380" s="487">
        <v>39.99</v>
      </c>
    </row>
    <row r="1381" spans="1:4" x14ac:dyDescent="0.25">
      <c r="A1381" s="88" t="s">
        <v>15978</v>
      </c>
      <c r="B1381" s="193" t="s">
        <v>15979</v>
      </c>
      <c r="C1381" s="88" t="s">
        <v>77</v>
      </c>
      <c r="D1381" s="487">
        <v>112.69</v>
      </c>
    </row>
    <row r="1382" spans="1:4" x14ac:dyDescent="0.25">
      <c r="A1382" s="88" t="s">
        <v>15980</v>
      </c>
      <c r="B1382" s="193" t="s">
        <v>15981</v>
      </c>
      <c r="C1382" s="88" t="s">
        <v>77</v>
      </c>
      <c r="D1382" s="487">
        <v>229.32</v>
      </c>
    </row>
    <row r="1383" spans="1:4" x14ac:dyDescent="0.25">
      <c r="A1383" s="88" t="s">
        <v>15982</v>
      </c>
      <c r="B1383" s="193" t="s">
        <v>15983</v>
      </c>
      <c r="C1383" s="88" t="s">
        <v>77</v>
      </c>
      <c r="D1383" s="487">
        <v>616.28</v>
      </c>
    </row>
    <row r="1384" spans="1:4" x14ac:dyDescent="0.25">
      <c r="A1384" s="88" t="s">
        <v>15984</v>
      </c>
      <c r="B1384" s="193" t="s">
        <v>15985</v>
      </c>
      <c r="C1384" s="88" t="s">
        <v>77</v>
      </c>
      <c r="D1384" s="487">
        <v>927.95</v>
      </c>
    </row>
    <row r="1385" spans="1:4" x14ac:dyDescent="0.25">
      <c r="A1385" s="88" t="s">
        <v>11800</v>
      </c>
      <c r="B1385" s="193" t="s">
        <v>11801</v>
      </c>
      <c r="C1385" s="88" t="s">
        <v>77</v>
      </c>
      <c r="D1385" s="487">
        <v>12.05</v>
      </c>
    </row>
    <row r="1386" spans="1:4" x14ac:dyDescent="0.25">
      <c r="A1386" s="88" t="s">
        <v>11802</v>
      </c>
      <c r="B1386" s="193" t="s">
        <v>11803</v>
      </c>
      <c r="C1386" s="88" t="s">
        <v>77</v>
      </c>
      <c r="D1386" s="487">
        <v>23.18</v>
      </c>
    </row>
    <row r="1387" spans="1:4" x14ac:dyDescent="0.25">
      <c r="A1387" s="88" t="s">
        <v>11804</v>
      </c>
      <c r="B1387" s="193" t="s">
        <v>11805</v>
      </c>
      <c r="C1387" s="88" t="s">
        <v>77</v>
      </c>
      <c r="D1387" s="487">
        <v>42.41</v>
      </c>
    </row>
    <row r="1388" spans="1:4" x14ac:dyDescent="0.25">
      <c r="A1388" s="88" t="s">
        <v>11806</v>
      </c>
      <c r="B1388" s="193" t="s">
        <v>11807</v>
      </c>
      <c r="C1388" s="88" t="s">
        <v>77</v>
      </c>
      <c r="D1388" s="487">
        <v>72.3</v>
      </c>
    </row>
    <row r="1389" spans="1:4" x14ac:dyDescent="0.25">
      <c r="A1389" s="88" t="s">
        <v>11808</v>
      </c>
      <c r="B1389" s="193" t="s">
        <v>11809</v>
      </c>
      <c r="C1389" s="88" t="s">
        <v>77</v>
      </c>
      <c r="D1389" s="487">
        <v>173.76</v>
      </c>
    </row>
    <row r="1390" spans="1:4" x14ac:dyDescent="0.25">
      <c r="A1390" s="88" t="s">
        <v>11810</v>
      </c>
      <c r="B1390" s="193" t="s">
        <v>11811</v>
      </c>
      <c r="C1390" s="88" t="s">
        <v>77</v>
      </c>
      <c r="D1390" s="487">
        <v>377.33</v>
      </c>
    </row>
    <row r="1391" spans="1:4" x14ac:dyDescent="0.25">
      <c r="A1391" s="88" t="s">
        <v>4196</v>
      </c>
      <c r="B1391" s="193" t="s">
        <v>4197</v>
      </c>
      <c r="C1391" s="88" t="s">
        <v>74</v>
      </c>
      <c r="D1391" s="487">
        <v>6.65</v>
      </c>
    </row>
    <row r="1392" spans="1:4" x14ac:dyDescent="0.25">
      <c r="A1392" s="88" t="s">
        <v>4198</v>
      </c>
      <c r="B1392" s="193" t="s">
        <v>4199</v>
      </c>
      <c r="C1392" s="88" t="s">
        <v>74</v>
      </c>
      <c r="D1392" s="487">
        <v>8.81</v>
      </c>
    </row>
    <row r="1393" spans="1:4" x14ac:dyDescent="0.25">
      <c r="A1393" s="88" t="s">
        <v>4200</v>
      </c>
      <c r="B1393" s="193" t="s">
        <v>4201</v>
      </c>
      <c r="C1393" s="88" t="s">
        <v>74</v>
      </c>
      <c r="D1393" s="487">
        <v>12.76</v>
      </c>
    </row>
    <row r="1394" spans="1:4" x14ac:dyDescent="0.25">
      <c r="A1394" s="88" t="s">
        <v>4202</v>
      </c>
      <c r="B1394" s="193" t="s">
        <v>4203</v>
      </c>
      <c r="C1394" s="88" t="s">
        <v>74</v>
      </c>
      <c r="D1394" s="487">
        <v>22.2</v>
      </c>
    </row>
    <row r="1395" spans="1:4" x14ac:dyDescent="0.25">
      <c r="A1395" s="88" t="s">
        <v>4204</v>
      </c>
      <c r="B1395" s="193" t="s">
        <v>4205</v>
      </c>
      <c r="C1395" s="88" t="s">
        <v>74</v>
      </c>
      <c r="D1395" s="487">
        <v>30.03</v>
      </c>
    </row>
    <row r="1396" spans="1:4" x14ac:dyDescent="0.25">
      <c r="A1396" s="88" t="s">
        <v>4206</v>
      </c>
      <c r="B1396" s="193" t="s">
        <v>4207</v>
      </c>
      <c r="C1396" s="88" t="s">
        <v>74</v>
      </c>
      <c r="D1396" s="487">
        <v>45.01</v>
      </c>
    </row>
    <row r="1397" spans="1:4" x14ac:dyDescent="0.25">
      <c r="A1397" s="88" t="s">
        <v>4208</v>
      </c>
      <c r="B1397" s="193" t="s">
        <v>4209</v>
      </c>
      <c r="C1397" s="88" t="s">
        <v>74</v>
      </c>
      <c r="D1397" s="487">
        <v>66.92</v>
      </c>
    </row>
    <row r="1398" spans="1:4" x14ac:dyDescent="0.25">
      <c r="A1398" s="88" t="s">
        <v>4210</v>
      </c>
      <c r="B1398" s="193" t="s">
        <v>4211</v>
      </c>
      <c r="C1398" s="88" t="s">
        <v>74</v>
      </c>
      <c r="D1398" s="487">
        <v>76.09</v>
      </c>
    </row>
    <row r="1399" spans="1:4" x14ac:dyDescent="0.25">
      <c r="A1399" s="88" t="s">
        <v>4179</v>
      </c>
      <c r="B1399" s="193" t="s">
        <v>8876</v>
      </c>
      <c r="C1399" s="88" t="s">
        <v>77</v>
      </c>
      <c r="D1399" s="487">
        <v>46.96</v>
      </c>
    </row>
    <row r="1400" spans="1:4" x14ac:dyDescent="0.25">
      <c r="A1400" s="88" t="s">
        <v>4180</v>
      </c>
      <c r="B1400" s="193" t="s">
        <v>8877</v>
      </c>
      <c r="C1400" s="88" t="s">
        <v>77</v>
      </c>
      <c r="D1400" s="487">
        <v>59.27</v>
      </c>
    </row>
    <row r="1401" spans="1:4" x14ac:dyDescent="0.25">
      <c r="A1401" s="88" t="s">
        <v>4181</v>
      </c>
      <c r="B1401" s="193" t="s">
        <v>8879</v>
      </c>
      <c r="C1401" s="88" t="s">
        <v>77</v>
      </c>
      <c r="D1401" s="487">
        <v>90.55</v>
      </c>
    </row>
    <row r="1402" spans="1:4" x14ac:dyDescent="0.25">
      <c r="A1402" s="88" t="s">
        <v>4182</v>
      </c>
      <c r="B1402" s="193" t="s">
        <v>8878</v>
      </c>
      <c r="C1402" s="88" t="s">
        <v>77</v>
      </c>
      <c r="D1402" s="487">
        <v>104.76</v>
      </c>
    </row>
    <row r="1403" spans="1:4" x14ac:dyDescent="0.25">
      <c r="A1403" s="88" t="s">
        <v>4183</v>
      </c>
      <c r="B1403" s="193" t="s">
        <v>8880</v>
      </c>
      <c r="C1403" s="88" t="s">
        <v>77</v>
      </c>
      <c r="D1403" s="487">
        <v>131.80000000000001</v>
      </c>
    </row>
    <row r="1404" spans="1:4" x14ac:dyDescent="0.25">
      <c r="A1404" s="88" t="s">
        <v>4184</v>
      </c>
      <c r="B1404" s="193" t="s">
        <v>8881</v>
      </c>
      <c r="C1404" s="88" t="s">
        <v>77</v>
      </c>
      <c r="D1404" s="487">
        <v>191</v>
      </c>
    </row>
    <row r="1405" spans="1:4" x14ac:dyDescent="0.25">
      <c r="A1405" s="88" t="s">
        <v>4185</v>
      </c>
      <c r="B1405" s="193" t="s">
        <v>8882</v>
      </c>
      <c r="C1405" s="88" t="s">
        <v>77</v>
      </c>
      <c r="D1405" s="487">
        <v>226.04</v>
      </c>
    </row>
    <row r="1406" spans="1:4" x14ac:dyDescent="0.25">
      <c r="A1406" s="88" t="s">
        <v>4186</v>
      </c>
      <c r="B1406" s="193" t="s">
        <v>8883</v>
      </c>
      <c r="C1406" s="88" t="s">
        <v>77</v>
      </c>
      <c r="D1406" s="487">
        <v>316.57</v>
      </c>
    </row>
    <row r="1407" spans="1:4" x14ac:dyDescent="0.25">
      <c r="A1407" s="88" t="s">
        <v>11812</v>
      </c>
      <c r="B1407" s="193" t="s">
        <v>11813</v>
      </c>
      <c r="C1407" s="88" t="s">
        <v>77</v>
      </c>
      <c r="D1407" s="487">
        <v>53.69</v>
      </c>
    </row>
    <row r="1408" spans="1:4" x14ac:dyDescent="0.25">
      <c r="A1408" s="88" t="s">
        <v>11814</v>
      </c>
      <c r="B1408" s="193" t="s">
        <v>11815</v>
      </c>
      <c r="C1408" s="88" t="s">
        <v>77</v>
      </c>
      <c r="D1408" s="487">
        <v>69.25</v>
      </c>
    </row>
    <row r="1409" spans="1:4" x14ac:dyDescent="0.25">
      <c r="A1409" s="88" t="s">
        <v>11816</v>
      </c>
      <c r="B1409" s="193" t="s">
        <v>11817</v>
      </c>
      <c r="C1409" s="88" t="s">
        <v>77</v>
      </c>
      <c r="D1409" s="487">
        <v>113.11</v>
      </c>
    </row>
    <row r="1410" spans="1:4" x14ac:dyDescent="0.25">
      <c r="A1410" s="88" t="s">
        <v>11818</v>
      </c>
      <c r="B1410" s="193" t="s">
        <v>11819</v>
      </c>
      <c r="C1410" s="88" t="s">
        <v>77</v>
      </c>
      <c r="D1410" s="487">
        <v>149.62</v>
      </c>
    </row>
    <row r="1411" spans="1:4" x14ac:dyDescent="0.25">
      <c r="A1411" s="88" t="s">
        <v>11820</v>
      </c>
      <c r="B1411" s="193" t="s">
        <v>11821</v>
      </c>
      <c r="C1411" s="88" t="s">
        <v>77</v>
      </c>
      <c r="D1411" s="487">
        <v>243.43</v>
      </c>
    </row>
    <row r="1412" spans="1:4" x14ac:dyDescent="0.25">
      <c r="A1412" s="88" t="s">
        <v>11822</v>
      </c>
      <c r="B1412" s="193" t="s">
        <v>11823</v>
      </c>
      <c r="C1412" s="88" t="s">
        <v>77</v>
      </c>
      <c r="D1412" s="487">
        <v>282.20999999999998</v>
      </c>
    </row>
    <row r="1413" spans="1:4" x14ac:dyDescent="0.25">
      <c r="A1413" s="88" t="s">
        <v>11824</v>
      </c>
      <c r="B1413" s="193" t="s">
        <v>11825</v>
      </c>
      <c r="C1413" s="88" t="s">
        <v>77</v>
      </c>
      <c r="D1413" s="487">
        <v>607.64</v>
      </c>
    </row>
    <row r="1414" spans="1:4" x14ac:dyDescent="0.25">
      <c r="A1414" s="88" t="s">
        <v>15986</v>
      </c>
      <c r="B1414" s="193" t="s">
        <v>15987</v>
      </c>
      <c r="C1414" s="88" t="s">
        <v>77</v>
      </c>
      <c r="D1414" s="487">
        <v>246.11</v>
      </c>
    </row>
    <row r="1415" spans="1:4" x14ac:dyDescent="0.25">
      <c r="A1415" s="88" t="s">
        <v>15988</v>
      </c>
      <c r="B1415" s="193" t="s">
        <v>15989</v>
      </c>
      <c r="C1415" s="88" t="s">
        <v>77</v>
      </c>
      <c r="D1415" s="487">
        <v>366.42</v>
      </c>
    </row>
    <row r="1416" spans="1:4" x14ac:dyDescent="0.25">
      <c r="A1416" s="88" t="s">
        <v>15990</v>
      </c>
      <c r="B1416" s="193" t="s">
        <v>15991</v>
      </c>
      <c r="C1416" s="88" t="s">
        <v>77</v>
      </c>
      <c r="D1416" s="487">
        <v>582.4</v>
      </c>
    </row>
    <row r="1417" spans="1:4" x14ac:dyDescent="0.25">
      <c r="A1417" s="88" t="s">
        <v>15992</v>
      </c>
      <c r="B1417" s="193" t="s">
        <v>15993</v>
      </c>
      <c r="C1417" s="88" t="s">
        <v>77</v>
      </c>
      <c r="D1417" s="487">
        <v>806.84</v>
      </c>
    </row>
    <row r="1418" spans="1:4" x14ac:dyDescent="0.25">
      <c r="A1418" s="88" t="s">
        <v>15994</v>
      </c>
      <c r="B1418" s="193" t="s">
        <v>15995</v>
      </c>
      <c r="C1418" s="88" t="s">
        <v>77</v>
      </c>
      <c r="D1418" s="487">
        <v>1839.92</v>
      </c>
    </row>
    <row r="1419" spans="1:4" x14ac:dyDescent="0.25">
      <c r="A1419" s="88" t="s">
        <v>15996</v>
      </c>
      <c r="B1419" s="193" t="s">
        <v>15997</v>
      </c>
      <c r="C1419" s="88" t="s">
        <v>77</v>
      </c>
      <c r="D1419" s="487">
        <v>2474.64</v>
      </c>
    </row>
    <row r="1420" spans="1:4" x14ac:dyDescent="0.25">
      <c r="A1420" s="88" t="s">
        <v>11826</v>
      </c>
      <c r="B1420" s="193" t="s">
        <v>11827</v>
      </c>
      <c r="C1420" s="88" t="s">
        <v>77</v>
      </c>
      <c r="D1420" s="487">
        <v>62.6</v>
      </c>
    </row>
    <row r="1421" spans="1:4" x14ac:dyDescent="0.25">
      <c r="A1421" s="88" t="s">
        <v>11828</v>
      </c>
      <c r="B1421" s="193" t="s">
        <v>11829</v>
      </c>
      <c r="C1421" s="88" t="s">
        <v>77</v>
      </c>
      <c r="D1421" s="487">
        <v>93.5</v>
      </c>
    </row>
    <row r="1422" spans="1:4" x14ac:dyDescent="0.25">
      <c r="A1422" s="88" t="s">
        <v>11830</v>
      </c>
      <c r="B1422" s="193" t="s">
        <v>11831</v>
      </c>
      <c r="C1422" s="88" t="s">
        <v>77</v>
      </c>
      <c r="D1422" s="487">
        <v>149.71</v>
      </c>
    </row>
    <row r="1423" spans="1:4" x14ac:dyDescent="0.25">
      <c r="A1423" s="88" t="s">
        <v>11832</v>
      </c>
      <c r="B1423" s="193" t="s">
        <v>11833</v>
      </c>
      <c r="C1423" s="88" t="s">
        <v>77</v>
      </c>
      <c r="D1423" s="487">
        <v>202.61</v>
      </c>
    </row>
    <row r="1424" spans="1:4" x14ac:dyDescent="0.25">
      <c r="A1424" s="88" t="s">
        <v>11834</v>
      </c>
      <c r="B1424" s="193" t="s">
        <v>11835</v>
      </c>
      <c r="C1424" s="88" t="s">
        <v>77</v>
      </c>
      <c r="D1424" s="487">
        <v>425.88</v>
      </c>
    </row>
    <row r="1425" spans="1:4" x14ac:dyDescent="0.25">
      <c r="A1425" s="88" t="s">
        <v>11836</v>
      </c>
      <c r="B1425" s="193" t="s">
        <v>11837</v>
      </c>
      <c r="C1425" s="88" t="s">
        <v>77</v>
      </c>
      <c r="D1425" s="487">
        <v>603.52</v>
      </c>
    </row>
    <row r="1426" spans="1:4" x14ac:dyDescent="0.25">
      <c r="A1426" s="88"/>
      <c r="B1426" s="193" t="s">
        <v>11838</v>
      </c>
      <c r="C1426" s="88"/>
      <c r="D1426" s="487"/>
    </row>
    <row r="1427" spans="1:4" ht="25" x14ac:dyDescent="0.25">
      <c r="A1427" s="88" t="s">
        <v>4193</v>
      </c>
      <c r="B1427" s="193" t="s">
        <v>8891</v>
      </c>
      <c r="C1427" s="88" t="s">
        <v>74</v>
      </c>
      <c r="D1427" s="487">
        <v>2.06</v>
      </c>
    </row>
    <row r="1428" spans="1:4" ht="25" x14ac:dyDescent="0.25">
      <c r="A1428" s="88" t="s">
        <v>4194</v>
      </c>
      <c r="B1428" s="193" t="s">
        <v>8892</v>
      </c>
      <c r="C1428" s="88" t="s">
        <v>74</v>
      </c>
      <c r="D1428" s="487">
        <v>2.4500000000000002</v>
      </c>
    </row>
    <row r="1429" spans="1:4" ht="25" x14ac:dyDescent="0.25">
      <c r="A1429" s="88" t="s">
        <v>4195</v>
      </c>
      <c r="B1429" s="193" t="s">
        <v>8890</v>
      </c>
      <c r="C1429" s="88" t="s">
        <v>74</v>
      </c>
      <c r="D1429" s="487">
        <v>4.7699999999999996</v>
      </c>
    </row>
    <row r="1430" spans="1:4" x14ac:dyDescent="0.25">
      <c r="A1430" s="88" t="s">
        <v>4161</v>
      </c>
      <c r="B1430" s="193" t="s">
        <v>8861</v>
      </c>
      <c r="C1430" s="88" t="s">
        <v>77</v>
      </c>
      <c r="D1430" s="487">
        <v>3.58</v>
      </c>
    </row>
    <row r="1431" spans="1:4" x14ac:dyDescent="0.25">
      <c r="A1431" s="88" t="s">
        <v>4162</v>
      </c>
      <c r="B1431" s="193" t="s">
        <v>8858</v>
      </c>
      <c r="C1431" s="88" t="s">
        <v>77</v>
      </c>
      <c r="D1431" s="487">
        <v>5.7</v>
      </c>
    </row>
    <row r="1432" spans="1:4" x14ac:dyDescent="0.25">
      <c r="A1432" s="88" t="s">
        <v>4163</v>
      </c>
      <c r="B1432" s="193" t="s">
        <v>8859</v>
      </c>
      <c r="C1432" s="88" t="s">
        <v>77</v>
      </c>
      <c r="D1432" s="487">
        <v>10.33</v>
      </c>
    </row>
    <row r="1433" spans="1:4" x14ac:dyDescent="0.25">
      <c r="A1433" s="88" t="s">
        <v>4164</v>
      </c>
      <c r="B1433" s="193" t="s">
        <v>8860</v>
      </c>
      <c r="C1433" s="88" t="s">
        <v>77</v>
      </c>
      <c r="D1433" s="487">
        <v>12.57</v>
      </c>
    </row>
    <row r="1434" spans="1:4" x14ac:dyDescent="0.25">
      <c r="A1434" s="88" t="s">
        <v>4172</v>
      </c>
      <c r="B1434" s="193" t="s">
        <v>8873</v>
      </c>
      <c r="C1434" s="88" t="s">
        <v>77</v>
      </c>
      <c r="D1434" s="487">
        <v>2.09</v>
      </c>
    </row>
    <row r="1435" spans="1:4" x14ac:dyDescent="0.25">
      <c r="A1435" s="88" t="s">
        <v>4173</v>
      </c>
      <c r="B1435" s="193" t="s">
        <v>8863</v>
      </c>
      <c r="C1435" s="88" t="s">
        <v>77</v>
      </c>
      <c r="D1435" s="487">
        <v>2.35</v>
      </c>
    </row>
    <row r="1436" spans="1:4" x14ac:dyDescent="0.25">
      <c r="A1436" s="88" t="s">
        <v>4174</v>
      </c>
      <c r="B1436" s="193" t="s">
        <v>8865</v>
      </c>
      <c r="C1436" s="88" t="s">
        <v>77</v>
      </c>
      <c r="D1436" s="487">
        <v>4.5999999999999996</v>
      </c>
    </row>
    <row r="1437" spans="1:4" x14ac:dyDescent="0.25">
      <c r="A1437" s="88" t="s">
        <v>4175</v>
      </c>
      <c r="B1437" s="193" t="s">
        <v>8867</v>
      </c>
      <c r="C1437" s="88" t="s">
        <v>77</v>
      </c>
      <c r="D1437" s="487">
        <v>9.1999999999999993</v>
      </c>
    </row>
    <row r="1438" spans="1:4" x14ac:dyDescent="0.25">
      <c r="A1438" s="88" t="s">
        <v>4176</v>
      </c>
      <c r="B1438" s="193" t="s">
        <v>8869</v>
      </c>
      <c r="C1438" s="88" t="s">
        <v>77</v>
      </c>
      <c r="D1438" s="487">
        <v>20.399999999999999</v>
      </c>
    </row>
    <row r="1439" spans="1:4" x14ac:dyDescent="0.25">
      <c r="A1439" s="88" t="s">
        <v>4177</v>
      </c>
      <c r="B1439" s="193" t="s">
        <v>8871</v>
      </c>
      <c r="C1439" s="88" t="s">
        <v>77</v>
      </c>
      <c r="D1439" s="487">
        <v>26.18</v>
      </c>
    </row>
    <row r="1440" spans="1:4" x14ac:dyDescent="0.25">
      <c r="A1440" s="88" t="s">
        <v>4178</v>
      </c>
      <c r="B1440" s="193" t="s">
        <v>8875</v>
      </c>
      <c r="C1440" s="88" t="s">
        <v>77</v>
      </c>
      <c r="D1440" s="487">
        <v>43.47</v>
      </c>
    </row>
    <row r="1441" spans="1:4" x14ac:dyDescent="0.25">
      <c r="A1441" s="88" t="s">
        <v>4212</v>
      </c>
      <c r="B1441" s="193" t="s">
        <v>8896</v>
      </c>
      <c r="C1441" s="88" t="s">
        <v>77</v>
      </c>
      <c r="D1441" s="487">
        <v>10.64</v>
      </c>
    </row>
    <row r="1442" spans="1:4" x14ac:dyDescent="0.25">
      <c r="A1442" s="88" t="s">
        <v>4213</v>
      </c>
      <c r="B1442" s="193" t="s">
        <v>8900</v>
      </c>
      <c r="C1442" s="88" t="s">
        <v>77</v>
      </c>
      <c r="D1442" s="487">
        <v>13.89</v>
      </c>
    </row>
    <row r="1443" spans="1:4" x14ac:dyDescent="0.25">
      <c r="A1443" s="88" t="s">
        <v>4214</v>
      </c>
      <c r="B1443" s="193" t="s">
        <v>8893</v>
      </c>
      <c r="C1443" s="88" t="s">
        <v>77</v>
      </c>
      <c r="D1443" s="487">
        <v>20.83</v>
      </c>
    </row>
    <row r="1444" spans="1:4" x14ac:dyDescent="0.25">
      <c r="A1444" s="88" t="s">
        <v>4215</v>
      </c>
      <c r="B1444" s="193" t="s">
        <v>8895</v>
      </c>
      <c r="C1444" s="88" t="s">
        <v>77</v>
      </c>
      <c r="D1444" s="487">
        <v>21.05</v>
      </c>
    </row>
    <row r="1445" spans="1:4" x14ac:dyDescent="0.25">
      <c r="A1445" s="88" t="s">
        <v>4216</v>
      </c>
      <c r="B1445" s="193" t="s">
        <v>8894</v>
      </c>
      <c r="C1445" s="88" t="s">
        <v>77</v>
      </c>
      <c r="D1445" s="487">
        <v>24.72</v>
      </c>
    </row>
    <row r="1446" spans="1:4" x14ac:dyDescent="0.25">
      <c r="A1446" s="88" t="s">
        <v>4217</v>
      </c>
      <c r="B1446" s="193" t="s">
        <v>8897</v>
      </c>
      <c r="C1446" s="88" t="s">
        <v>77</v>
      </c>
      <c r="D1446" s="487">
        <v>48.22</v>
      </c>
    </row>
    <row r="1447" spans="1:4" x14ac:dyDescent="0.25">
      <c r="A1447" s="88" t="s">
        <v>4218</v>
      </c>
      <c r="B1447" s="193" t="s">
        <v>8898</v>
      </c>
      <c r="C1447" s="88" t="s">
        <v>77</v>
      </c>
      <c r="D1447" s="487">
        <v>56.98</v>
      </c>
    </row>
    <row r="1448" spans="1:4" x14ac:dyDescent="0.25">
      <c r="A1448" s="88" t="s">
        <v>4219</v>
      </c>
      <c r="B1448" s="193" t="s">
        <v>8899</v>
      </c>
      <c r="C1448" s="88" t="s">
        <v>77</v>
      </c>
      <c r="D1448" s="487">
        <v>97.28</v>
      </c>
    </row>
    <row r="1449" spans="1:4" x14ac:dyDescent="0.25">
      <c r="A1449" s="88" t="s">
        <v>4220</v>
      </c>
      <c r="B1449" s="193" t="s">
        <v>8901</v>
      </c>
      <c r="C1449" s="88" t="s">
        <v>77</v>
      </c>
      <c r="D1449" s="487">
        <v>136.68</v>
      </c>
    </row>
    <row r="1450" spans="1:4" ht="25" x14ac:dyDescent="0.25">
      <c r="A1450" s="88" t="s">
        <v>4187</v>
      </c>
      <c r="B1450" s="193" t="s">
        <v>8887</v>
      </c>
      <c r="C1450" s="88" t="s">
        <v>74</v>
      </c>
      <c r="D1450" s="487">
        <v>3.63</v>
      </c>
    </row>
    <row r="1451" spans="1:4" ht="25" x14ac:dyDescent="0.25">
      <c r="A1451" s="88" t="s">
        <v>4188</v>
      </c>
      <c r="B1451" s="193" t="s">
        <v>8888</v>
      </c>
      <c r="C1451" s="88" t="s">
        <v>74</v>
      </c>
      <c r="D1451" s="487">
        <v>4.33</v>
      </c>
    </row>
    <row r="1452" spans="1:4" ht="25" x14ac:dyDescent="0.25">
      <c r="A1452" s="88" t="s">
        <v>4189</v>
      </c>
      <c r="B1452" s="193" t="s">
        <v>8889</v>
      </c>
      <c r="C1452" s="88" t="s">
        <v>74</v>
      </c>
      <c r="D1452" s="487">
        <v>10.130000000000001</v>
      </c>
    </row>
    <row r="1453" spans="1:4" ht="25" x14ac:dyDescent="0.25">
      <c r="A1453" s="88" t="s">
        <v>4190</v>
      </c>
      <c r="B1453" s="193" t="s">
        <v>8884</v>
      </c>
      <c r="C1453" s="88" t="s">
        <v>74</v>
      </c>
      <c r="D1453" s="487">
        <v>13.67</v>
      </c>
    </row>
    <row r="1454" spans="1:4" ht="25" x14ac:dyDescent="0.25">
      <c r="A1454" s="88" t="s">
        <v>4191</v>
      </c>
      <c r="B1454" s="193" t="s">
        <v>8885</v>
      </c>
      <c r="C1454" s="88" t="s">
        <v>74</v>
      </c>
      <c r="D1454" s="487">
        <v>13.89</v>
      </c>
    </row>
    <row r="1455" spans="1:4" ht="25" x14ac:dyDescent="0.25">
      <c r="A1455" s="88" t="s">
        <v>4192</v>
      </c>
      <c r="B1455" s="193" t="s">
        <v>8886</v>
      </c>
      <c r="C1455" s="88" t="s">
        <v>74</v>
      </c>
      <c r="D1455" s="487">
        <v>16.93</v>
      </c>
    </row>
    <row r="1456" spans="1:4" x14ac:dyDescent="0.25">
      <c r="A1456" s="88"/>
      <c r="B1456" s="193" t="s">
        <v>11839</v>
      </c>
      <c r="C1456" s="88"/>
      <c r="D1456" s="487"/>
    </row>
    <row r="1457" spans="1:4" x14ac:dyDescent="0.25">
      <c r="A1457" s="88" t="s">
        <v>4126</v>
      </c>
      <c r="B1457" s="193" t="s">
        <v>9173</v>
      </c>
      <c r="C1457" s="88" t="s">
        <v>77</v>
      </c>
      <c r="D1457" s="487">
        <v>0.72</v>
      </c>
    </row>
    <row r="1458" spans="1:4" x14ac:dyDescent="0.25">
      <c r="A1458" s="88" t="s">
        <v>4127</v>
      </c>
      <c r="B1458" s="193" t="s">
        <v>9168</v>
      </c>
      <c r="C1458" s="88" t="s">
        <v>77</v>
      </c>
      <c r="D1458" s="487">
        <v>0.88</v>
      </c>
    </row>
    <row r="1459" spans="1:4" x14ac:dyDescent="0.25">
      <c r="A1459" s="88" t="s">
        <v>4128</v>
      </c>
      <c r="B1459" s="193" t="s">
        <v>9169</v>
      </c>
      <c r="C1459" s="88" t="s">
        <v>77</v>
      </c>
      <c r="D1459" s="487">
        <v>1.77</v>
      </c>
    </row>
    <row r="1460" spans="1:4" x14ac:dyDescent="0.25">
      <c r="A1460" s="88" t="s">
        <v>4129</v>
      </c>
      <c r="B1460" s="193" t="s">
        <v>9170</v>
      </c>
      <c r="C1460" s="88" t="s">
        <v>77</v>
      </c>
      <c r="D1460" s="487">
        <v>2</v>
      </c>
    </row>
    <row r="1461" spans="1:4" x14ac:dyDescent="0.25">
      <c r="A1461" s="88" t="s">
        <v>4130</v>
      </c>
      <c r="B1461" s="193" t="s">
        <v>9171</v>
      </c>
      <c r="C1461" s="88" t="s">
        <v>77</v>
      </c>
      <c r="D1461" s="487">
        <v>2.44</v>
      </c>
    </row>
    <row r="1462" spans="1:4" x14ac:dyDescent="0.25">
      <c r="A1462" s="88" t="s">
        <v>4131</v>
      </c>
      <c r="B1462" s="193" t="s">
        <v>9172</v>
      </c>
      <c r="C1462" s="88" t="s">
        <v>77</v>
      </c>
      <c r="D1462" s="487">
        <v>4.38</v>
      </c>
    </row>
    <row r="1463" spans="1:4" x14ac:dyDescent="0.25">
      <c r="A1463" s="88" t="s">
        <v>4132</v>
      </c>
      <c r="B1463" s="193" t="s">
        <v>9174</v>
      </c>
      <c r="C1463" s="88" t="s">
        <v>77</v>
      </c>
      <c r="D1463" s="487">
        <v>4.88</v>
      </c>
    </row>
    <row r="1464" spans="1:4" x14ac:dyDescent="0.25">
      <c r="A1464" s="88" t="s">
        <v>4133</v>
      </c>
      <c r="B1464" s="193" t="s">
        <v>9180</v>
      </c>
      <c r="C1464" s="88" t="s">
        <v>77</v>
      </c>
      <c r="D1464" s="487">
        <v>0.65</v>
      </c>
    </row>
    <row r="1465" spans="1:4" x14ac:dyDescent="0.25">
      <c r="A1465" s="88" t="s">
        <v>4134</v>
      </c>
      <c r="B1465" s="193" t="s">
        <v>9175</v>
      </c>
      <c r="C1465" s="88" t="s">
        <v>77</v>
      </c>
      <c r="D1465" s="487">
        <v>0.73</v>
      </c>
    </row>
    <row r="1466" spans="1:4" x14ac:dyDescent="0.25">
      <c r="A1466" s="88" t="s">
        <v>4135</v>
      </c>
      <c r="B1466" s="193" t="s">
        <v>9176</v>
      </c>
      <c r="C1466" s="88" t="s">
        <v>77</v>
      </c>
      <c r="D1466" s="487">
        <v>1.27</v>
      </c>
    </row>
    <row r="1467" spans="1:4" x14ac:dyDescent="0.25">
      <c r="A1467" s="88" t="s">
        <v>4136</v>
      </c>
      <c r="B1467" s="193" t="s">
        <v>9177</v>
      </c>
      <c r="C1467" s="88" t="s">
        <v>77</v>
      </c>
      <c r="D1467" s="487">
        <v>2.2599999999999998</v>
      </c>
    </row>
    <row r="1468" spans="1:4" x14ac:dyDescent="0.25">
      <c r="A1468" s="88" t="s">
        <v>4137</v>
      </c>
      <c r="B1468" s="193" t="s">
        <v>9178</v>
      </c>
      <c r="C1468" s="88" t="s">
        <v>77</v>
      </c>
      <c r="D1468" s="487">
        <v>3.04</v>
      </c>
    </row>
    <row r="1469" spans="1:4" x14ac:dyDescent="0.25">
      <c r="A1469" s="88" t="s">
        <v>4138</v>
      </c>
      <c r="B1469" s="193" t="s">
        <v>9179</v>
      </c>
      <c r="C1469" s="88" t="s">
        <v>77</v>
      </c>
      <c r="D1469" s="487">
        <v>4.0599999999999996</v>
      </c>
    </row>
    <row r="1470" spans="1:4" x14ac:dyDescent="0.25">
      <c r="A1470" s="88" t="s">
        <v>4139</v>
      </c>
      <c r="B1470" s="193" t="s">
        <v>9181</v>
      </c>
      <c r="C1470" s="88" t="s">
        <v>77</v>
      </c>
      <c r="D1470" s="487">
        <v>4.55</v>
      </c>
    </row>
    <row r="1471" spans="1:4" x14ac:dyDescent="0.25">
      <c r="A1471" s="88" t="s">
        <v>4140</v>
      </c>
      <c r="B1471" s="193" t="s">
        <v>9187</v>
      </c>
      <c r="C1471" s="88" t="s">
        <v>77</v>
      </c>
      <c r="D1471" s="487">
        <v>4.22</v>
      </c>
    </row>
    <row r="1472" spans="1:4" x14ac:dyDescent="0.25">
      <c r="A1472" s="88" t="s">
        <v>4141</v>
      </c>
      <c r="B1472" s="193" t="s">
        <v>9182</v>
      </c>
      <c r="C1472" s="88" t="s">
        <v>77</v>
      </c>
      <c r="D1472" s="487">
        <v>5.98</v>
      </c>
    </row>
    <row r="1473" spans="1:4" x14ac:dyDescent="0.25">
      <c r="A1473" s="88" t="s">
        <v>4142</v>
      </c>
      <c r="B1473" s="193" t="s">
        <v>9183</v>
      </c>
      <c r="C1473" s="88" t="s">
        <v>77</v>
      </c>
      <c r="D1473" s="487">
        <v>10.17</v>
      </c>
    </row>
    <row r="1474" spans="1:4" x14ac:dyDescent="0.25">
      <c r="A1474" s="88" t="s">
        <v>4143</v>
      </c>
      <c r="B1474" s="193" t="s">
        <v>9184</v>
      </c>
      <c r="C1474" s="88" t="s">
        <v>77</v>
      </c>
      <c r="D1474" s="487">
        <v>16.690000000000001</v>
      </c>
    </row>
    <row r="1475" spans="1:4" x14ac:dyDescent="0.25">
      <c r="A1475" s="88" t="s">
        <v>4144</v>
      </c>
      <c r="B1475" s="193" t="s">
        <v>9185</v>
      </c>
      <c r="C1475" s="88" t="s">
        <v>77</v>
      </c>
      <c r="D1475" s="487">
        <v>25.63</v>
      </c>
    </row>
    <row r="1476" spans="1:4" x14ac:dyDescent="0.25">
      <c r="A1476" s="88" t="s">
        <v>4145</v>
      </c>
      <c r="B1476" s="193" t="s">
        <v>9186</v>
      </c>
      <c r="C1476" s="88" t="s">
        <v>77</v>
      </c>
      <c r="D1476" s="487">
        <v>42.62</v>
      </c>
    </row>
    <row r="1477" spans="1:4" x14ac:dyDescent="0.25">
      <c r="A1477" s="88" t="s">
        <v>4146</v>
      </c>
      <c r="B1477" s="193" t="s">
        <v>9188</v>
      </c>
      <c r="C1477" s="88" t="s">
        <v>77</v>
      </c>
      <c r="D1477" s="487">
        <v>104.42</v>
      </c>
    </row>
    <row r="1478" spans="1:4" x14ac:dyDescent="0.25">
      <c r="A1478" s="88" t="s">
        <v>4147</v>
      </c>
      <c r="B1478" s="193" t="s">
        <v>9194</v>
      </c>
      <c r="C1478" s="88" t="s">
        <v>77</v>
      </c>
      <c r="D1478" s="487">
        <v>6.74</v>
      </c>
    </row>
    <row r="1479" spans="1:4" x14ac:dyDescent="0.25">
      <c r="A1479" s="88" t="s">
        <v>4148</v>
      </c>
      <c r="B1479" s="193" t="s">
        <v>9189</v>
      </c>
      <c r="C1479" s="88" t="s">
        <v>77</v>
      </c>
      <c r="D1479" s="487">
        <v>9.36</v>
      </c>
    </row>
    <row r="1480" spans="1:4" x14ac:dyDescent="0.25">
      <c r="A1480" s="88" t="s">
        <v>4149</v>
      </c>
      <c r="B1480" s="193" t="s">
        <v>9190</v>
      </c>
      <c r="C1480" s="88" t="s">
        <v>77</v>
      </c>
      <c r="D1480" s="487">
        <v>16.579999999999998</v>
      </c>
    </row>
    <row r="1481" spans="1:4" x14ac:dyDescent="0.25">
      <c r="A1481" s="88" t="s">
        <v>4150</v>
      </c>
      <c r="B1481" s="193" t="s">
        <v>9191</v>
      </c>
      <c r="C1481" s="88" t="s">
        <v>77</v>
      </c>
      <c r="D1481" s="487">
        <v>23.02</v>
      </c>
    </row>
    <row r="1482" spans="1:4" x14ac:dyDescent="0.25">
      <c r="A1482" s="88" t="s">
        <v>4151</v>
      </c>
      <c r="B1482" s="193" t="s">
        <v>9192</v>
      </c>
      <c r="C1482" s="88" t="s">
        <v>77</v>
      </c>
      <c r="D1482" s="487">
        <v>38.03</v>
      </c>
    </row>
    <row r="1483" spans="1:4" x14ac:dyDescent="0.25">
      <c r="A1483" s="88" t="s">
        <v>4152</v>
      </c>
      <c r="B1483" s="193" t="s">
        <v>9193</v>
      </c>
      <c r="C1483" s="88" t="s">
        <v>77</v>
      </c>
      <c r="D1483" s="487">
        <v>61.05</v>
      </c>
    </row>
    <row r="1484" spans="1:4" x14ac:dyDescent="0.25">
      <c r="A1484" s="88" t="s">
        <v>4153</v>
      </c>
      <c r="B1484" s="193" t="s">
        <v>9195</v>
      </c>
      <c r="C1484" s="88" t="s">
        <v>77</v>
      </c>
      <c r="D1484" s="487">
        <v>167.66</v>
      </c>
    </row>
    <row r="1485" spans="1:4" x14ac:dyDescent="0.25">
      <c r="A1485" s="88" t="s">
        <v>4154</v>
      </c>
      <c r="B1485" s="193" t="s">
        <v>9201</v>
      </c>
      <c r="C1485" s="88" t="s">
        <v>77</v>
      </c>
      <c r="D1485" s="487">
        <v>21.34</v>
      </c>
    </row>
    <row r="1486" spans="1:4" x14ac:dyDescent="0.25">
      <c r="A1486" s="88" t="s">
        <v>4155</v>
      </c>
      <c r="B1486" s="193" t="s">
        <v>9196</v>
      </c>
      <c r="C1486" s="88" t="s">
        <v>77</v>
      </c>
      <c r="D1486" s="487">
        <v>21.94</v>
      </c>
    </row>
    <row r="1487" spans="1:4" x14ac:dyDescent="0.25">
      <c r="A1487" s="88" t="s">
        <v>4156</v>
      </c>
      <c r="B1487" s="193" t="s">
        <v>9197</v>
      </c>
      <c r="C1487" s="88" t="s">
        <v>77</v>
      </c>
      <c r="D1487" s="487">
        <v>24</v>
      </c>
    </row>
    <row r="1488" spans="1:4" x14ac:dyDescent="0.25">
      <c r="A1488" s="88" t="s">
        <v>4157</v>
      </c>
      <c r="B1488" s="193" t="s">
        <v>9198</v>
      </c>
      <c r="C1488" s="88" t="s">
        <v>77</v>
      </c>
      <c r="D1488" s="487">
        <v>24.93</v>
      </c>
    </row>
    <row r="1489" spans="1:4" x14ac:dyDescent="0.25">
      <c r="A1489" s="88" t="s">
        <v>4158</v>
      </c>
      <c r="B1489" s="193" t="s">
        <v>9199</v>
      </c>
      <c r="C1489" s="88" t="s">
        <v>77</v>
      </c>
      <c r="D1489" s="487">
        <v>25.75</v>
      </c>
    </row>
    <row r="1490" spans="1:4" x14ac:dyDescent="0.25">
      <c r="A1490" s="88" t="s">
        <v>4159</v>
      </c>
      <c r="B1490" s="193" t="s">
        <v>9200</v>
      </c>
      <c r="C1490" s="88" t="s">
        <v>77</v>
      </c>
      <c r="D1490" s="487">
        <v>28.23</v>
      </c>
    </row>
    <row r="1491" spans="1:4" x14ac:dyDescent="0.25">
      <c r="A1491" s="88" t="s">
        <v>4160</v>
      </c>
      <c r="B1491" s="193" t="s">
        <v>9202</v>
      </c>
      <c r="C1491" s="88" t="s">
        <v>77</v>
      </c>
      <c r="D1491" s="487">
        <v>37.950000000000003</v>
      </c>
    </row>
    <row r="1492" spans="1:4" ht="25" x14ac:dyDescent="0.25">
      <c r="A1492" s="88" t="s">
        <v>15998</v>
      </c>
      <c r="B1492" s="193" t="s">
        <v>15999</v>
      </c>
      <c r="C1492" s="88" t="s">
        <v>77</v>
      </c>
      <c r="D1492" s="487">
        <v>35.729999999999997</v>
      </c>
    </row>
    <row r="1493" spans="1:4" ht="25" x14ac:dyDescent="0.25">
      <c r="A1493" s="88" t="s">
        <v>16000</v>
      </c>
      <c r="B1493" s="193" t="s">
        <v>16001</v>
      </c>
      <c r="C1493" s="88" t="s">
        <v>77</v>
      </c>
      <c r="D1493" s="487">
        <v>45.29</v>
      </c>
    </row>
    <row r="1494" spans="1:4" ht="25" x14ac:dyDescent="0.25">
      <c r="A1494" s="88" t="s">
        <v>16002</v>
      </c>
      <c r="B1494" s="193" t="s">
        <v>16003</v>
      </c>
      <c r="C1494" s="88" t="s">
        <v>77</v>
      </c>
      <c r="D1494" s="487">
        <v>54.74</v>
      </c>
    </row>
    <row r="1495" spans="1:4" ht="25" x14ac:dyDescent="0.25">
      <c r="A1495" s="88" t="s">
        <v>16004</v>
      </c>
      <c r="B1495" s="193" t="s">
        <v>16005</v>
      </c>
      <c r="C1495" s="88" t="s">
        <v>77</v>
      </c>
      <c r="D1495" s="487">
        <v>62.09</v>
      </c>
    </row>
    <row r="1496" spans="1:4" ht="25" x14ac:dyDescent="0.25">
      <c r="A1496" s="88" t="s">
        <v>16006</v>
      </c>
      <c r="B1496" s="193" t="s">
        <v>16007</v>
      </c>
      <c r="C1496" s="88" t="s">
        <v>77</v>
      </c>
      <c r="D1496" s="487">
        <v>69.44</v>
      </c>
    </row>
    <row r="1497" spans="1:4" ht="25" x14ac:dyDescent="0.25">
      <c r="A1497" s="88" t="s">
        <v>16008</v>
      </c>
      <c r="B1497" s="193" t="s">
        <v>16009</v>
      </c>
      <c r="C1497" s="88" t="s">
        <v>77</v>
      </c>
      <c r="D1497" s="487">
        <v>13.05</v>
      </c>
    </row>
    <row r="1498" spans="1:4" ht="25" x14ac:dyDescent="0.25">
      <c r="A1498" s="88" t="s">
        <v>16010</v>
      </c>
      <c r="B1498" s="193" t="s">
        <v>16011</v>
      </c>
      <c r="C1498" s="88" t="s">
        <v>77</v>
      </c>
      <c r="D1498" s="487">
        <v>72.66</v>
      </c>
    </row>
    <row r="1499" spans="1:4" x14ac:dyDescent="0.25">
      <c r="A1499" s="88"/>
      <c r="B1499" s="193" t="s">
        <v>11840</v>
      </c>
      <c r="C1499" s="88"/>
      <c r="D1499" s="487"/>
    </row>
    <row r="1500" spans="1:4" x14ac:dyDescent="0.25">
      <c r="A1500" s="88"/>
      <c r="B1500" s="193" t="s">
        <v>11841</v>
      </c>
      <c r="C1500" s="88"/>
      <c r="D1500" s="487"/>
    </row>
    <row r="1501" spans="1:4" x14ac:dyDescent="0.25">
      <c r="A1501" s="88" t="s">
        <v>4221</v>
      </c>
      <c r="B1501" s="193" t="s">
        <v>4222</v>
      </c>
      <c r="C1501" s="88" t="s">
        <v>77</v>
      </c>
      <c r="D1501" s="487">
        <v>1.69</v>
      </c>
    </row>
    <row r="1502" spans="1:4" x14ac:dyDescent="0.25">
      <c r="A1502" s="88" t="s">
        <v>4223</v>
      </c>
      <c r="B1502" s="193" t="s">
        <v>4224</v>
      </c>
      <c r="C1502" s="88" t="s">
        <v>77</v>
      </c>
      <c r="D1502" s="487">
        <v>4.8899999999999997</v>
      </c>
    </row>
    <row r="1503" spans="1:4" x14ac:dyDescent="0.25">
      <c r="A1503" s="88" t="s">
        <v>4225</v>
      </c>
      <c r="B1503" s="193" t="s">
        <v>4226</v>
      </c>
      <c r="C1503" s="88" t="s">
        <v>77</v>
      </c>
      <c r="D1503" s="487">
        <v>2.99</v>
      </c>
    </row>
    <row r="1504" spans="1:4" x14ac:dyDescent="0.25">
      <c r="A1504" s="88" t="s">
        <v>4227</v>
      </c>
      <c r="B1504" s="193" t="s">
        <v>4228</v>
      </c>
      <c r="C1504" s="88" t="s">
        <v>77</v>
      </c>
      <c r="D1504" s="487">
        <v>3.5</v>
      </c>
    </row>
    <row r="1505" spans="1:4" x14ac:dyDescent="0.25">
      <c r="A1505" s="88" t="s">
        <v>4231</v>
      </c>
      <c r="B1505" s="193" t="s">
        <v>4232</v>
      </c>
      <c r="C1505" s="88" t="s">
        <v>77</v>
      </c>
      <c r="D1505" s="487">
        <v>10.130000000000001</v>
      </c>
    </row>
    <row r="1506" spans="1:4" x14ac:dyDescent="0.25">
      <c r="A1506" s="88" t="s">
        <v>4237</v>
      </c>
      <c r="B1506" s="193" t="s">
        <v>4238</v>
      </c>
      <c r="C1506" s="88" t="s">
        <v>77</v>
      </c>
      <c r="D1506" s="487">
        <v>14.47</v>
      </c>
    </row>
    <row r="1507" spans="1:4" x14ac:dyDescent="0.25">
      <c r="A1507" s="88" t="s">
        <v>4239</v>
      </c>
      <c r="B1507" s="193" t="s">
        <v>4240</v>
      </c>
      <c r="C1507" s="88" t="s">
        <v>77</v>
      </c>
      <c r="D1507" s="487">
        <v>16.05</v>
      </c>
    </row>
    <row r="1508" spans="1:4" x14ac:dyDescent="0.25">
      <c r="A1508" s="88" t="s">
        <v>4229</v>
      </c>
      <c r="B1508" s="193" t="s">
        <v>4230</v>
      </c>
      <c r="C1508" s="88" t="s">
        <v>77</v>
      </c>
      <c r="D1508" s="487">
        <v>21.53</v>
      </c>
    </row>
    <row r="1509" spans="1:4" x14ac:dyDescent="0.25">
      <c r="A1509" s="88" t="s">
        <v>4235</v>
      </c>
      <c r="B1509" s="193" t="s">
        <v>4236</v>
      </c>
      <c r="C1509" s="88" t="s">
        <v>77</v>
      </c>
      <c r="D1509" s="487">
        <v>8.69</v>
      </c>
    </row>
    <row r="1510" spans="1:4" x14ac:dyDescent="0.25">
      <c r="A1510" s="88" t="s">
        <v>4233</v>
      </c>
      <c r="B1510" s="193" t="s">
        <v>4234</v>
      </c>
      <c r="C1510" s="88" t="s">
        <v>77</v>
      </c>
      <c r="D1510" s="487">
        <v>15.22</v>
      </c>
    </row>
    <row r="1511" spans="1:4" x14ac:dyDescent="0.25">
      <c r="A1511" s="88" t="s">
        <v>4251</v>
      </c>
      <c r="B1511" s="193" t="s">
        <v>114</v>
      </c>
      <c r="C1511" s="88" t="s">
        <v>77</v>
      </c>
      <c r="D1511" s="487">
        <v>9.11</v>
      </c>
    </row>
    <row r="1512" spans="1:4" x14ac:dyDescent="0.25">
      <c r="A1512" s="88" t="s">
        <v>4245</v>
      </c>
      <c r="B1512" s="193" t="s">
        <v>4246</v>
      </c>
      <c r="C1512" s="88" t="s">
        <v>77</v>
      </c>
      <c r="D1512" s="487">
        <v>18.2</v>
      </c>
    </row>
    <row r="1513" spans="1:4" x14ac:dyDescent="0.25">
      <c r="A1513" s="88" t="s">
        <v>4247</v>
      </c>
      <c r="B1513" s="193" t="s">
        <v>110</v>
      </c>
      <c r="C1513" s="88" t="s">
        <v>77</v>
      </c>
      <c r="D1513" s="487">
        <v>21.28</v>
      </c>
    </row>
    <row r="1514" spans="1:4" x14ac:dyDescent="0.25">
      <c r="A1514" s="88" t="s">
        <v>4248</v>
      </c>
      <c r="B1514" s="193" t="s">
        <v>111</v>
      </c>
      <c r="C1514" s="88" t="s">
        <v>77</v>
      </c>
      <c r="D1514" s="487">
        <v>20.16</v>
      </c>
    </row>
    <row r="1515" spans="1:4" x14ac:dyDescent="0.25">
      <c r="A1515" s="88" t="s">
        <v>4249</v>
      </c>
      <c r="B1515" s="193" t="s">
        <v>112</v>
      </c>
      <c r="C1515" s="88" t="s">
        <v>77</v>
      </c>
      <c r="D1515" s="487">
        <v>8.98</v>
      </c>
    </row>
    <row r="1516" spans="1:4" x14ac:dyDescent="0.25">
      <c r="A1516" s="88" t="s">
        <v>4250</v>
      </c>
      <c r="B1516" s="193" t="s">
        <v>113</v>
      </c>
      <c r="C1516" s="88" t="s">
        <v>77</v>
      </c>
      <c r="D1516" s="487">
        <v>12.09</v>
      </c>
    </row>
    <row r="1517" spans="1:4" x14ac:dyDescent="0.25">
      <c r="A1517" s="88" t="s">
        <v>4241</v>
      </c>
      <c r="B1517" s="193" t="s">
        <v>4242</v>
      </c>
      <c r="C1517" s="88" t="s">
        <v>77</v>
      </c>
      <c r="D1517" s="487">
        <v>3.69</v>
      </c>
    </row>
    <row r="1518" spans="1:4" x14ac:dyDescent="0.25">
      <c r="A1518" s="88" t="s">
        <v>4243</v>
      </c>
      <c r="B1518" s="193" t="s">
        <v>4244</v>
      </c>
      <c r="C1518" s="88" t="s">
        <v>77</v>
      </c>
      <c r="D1518" s="487">
        <v>7.52</v>
      </c>
    </row>
    <row r="1519" spans="1:4" x14ac:dyDescent="0.25">
      <c r="A1519" s="88" t="s">
        <v>4252</v>
      </c>
      <c r="B1519" s="193" t="s">
        <v>4253</v>
      </c>
      <c r="C1519" s="88" t="s">
        <v>77</v>
      </c>
      <c r="D1519" s="487">
        <v>39.159999999999997</v>
      </c>
    </row>
    <row r="1520" spans="1:4" x14ac:dyDescent="0.25">
      <c r="A1520" s="88" t="s">
        <v>4254</v>
      </c>
      <c r="B1520" s="193" t="s">
        <v>4255</v>
      </c>
      <c r="C1520" s="88" t="s">
        <v>77</v>
      </c>
      <c r="D1520" s="487">
        <v>54.47</v>
      </c>
    </row>
    <row r="1521" spans="1:4" x14ac:dyDescent="0.25">
      <c r="A1521" s="88" t="s">
        <v>4256</v>
      </c>
      <c r="B1521" s="193" t="s">
        <v>4257</v>
      </c>
      <c r="C1521" s="88" t="s">
        <v>77</v>
      </c>
      <c r="D1521" s="487">
        <v>209.96</v>
      </c>
    </row>
    <row r="1522" spans="1:4" x14ac:dyDescent="0.25">
      <c r="A1522" s="88" t="s">
        <v>4258</v>
      </c>
      <c r="B1522" s="193" t="s">
        <v>4259</v>
      </c>
      <c r="C1522" s="88" t="s">
        <v>77</v>
      </c>
      <c r="D1522" s="487">
        <v>548.61</v>
      </c>
    </row>
    <row r="1523" spans="1:4" x14ac:dyDescent="0.25">
      <c r="A1523" s="88" t="s">
        <v>4260</v>
      </c>
      <c r="B1523" s="193" t="s">
        <v>4261</v>
      </c>
      <c r="C1523" s="88" t="s">
        <v>77</v>
      </c>
      <c r="D1523" s="487">
        <v>5.53</v>
      </c>
    </row>
    <row r="1524" spans="1:4" x14ac:dyDescent="0.25">
      <c r="A1524" s="88" t="s">
        <v>4262</v>
      </c>
      <c r="B1524" s="193" t="s">
        <v>4263</v>
      </c>
      <c r="C1524" s="88" t="s">
        <v>77</v>
      </c>
      <c r="D1524" s="487">
        <v>6.59</v>
      </c>
    </row>
    <row r="1525" spans="1:4" x14ac:dyDescent="0.25">
      <c r="A1525" s="88" t="s">
        <v>4269</v>
      </c>
      <c r="B1525" s="193" t="s">
        <v>4270</v>
      </c>
      <c r="C1525" s="88" t="s">
        <v>77</v>
      </c>
      <c r="D1525" s="487">
        <v>61.03</v>
      </c>
    </row>
    <row r="1526" spans="1:4" x14ac:dyDescent="0.25">
      <c r="A1526" s="88" t="s">
        <v>4271</v>
      </c>
      <c r="B1526" s="193" t="s">
        <v>4272</v>
      </c>
      <c r="C1526" s="88" t="s">
        <v>77</v>
      </c>
      <c r="D1526" s="487">
        <v>75.56</v>
      </c>
    </row>
    <row r="1527" spans="1:4" x14ac:dyDescent="0.25">
      <c r="A1527" s="88" t="s">
        <v>4273</v>
      </c>
      <c r="B1527" s="193" t="s">
        <v>4274</v>
      </c>
      <c r="C1527" s="88" t="s">
        <v>77</v>
      </c>
      <c r="D1527" s="487">
        <v>262.58999999999997</v>
      </c>
    </row>
    <row r="1528" spans="1:4" x14ac:dyDescent="0.25">
      <c r="A1528" s="88" t="s">
        <v>4275</v>
      </c>
      <c r="B1528" s="193" t="s">
        <v>4276</v>
      </c>
      <c r="C1528" s="88" t="s">
        <v>77</v>
      </c>
      <c r="D1528" s="487">
        <v>1059.45</v>
      </c>
    </row>
    <row r="1529" spans="1:4" x14ac:dyDescent="0.25">
      <c r="A1529" s="88" t="s">
        <v>4265</v>
      </c>
      <c r="B1529" s="193" t="s">
        <v>4266</v>
      </c>
      <c r="C1529" s="88" t="s">
        <v>77</v>
      </c>
      <c r="D1529" s="487">
        <v>5.36</v>
      </c>
    </row>
    <row r="1530" spans="1:4" x14ac:dyDescent="0.25">
      <c r="A1530" s="88" t="s">
        <v>4267</v>
      </c>
      <c r="B1530" s="193" t="s">
        <v>4268</v>
      </c>
      <c r="C1530" s="88" t="s">
        <v>77</v>
      </c>
      <c r="D1530" s="487">
        <v>6.44</v>
      </c>
    </row>
    <row r="1531" spans="1:4" x14ac:dyDescent="0.25">
      <c r="A1531" s="88" t="s">
        <v>4277</v>
      </c>
      <c r="B1531" s="193" t="s">
        <v>4278</v>
      </c>
      <c r="C1531" s="88" t="s">
        <v>77</v>
      </c>
      <c r="D1531" s="487">
        <v>28.08</v>
      </c>
    </row>
    <row r="1532" spans="1:4" x14ac:dyDescent="0.25">
      <c r="A1532" s="88" t="s">
        <v>4279</v>
      </c>
      <c r="B1532" s="193" t="s">
        <v>4280</v>
      </c>
      <c r="C1532" s="88" t="s">
        <v>77</v>
      </c>
      <c r="D1532" s="487">
        <v>20.27</v>
      </c>
    </row>
    <row r="1533" spans="1:4" x14ac:dyDescent="0.25">
      <c r="A1533" s="88"/>
      <c r="B1533" s="193" t="s">
        <v>11842</v>
      </c>
      <c r="C1533" s="88"/>
      <c r="D1533" s="487"/>
    </row>
    <row r="1534" spans="1:4" x14ac:dyDescent="0.25">
      <c r="A1534" s="88" t="s">
        <v>16012</v>
      </c>
      <c r="B1534" s="193" t="s">
        <v>16013</v>
      </c>
      <c r="C1534" s="88" t="s">
        <v>77</v>
      </c>
      <c r="D1534" s="487">
        <v>179.45</v>
      </c>
    </row>
    <row r="1535" spans="1:4" ht="37.5" x14ac:dyDescent="0.25">
      <c r="A1535" s="88" t="s">
        <v>11843</v>
      </c>
      <c r="B1535" s="193" t="s">
        <v>11844</v>
      </c>
      <c r="C1535" s="88" t="s">
        <v>77</v>
      </c>
      <c r="D1535" s="487">
        <v>623.05999999999995</v>
      </c>
    </row>
    <row r="1536" spans="1:4" x14ac:dyDescent="0.25">
      <c r="A1536" s="88" t="s">
        <v>4281</v>
      </c>
      <c r="B1536" s="193" t="s">
        <v>4282</v>
      </c>
      <c r="C1536" s="88" t="s">
        <v>77</v>
      </c>
      <c r="D1536" s="487">
        <v>3.91</v>
      </c>
    </row>
    <row r="1537" spans="1:4" x14ac:dyDescent="0.25">
      <c r="A1537" s="88" t="s">
        <v>4283</v>
      </c>
      <c r="B1537" s="193" t="s">
        <v>4284</v>
      </c>
      <c r="C1537" s="88" t="s">
        <v>77</v>
      </c>
      <c r="D1537" s="487">
        <v>6.98</v>
      </c>
    </row>
    <row r="1538" spans="1:4" x14ac:dyDescent="0.25">
      <c r="A1538" s="88" t="s">
        <v>4285</v>
      </c>
      <c r="B1538" s="193" t="s">
        <v>4286</v>
      </c>
      <c r="C1538" s="88" t="s">
        <v>77</v>
      </c>
      <c r="D1538" s="487">
        <v>12.4</v>
      </c>
    </row>
    <row r="1539" spans="1:4" x14ac:dyDescent="0.25">
      <c r="A1539" s="88" t="s">
        <v>4287</v>
      </c>
      <c r="B1539" s="193" t="s">
        <v>4288</v>
      </c>
      <c r="C1539" s="88" t="s">
        <v>77</v>
      </c>
      <c r="D1539" s="487">
        <v>11.58</v>
      </c>
    </row>
    <row r="1540" spans="1:4" x14ac:dyDescent="0.25">
      <c r="A1540" s="88" t="s">
        <v>4289</v>
      </c>
      <c r="B1540" s="193" t="s">
        <v>4290</v>
      </c>
      <c r="C1540" s="88" t="s">
        <v>77</v>
      </c>
      <c r="D1540" s="487">
        <v>12.69</v>
      </c>
    </row>
    <row r="1541" spans="1:4" x14ac:dyDescent="0.25">
      <c r="A1541" s="88" t="s">
        <v>4291</v>
      </c>
      <c r="B1541" s="193" t="s">
        <v>4292</v>
      </c>
      <c r="C1541" s="88" t="s">
        <v>77</v>
      </c>
      <c r="D1541" s="487">
        <v>24.32</v>
      </c>
    </row>
    <row r="1542" spans="1:4" x14ac:dyDescent="0.25">
      <c r="A1542" s="88" t="s">
        <v>4293</v>
      </c>
      <c r="B1542" s="193" t="s">
        <v>4294</v>
      </c>
      <c r="C1542" s="88" t="s">
        <v>77</v>
      </c>
      <c r="D1542" s="487">
        <v>38.42</v>
      </c>
    </row>
    <row r="1543" spans="1:4" x14ac:dyDescent="0.25">
      <c r="A1543" s="88" t="s">
        <v>4295</v>
      </c>
      <c r="B1543" s="193" t="s">
        <v>4296</v>
      </c>
      <c r="C1543" s="88" t="s">
        <v>77</v>
      </c>
      <c r="D1543" s="487">
        <v>56.74</v>
      </c>
    </row>
    <row r="1544" spans="1:4" x14ac:dyDescent="0.25">
      <c r="A1544" s="88" t="s">
        <v>4297</v>
      </c>
      <c r="B1544" s="193" t="s">
        <v>4298</v>
      </c>
      <c r="C1544" s="88" t="s">
        <v>77</v>
      </c>
      <c r="D1544" s="487">
        <v>33.39</v>
      </c>
    </row>
    <row r="1545" spans="1:4" x14ac:dyDescent="0.25">
      <c r="A1545" s="88" t="s">
        <v>4299</v>
      </c>
      <c r="B1545" s="193" t="s">
        <v>4300</v>
      </c>
      <c r="C1545" s="88" t="s">
        <v>77</v>
      </c>
      <c r="D1545" s="487">
        <v>33.630000000000003</v>
      </c>
    </row>
    <row r="1546" spans="1:4" x14ac:dyDescent="0.25">
      <c r="A1546" s="88" t="s">
        <v>4301</v>
      </c>
      <c r="B1546" s="193" t="s">
        <v>4302</v>
      </c>
      <c r="C1546" s="88" t="s">
        <v>77</v>
      </c>
      <c r="D1546" s="487">
        <v>56.9</v>
      </c>
    </row>
    <row r="1547" spans="1:4" x14ac:dyDescent="0.25">
      <c r="A1547" s="88" t="s">
        <v>4303</v>
      </c>
      <c r="B1547" s="193" t="s">
        <v>4304</v>
      </c>
      <c r="C1547" s="88" t="s">
        <v>77</v>
      </c>
      <c r="D1547" s="487">
        <v>57.75</v>
      </c>
    </row>
    <row r="1548" spans="1:4" ht="25" x14ac:dyDescent="0.25">
      <c r="A1548" s="88" t="s">
        <v>11845</v>
      </c>
      <c r="B1548" s="193" t="s">
        <v>11846</v>
      </c>
      <c r="C1548" s="88" t="s">
        <v>77</v>
      </c>
      <c r="D1548" s="487">
        <v>88.37</v>
      </c>
    </row>
    <row r="1549" spans="1:4" ht="25" x14ac:dyDescent="0.25">
      <c r="A1549" s="88" t="s">
        <v>11847</v>
      </c>
      <c r="B1549" s="193" t="s">
        <v>11848</v>
      </c>
      <c r="C1549" s="88" t="s">
        <v>77</v>
      </c>
      <c r="D1549" s="487">
        <v>136.38</v>
      </c>
    </row>
    <row r="1550" spans="1:4" ht="25" x14ac:dyDescent="0.25">
      <c r="A1550" s="88" t="s">
        <v>11849</v>
      </c>
      <c r="B1550" s="193" t="s">
        <v>11850</v>
      </c>
      <c r="C1550" s="88" t="s">
        <v>77</v>
      </c>
      <c r="D1550" s="487">
        <v>209.84</v>
      </c>
    </row>
    <row r="1551" spans="1:4" ht="25" x14ac:dyDescent="0.25">
      <c r="A1551" s="88" t="s">
        <v>11851</v>
      </c>
      <c r="B1551" s="193" t="s">
        <v>11852</v>
      </c>
      <c r="C1551" s="88" t="s">
        <v>77</v>
      </c>
      <c r="D1551" s="487">
        <v>225.5</v>
      </c>
    </row>
    <row r="1552" spans="1:4" ht="37.5" x14ac:dyDescent="0.25">
      <c r="A1552" s="88" t="s">
        <v>4333</v>
      </c>
      <c r="B1552" s="193" t="s">
        <v>9047</v>
      </c>
      <c r="C1552" s="88" t="s">
        <v>77</v>
      </c>
      <c r="D1552" s="487">
        <v>375.75</v>
      </c>
    </row>
    <row r="1553" spans="1:4" ht="37.5" x14ac:dyDescent="0.25">
      <c r="A1553" s="88" t="s">
        <v>4305</v>
      </c>
      <c r="B1553" s="193" t="s">
        <v>9033</v>
      </c>
      <c r="C1553" s="88" t="s">
        <v>77</v>
      </c>
      <c r="D1553" s="487">
        <v>217.99</v>
      </c>
    </row>
    <row r="1554" spans="1:4" ht="37.5" x14ac:dyDescent="0.25">
      <c r="A1554" s="88" t="s">
        <v>4306</v>
      </c>
      <c r="B1554" s="193" t="s">
        <v>9034</v>
      </c>
      <c r="C1554" s="88" t="s">
        <v>77</v>
      </c>
      <c r="D1554" s="487">
        <v>306.66000000000003</v>
      </c>
    </row>
    <row r="1555" spans="1:4" ht="37.5" x14ac:dyDescent="0.25">
      <c r="A1555" s="88" t="s">
        <v>4307</v>
      </c>
      <c r="B1555" s="193" t="s">
        <v>9035</v>
      </c>
      <c r="C1555" s="88" t="s">
        <v>77</v>
      </c>
      <c r="D1555" s="487">
        <v>404.99</v>
      </c>
    </row>
    <row r="1556" spans="1:4" ht="37.5" x14ac:dyDescent="0.25">
      <c r="A1556" s="88" t="s">
        <v>4308</v>
      </c>
      <c r="B1556" s="193" t="s">
        <v>9036</v>
      </c>
      <c r="C1556" s="88" t="s">
        <v>77</v>
      </c>
      <c r="D1556" s="487">
        <v>217.99</v>
      </c>
    </row>
    <row r="1557" spans="1:4" ht="37.5" x14ac:dyDescent="0.25">
      <c r="A1557" s="88" t="s">
        <v>4309</v>
      </c>
      <c r="B1557" s="193" t="s">
        <v>9037</v>
      </c>
      <c r="C1557" s="88" t="s">
        <v>77</v>
      </c>
      <c r="D1557" s="487">
        <v>404.99</v>
      </c>
    </row>
    <row r="1558" spans="1:4" ht="25" x14ac:dyDescent="0.25">
      <c r="A1558" s="88" t="s">
        <v>4310</v>
      </c>
      <c r="B1558" s="193" t="s">
        <v>9038</v>
      </c>
      <c r="C1558" s="88" t="s">
        <v>77</v>
      </c>
      <c r="D1558" s="487">
        <v>142.44999999999999</v>
      </c>
    </row>
    <row r="1559" spans="1:4" ht="25" x14ac:dyDescent="0.25">
      <c r="A1559" s="88" t="s">
        <v>4311</v>
      </c>
      <c r="B1559" s="193" t="s">
        <v>9039</v>
      </c>
      <c r="C1559" s="88" t="s">
        <v>77</v>
      </c>
      <c r="D1559" s="487">
        <v>214.64</v>
      </c>
    </row>
    <row r="1560" spans="1:4" ht="25" x14ac:dyDescent="0.25">
      <c r="A1560" s="88" t="s">
        <v>4312</v>
      </c>
      <c r="B1560" s="193" t="s">
        <v>9040</v>
      </c>
      <c r="C1560" s="88" t="s">
        <v>77</v>
      </c>
      <c r="D1560" s="487">
        <v>303.13</v>
      </c>
    </row>
    <row r="1561" spans="1:4" ht="25" x14ac:dyDescent="0.25">
      <c r="A1561" s="88" t="s">
        <v>4313</v>
      </c>
      <c r="B1561" s="193" t="s">
        <v>9041</v>
      </c>
      <c r="C1561" s="88" t="s">
        <v>77</v>
      </c>
      <c r="D1561" s="487">
        <v>143.09</v>
      </c>
    </row>
    <row r="1562" spans="1:4" ht="25" x14ac:dyDescent="0.25">
      <c r="A1562" s="88" t="s">
        <v>4314</v>
      </c>
      <c r="B1562" s="193" t="s">
        <v>9042</v>
      </c>
      <c r="C1562" s="88" t="s">
        <v>77</v>
      </c>
      <c r="D1562" s="487">
        <v>231.82</v>
      </c>
    </row>
    <row r="1563" spans="1:4" ht="25" x14ac:dyDescent="0.25">
      <c r="A1563" s="88" t="s">
        <v>4315</v>
      </c>
      <c r="B1563" s="193" t="s">
        <v>9043</v>
      </c>
      <c r="C1563" s="88" t="s">
        <v>77</v>
      </c>
      <c r="D1563" s="487">
        <v>329.39</v>
      </c>
    </row>
    <row r="1564" spans="1:4" x14ac:dyDescent="0.25">
      <c r="A1564" s="88" t="s">
        <v>4343</v>
      </c>
      <c r="B1564" s="193" t="s">
        <v>4344</v>
      </c>
      <c r="C1564" s="88" t="s">
        <v>77</v>
      </c>
      <c r="D1564" s="487">
        <v>127.71</v>
      </c>
    </row>
    <row r="1565" spans="1:4" x14ac:dyDescent="0.25">
      <c r="A1565" s="88" t="s">
        <v>4345</v>
      </c>
      <c r="B1565" s="193" t="s">
        <v>4346</v>
      </c>
      <c r="C1565" s="88" t="s">
        <v>77</v>
      </c>
      <c r="D1565" s="487">
        <v>108.86</v>
      </c>
    </row>
    <row r="1566" spans="1:4" ht="37.5" x14ac:dyDescent="0.25">
      <c r="A1566" s="88" t="s">
        <v>4325</v>
      </c>
      <c r="B1566" s="193" t="s">
        <v>4326</v>
      </c>
      <c r="C1566" s="88" t="s">
        <v>77</v>
      </c>
      <c r="D1566" s="487">
        <v>373</v>
      </c>
    </row>
    <row r="1567" spans="1:4" ht="37.5" x14ac:dyDescent="0.25">
      <c r="A1567" s="88" t="s">
        <v>4327</v>
      </c>
      <c r="B1567" s="193" t="s">
        <v>4328</v>
      </c>
      <c r="C1567" s="88" t="s">
        <v>77</v>
      </c>
      <c r="D1567" s="487">
        <v>453.65</v>
      </c>
    </row>
    <row r="1568" spans="1:4" ht="37.5" x14ac:dyDescent="0.25">
      <c r="A1568" s="88" t="s">
        <v>4323</v>
      </c>
      <c r="B1568" s="193" t="s">
        <v>4324</v>
      </c>
      <c r="C1568" s="88" t="s">
        <v>77</v>
      </c>
      <c r="D1568" s="487">
        <v>725.83</v>
      </c>
    </row>
    <row r="1569" spans="1:4" x14ac:dyDescent="0.25">
      <c r="A1569" s="88" t="s">
        <v>4322</v>
      </c>
      <c r="B1569" s="193" t="s">
        <v>9046</v>
      </c>
      <c r="C1569" s="88" t="s">
        <v>77</v>
      </c>
      <c r="D1569" s="487">
        <v>66.430000000000007</v>
      </c>
    </row>
    <row r="1570" spans="1:4" ht="25" x14ac:dyDescent="0.25">
      <c r="A1570" s="88" t="s">
        <v>4319</v>
      </c>
      <c r="B1570" s="193" t="s">
        <v>4320</v>
      </c>
      <c r="C1570" s="88" t="s">
        <v>77</v>
      </c>
      <c r="D1570" s="487">
        <v>246.13</v>
      </c>
    </row>
    <row r="1571" spans="1:4" ht="37.5" x14ac:dyDescent="0.25">
      <c r="A1571" s="88" t="s">
        <v>4316</v>
      </c>
      <c r="B1571" s="193" t="s">
        <v>9044</v>
      </c>
      <c r="C1571" s="88" t="s">
        <v>77</v>
      </c>
      <c r="D1571" s="487">
        <v>325.93</v>
      </c>
    </row>
    <row r="1572" spans="1:4" ht="37.5" x14ac:dyDescent="0.25">
      <c r="A1572" s="88" t="s">
        <v>4317</v>
      </c>
      <c r="B1572" s="193" t="s">
        <v>4318</v>
      </c>
      <c r="C1572" s="88" t="s">
        <v>77</v>
      </c>
      <c r="D1572" s="487">
        <v>357.39</v>
      </c>
    </row>
    <row r="1573" spans="1:4" ht="37.5" x14ac:dyDescent="0.25">
      <c r="A1573" s="88" t="s">
        <v>4321</v>
      </c>
      <c r="B1573" s="193" t="s">
        <v>9045</v>
      </c>
      <c r="C1573" s="88" t="s">
        <v>77</v>
      </c>
      <c r="D1573" s="487">
        <v>324.52999999999997</v>
      </c>
    </row>
    <row r="1574" spans="1:4" ht="50" x14ac:dyDescent="0.25">
      <c r="A1574" s="88" t="s">
        <v>10074</v>
      </c>
      <c r="B1574" s="193" t="s">
        <v>10075</v>
      </c>
      <c r="C1574" s="88" t="s">
        <v>77</v>
      </c>
      <c r="D1574" s="487">
        <v>437.21</v>
      </c>
    </row>
    <row r="1575" spans="1:4" ht="50" x14ac:dyDescent="0.25">
      <c r="A1575" s="88" t="s">
        <v>10076</v>
      </c>
      <c r="B1575" s="193" t="s">
        <v>10077</v>
      </c>
      <c r="C1575" s="88" t="s">
        <v>77</v>
      </c>
      <c r="D1575" s="487">
        <v>570.15</v>
      </c>
    </row>
    <row r="1576" spans="1:4" ht="50" x14ac:dyDescent="0.25">
      <c r="A1576" s="88" t="s">
        <v>10078</v>
      </c>
      <c r="B1576" s="193" t="s">
        <v>10079</v>
      </c>
      <c r="C1576" s="88" t="s">
        <v>77</v>
      </c>
      <c r="D1576" s="487">
        <v>739.02</v>
      </c>
    </row>
    <row r="1577" spans="1:4" ht="50" x14ac:dyDescent="0.25">
      <c r="A1577" s="88" t="s">
        <v>10080</v>
      </c>
      <c r="B1577" s="193" t="s">
        <v>10081</v>
      </c>
      <c r="C1577" s="88" t="s">
        <v>77</v>
      </c>
      <c r="D1577" s="487">
        <v>903.78</v>
      </c>
    </row>
    <row r="1578" spans="1:4" ht="25" x14ac:dyDescent="0.25">
      <c r="A1578" s="88" t="s">
        <v>11853</v>
      </c>
      <c r="B1578" s="193" t="s">
        <v>11854</v>
      </c>
      <c r="C1578" s="88" t="s">
        <v>77</v>
      </c>
      <c r="D1578" s="487">
        <v>37.450000000000003</v>
      </c>
    </row>
    <row r="1579" spans="1:4" ht="25" x14ac:dyDescent="0.25">
      <c r="A1579" s="88" t="s">
        <v>11855</v>
      </c>
      <c r="B1579" s="193" t="s">
        <v>11856</v>
      </c>
      <c r="C1579" s="88" t="s">
        <v>77</v>
      </c>
      <c r="D1579" s="487">
        <v>50.95</v>
      </c>
    </row>
    <row r="1580" spans="1:4" ht="25" x14ac:dyDescent="0.25">
      <c r="A1580" s="88" t="s">
        <v>11857</v>
      </c>
      <c r="B1580" s="193" t="s">
        <v>11858</v>
      </c>
      <c r="C1580" s="88" t="s">
        <v>77</v>
      </c>
      <c r="D1580" s="487">
        <v>66.66</v>
      </c>
    </row>
    <row r="1581" spans="1:4" ht="37.5" x14ac:dyDescent="0.25">
      <c r="A1581" s="88" t="s">
        <v>4334</v>
      </c>
      <c r="B1581" s="193" t="s">
        <v>9048</v>
      </c>
      <c r="C1581" s="88" t="s">
        <v>77</v>
      </c>
      <c r="D1581" s="487">
        <v>864.89</v>
      </c>
    </row>
    <row r="1582" spans="1:4" ht="25" x14ac:dyDescent="0.25">
      <c r="A1582" s="88" t="s">
        <v>4347</v>
      </c>
      <c r="B1582" s="193" t="s">
        <v>4348</v>
      </c>
      <c r="C1582" s="88" t="s">
        <v>77</v>
      </c>
      <c r="D1582" s="487">
        <v>163.24</v>
      </c>
    </row>
    <row r="1583" spans="1:4" ht="25" x14ac:dyDescent="0.25">
      <c r="A1583" s="88" t="s">
        <v>4349</v>
      </c>
      <c r="B1583" s="193" t="s">
        <v>4350</v>
      </c>
      <c r="C1583" s="88" t="s">
        <v>77</v>
      </c>
      <c r="D1583" s="487">
        <v>267.97000000000003</v>
      </c>
    </row>
    <row r="1584" spans="1:4" x14ac:dyDescent="0.25">
      <c r="A1584" s="88" t="s">
        <v>4351</v>
      </c>
      <c r="B1584" s="193" t="s">
        <v>11859</v>
      </c>
      <c r="C1584" s="88" t="s">
        <v>77</v>
      </c>
      <c r="D1584" s="487">
        <v>33.24</v>
      </c>
    </row>
    <row r="1585" spans="1:4" x14ac:dyDescent="0.25">
      <c r="A1585" s="88" t="s">
        <v>4335</v>
      </c>
      <c r="B1585" s="193" t="s">
        <v>4336</v>
      </c>
      <c r="C1585" s="88" t="s">
        <v>77</v>
      </c>
      <c r="D1585" s="487">
        <v>95.31</v>
      </c>
    </row>
    <row r="1586" spans="1:4" x14ac:dyDescent="0.25">
      <c r="A1586" s="88" t="s">
        <v>4337</v>
      </c>
      <c r="B1586" s="193" t="s">
        <v>4338</v>
      </c>
      <c r="C1586" s="88" t="s">
        <v>77</v>
      </c>
      <c r="D1586" s="487">
        <v>114.93</v>
      </c>
    </row>
    <row r="1587" spans="1:4" x14ac:dyDescent="0.25">
      <c r="A1587" s="88" t="s">
        <v>4339</v>
      </c>
      <c r="B1587" s="193" t="s">
        <v>4340</v>
      </c>
      <c r="C1587" s="88" t="s">
        <v>77</v>
      </c>
      <c r="D1587" s="487">
        <v>121.73</v>
      </c>
    </row>
    <row r="1588" spans="1:4" x14ac:dyDescent="0.25">
      <c r="A1588" s="88" t="s">
        <v>4341</v>
      </c>
      <c r="B1588" s="193" t="s">
        <v>4342</v>
      </c>
      <c r="C1588" s="88" t="s">
        <v>77</v>
      </c>
      <c r="D1588" s="487">
        <v>134.38999999999999</v>
      </c>
    </row>
    <row r="1589" spans="1:4" ht="25" x14ac:dyDescent="0.25">
      <c r="A1589" s="88" t="s">
        <v>4331</v>
      </c>
      <c r="B1589" s="193" t="s">
        <v>4332</v>
      </c>
      <c r="C1589" s="88" t="s">
        <v>77</v>
      </c>
      <c r="D1589" s="487">
        <v>116.82</v>
      </c>
    </row>
    <row r="1590" spans="1:4" ht="25" x14ac:dyDescent="0.25">
      <c r="A1590" s="88" t="s">
        <v>4329</v>
      </c>
      <c r="B1590" s="193" t="s">
        <v>4330</v>
      </c>
      <c r="C1590" s="88" t="s">
        <v>77</v>
      </c>
      <c r="D1590" s="487">
        <v>237.64</v>
      </c>
    </row>
    <row r="1591" spans="1:4" ht="25" x14ac:dyDescent="0.25">
      <c r="A1591" s="88" t="s">
        <v>10082</v>
      </c>
      <c r="B1591" s="193" t="s">
        <v>10083</v>
      </c>
      <c r="C1591" s="88" t="s">
        <v>77</v>
      </c>
      <c r="D1591" s="487">
        <v>102.54</v>
      </c>
    </row>
    <row r="1592" spans="1:4" ht="25" x14ac:dyDescent="0.25">
      <c r="A1592" s="88" t="s">
        <v>4352</v>
      </c>
      <c r="B1592" s="193" t="s">
        <v>9049</v>
      </c>
      <c r="C1592" s="88" t="s">
        <v>77</v>
      </c>
      <c r="D1592" s="487">
        <v>178.25</v>
      </c>
    </row>
    <row r="1593" spans="1:4" x14ac:dyDescent="0.25">
      <c r="A1593" s="88" t="s">
        <v>4264</v>
      </c>
      <c r="B1593" s="193" t="s">
        <v>8971</v>
      </c>
      <c r="C1593" s="88" t="s">
        <v>77</v>
      </c>
      <c r="D1593" s="487">
        <v>2.98</v>
      </c>
    </row>
    <row r="1594" spans="1:4" x14ac:dyDescent="0.25">
      <c r="A1594" s="88"/>
      <c r="B1594" s="193" t="s">
        <v>11860</v>
      </c>
      <c r="C1594" s="88"/>
      <c r="D1594" s="487"/>
    </row>
    <row r="1595" spans="1:4" x14ac:dyDescent="0.25">
      <c r="A1595" s="88"/>
      <c r="B1595" s="193" t="s">
        <v>11861</v>
      </c>
      <c r="C1595" s="88"/>
      <c r="D1595" s="487"/>
    </row>
    <row r="1596" spans="1:4" x14ac:dyDescent="0.25">
      <c r="A1596" s="88" t="s">
        <v>11862</v>
      </c>
      <c r="B1596" s="193" t="s">
        <v>11863</v>
      </c>
      <c r="C1596" s="88" t="s">
        <v>77</v>
      </c>
      <c r="D1596" s="487">
        <v>6473.5</v>
      </c>
    </row>
    <row r="1597" spans="1:4" x14ac:dyDescent="0.25">
      <c r="A1597" s="88" t="s">
        <v>11864</v>
      </c>
      <c r="B1597" s="193" t="s">
        <v>11865</v>
      </c>
      <c r="C1597" s="88" t="s">
        <v>77</v>
      </c>
      <c r="D1597" s="487">
        <v>7135.15</v>
      </c>
    </row>
    <row r="1598" spans="1:4" x14ac:dyDescent="0.25">
      <c r="A1598" s="88" t="s">
        <v>11866</v>
      </c>
      <c r="B1598" s="193" t="s">
        <v>11867</v>
      </c>
      <c r="C1598" s="88" t="s">
        <v>77</v>
      </c>
      <c r="D1598" s="487">
        <v>11790.09</v>
      </c>
    </row>
    <row r="1599" spans="1:4" x14ac:dyDescent="0.25">
      <c r="A1599" s="88" t="s">
        <v>11868</v>
      </c>
      <c r="B1599" s="193" t="s">
        <v>11869</v>
      </c>
      <c r="C1599" s="88" t="s">
        <v>77</v>
      </c>
      <c r="D1599" s="487">
        <v>12349.05</v>
      </c>
    </row>
    <row r="1600" spans="1:4" x14ac:dyDescent="0.25">
      <c r="A1600" s="88" t="s">
        <v>11870</v>
      </c>
      <c r="B1600" s="193" t="s">
        <v>11871</v>
      </c>
      <c r="C1600" s="88" t="s">
        <v>77</v>
      </c>
      <c r="D1600" s="487">
        <v>27025</v>
      </c>
    </row>
    <row r="1601" spans="1:4" x14ac:dyDescent="0.25">
      <c r="A1601" s="88"/>
      <c r="B1601" s="193" t="s">
        <v>11872</v>
      </c>
      <c r="C1601" s="88"/>
      <c r="D1601" s="487"/>
    </row>
    <row r="1602" spans="1:4" ht="25" x14ac:dyDescent="0.25">
      <c r="A1602" s="88" t="s">
        <v>4662</v>
      </c>
      <c r="B1602" s="193" t="s">
        <v>4663</v>
      </c>
      <c r="C1602" s="88" t="s">
        <v>77</v>
      </c>
      <c r="D1602" s="487">
        <v>368.32</v>
      </c>
    </row>
    <row r="1603" spans="1:4" ht="25" x14ac:dyDescent="0.25">
      <c r="A1603" s="88" t="s">
        <v>4664</v>
      </c>
      <c r="B1603" s="193" t="s">
        <v>4665</v>
      </c>
      <c r="C1603" s="88" t="s">
        <v>77</v>
      </c>
      <c r="D1603" s="487">
        <v>602.32000000000005</v>
      </c>
    </row>
    <row r="1604" spans="1:4" ht="25" x14ac:dyDescent="0.25">
      <c r="A1604" s="88" t="s">
        <v>4666</v>
      </c>
      <c r="B1604" s="193" t="s">
        <v>4667</v>
      </c>
      <c r="C1604" s="88" t="s">
        <v>77</v>
      </c>
      <c r="D1604" s="487">
        <v>719.25</v>
      </c>
    </row>
    <row r="1605" spans="1:4" x14ac:dyDescent="0.25">
      <c r="A1605" s="88" t="s">
        <v>4633</v>
      </c>
      <c r="B1605" s="193" t="s">
        <v>9290</v>
      </c>
      <c r="C1605" s="88" t="s">
        <v>77</v>
      </c>
      <c r="D1605" s="487">
        <v>220.87</v>
      </c>
    </row>
    <row r="1606" spans="1:4" x14ac:dyDescent="0.25">
      <c r="A1606" s="88" t="s">
        <v>4634</v>
      </c>
      <c r="B1606" s="193" t="s">
        <v>4635</v>
      </c>
      <c r="C1606" s="88" t="s">
        <v>77</v>
      </c>
      <c r="D1606" s="487">
        <v>30.39</v>
      </c>
    </row>
    <row r="1607" spans="1:4" x14ac:dyDescent="0.25">
      <c r="A1607" s="88"/>
      <c r="B1607" s="193" t="s">
        <v>16014</v>
      </c>
      <c r="C1607" s="88"/>
      <c r="D1607" s="487"/>
    </row>
    <row r="1608" spans="1:4" ht="25" x14ac:dyDescent="0.25">
      <c r="A1608" s="88" t="s">
        <v>16017</v>
      </c>
      <c r="B1608" s="193" t="s">
        <v>16018</v>
      </c>
      <c r="C1608" s="88" t="s">
        <v>77</v>
      </c>
      <c r="D1608" s="487">
        <v>823.94</v>
      </c>
    </row>
    <row r="1609" spans="1:4" ht="37.5" x14ac:dyDescent="0.25">
      <c r="A1609" s="88" t="s">
        <v>16015</v>
      </c>
      <c r="B1609" s="193" t="s">
        <v>16016</v>
      </c>
      <c r="C1609" s="88" t="s">
        <v>77</v>
      </c>
      <c r="D1609" s="487">
        <v>2958.82</v>
      </c>
    </row>
    <row r="1610" spans="1:4" ht="25" x14ac:dyDescent="0.25">
      <c r="A1610" s="88" t="s">
        <v>16021</v>
      </c>
      <c r="B1610" s="193" t="s">
        <v>16022</v>
      </c>
      <c r="C1610" s="88" t="s">
        <v>77</v>
      </c>
      <c r="D1610" s="487">
        <v>967.04</v>
      </c>
    </row>
    <row r="1611" spans="1:4" ht="37.5" x14ac:dyDescent="0.25">
      <c r="A1611" s="88" t="s">
        <v>16019</v>
      </c>
      <c r="B1611" s="193" t="s">
        <v>16020</v>
      </c>
      <c r="C1611" s="88" t="s">
        <v>77</v>
      </c>
      <c r="D1611" s="487">
        <v>2958.82</v>
      </c>
    </row>
    <row r="1612" spans="1:4" ht="37.5" x14ac:dyDescent="0.25">
      <c r="A1612" s="88" t="s">
        <v>16027</v>
      </c>
      <c r="B1612" s="193" t="s">
        <v>16028</v>
      </c>
      <c r="C1612" s="88" t="s">
        <v>77</v>
      </c>
      <c r="D1612" s="487">
        <v>2500</v>
      </c>
    </row>
    <row r="1613" spans="1:4" ht="37.5" x14ac:dyDescent="0.25">
      <c r="A1613" s="88" t="s">
        <v>16029</v>
      </c>
      <c r="B1613" s="193" t="s">
        <v>16030</v>
      </c>
      <c r="C1613" s="88" t="s">
        <v>77</v>
      </c>
      <c r="D1613" s="487">
        <v>4695.33</v>
      </c>
    </row>
    <row r="1614" spans="1:4" ht="37.5" x14ac:dyDescent="0.25">
      <c r="A1614" s="88" t="s">
        <v>16023</v>
      </c>
      <c r="B1614" s="193" t="s">
        <v>16024</v>
      </c>
      <c r="C1614" s="88" t="s">
        <v>77</v>
      </c>
      <c r="D1614" s="487">
        <v>2500</v>
      </c>
    </row>
    <row r="1615" spans="1:4" ht="37.5" x14ac:dyDescent="0.25">
      <c r="A1615" s="88" t="s">
        <v>16025</v>
      </c>
      <c r="B1615" s="193" t="s">
        <v>16026</v>
      </c>
      <c r="C1615" s="88" t="s">
        <v>77</v>
      </c>
      <c r="D1615" s="487">
        <v>4685</v>
      </c>
    </row>
    <row r="1616" spans="1:4" x14ac:dyDescent="0.25">
      <c r="A1616" s="88"/>
      <c r="B1616" s="193" t="s">
        <v>11873</v>
      </c>
      <c r="C1616" s="88"/>
      <c r="D1616" s="487"/>
    </row>
    <row r="1617" spans="1:4" ht="50" x14ac:dyDescent="0.25">
      <c r="A1617" s="88" t="s">
        <v>11874</v>
      </c>
      <c r="B1617" s="193" t="s">
        <v>11875</v>
      </c>
      <c r="C1617" s="88" t="s">
        <v>77</v>
      </c>
      <c r="D1617" s="487">
        <v>61292.02</v>
      </c>
    </row>
    <row r="1618" spans="1:4" ht="25" x14ac:dyDescent="0.25">
      <c r="A1618" s="88" t="s">
        <v>11876</v>
      </c>
      <c r="B1618" s="193" t="s">
        <v>11877</v>
      </c>
      <c r="C1618" s="88" t="s">
        <v>77</v>
      </c>
      <c r="D1618" s="487">
        <v>15333</v>
      </c>
    </row>
    <row r="1619" spans="1:4" ht="25" x14ac:dyDescent="0.25">
      <c r="A1619" s="88" t="s">
        <v>11878</v>
      </c>
      <c r="B1619" s="193" t="s">
        <v>11879</v>
      </c>
      <c r="C1619" s="88" t="s">
        <v>77</v>
      </c>
      <c r="D1619" s="487">
        <v>17869</v>
      </c>
    </row>
    <row r="1620" spans="1:4" ht="25" x14ac:dyDescent="0.25">
      <c r="A1620" s="88" t="s">
        <v>11880</v>
      </c>
      <c r="B1620" s="193" t="s">
        <v>11881</v>
      </c>
      <c r="C1620" s="88" t="s">
        <v>77</v>
      </c>
      <c r="D1620" s="487">
        <v>22275</v>
      </c>
    </row>
    <row r="1621" spans="1:4" ht="25" x14ac:dyDescent="0.25">
      <c r="A1621" s="88" t="s">
        <v>11882</v>
      </c>
      <c r="B1621" s="193" t="s">
        <v>11883</v>
      </c>
      <c r="C1621" s="88" t="s">
        <v>77</v>
      </c>
      <c r="D1621" s="487">
        <v>27348</v>
      </c>
    </row>
    <row r="1622" spans="1:4" ht="25" x14ac:dyDescent="0.25">
      <c r="A1622" s="88" t="s">
        <v>11884</v>
      </c>
      <c r="B1622" s="193" t="s">
        <v>11885</v>
      </c>
      <c r="C1622" s="88" t="s">
        <v>77</v>
      </c>
      <c r="D1622" s="487">
        <v>32017.72</v>
      </c>
    </row>
    <row r="1623" spans="1:4" ht="25" x14ac:dyDescent="0.25">
      <c r="A1623" s="88" t="s">
        <v>11886</v>
      </c>
      <c r="B1623" s="193" t="s">
        <v>11887</v>
      </c>
      <c r="C1623" s="88" t="s">
        <v>77</v>
      </c>
      <c r="D1623" s="487">
        <v>43236.67</v>
      </c>
    </row>
    <row r="1624" spans="1:4" ht="25" x14ac:dyDescent="0.25">
      <c r="A1624" s="88" t="s">
        <v>14395</v>
      </c>
      <c r="B1624" s="193" t="s">
        <v>14396</v>
      </c>
      <c r="C1624" s="88" t="s">
        <v>77</v>
      </c>
      <c r="D1624" s="487">
        <v>57963.6</v>
      </c>
    </row>
    <row r="1625" spans="1:4" ht="25" x14ac:dyDescent="0.25">
      <c r="A1625" s="88" t="s">
        <v>14397</v>
      </c>
      <c r="B1625" s="193" t="s">
        <v>14398</v>
      </c>
      <c r="C1625" s="88" t="s">
        <v>77</v>
      </c>
      <c r="D1625" s="487">
        <v>63871.49</v>
      </c>
    </row>
    <row r="1626" spans="1:4" ht="25" x14ac:dyDescent="0.25">
      <c r="A1626" s="88" t="s">
        <v>11888</v>
      </c>
      <c r="B1626" s="193" t="s">
        <v>11889</v>
      </c>
      <c r="C1626" s="88" t="s">
        <v>77</v>
      </c>
      <c r="D1626" s="487">
        <v>15333</v>
      </c>
    </row>
    <row r="1627" spans="1:4" ht="25" x14ac:dyDescent="0.25">
      <c r="A1627" s="88" t="s">
        <v>11890</v>
      </c>
      <c r="B1627" s="193" t="s">
        <v>11891</v>
      </c>
      <c r="C1627" s="88" t="s">
        <v>77</v>
      </c>
      <c r="D1627" s="487">
        <v>24233.919999999998</v>
      </c>
    </row>
    <row r="1628" spans="1:4" ht="25" x14ac:dyDescent="0.25">
      <c r="A1628" s="88" t="s">
        <v>11892</v>
      </c>
      <c r="B1628" s="193" t="s">
        <v>11893</v>
      </c>
      <c r="C1628" s="88" t="s">
        <v>77</v>
      </c>
      <c r="D1628" s="487">
        <v>25874.93</v>
      </c>
    </row>
    <row r="1629" spans="1:4" ht="25" x14ac:dyDescent="0.25">
      <c r="A1629" s="88" t="s">
        <v>11894</v>
      </c>
      <c r="B1629" s="193" t="s">
        <v>11895</v>
      </c>
      <c r="C1629" s="88" t="s">
        <v>77</v>
      </c>
      <c r="D1629" s="487">
        <v>27348</v>
      </c>
    </row>
    <row r="1630" spans="1:4" ht="25" x14ac:dyDescent="0.25">
      <c r="A1630" s="88" t="s">
        <v>11896</v>
      </c>
      <c r="B1630" s="193" t="s">
        <v>11897</v>
      </c>
      <c r="C1630" s="88" t="s">
        <v>77</v>
      </c>
      <c r="D1630" s="487">
        <v>32909.42</v>
      </c>
    </row>
    <row r="1631" spans="1:4" ht="25" x14ac:dyDescent="0.25">
      <c r="A1631" s="88" t="s">
        <v>11898</v>
      </c>
      <c r="B1631" s="193" t="s">
        <v>11899</v>
      </c>
      <c r="C1631" s="88" t="s">
        <v>77</v>
      </c>
      <c r="D1631" s="487">
        <v>48906.14</v>
      </c>
    </row>
    <row r="1632" spans="1:4" ht="25" x14ac:dyDescent="0.25">
      <c r="A1632" s="88" t="s">
        <v>11900</v>
      </c>
      <c r="B1632" s="193" t="s">
        <v>11901</v>
      </c>
      <c r="C1632" s="88" t="s">
        <v>77</v>
      </c>
      <c r="D1632" s="487">
        <v>18232</v>
      </c>
    </row>
    <row r="1633" spans="1:4" ht="25" x14ac:dyDescent="0.25">
      <c r="A1633" s="88" t="s">
        <v>11902</v>
      </c>
      <c r="B1633" s="193" t="s">
        <v>11903</v>
      </c>
      <c r="C1633" s="88" t="s">
        <v>77</v>
      </c>
      <c r="D1633" s="487">
        <v>19869</v>
      </c>
    </row>
    <row r="1634" spans="1:4" ht="25" x14ac:dyDescent="0.25">
      <c r="A1634" s="88" t="s">
        <v>11904</v>
      </c>
      <c r="B1634" s="193" t="s">
        <v>11905</v>
      </c>
      <c r="C1634" s="88" t="s">
        <v>77</v>
      </c>
      <c r="D1634" s="487">
        <v>24275</v>
      </c>
    </row>
    <row r="1635" spans="1:4" ht="25" x14ac:dyDescent="0.25">
      <c r="A1635" s="88" t="s">
        <v>11906</v>
      </c>
      <c r="B1635" s="193" t="s">
        <v>11907</v>
      </c>
      <c r="C1635" s="88" t="s">
        <v>77</v>
      </c>
      <c r="D1635" s="487">
        <v>29348</v>
      </c>
    </row>
    <row r="1636" spans="1:4" ht="25" x14ac:dyDescent="0.25">
      <c r="A1636" s="88" t="s">
        <v>11908</v>
      </c>
      <c r="B1636" s="193" t="s">
        <v>11909</v>
      </c>
      <c r="C1636" s="88" t="s">
        <v>77</v>
      </c>
      <c r="D1636" s="487">
        <v>35075.5</v>
      </c>
    </row>
    <row r="1637" spans="1:4" ht="25" x14ac:dyDescent="0.25">
      <c r="A1637" s="88" t="s">
        <v>11910</v>
      </c>
      <c r="B1637" s="193" t="s">
        <v>11911</v>
      </c>
      <c r="C1637" s="88" t="s">
        <v>77</v>
      </c>
      <c r="D1637" s="487">
        <v>45314.5</v>
      </c>
    </row>
    <row r="1638" spans="1:4" ht="25" x14ac:dyDescent="0.25">
      <c r="A1638" s="88" t="s">
        <v>11912</v>
      </c>
      <c r="B1638" s="193" t="s">
        <v>11913</v>
      </c>
      <c r="C1638" s="88" t="s">
        <v>77</v>
      </c>
      <c r="D1638" s="487">
        <v>54084.5</v>
      </c>
    </row>
    <row r="1639" spans="1:4" ht="25" x14ac:dyDescent="0.25">
      <c r="A1639" s="88" t="s">
        <v>11914</v>
      </c>
      <c r="B1639" s="193" t="s">
        <v>11915</v>
      </c>
      <c r="C1639" s="88" t="s">
        <v>77</v>
      </c>
      <c r="D1639" s="487">
        <v>59490.5</v>
      </c>
    </row>
    <row r="1640" spans="1:4" x14ac:dyDescent="0.25">
      <c r="A1640" s="88"/>
      <c r="B1640" s="193" t="s">
        <v>11916</v>
      </c>
      <c r="C1640" s="88"/>
      <c r="D1640" s="487"/>
    </row>
    <row r="1641" spans="1:4" x14ac:dyDescent="0.25">
      <c r="A1641" s="88"/>
      <c r="B1641" s="193" t="s">
        <v>11917</v>
      </c>
      <c r="C1641" s="88"/>
      <c r="D1641" s="487"/>
    </row>
    <row r="1642" spans="1:4" ht="25" x14ac:dyDescent="0.25">
      <c r="A1642" s="88" t="s">
        <v>4377</v>
      </c>
      <c r="B1642" s="193" t="s">
        <v>12977</v>
      </c>
      <c r="C1642" s="88" t="s">
        <v>77</v>
      </c>
      <c r="D1642" s="487">
        <v>385.8</v>
      </c>
    </row>
    <row r="1643" spans="1:4" ht="25" x14ac:dyDescent="0.25">
      <c r="A1643" s="88" t="s">
        <v>4378</v>
      </c>
      <c r="B1643" s="193" t="s">
        <v>12978</v>
      </c>
      <c r="C1643" s="88" t="s">
        <v>77</v>
      </c>
      <c r="D1643" s="487">
        <v>412.85</v>
      </c>
    </row>
    <row r="1644" spans="1:4" ht="25" x14ac:dyDescent="0.25">
      <c r="A1644" s="88" t="s">
        <v>4379</v>
      </c>
      <c r="B1644" s="193" t="s">
        <v>12979</v>
      </c>
      <c r="C1644" s="88" t="s">
        <v>77</v>
      </c>
      <c r="D1644" s="487">
        <v>439.85</v>
      </c>
    </row>
    <row r="1645" spans="1:4" ht="25" x14ac:dyDescent="0.25">
      <c r="A1645" s="88" t="s">
        <v>4380</v>
      </c>
      <c r="B1645" s="193" t="s">
        <v>12980</v>
      </c>
      <c r="C1645" s="88" t="s">
        <v>77</v>
      </c>
      <c r="D1645" s="487">
        <v>466.86</v>
      </c>
    </row>
    <row r="1646" spans="1:4" ht="25" x14ac:dyDescent="0.25">
      <c r="A1646" s="88" t="s">
        <v>4381</v>
      </c>
      <c r="B1646" s="193" t="s">
        <v>12981</v>
      </c>
      <c r="C1646" s="88" t="s">
        <v>77</v>
      </c>
      <c r="D1646" s="487">
        <v>520.87</v>
      </c>
    </row>
    <row r="1647" spans="1:4" ht="25" x14ac:dyDescent="0.25">
      <c r="A1647" s="88" t="s">
        <v>4382</v>
      </c>
      <c r="B1647" s="193" t="s">
        <v>12982</v>
      </c>
      <c r="C1647" s="88" t="s">
        <v>77</v>
      </c>
      <c r="D1647" s="487">
        <v>547.88</v>
      </c>
    </row>
    <row r="1648" spans="1:4" ht="25" x14ac:dyDescent="0.25">
      <c r="A1648" s="88" t="s">
        <v>4383</v>
      </c>
      <c r="B1648" s="193" t="s">
        <v>12983</v>
      </c>
      <c r="C1648" s="88" t="s">
        <v>77</v>
      </c>
      <c r="D1648" s="487">
        <v>601.89</v>
      </c>
    </row>
    <row r="1649" spans="1:4" ht="25" x14ac:dyDescent="0.25">
      <c r="A1649" s="88" t="s">
        <v>4353</v>
      </c>
      <c r="B1649" s="193" t="s">
        <v>12984</v>
      </c>
      <c r="C1649" s="88" t="s">
        <v>77</v>
      </c>
      <c r="D1649" s="487">
        <v>84.49</v>
      </c>
    </row>
    <row r="1650" spans="1:4" ht="25" x14ac:dyDescent="0.25">
      <c r="A1650" s="88" t="s">
        <v>4354</v>
      </c>
      <c r="B1650" s="193" t="s">
        <v>12985</v>
      </c>
      <c r="C1650" s="88" t="s">
        <v>77</v>
      </c>
      <c r="D1650" s="487">
        <v>94.6</v>
      </c>
    </row>
    <row r="1651" spans="1:4" ht="25" x14ac:dyDescent="0.25">
      <c r="A1651" s="88" t="s">
        <v>4355</v>
      </c>
      <c r="B1651" s="193" t="s">
        <v>12986</v>
      </c>
      <c r="C1651" s="88" t="s">
        <v>77</v>
      </c>
      <c r="D1651" s="487">
        <v>132.41</v>
      </c>
    </row>
    <row r="1652" spans="1:4" ht="25" x14ac:dyDescent="0.25">
      <c r="A1652" s="88" t="s">
        <v>4356</v>
      </c>
      <c r="B1652" s="193" t="s">
        <v>12987</v>
      </c>
      <c r="C1652" s="88" t="s">
        <v>77</v>
      </c>
      <c r="D1652" s="487">
        <v>168.8</v>
      </c>
    </row>
    <row r="1653" spans="1:4" ht="25" x14ac:dyDescent="0.25">
      <c r="A1653" s="88" t="s">
        <v>4357</v>
      </c>
      <c r="B1653" s="193" t="s">
        <v>12988</v>
      </c>
      <c r="C1653" s="88" t="s">
        <v>77</v>
      </c>
      <c r="D1653" s="487">
        <v>245.1</v>
      </c>
    </row>
    <row r="1654" spans="1:4" ht="25" x14ac:dyDescent="0.25">
      <c r="A1654" s="88" t="s">
        <v>4358</v>
      </c>
      <c r="B1654" s="193" t="s">
        <v>12989</v>
      </c>
      <c r="C1654" s="88" t="s">
        <v>77</v>
      </c>
      <c r="D1654" s="487">
        <v>359.67</v>
      </c>
    </row>
    <row r="1655" spans="1:4" ht="25" x14ac:dyDescent="0.25">
      <c r="A1655" s="88" t="s">
        <v>4359</v>
      </c>
      <c r="B1655" s="193" t="s">
        <v>12990</v>
      </c>
      <c r="C1655" s="88" t="s">
        <v>77</v>
      </c>
      <c r="D1655" s="487">
        <v>622.13</v>
      </c>
    </row>
    <row r="1656" spans="1:4" ht="25" x14ac:dyDescent="0.25">
      <c r="A1656" s="88" t="s">
        <v>4360</v>
      </c>
      <c r="B1656" s="193" t="s">
        <v>12991</v>
      </c>
      <c r="C1656" s="88" t="s">
        <v>77</v>
      </c>
      <c r="D1656" s="487">
        <v>117.55</v>
      </c>
    </row>
    <row r="1657" spans="1:4" ht="25" x14ac:dyDescent="0.25">
      <c r="A1657" s="88" t="s">
        <v>4361</v>
      </c>
      <c r="B1657" s="193" t="s">
        <v>12992</v>
      </c>
      <c r="C1657" s="88" t="s">
        <v>77</v>
      </c>
      <c r="D1657" s="487">
        <v>138.72999999999999</v>
      </c>
    </row>
    <row r="1658" spans="1:4" ht="25" x14ac:dyDescent="0.25">
      <c r="A1658" s="88" t="s">
        <v>4362</v>
      </c>
      <c r="B1658" s="193" t="s">
        <v>12993</v>
      </c>
      <c r="C1658" s="88" t="s">
        <v>77</v>
      </c>
      <c r="D1658" s="487">
        <v>160.79</v>
      </c>
    </row>
    <row r="1659" spans="1:4" ht="25" x14ac:dyDescent="0.25">
      <c r="A1659" s="88" t="s">
        <v>4363</v>
      </c>
      <c r="B1659" s="193" t="s">
        <v>12994</v>
      </c>
      <c r="C1659" s="88" t="s">
        <v>77</v>
      </c>
      <c r="D1659" s="487">
        <v>207.89</v>
      </c>
    </row>
    <row r="1660" spans="1:4" ht="25" x14ac:dyDescent="0.25">
      <c r="A1660" s="88" t="s">
        <v>4364</v>
      </c>
      <c r="B1660" s="193" t="s">
        <v>12995</v>
      </c>
      <c r="C1660" s="88" t="s">
        <v>77</v>
      </c>
      <c r="D1660" s="487">
        <v>290.64999999999998</v>
      </c>
    </row>
    <row r="1661" spans="1:4" ht="25" x14ac:dyDescent="0.25">
      <c r="A1661" s="88" t="s">
        <v>4365</v>
      </c>
      <c r="B1661" s="193" t="s">
        <v>12996</v>
      </c>
      <c r="C1661" s="88" t="s">
        <v>77</v>
      </c>
      <c r="D1661" s="487">
        <v>384.15</v>
      </c>
    </row>
    <row r="1662" spans="1:4" ht="25" x14ac:dyDescent="0.25">
      <c r="A1662" s="88" t="s">
        <v>4366</v>
      </c>
      <c r="B1662" s="193" t="s">
        <v>12997</v>
      </c>
      <c r="C1662" s="88" t="s">
        <v>77</v>
      </c>
      <c r="D1662" s="487">
        <v>477.38</v>
      </c>
    </row>
    <row r="1663" spans="1:4" ht="25" x14ac:dyDescent="0.25">
      <c r="A1663" s="88" t="s">
        <v>4367</v>
      </c>
      <c r="B1663" s="193" t="s">
        <v>12998</v>
      </c>
      <c r="C1663" s="88" t="s">
        <v>77</v>
      </c>
      <c r="D1663" s="487">
        <v>77.78</v>
      </c>
    </row>
    <row r="1664" spans="1:4" ht="25" x14ac:dyDescent="0.25">
      <c r="A1664" s="88" t="s">
        <v>4368</v>
      </c>
      <c r="B1664" s="193" t="s">
        <v>12999</v>
      </c>
      <c r="C1664" s="88" t="s">
        <v>77</v>
      </c>
      <c r="D1664" s="487">
        <v>153.07</v>
      </c>
    </row>
    <row r="1665" spans="1:4" ht="25" x14ac:dyDescent="0.25">
      <c r="A1665" s="88" t="s">
        <v>4369</v>
      </c>
      <c r="B1665" s="193" t="s">
        <v>13000</v>
      </c>
      <c r="C1665" s="88" t="s">
        <v>77</v>
      </c>
      <c r="D1665" s="487">
        <v>164.4</v>
      </c>
    </row>
    <row r="1666" spans="1:4" ht="25" x14ac:dyDescent="0.25">
      <c r="A1666" s="88" t="s">
        <v>4370</v>
      </c>
      <c r="B1666" s="193" t="s">
        <v>13001</v>
      </c>
      <c r="C1666" s="88" t="s">
        <v>77</v>
      </c>
      <c r="D1666" s="487">
        <v>176.78</v>
      </c>
    </row>
    <row r="1667" spans="1:4" ht="25" x14ac:dyDescent="0.25">
      <c r="A1667" s="88" t="s">
        <v>4371</v>
      </c>
      <c r="B1667" s="193" t="s">
        <v>13002</v>
      </c>
      <c r="C1667" s="88" t="s">
        <v>77</v>
      </c>
      <c r="D1667" s="487">
        <v>173.9</v>
      </c>
    </row>
    <row r="1668" spans="1:4" ht="25" x14ac:dyDescent="0.25">
      <c r="A1668" s="88" t="s">
        <v>4372</v>
      </c>
      <c r="B1668" s="193" t="s">
        <v>13003</v>
      </c>
      <c r="C1668" s="88" t="s">
        <v>77</v>
      </c>
      <c r="D1668" s="487">
        <v>204.31</v>
      </c>
    </row>
    <row r="1669" spans="1:4" ht="25" x14ac:dyDescent="0.25">
      <c r="A1669" s="88" t="s">
        <v>4373</v>
      </c>
      <c r="B1669" s="193" t="s">
        <v>13004</v>
      </c>
      <c r="C1669" s="88" t="s">
        <v>77</v>
      </c>
      <c r="D1669" s="487">
        <v>250.85</v>
      </c>
    </row>
    <row r="1670" spans="1:4" ht="25" x14ac:dyDescent="0.25">
      <c r="A1670" s="88" t="s">
        <v>4412</v>
      </c>
      <c r="B1670" s="193" t="s">
        <v>13005</v>
      </c>
      <c r="C1670" s="88" t="s">
        <v>77</v>
      </c>
      <c r="D1670" s="487">
        <v>219.13</v>
      </c>
    </row>
    <row r="1671" spans="1:4" ht="25" x14ac:dyDescent="0.25">
      <c r="A1671" s="88" t="s">
        <v>4413</v>
      </c>
      <c r="B1671" s="193" t="s">
        <v>13006</v>
      </c>
      <c r="C1671" s="88" t="s">
        <v>77</v>
      </c>
      <c r="D1671" s="487">
        <v>237.67</v>
      </c>
    </row>
    <row r="1672" spans="1:4" ht="25" x14ac:dyDescent="0.25">
      <c r="A1672" s="88" t="s">
        <v>4414</v>
      </c>
      <c r="B1672" s="193" t="s">
        <v>13007</v>
      </c>
      <c r="C1672" s="88" t="s">
        <v>77</v>
      </c>
      <c r="D1672" s="487">
        <v>296.99</v>
      </c>
    </row>
    <row r="1673" spans="1:4" ht="25" x14ac:dyDescent="0.25">
      <c r="A1673" s="88" t="s">
        <v>4415</v>
      </c>
      <c r="B1673" s="193" t="s">
        <v>13008</v>
      </c>
      <c r="C1673" s="88" t="s">
        <v>77</v>
      </c>
      <c r="D1673" s="487">
        <v>307.27999999999997</v>
      </c>
    </row>
    <row r="1674" spans="1:4" ht="25" x14ac:dyDescent="0.25">
      <c r="A1674" s="88" t="s">
        <v>4416</v>
      </c>
      <c r="B1674" s="193" t="s">
        <v>13009</v>
      </c>
      <c r="C1674" s="88" t="s">
        <v>77</v>
      </c>
      <c r="D1674" s="487">
        <v>390.09</v>
      </c>
    </row>
    <row r="1675" spans="1:4" ht="25" x14ac:dyDescent="0.25">
      <c r="A1675" s="88" t="s">
        <v>4417</v>
      </c>
      <c r="B1675" s="193" t="s">
        <v>13010</v>
      </c>
      <c r="C1675" s="88" t="s">
        <v>77</v>
      </c>
      <c r="D1675" s="487">
        <v>433.13</v>
      </c>
    </row>
    <row r="1676" spans="1:4" ht="25" x14ac:dyDescent="0.25">
      <c r="A1676" s="88" t="s">
        <v>4418</v>
      </c>
      <c r="B1676" s="193" t="s">
        <v>13011</v>
      </c>
      <c r="C1676" s="88" t="s">
        <v>77</v>
      </c>
      <c r="D1676" s="487">
        <v>516.85</v>
      </c>
    </row>
    <row r="1677" spans="1:4" x14ac:dyDescent="0.25">
      <c r="A1677" s="88" t="s">
        <v>4419</v>
      </c>
      <c r="B1677" s="193" t="s">
        <v>9218</v>
      </c>
      <c r="C1677" s="88" t="s">
        <v>77</v>
      </c>
      <c r="D1677" s="487">
        <v>21.95</v>
      </c>
    </row>
    <row r="1678" spans="1:4" x14ac:dyDescent="0.25">
      <c r="A1678" s="88" t="s">
        <v>4420</v>
      </c>
      <c r="B1678" s="193" t="s">
        <v>9219</v>
      </c>
      <c r="C1678" s="88" t="s">
        <v>77</v>
      </c>
      <c r="D1678" s="487">
        <v>23.45</v>
      </c>
    </row>
    <row r="1679" spans="1:4" x14ac:dyDescent="0.25">
      <c r="A1679" s="88" t="s">
        <v>4421</v>
      </c>
      <c r="B1679" s="193" t="s">
        <v>9220</v>
      </c>
      <c r="C1679" s="88" t="s">
        <v>77</v>
      </c>
      <c r="D1679" s="487">
        <v>29.02</v>
      </c>
    </row>
    <row r="1680" spans="1:4" x14ac:dyDescent="0.25">
      <c r="A1680" s="88" t="s">
        <v>4422</v>
      </c>
      <c r="B1680" s="193" t="s">
        <v>9221</v>
      </c>
      <c r="C1680" s="88" t="s">
        <v>77</v>
      </c>
      <c r="D1680" s="487">
        <v>33.03</v>
      </c>
    </row>
    <row r="1681" spans="1:4" x14ac:dyDescent="0.25">
      <c r="A1681" s="88" t="s">
        <v>4423</v>
      </c>
      <c r="B1681" s="193" t="s">
        <v>9222</v>
      </c>
      <c r="C1681" s="88" t="s">
        <v>77</v>
      </c>
      <c r="D1681" s="487">
        <v>37.619999999999997</v>
      </c>
    </row>
    <row r="1682" spans="1:4" x14ac:dyDescent="0.25">
      <c r="A1682" s="88" t="s">
        <v>4424</v>
      </c>
      <c r="B1682" s="193" t="s">
        <v>9223</v>
      </c>
      <c r="C1682" s="88" t="s">
        <v>77</v>
      </c>
      <c r="D1682" s="487">
        <v>51.11</v>
      </c>
    </row>
    <row r="1683" spans="1:4" x14ac:dyDescent="0.25">
      <c r="A1683" s="88" t="s">
        <v>4425</v>
      </c>
      <c r="B1683" s="193" t="s">
        <v>9217</v>
      </c>
      <c r="C1683" s="88" t="s">
        <v>77</v>
      </c>
      <c r="D1683" s="487">
        <v>60.48</v>
      </c>
    </row>
    <row r="1684" spans="1:4" x14ac:dyDescent="0.25">
      <c r="A1684" s="88" t="s">
        <v>4375</v>
      </c>
      <c r="B1684" s="193" t="s">
        <v>9225</v>
      </c>
      <c r="C1684" s="88" t="s">
        <v>77</v>
      </c>
      <c r="D1684" s="487">
        <v>5.75</v>
      </c>
    </row>
    <row r="1685" spans="1:4" x14ac:dyDescent="0.25">
      <c r="A1685" s="88" t="s">
        <v>4374</v>
      </c>
      <c r="B1685" s="193" t="s">
        <v>9224</v>
      </c>
      <c r="C1685" s="88" t="s">
        <v>77</v>
      </c>
      <c r="D1685" s="487">
        <v>20.75</v>
      </c>
    </row>
    <row r="1686" spans="1:4" x14ac:dyDescent="0.25">
      <c r="A1686" s="88" t="s">
        <v>4376</v>
      </c>
      <c r="B1686" s="193" t="s">
        <v>9351</v>
      </c>
      <c r="C1686" s="88" t="s">
        <v>77</v>
      </c>
      <c r="D1686" s="487">
        <v>3.24</v>
      </c>
    </row>
    <row r="1687" spans="1:4" ht="25" x14ac:dyDescent="0.25">
      <c r="A1687" s="88" t="s">
        <v>4398</v>
      </c>
      <c r="B1687" s="193" t="s">
        <v>13012</v>
      </c>
      <c r="C1687" s="88" t="s">
        <v>77</v>
      </c>
      <c r="D1687" s="487">
        <v>131.69999999999999</v>
      </c>
    </row>
    <row r="1688" spans="1:4" ht="25" x14ac:dyDescent="0.25">
      <c r="A1688" s="88" t="s">
        <v>4399</v>
      </c>
      <c r="B1688" s="193" t="s">
        <v>13013</v>
      </c>
      <c r="C1688" s="88" t="s">
        <v>77</v>
      </c>
      <c r="D1688" s="487">
        <v>191.43</v>
      </c>
    </row>
    <row r="1689" spans="1:4" ht="25" x14ac:dyDescent="0.25">
      <c r="A1689" s="88" t="s">
        <v>4400</v>
      </c>
      <c r="B1689" s="193" t="s">
        <v>13014</v>
      </c>
      <c r="C1689" s="88" t="s">
        <v>77</v>
      </c>
      <c r="D1689" s="487">
        <v>246.12</v>
      </c>
    </row>
    <row r="1690" spans="1:4" ht="25" x14ac:dyDescent="0.25">
      <c r="A1690" s="88" t="s">
        <v>4401</v>
      </c>
      <c r="B1690" s="193" t="s">
        <v>13015</v>
      </c>
      <c r="C1690" s="88" t="s">
        <v>77</v>
      </c>
      <c r="D1690" s="487">
        <v>329.6</v>
      </c>
    </row>
    <row r="1691" spans="1:4" ht="25" x14ac:dyDescent="0.25">
      <c r="A1691" s="88" t="s">
        <v>4402</v>
      </c>
      <c r="B1691" s="193" t="s">
        <v>13016</v>
      </c>
      <c r="C1691" s="88" t="s">
        <v>77</v>
      </c>
      <c r="D1691" s="487">
        <v>449.81</v>
      </c>
    </row>
    <row r="1692" spans="1:4" ht="25" x14ac:dyDescent="0.25">
      <c r="A1692" s="88" t="s">
        <v>4403</v>
      </c>
      <c r="B1692" s="193" t="s">
        <v>13017</v>
      </c>
      <c r="C1692" s="88" t="s">
        <v>77</v>
      </c>
      <c r="D1692" s="487">
        <v>509.94</v>
      </c>
    </row>
    <row r="1693" spans="1:4" ht="25" x14ac:dyDescent="0.25">
      <c r="A1693" s="88" t="s">
        <v>4404</v>
      </c>
      <c r="B1693" s="193" t="s">
        <v>13018</v>
      </c>
      <c r="C1693" s="88" t="s">
        <v>77</v>
      </c>
      <c r="D1693" s="487">
        <v>630.15</v>
      </c>
    </row>
    <row r="1694" spans="1:4" ht="25" x14ac:dyDescent="0.25">
      <c r="A1694" s="88" t="s">
        <v>4384</v>
      </c>
      <c r="B1694" s="193" t="s">
        <v>13019</v>
      </c>
      <c r="C1694" s="88" t="s">
        <v>77</v>
      </c>
      <c r="D1694" s="487">
        <v>79.39</v>
      </c>
    </row>
    <row r="1695" spans="1:4" ht="25" x14ac:dyDescent="0.25">
      <c r="A1695" s="88" t="s">
        <v>4385</v>
      </c>
      <c r="B1695" s="193" t="s">
        <v>13020</v>
      </c>
      <c r="C1695" s="88" t="s">
        <v>77</v>
      </c>
      <c r="D1695" s="487">
        <v>112.05</v>
      </c>
    </row>
    <row r="1696" spans="1:4" ht="25" x14ac:dyDescent="0.25">
      <c r="A1696" s="88" t="s">
        <v>4386</v>
      </c>
      <c r="B1696" s="193" t="s">
        <v>13021</v>
      </c>
      <c r="C1696" s="88" t="s">
        <v>77</v>
      </c>
      <c r="D1696" s="487">
        <v>168.16</v>
      </c>
    </row>
    <row r="1697" spans="1:4" ht="25" x14ac:dyDescent="0.25">
      <c r="A1697" s="88" t="s">
        <v>4387</v>
      </c>
      <c r="B1697" s="193" t="s">
        <v>13022</v>
      </c>
      <c r="C1697" s="88" t="s">
        <v>77</v>
      </c>
      <c r="D1697" s="487">
        <v>221.08</v>
      </c>
    </row>
    <row r="1698" spans="1:4" ht="25" x14ac:dyDescent="0.25">
      <c r="A1698" s="88" t="s">
        <v>4388</v>
      </c>
      <c r="B1698" s="193" t="s">
        <v>13023</v>
      </c>
      <c r="C1698" s="88" t="s">
        <v>77</v>
      </c>
      <c r="D1698" s="487">
        <v>335.28</v>
      </c>
    </row>
    <row r="1699" spans="1:4" ht="25" x14ac:dyDescent="0.25">
      <c r="A1699" s="88" t="s">
        <v>4389</v>
      </c>
      <c r="B1699" s="193" t="s">
        <v>13024</v>
      </c>
      <c r="C1699" s="88" t="s">
        <v>77</v>
      </c>
      <c r="D1699" s="487">
        <v>383.33</v>
      </c>
    </row>
    <row r="1700" spans="1:4" ht="25" x14ac:dyDescent="0.25">
      <c r="A1700" s="88" t="s">
        <v>4390</v>
      </c>
      <c r="B1700" s="193" t="s">
        <v>13025</v>
      </c>
      <c r="C1700" s="88" t="s">
        <v>77</v>
      </c>
      <c r="D1700" s="487">
        <v>586.08000000000004</v>
      </c>
    </row>
    <row r="1701" spans="1:4" ht="25" x14ac:dyDescent="0.25">
      <c r="A1701" s="88" t="s">
        <v>4391</v>
      </c>
      <c r="B1701" s="193" t="s">
        <v>13026</v>
      </c>
      <c r="C1701" s="88" t="s">
        <v>77</v>
      </c>
      <c r="D1701" s="487">
        <v>45.89</v>
      </c>
    </row>
    <row r="1702" spans="1:4" ht="25" x14ac:dyDescent="0.25">
      <c r="A1702" s="88" t="s">
        <v>4392</v>
      </c>
      <c r="B1702" s="193" t="s">
        <v>13027</v>
      </c>
      <c r="C1702" s="88" t="s">
        <v>77</v>
      </c>
      <c r="D1702" s="487">
        <v>64.34</v>
      </c>
    </row>
    <row r="1703" spans="1:4" ht="25" x14ac:dyDescent="0.25">
      <c r="A1703" s="88" t="s">
        <v>4393</v>
      </c>
      <c r="B1703" s="193" t="s">
        <v>13028</v>
      </c>
      <c r="C1703" s="88" t="s">
        <v>77</v>
      </c>
      <c r="D1703" s="487">
        <v>76.83</v>
      </c>
    </row>
    <row r="1704" spans="1:4" ht="25" x14ac:dyDescent="0.25">
      <c r="A1704" s="88" t="s">
        <v>4394</v>
      </c>
      <c r="B1704" s="193" t="s">
        <v>13029</v>
      </c>
      <c r="C1704" s="88" t="s">
        <v>77</v>
      </c>
      <c r="D1704" s="487">
        <v>97.5</v>
      </c>
    </row>
    <row r="1705" spans="1:4" ht="25" x14ac:dyDescent="0.25">
      <c r="A1705" s="88" t="s">
        <v>4395</v>
      </c>
      <c r="B1705" s="193" t="s">
        <v>13030</v>
      </c>
      <c r="C1705" s="88" t="s">
        <v>77</v>
      </c>
      <c r="D1705" s="487">
        <v>125.11</v>
      </c>
    </row>
    <row r="1706" spans="1:4" ht="25" x14ac:dyDescent="0.25">
      <c r="A1706" s="88" t="s">
        <v>4396</v>
      </c>
      <c r="B1706" s="193" t="s">
        <v>13031</v>
      </c>
      <c r="C1706" s="88" t="s">
        <v>77</v>
      </c>
      <c r="D1706" s="487">
        <v>136.12</v>
      </c>
    </row>
    <row r="1707" spans="1:4" ht="25" x14ac:dyDescent="0.25">
      <c r="A1707" s="88" t="s">
        <v>4397</v>
      </c>
      <c r="B1707" s="193" t="s">
        <v>13032</v>
      </c>
      <c r="C1707" s="88" t="s">
        <v>77</v>
      </c>
      <c r="D1707" s="487">
        <v>172.37</v>
      </c>
    </row>
    <row r="1708" spans="1:4" ht="25" x14ac:dyDescent="0.25">
      <c r="A1708" s="88" t="s">
        <v>4405</v>
      </c>
      <c r="B1708" s="193" t="s">
        <v>13033</v>
      </c>
      <c r="C1708" s="88" t="s">
        <v>77</v>
      </c>
      <c r="D1708" s="487">
        <v>142.25</v>
      </c>
    </row>
    <row r="1709" spans="1:4" ht="25" x14ac:dyDescent="0.25">
      <c r="A1709" s="88" t="s">
        <v>4406</v>
      </c>
      <c r="B1709" s="193" t="s">
        <v>13034</v>
      </c>
      <c r="C1709" s="88" t="s">
        <v>77</v>
      </c>
      <c r="D1709" s="487">
        <v>188.29</v>
      </c>
    </row>
    <row r="1710" spans="1:4" ht="25" x14ac:dyDescent="0.25">
      <c r="A1710" s="88" t="s">
        <v>4407</v>
      </c>
      <c r="B1710" s="193" t="s">
        <v>13035</v>
      </c>
      <c r="C1710" s="88" t="s">
        <v>77</v>
      </c>
      <c r="D1710" s="487">
        <v>230.11</v>
      </c>
    </row>
    <row r="1711" spans="1:4" ht="25" x14ac:dyDescent="0.25">
      <c r="A1711" s="88" t="s">
        <v>4408</v>
      </c>
      <c r="B1711" s="193" t="s">
        <v>13036</v>
      </c>
      <c r="C1711" s="88" t="s">
        <v>77</v>
      </c>
      <c r="D1711" s="487">
        <v>292.27999999999997</v>
      </c>
    </row>
    <row r="1712" spans="1:4" ht="25" x14ac:dyDescent="0.25">
      <c r="A1712" s="88" t="s">
        <v>4409</v>
      </c>
      <c r="B1712" s="193" t="s">
        <v>13037</v>
      </c>
      <c r="C1712" s="88" t="s">
        <v>77</v>
      </c>
      <c r="D1712" s="487">
        <v>410.9</v>
      </c>
    </row>
    <row r="1713" spans="1:4" ht="25" x14ac:dyDescent="0.25">
      <c r="A1713" s="88" t="s">
        <v>4410</v>
      </c>
      <c r="B1713" s="193" t="s">
        <v>13038</v>
      </c>
      <c r="C1713" s="88" t="s">
        <v>77</v>
      </c>
      <c r="D1713" s="487">
        <v>528.04</v>
      </c>
    </row>
    <row r="1714" spans="1:4" ht="25" x14ac:dyDescent="0.25">
      <c r="A1714" s="88" t="s">
        <v>4411</v>
      </c>
      <c r="B1714" s="193" t="s">
        <v>13039</v>
      </c>
      <c r="C1714" s="88" t="s">
        <v>77</v>
      </c>
      <c r="D1714" s="487">
        <v>710.01</v>
      </c>
    </row>
    <row r="1715" spans="1:4" x14ac:dyDescent="0.25">
      <c r="A1715" s="88"/>
      <c r="B1715" s="193" t="s">
        <v>11918</v>
      </c>
      <c r="C1715" s="88"/>
      <c r="D1715" s="487"/>
    </row>
    <row r="1716" spans="1:4" x14ac:dyDescent="0.25">
      <c r="A1716" s="88"/>
      <c r="B1716" s="193" t="s">
        <v>11919</v>
      </c>
      <c r="C1716" s="88"/>
      <c r="D1716" s="487"/>
    </row>
    <row r="1717" spans="1:4" x14ac:dyDescent="0.25">
      <c r="A1717" s="88" t="s">
        <v>4457</v>
      </c>
      <c r="B1717" s="193" t="s">
        <v>13040</v>
      </c>
      <c r="C1717" s="88" t="s">
        <v>77</v>
      </c>
      <c r="D1717" s="487">
        <v>114.11</v>
      </c>
    </row>
    <row r="1718" spans="1:4" x14ac:dyDescent="0.25">
      <c r="A1718" s="88" t="s">
        <v>4456</v>
      </c>
      <c r="B1718" s="193" t="s">
        <v>13041</v>
      </c>
      <c r="C1718" s="88" t="s">
        <v>77</v>
      </c>
      <c r="D1718" s="487">
        <v>115.95</v>
      </c>
    </row>
    <row r="1719" spans="1:4" x14ac:dyDescent="0.25">
      <c r="A1719" s="88" t="s">
        <v>4458</v>
      </c>
      <c r="B1719" s="193" t="s">
        <v>9273</v>
      </c>
      <c r="C1719" s="88" t="s">
        <v>77</v>
      </c>
      <c r="D1719" s="487">
        <v>10.26</v>
      </c>
    </row>
    <row r="1720" spans="1:4" x14ac:dyDescent="0.25">
      <c r="A1720" s="88" t="s">
        <v>4459</v>
      </c>
      <c r="B1720" s="193" t="s">
        <v>9274</v>
      </c>
      <c r="C1720" s="88" t="s">
        <v>77</v>
      </c>
      <c r="D1720" s="487">
        <v>24.25</v>
      </c>
    </row>
    <row r="1721" spans="1:4" x14ac:dyDescent="0.25">
      <c r="A1721" s="88" t="s">
        <v>4461</v>
      </c>
      <c r="B1721" s="193" t="s">
        <v>9276</v>
      </c>
      <c r="C1721" s="88" t="s">
        <v>77</v>
      </c>
      <c r="D1721" s="487">
        <v>35.19</v>
      </c>
    </row>
    <row r="1722" spans="1:4" x14ac:dyDescent="0.25">
      <c r="A1722" s="88" t="s">
        <v>4460</v>
      </c>
      <c r="B1722" s="193" t="s">
        <v>9275</v>
      </c>
      <c r="C1722" s="88" t="s">
        <v>77</v>
      </c>
      <c r="D1722" s="487">
        <v>37.49</v>
      </c>
    </row>
    <row r="1723" spans="1:4" x14ac:dyDescent="0.25">
      <c r="A1723" s="88" t="s">
        <v>4462</v>
      </c>
      <c r="B1723" s="193" t="s">
        <v>9277</v>
      </c>
      <c r="C1723" s="88" t="s">
        <v>77</v>
      </c>
      <c r="D1723" s="487">
        <v>38.96</v>
      </c>
    </row>
    <row r="1724" spans="1:4" x14ac:dyDescent="0.25">
      <c r="A1724" s="88" t="s">
        <v>4463</v>
      </c>
      <c r="B1724" s="193" t="s">
        <v>9278</v>
      </c>
      <c r="C1724" s="88" t="s">
        <v>77</v>
      </c>
      <c r="D1724" s="487">
        <v>41.94</v>
      </c>
    </row>
    <row r="1725" spans="1:4" x14ac:dyDescent="0.25">
      <c r="A1725" s="88" t="s">
        <v>11920</v>
      </c>
      <c r="B1725" s="193" t="s">
        <v>11921</v>
      </c>
      <c r="C1725" s="88" t="s">
        <v>77</v>
      </c>
      <c r="D1725" s="487">
        <v>10.72</v>
      </c>
    </row>
    <row r="1726" spans="1:4" x14ac:dyDescent="0.25">
      <c r="A1726" s="88" t="s">
        <v>4470</v>
      </c>
      <c r="B1726" s="193" t="s">
        <v>9285</v>
      </c>
      <c r="C1726" s="88" t="s">
        <v>77</v>
      </c>
      <c r="D1726" s="487">
        <v>2.82</v>
      </c>
    </row>
    <row r="1727" spans="1:4" x14ac:dyDescent="0.25">
      <c r="A1727" s="88" t="s">
        <v>4464</v>
      </c>
      <c r="B1727" s="193" t="s">
        <v>9279</v>
      </c>
      <c r="C1727" s="88" t="s">
        <v>77</v>
      </c>
      <c r="D1727" s="487">
        <v>3.9</v>
      </c>
    </row>
    <row r="1728" spans="1:4" x14ac:dyDescent="0.25">
      <c r="A1728" s="88" t="s">
        <v>4465</v>
      </c>
      <c r="B1728" s="193" t="s">
        <v>9280</v>
      </c>
      <c r="C1728" s="88" t="s">
        <v>77</v>
      </c>
      <c r="D1728" s="487">
        <v>7.3</v>
      </c>
    </row>
    <row r="1729" spans="1:4" x14ac:dyDescent="0.25">
      <c r="A1729" s="88" t="s">
        <v>4466</v>
      </c>
      <c r="B1729" s="193" t="s">
        <v>9281</v>
      </c>
      <c r="C1729" s="88" t="s">
        <v>77</v>
      </c>
      <c r="D1729" s="487">
        <v>3.19</v>
      </c>
    </row>
    <row r="1730" spans="1:4" x14ac:dyDescent="0.25">
      <c r="A1730" s="88" t="s">
        <v>4467</v>
      </c>
      <c r="B1730" s="193" t="s">
        <v>9282</v>
      </c>
      <c r="C1730" s="88" t="s">
        <v>77</v>
      </c>
      <c r="D1730" s="487">
        <v>4.79</v>
      </c>
    </row>
    <row r="1731" spans="1:4" x14ac:dyDescent="0.25">
      <c r="A1731" s="88" t="s">
        <v>4468</v>
      </c>
      <c r="B1731" s="193" t="s">
        <v>9283</v>
      </c>
      <c r="C1731" s="88" t="s">
        <v>77</v>
      </c>
      <c r="D1731" s="487">
        <v>5.97</v>
      </c>
    </row>
    <row r="1732" spans="1:4" x14ac:dyDescent="0.25">
      <c r="A1732" s="88" t="s">
        <v>4469</v>
      </c>
      <c r="B1732" s="193" t="s">
        <v>9284</v>
      </c>
      <c r="C1732" s="88" t="s">
        <v>77</v>
      </c>
      <c r="D1732" s="487">
        <v>7.88</v>
      </c>
    </row>
    <row r="1733" spans="1:4" x14ac:dyDescent="0.25">
      <c r="A1733" s="88" t="s">
        <v>15972</v>
      </c>
      <c r="B1733" s="193" t="s">
        <v>15973</v>
      </c>
      <c r="C1733" s="88" t="s">
        <v>77</v>
      </c>
      <c r="D1733" s="487">
        <v>1.39</v>
      </c>
    </row>
    <row r="1734" spans="1:4" x14ac:dyDescent="0.25">
      <c r="A1734" s="88" t="s">
        <v>4471</v>
      </c>
      <c r="B1734" s="193" t="s">
        <v>9286</v>
      </c>
      <c r="C1734" s="88" t="s">
        <v>77</v>
      </c>
      <c r="D1734" s="487">
        <v>3.1</v>
      </c>
    </row>
    <row r="1735" spans="1:4" x14ac:dyDescent="0.25">
      <c r="A1735" s="88" t="s">
        <v>4472</v>
      </c>
      <c r="B1735" s="193" t="s">
        <v>9287</v>
      </c>
      <c r="C1735" s="88" t="s">
        <v>77</v>
      </c>
      <c r="D1735" s="487">
        <v>3.33</v>
      </c>
    </row>
    <row r="1736" spans="1:4" x14ac:dyDescent="0.25">
      <c r="A1736" s="88"/>
      <c r="B1736" s="193" t="s">
        <v>11922</v>
      </c>
      <c r="C1736" s="88"/>
      <c r="D1736" s="487"/>
    </row>
    <row r="1737" spans="1:4" x14ac:dyDescent="0.25">
      <c r="A1737" s="88"/>
      <c r="B1737" s="193" t="s">
        <v>11923</v>
      </c>
      <c r="C1737" s="88"/>
      <c r="D1737" s="487"/>
    </row>
    <row r="1738" spans="1:4" x14ac:dyDescent="0.25">
      <c r="A1738" s="88" t="s">
        <v>4473</v>
      </c>
      <c r="B1738" s="193" t="s">
        <v>9381</v>
      </c>
      <c r="C1738" s="88" t="s">
        <v>77</v>
      </c>
      <c r="D1738" s="487">
        <v>14.09</v>
      </c>
    </row>
    <row r="1739" spans="1:4" x14ac:dyDescent="0.25">
      <c r="A1739" s="88" t="s">
        <v>4474</v>
      </c>
      <c r="B1739" s="193" t="s">
        <v>9382</v>
      </c>
      <c r="C1739" s="88" t="s">
        <v>77</v>
      </c>
      <c r="D1739" s="487">
        <v>53.05</v>
      </c>
    </row>
    <row r="1740" spans="1:4" ht="25" x14ac:dyDescent="0.25">
      <c r="A1740" s="88" t="s">
        <v>4490</v>
      </c>
      <c r="B1740" s="193" t="s">
        <v>9321</v>
      </c>
      <c r="C1740" s="88" t="s">
        <v>77</v>
      </c>
      <c r="D1740" s="487">
        <v>259.91000000000003</v>
      </c>
    </row>
    <row r="1741" spans="1:4" ht="25" x14ac:dyDescent="0.25">
      <c r="A1741" s="88" t="s">
        <v>4491</v>
      </c>
      <c r="B1741" s="193" t="s">
        <v>9076</v>
      </c>
      <c r="C1741" s="88" t="s">
        <v>77</v>
      </c>
      <c r="D1741" s="487">
        <v>499.2</v>
      </c>
    </row>
    <row r="1742" spans="1:4" ht="25" x14ac:dyDescent="0.25">
      <c r="A1742" s="88" t="s">
        <v>4492</v>
      </c>
      <c r="B1742" s="193" t="s">
        <v>9385</v>
      </c>
      <c r="C1742" s="88" t="s">
        <v>77</v>
      </c>
      <c r="D1742" s="487">
        <v>708.65</v>
      </c>
    </row>
    <row r="1743" spans="1:4" ht="25" x14ac:dyDescent="0.25">
      <c r="A1743" s="88" t="s">
        <v>4493</v>
      </c>
      <c r="B1743" s="193" t="s">
        <v>9386</v>
      </c>
      <c r="C1743" s="88" t="s">
        <v>77</v>
      </c>
      <c r="D1743" s="487">
        <v>1135.55</v>
      </c>
    </row>
    <row r="1744" spans="1:4" ht="25" x14ac:dyDescent="0.25">
      <c r="A1744" s="88" t="s">
        <v>4494</v>
      </c>
      <c r="B1744" s="193" t="s">
        <v>9387</v>
      </c>
      <c r="C1744" s="88" t="s">
        <v>77</v>
      </c>
      <c r="D1744" s="487">
        <v>1474</v>
      </c>
    </row>
    <row r="1745" spans="1:4" ht="25" x14ac:dyDescent="0.25">
      <c r="A1745" s="88" t="s">
        <v>4495</v>
      </c>
      <c r="B1745" s="193" t="s">
        <v>11564</v>
      </c>
      <c r="C1745" s="88" t="s">
        <v>77</v>
      </c>
      <c r="D1745" s="487">
        <v>1667.22</v>
      </c>
    </row>
    <row r="1746" spans="1:4" ht="25" x14ac:dyDescent="0.25">
      <c r="A1746" s="88" t="s">
        <v>4496</v>
      </c>
      <c r="B1746" s="193" t="s">
        <v>11563</v>
      </c>
      <c r="C1746" s="88" t="s">
        <v>77</v>
      </c>
      <c r="D1746" s="487">
        <v>2406.75</v>
      </c>
    </row>
    <row r="1747" spans="1:4" ht="25" x14ac:dyDescent="0.25">
      <c r="A1747" s="88" t="s">
        <v>4486</v>
      </c>
      <c r="B1747" s="193" t="s">
        <v>9318</v>
      </c>
      <c r="C1747" s="88" t="s">
        <v>77</v>
      </c>
      <c r="D1747" s="487">
        <v>1706.05</v>
      </c>
    </row>
    <row r="1748" spans="1:4" ht="25" x14ac:dyDescent="0.25">
      <c r="A1748" s="88" t="s">
        <v>4487</v>
      </c>
      <c r="B1748" s="193" t="s">
        <v>9320</v>
      </c>
      <c r="C1748" s="88" t="s">
        <v>77</v>
      </c>
      <c r="D1748" s="487">
        <v>1973.25</v>
      </c>
    </row>
    <row r="1749" spans="1:4" ht="25" x14ac:dyDescent="0.25">
      <c r="A1749" s="88" t="s">
        <v>4488</v>
      </c>
      <c r="B1749" s="193" t="s">
        <v>9319</v>
      </c>
      <c r="C1749" s="88" t="s">
        <v>77</v>
      </c>
      <c r="D1749" s="487">
        <v>2545.0500000000002</v>
      </c>
    </row>
    <row r="1750" spans="1:4" ht="25" x14ac:dyDescent="0.25">
      <c r="A1750" s="88" t="s">
        <v>4489</v>
      </c>
      <c r="B1750" s="193" t="s">
        <v>9317</v>
      </c>
      <c r="C1750" s="88" t="s">
        <v>77</v>
      </c>
      <c r="D1750" s="487">
        <v>3060.95</v>
      </c>
    </row>
    <row r="1751" spans="1:4" ht="25" x14ac:dyDescent="0.25">
      <c r="A1751" s="88" t="s">
        <v>4484</v>
      </c>
      <c r="B1751" s="193" t="s">
        <v>9316</v>
      </c>
      <c r="C1751" s="88" t="s">
        <v>77</v>
      </c>
      <c r="D1751" s="487">
        <v>2438.9499999999998</v>
      </c>
    </row>
    <row r="1752" spans="1:4" ht="25" x14ac:dyDescent="0.25">
      <c r="A1752" s="88" t="s">
        <v>4485</v>
      </c>
      <c r="B1752" s="193" t="s">
        <v>9315</v>
      </c>
      <c r="C1752" s="88" t="s">
        <v>77</v>
      </c>
      <c r="D1752" s="487">
        <v>3013.8</v>
      </c>
    </row>
    <row r="1753" spans="1:4" x14ac:dyDescent="0.25">
      <c r="A1753" s="88"/>
      <c r="B1753" s="193" t="s">
        <v>11924</v>
      </c>
      <c r="C1753" s="88"/>
      <c r="D1753" s="487"/>
    </row>
    <row r="1754" spans="1:4" ht="25" x14ac:dyDescent="0.25">
      <c r="A1754" s="88" t="s">
        <v>13042</v>
      </c>
      <c r="B1754" s="193" t="s">
        <v>13043</v>
      </c>
      <c r="C1754" s="88" t="s">
        <v>77</v>
      </c>
      <c r="D1754" s="487">
        <v>1173</v>
      </c>
    </row>
    <row r="1755" spans="1:4" ht="25" x14ac:dyDescent="0.25">
      <c r="A1755" s="88" t="s">
        <v>13044</v>
      </c>
      <c r="B1755" s="193" t="s">
        <v>13045</v>
      </c>
      <c r="C1755" s="88" t="s">
        <v>77</v>
      </c>
      <c r="D1755" s="487">
        <v>1530</v>
      </c>
    </row>
    <row r="1756" spans="1:4" ht="25" x14ac:dyDescent="0.25">
      <c r="A1756" s="88" t="s">
        <v>4475</v>
      </c>
      <c r="B1756" s="193" t="s">
        <v>9328</v>
      </c>
      <c r="C1756" s="88" t="s">
        <v>77</v>
      </c>
      <c r="D1756" s="487">
        <v>2033.5</v>
      </c>
    </row>
    <row r="1757" spans="1:4" ht="25" x14ac:dyDescent="0.25">
      <c r="A1757" s="88" t="s">
        <v>13046</v>
      </c>
      <c r="B1757" s="193" t="s">
        <v>13047</v>
      </c>
      <c r="C1757" s="88" t="s">
        <v>77</v>
      </c>
      <c r="D1757" s="487">
        <v>2240.1</v>
      </c>
    </row>
    <row r="1758" spans="1:4" ht="25" x14ac:dyDescent="0.25">
      <c r="A1758" s="88" t="s">
        <v>4480</v>
      </c>
      <c r="B1758" s="193" t="s">
        <v>9323</v>
      </c>
      <c r="C1758" s="88" t="s">
        <v>77</v>
      </c>
      <c r="D1758" s="487">
        <v>4457.07</v>
      </c>
    </row>
    <row r="1759" spans="1:4" ht="25" x14ac:dyDescent="0.25">
      <c r="A1759" s="88" t="s">
        <v>4476</v>
      </c>
      <c r="B1759" s="193" t="s">
        <v>9324</v>
      </c>
      <c r="C1759" s="88" t="s">
        <v>77</v>
      </c>
      <c r="D1759" s="487">
        <v>1767.06</v>
      </c>
    </row>
    <row r="1760" spans="1:4" ht="25" x14ac:dyDescent="0.25">
      <c r="A1760" s="88" t="s">
        <v>4477</v>
      </c>
      <c r="B1760" s="193" t="s">
        <v>9325</v>
      </c>
      <c r="C1760" s="88" t="s">
        <v>77</v>
      </c>
      <c r="D1760" s="487">
        <v>2829.5</v>
      </c>
    </row>
    <row r="1761" spans="1:4" ht="25" x14ac:dyDescent="0.25">
      <c r="A1761" s="88" t="s">
        <v>13048</v>
      </c>
      <c r="B1761" s="193" t="s">
        <v>13049</v>
      </c>
      <c r="C1761" s="88" t="s">
        <v>77</v>
      </c>
      <c r="D1761" s="487">
        <v>4862</v>
      </c>
    </row>
    <row r="1762" spans="1:4" ht="25" x14ac:dyDescent="0.25">
      <c r="A1762" s="88" t="s">
        <v>4478</v>
      </c>
      <c r="B1762" s="193" t="s">
        <v>9326</v>
      </c>
      <c r="C1762" s="88" t="s">
        <v>77</v>
      </c>
      <c r="D1762" s="487">
        <v>3634.31</v>
      </c>
    </row>
    <row r="1763" spans="1:4" ht="25" x14ac:dyDescent="0.25">
      <c r="A1763" s="88" t="s">
        <v>4479</v>
      </c>
      <c r="B1763" s="193" t="s">
        <v>9327</v>
      </c>
      <c r="C1763" s="88" t="s">
        <v>77</v>
      </c>
      <c r="D1763" s="487">
        <v>4433.87</v>
      </c>
    </row>
    <row r="1764" spans="1:4" ht="25" x14ac:dyDescent="0.25">
      <c r="A1764" s="88" t="s">
        <v>4481</v>
      </c>
      <c r="B1764" s="193" t="s">
        <v>9383</v>
      </c>
      <c r="C1764" s="88" t="s">
        <v>77</v>
      </c>
      <c r="D1764" s="487">
        <v>463.05</v>
      </c>
    </row>
    <row r="1765" spans="1:4" ht="25" x14ac:dyDescent="0.25">
      <c r="A1765" s="88" t="s">
        <v>13050</v>
      </c>
      <c r="B1765" s="193" t="s">
        <v>13051</v>
      </c>
      <c r="C1765" s="88" t="s">
        <v>77</v>
      </c>
      <c r="D1765" s="487">
        <v>699</v>
      </c>
    </row>
    <row r="1766" spans="1:4" ht="25" x14ac:dyDescent="0.25">
      <c r="A1766" s="88" t="s">
        <v>4482</v>
      </c>
      <c r="B1766" s="193" t="s">
        <v>9322</v>
      </c>
      <c r="C1766" s="88" t="s">
        <v>77</v>
      </c>
      <c r="D1766" s="487">
        <v>744.51</v>
      </c>
    </row>
    <row r="1767" spans="1:4" ht="25" x14ac:dyDescent="0.25">
      <c r="A1767" s="88" t="s">
        <v>4483</v>
      </c>
      <c r="B1767" s="193" t="s">
        <v>9384</v>
      </c>
      <c r="C1767" s="88" t="s">
        <v>77</v>
      </c>
      <c r="D1767" s="487">
        <v>928</v>
      </c>
    </row>
    <row r="1768" spans="1:4" x14ac:dyDescent="0.25">
      <c r="A1768" s="88"/>
      <c r="B1768" s="193" t="s">
        <v>16031</v>
      </c>
      <c r="C1768" s="88"/>
      <c r="D1768" s="487"/>
    </row>
    <row r="1769" spans="1:4" ht="25" x14ac:dyDescent="0.25">
      <c r="A1769" s="88" t="s">
        <v>16032</v>
      </c>
      <c r="B1769" s="193" t="s">
        <v>16033</v>
      </c>
      <c r="C1769" s="88" t="s">
        <v>77</v>
      </c>
      <c r="D1769" s="487">
        <v>1050</v>
      </c>
    </row>
    <row r="1770" spans="1:4" x14ac:dyDescent="0.25">
      <c r="A1770" s="88"/>
      <c r="B1770" s="193" t="s">
        <v>11925</v>
      </c>
      <c r="C1770" s="88"/>
      <c r="D1770" s="487"/>
    </row>
    <row r="1771" spans="1:4" x14ac:dyDescent="0.25">
      <c r="A1771" s="88"/>
      <c r="B1771" s="193" t="s">
        <v>11926</v>
      </c>
      <c r="C1771" s="88"/>
      <c r="D1771" s="487"/>
    </row>
    <row r="1772" spans="1:4" ht="25" x14ac:dyDescent="0.25">
      <c r="A1772" s="88" t="s">
        <v>11927</v>
      </c>
      <c r="B1772" s="193" t="s">
        <v>11928</v>
      </c>
      <c r="C1772" s="88" t="s">
        <v>77</v>
      </c>
      <c r="D1772" s="487">
        <v>318.54000000000002</v>
      </c>
    </row>
    <row r="1773" spans="1:4" ht="25" x14ac:dyDescent="0.25">
      <c r="A1773" s="88" t="s">
        <v>11929</v>
      </c>
      <c r="B1773" s="193" t="s">
        <v>11930</v>
      </c>
      <c r="C1773" s="88" t="s">
        <v>77</v>
      </c>
      <c r="D1773" s="487">
        <v>481.83</v>
      </c>
    </row>
    <row r="1774" spans="1:4" ht="25" x14ac:dyDescent="0.25">
      <c r="A1774" s="88" t="s">
        <v>11931</v>
      </c>
      <c r="B1774" s="193" t="s">
        <v>11932</v>
      </c>
      <c r="C1774" s="88" t="s">
        <v>77</v>
      </c>
      <c r="D1774" s="487">
        <v>620.66</v>
      </c>
    </row>
    <row r="1775" spans="1:4" ht="25" x14ac:dyDescent="0.25">
      <c r="A1775" s="88" t="s">
        <v>11933</v>
      </c>
      <c r="B1775" s="193" t="s">
        <v>11934</v>
      </c>
      <c r="C1775" s="88" t="s">
        <v>77</v>
      </c>
      <c r="D1775" s="487">
        <v>700</v>
      </c>
    </row>
    <row r="1776" spans="1:4" ht="25" x14ac:dyDescent="0.25">
      <c r="A1776" s="88" t="s">
        <v>11935</v>
      </c>
      <c r="B1776" s="193" t="s">
        <v>11936</v>
      </c>
      <c r="C1776" s="88" t="s">
        <v>77</v>
      </c>
      <c r="D1776" s="487">
        <v>155.6</v>
      </c>
    </row>
    <row r="1777" spans="1:4" ht="25" x14ac:dyDescent="0.25">
      <c r="A1777" s="88" t="s">
        <v>11937</v>
      </c>
      <c r="B1777" s="193" t="s">
        <v>11938</v>
      </c>
      <c r="C1777" s="88" t="s">
        <v>77</v>
      </c>
      <c r="D1777" s="487">
        <v>368.22</v>
      </c>
    </row>
    <row r="1778" spans="1:4" ht="25" x14ac:dyDescent="0.25">
      <c r="A1778" s="88" t="s">
        <v>11939</v>
      </c>
      <c r="B1778" s="193" t="s">
        <v>11940</v>
      </c>
      <c r="C1778" s="88" t="s">
        <v>77</v>
      </c>
      <c r="D1778" s="487">
        <v>389.92</v>
      </c>
    </row>
    <row r="1779" spans="1:4" ht="25" x14ac:dyDescent="0.25">
      <c r="A1779" s="88" t="s">
        <v>11941</v>
      </c>
      <c r="B1779" s="193" t="s">
        <v>11942</v>
      </c>
      <c r="C1779" s="88" t="s">
        <v>77</v>
      </c>
      <c r="D1779" s="487">
        <v>605.54999999999995</v>
      </c>
    </row>
    <row r="1780" spans="1:4" ht="25" x14ac:dyDescent="0.25">
      <c r="A1780" s="88" t="s">
        <v>11943</v>
      </c>
      <c r="B1780" s="193" t="s">
        <v>11944</v>
      </c>
      <c r="C1780" s="88" t="s">
        <v>77</v>
      </c>
      <c r="D1780" s="487">
        <v>720</v>
      </c>
    </row>
    <row r="1781" spans="1:4" ht="25" x14ac:dyDescent="0.25">
      <c r="A1781" s="88" t="s">
        <v>11945</v>
      </c>
      <c r="B1781" s="193" t="s">
        <v>11946</v>
      </c>
      <c r="C1781" s="88" t="s">
        <v>77</v>
      </c>
      <c r="D1781" s="487">
        <v>887</v>
      </c>
    </row>
    <row r="1782" spans="1:4" ht="25" x14ac:dyDescent="0.25">
      <c r="A1782" s="88" t="s">
        <v>11947</v>
      </c>
      <c r="B1782" s="193" t="s">
        <v>11948</v>
      </c>
      <c r="C1782" s="88" t="s">
        <v>77</v>
      </c>
      <c r="D1782" s="487">
        <v>890</v>
      </c>
    </row>
    <row r="1783" spans="1:4" ht="25" x14ac:dyDescent="0.25">
      <c r="A1783" s="88" t="s">
        <v>11949</v>
      </c>
      <c r="B1783" s="193" t="s">
        <v>11950</v>
      </c>
      <c r="C1783" s="88" t="s">
        <v>77</v>
      </c>
      <c r="D1783" s="487">
        <v>920</v>
      </c>
    </row>
    <row r="1784" spans="1:4" ht="25" x14ac:dyDescent="0.25">
      <c r="A1784" s="88" t="s">
        <v>11951</v>
      </c>
      <c r="B1784" s="193" t="s">
        <v>11952</v>
      </c>
      <c r="C1784" s="88" t="s">
        <v>77</v>
      </c>
      <c r="D1784" s="487">
        <v>1221.83</v>
      </c>
    </row>
    <row r="1785" spans="1:4" ht="25" x14ac:dyDescent="0.25">
      <c r="A1785" s="88" t="s">
        <v>11953</v>
      </c>
      <c r="B1785" s="193" t="s">
        <v>11954</v>
      </c>
      <c r="C1785" s="88" t="s">
        <v>77</v>
      </c>
      <c r="D1785" s="487">
        <v>1380.13</v>
      </c>
    </row>
    <row r="1786" spans="1:4" x14ac:dyDescent="0.25">
      <c r="A1786" s="88"/>
      <c r="B1786" s="193" t="s">
        <v>11955</v>
      </c>
      <c r="C1786" s="88"/>
      <c r="D1786" s="487"/>
    </row>
    <row r="1787" spans="1:4" x14ac:dyDescent="0.25">
      <c r="A1787" s="88" t="s">
        <v>4497</v>
      </c>
      <c r="B1787" s="193" t="s">
        <v>4498</v>
      </c>
      <c r="C1787" s="88" t="s">
        <v>77</v>
      </c>
      <c r="D1787" s="487">
        <v>419.33</v>
      </c>
    </row>
    <row r="1788" spans="1:4" ht="25" x14ac:dyDescent="0.25">
      <c r="A1788" s="88" t="s">
        <v>11956</v>
      </c>
      <c r="B1788" s="193" t="s">
        <v>11957</v>
      </c>
      <c r="C1788" s="88" t="s">
        <v>77</v>
      </c>
      <c r="D1788" s="487">
        <v>51.49</v>
      </c>
    </row>
    <row r="1789" spans="1:4" ht="25" x14ac:dyDescent="0.25">
      <c r="A1789" s="88" t="s">
        <v>11958</v>
      </c>
      <c r="B1789" s="193" t="s">
        <v>11959</v>
      </c>
      <c r="C1789" s="88" t="s">
        <v>77</v>
      </c>
      <c r="D1789" s="487">
        <v>44.39</v>
      </c>
    </row>
    <row r="1790" spans="1:4" ht="25" x14ac:dyDescent="0.25">
      <c r="A1790" s="88" t="s">
        <v>11960</v>
      </c>
      <c r="B1790" s="193" t="s">
        <v>11961</v>
      </c>
      <c r="C1790" s="88" t="s">
        <v>77</v>
      </c>
      <c r="D1790" s="487">
        <v>92.95</v>
      </c>
    </row>
    <row r="1791" spans="1:4" ht="25" x14ac:dyDescent="0.25">
      <c r="A1791" s="88" t="s">
        <v>11962</v>
      </c>
      <c r="B1791" s="193" t="s">
        <v>11963</v>
      </c>
      <c r="C1791" s="88" t="s">
        <v>77</v>
      </c>
      <c r="D1791" s="487">
        <v>145.03</v>
      </c>
    </row>
    <row r="1792" spans="1:4" ht="25" x14ac:dyDescent="0.25">
      <c r="A1792" s="88" t="s">
        <v>4499</v>
      </c>
      <c r="B1792" s="193" t="s">
        <v>9051</v>
      </c>
      <c r="C1792" s="88" t="s">
        <v>77</v>
      </c>
      <c r="D1792" s="487">
        <v>18.21</v>
      </c>
    </row>
    <row r="1793" spans="1:4" ht="25" x14ac:dyDescent="0.25">
      <c r="A1793" s="88" t="s">
        <v>4500</v>
      </c>
      <c r="B1793" s="193" t="s">
        <v>9050</v>
      </c>
      <c r="C1793" s="88" t="s">
        <v>77</v>
      </c>
      <c r="D1793" s="487">
        <v>19.010000000000002</v>
      </c>
    </row>
    <row r="1794" spans="1:4" ht="25" x14ac:dyDescent="0.25">
      <c r="A1794" s="88" t="s">
        <v>4501</v>
      </c>
      <c r="B1794" s="193" t="s">
        <v>9052</v>
      </c>
      <c r="C1794" s="88" t="s">
        <v>77</v>
      </c>
      <c r="D1794" s="487">
        <v>31.06</v>
      </c>
    </row>
    <row r="1795" spans="1:4" ht="25" x14ac:dyDescent="0.25">
      <c r="A1795" s="88" t="s">
        <v>4502</v>
      </c>
      <c r="B1795" s="193" t="s">
        <v>9053</v>
      </c>
      <c r="C1795" s="88" t="s">
        <v>77</v>
      </c>
      <c r="D1795" s="487">
        <v>34.090000000000003</v>
      </c>
    </row>
    <row r="1796" spans="1:4" ht="25" x14ac:dyDescent="0.25">
      <c r="A1796" s="88" t="s">
        <v>4503</v>
      </c>
      <c r="B1796" s="193" t="s">
        <v>9056</v>
      </c>
      <c r="C1796" s="88" t="s">
        <v>77</v>
      </c>
      <c r="D1796" s="487">
        <v>3.7</v>
      </c>
    </row>
    <row r="1797" spans="1:4" ht="25" x14ac:dyDescent="0.25">
      <c r="A1797" s="88" t="s">
        <v>4504</v>
      </c>
      <c r="B1797" s="193" t="s">
        <v>9058</v>
      </c>
      <c r="C1797" s="88" t="s">
        <v>77</v>
      </c>
      <c r="D1797" s="487">
        <v>4.3</v>
      </c>
    </row>
    <row r="1798" spans="1:4" ht="25" x14ac:dyDescent="0.25">
      <c r="A1798" s="88" t="s">
        <v>4505</v>
      </c>
      <c r="B1798" s="193" t="s">
        <v>9059</v>
      </c>
      <c r="C1798" s="88" t="s">
        <v>77</v>
      </c>
      <c r="D1798" s="487">
        <v>7.68</v>
      </c>
    </row>
    <row r="1799" spans="1:4" ht="25" x14ac:dyDescent="0.25">
      <c r="A1799" s="88" t="s">
        <v>4506</v>
      </c>
      <c r="B1799" s="193" t="s">
        <v>9054</v>
      </c>
      <c r="C1799" s="88" t="s">
        <v>77</v>
      </c>
      <c r="D1799" s="487">
        <v>7.87</v>
      </c>
    </row>
    <row r="1800" spans="1:4" ht="25" x14ac:dyDescent="0.25">
      <c r="A1800" s="88" t="s">
        <v>4507</v>
      </c>
      <c r="B1800" s="193" t="s">
        <v>9055</v>
      </c>
      <c r="C1800" s="88" t="s">
        <v>77</v>
      </c>
      <c r="D1800" s="487">
        <v>13.79</v>
      </c>
    </row>
    <row r="1801" spans="1:4" ht="25" x14ac:dyDescent="0.25">
      <c r="A1801" s="88" t="s">
        <v>4508</v>
      </c>
      <c r="B1801" s="193" t="s">
        <v>9057</v>
      </c>
      <c r="C1801" s="88" t="s">
        <v>77</v>
      </c>
      <c r="D1801" s="487">
        <v>17.170000000000002</v>
      </c>
    </row>
    <row r="1802" spans="1:4" ht="25" x14ac:dyDescent="0.25">
      <c r="A1802" s="88" t="s">
        <v>4509</v>
      </c>
      <c r="B1802" s="193" t="s">
        <v>9060</v>
      </c>
      <c r="C1802" s="88" t="s">
        <v>77</v>
      </c>
      <c r="D1802" s="487">
        <v>63.69</v>
      </c>
    </row>
    <row r="1803" spans="1:4" ht="25" x14ac:dyDescent="0.25">
      <c r="A1803" s="88" t="s">
        <v>4510</v>
      </c>
      <c r="B1803" s="193" t="s">
        <v>10071</v>
      </c>
      <c r="C1803" s="88" t="s">
        <v>77</v>
      </c>
      <c r="D1803" s="487">
        <v>83.88</v>
      </c>
    </row>
    <row r="1804" spans="1:4" ht="25" x14ac:dyDescent="0.25">
      <c r="A1804" s="88" t="s">
        <v>4511</v>
      </c>
      <c r="B1804" s="193" t="s">
        <v>9061</v>
      </c>
      <c r="C1804" s="88" t="s">
        <v>77</v>
      </c>
      <c r="D1804" s="487">
        <v>28.57</v>
      </c>
    </row>
    <row r="1805" spans="1:4" ht="25" x14ac:dyDescent="0.25">
      <c r="A1805" s="88" t="s">
        <v>4512</v>
      </c>
      <c r="B1805" s="193" t="s">
        <v>9062</v>
      </c>
      <c r="C1805" s="88" t="s">
        <v>77</v>
      </c>
      <c r="D1805" s="487">
        <v>43.9</v>
      </c>
    </row>
    <row r="1806" spans="1:4" ht="25" x14ac:dyDescent="0.25">
      <c r="A1806" s="88" t="s">
        <v>4513</v>
      </c>
      <c r="B1806" s="193" t="s">
        <v>9063</v>
      </c>
      <c r="C1806" s="88" t="s">
        <v>77</v>
      </c>
      <c r="D1806" s="487">
        <v>60.04</v>
      </c>
    </row>
    <row r="1807" spans="1:4" ht="25" x14ac:dyDescent="0.25">
      <c r="A1807" s="88" t="s">
        <v>4514</v>
      </c>
      <c r="B1807" s="193" t="s">
        <v>9064</v>
      </c>
      <c r="C1807" s="88" t="s">
        <v>77</v>
      </c>
      <c r="D1807" s="487">
        <v>78.91</v>
      </c>
    </row>
    <row r="1808" spans="1:4" ht="25" x14ac:dyDescent="0.25">
      <c r="A1808" s="88" t="s">
        <v>4515</v>
      </c>
      <c r="B1808" s="193" t="s">
        <v>9065</v>
      </c>
      <c r="C1808" s="88" t="s">
        <v>77</v>
      </c>
      <c r="D1808" s="487">
        <v>95.05</v>
      </c>
    </row>
    <row r="1809" spans="1:4" ht="37.5" x14ac:dyDescent="0.25">
      <c r="A1809" s="88" t="s">
        <v>4517</v>
      </c>
      <c r="B1809" s="193" t="s">
        <v>9067</v>
      </c>
      <c r="C1809" s="88" t="s">
        <v>77</v>
      </c>
      <c r="D1809" s="487">
        <v>51.85</v>
      </c>
    </row>
    <row r="1810" spans="1:4" ht="37.5" x14ac:dyDescent="0.25">
      <c r="A1810" s="88" t="s">
        <v>4518</v>
      </c>
      <c r="B1810" s="193" t="s">
        <v>9068</v>
      </c>
      <c r="C1810" s="88" t="s">
        <v>77</v>
      </c>
      <c r="D1810" s="487">
        <v>64.09</v>
      </c>
    </row>
    <row r="1811" spans="1:4" ht="37.5" x14ac:dyDescent="0.25">
      <c r="A1811" s="88" t="s">
        <v>4516</v>
      </c>
      <c r="B1811" s="193" t="s">
        <v>9066</v>
      </c>
      <c r="C1811" s="88" t="s">
        <v>77</v>
      </c>
      <c r="D1811" s="487">
        <v>74.58</v>
      </c>
    </row>
    <row r="1812" spans="1:4" ht="37.5" x14ac:dyDescent="0.25">
      <c r="A1812" s="88" t="s">
        <v>4520</v>
      </c>
      <c r="B1812" s="193" t="s">
        <v>9070</v>
      </c>
      <c r="C1812" s="88" t="s">
        <v>77</v>
      </c>
      <c r="D1812" s="487">
        <v>52.32</v>
      </c>
    </row>
    <row r="1813" spans="1:4" ht="37.5" x14ac:dyDescent="0.25">
      <c r="A1813" s="88" t="s">
        <v>4519</v>
      </c>
      <c r="B1813" s="193" t="s">
        <v>9069</v>
      </c>
      <c r="C1813" s="88" t="s">
        <v>77</v>
      </c>
      <c r="D1813" s="487">
        <v>96.29</v>
      </c>
    </row>
    <row r="1814" spans="1:4" ht="25" x14ac:dyDescent="0.25">
      <c r="A1814" s="88" t="s">
        <v>4521</v>
      </c>
      <c r="B1814" s="193" t="s">
        <v>9071</v>
      </c>
      <c r="C1814" s="88" t="s">
        <v>77</v>
      </c>
      <c r="D1814" s="487">
        <v>119.96</v>
      </c>
    </row>
    <row r="1815" spans="1:4" ht="25" x14ac:dyDescent="0.25">
      <c r="A1815" s="88" t="s">
        <v>4522</v>
      </c>
      <c r="B1815" s="193" t="s">
        <v>9072</v>
      </c>
      <c r="C1815" s="88" t="s">
        <v>77</v>
      </c>
      <c r="D1815" s="487">
        <v>104.98</v>
      </c>
    </row>
    <row r="1816" spans="1:4" ht="25" x14ac:dyDescent="0.25">
      <c r="A1816" s="88" t="s">
        <v>4524</v>
      </c>
      <c r="B1816" s="193" t="s">
        <v>9074</v>
      </c>
      <c r="C1816" s="88" t="s">
        <v>77</v>
      </c>
      <c r="D1816" s="487">
        <v>23.93</v>
      </c>
    </row>
    <row r="1817" spans="1:4" ht="25" x14ac:dyDescent="0.25">
      <c r="A1817" s="88" t="s">
        <v>4523</v>
      </c>
      <c r="B1817" s="193" t="s">
        <v>9073</v>
      </c>
      <c r="C1817" s="88" t="s">
        <v>77</v>
      </c>
      <c r="D1817" s="487">
        <v>14.39</v>
      </c>
    </row>
    <row r="1818" spans="1:4" x14ac:dyDescent="0.25">
      <c r="A1818" s="88" t="s">
        <v>4525</v>
      </c>
      <c r="B1818" s="193" t="s">
        <v>9075</v>
      </c>
      <c r="C1818" s="88" t="s">
        <v>77</v>
      </c>
      <c r="D1818" s="487">
        <v>23.01</v>
      </c>
    </row>
    <row r="1819" spans="1:4" x14ac:dyDescent="0.25">
      <c r="A1819" s="88" t="s">
        <v>11964</v>
      </c>
      <c r="B1819" s="193" t="s">
        <v>11965</v>
      </c>
      <c r="C1819" s="88" t="s">
        <v>77</v>
      </c>
      <c r="D1819" s="487">
        <v>41.34</v>
      </c>
    </row>
    <row r="1820" spans="1:4" ht="25" x14ac:dyDescent="0.25">
      <c r="A1820" s="88" t="s">
        <v>16034</v>
      </c>
      <c r="B1820" s="193" t="s">
        <v>16035</v>
      </c>
      <c r="C1820" s="88" t="s">
        <v>77</v>
      </c>
      <c r="D1820" s="487">
        <v>651.02</v>
      </c>
    </row>
    <row r="1821" spans="1:4" x14ac:dyDescent="0.25">
      <c r="A1821" s="88" t="s">
        <v>11966</v>
      </c>
      <c r="B1821" s="193" t="s">
        <v>11967</v>
      </c>
      <c r="C1821" s="88" t="s">
        <v>77</v>
      </c>
      <c r="D1821" s="487">
        <v>336.02</v>
      </c>
    </row>
    <row r="1822" spans="1:4" ht="25" x14ac:dyDescent="0.25">
      <c r="A1822" s="88" t="s">
        <v>11968</v>
      </c>
      <c r="B1822" s="193" t="s">
        <v>11969</v>
      </c>
      <c r="C1822" s="88" t="s">
        <v>77</v>
      </c>
      <c r="D1822" s="487">
        <v>224.28</v>
      </c>
    </row>
    <row r="1823" spans="1:4" ht="25" x14ac:dyDescent="0.25">
      <c r="A1823" s="88" t="s">
        <v>11970</v>
      </c>
      <c r="B1823" s="193" t="s">
        <v>11971</v>
      </c>
      <c r="C1823" s="88" t="s">
        <v>77</v>
      </c>
      <c r="D1823" s="487">
        <v>355.24</v>
      </c>
    </row>
    <row r="1824" spans="1:4" x14ac:dyDescent="0.25">
      <c r="A1824" s="88" t="s">
        <v>11972</v>
      </c>
      <c r="B1824" s="193" t="s">
        <v>11973</v>
      </c>
      <c r="C1824" s="88" t="s">
        <v>77</v>
      </c>
      <c r="D1824" s="487">
        <v>99.04</v>
      </c>
    </row>
    <row r="1825" spans="1:4" x14ac:dyDescent="0.25">
      <c r="A1825" s="88" t="s">
        <v>11974</v>
      </c>
      <c r="B1825" s="193" t="s">
        <v>11975</v>
      </c>
      <c r="C1825" s="88" t="s">
        <v>77</v>
      </c>
      <c r="D1825" s="487">
        <v>31.28</v>
      </c>
    </row>
    <row r="1826" spans="1:4" ht="25" x14ac:dyDescent="0.25">
      <c r="A1826" s="88" t="s">
        <v>11976</v>
      </c>
      <c r="B1826" s="193" t="s">
        <v>11977</v>
      </c>
      <c r="C1826" s="88" t="s">
        <v>77</v>
      </c>
      <c r="D1826" s="487">
        <v>270.54000000000002</v>
      </c>
    </row>
    <row r="1827" spans="1:4" ht="25" x14ac:dyDescent="0.25">
      <c r="A1827" s="88" t="s">
        <v>11978</v>
      </c>
      <c r="B1827" s="193" t="s">
        <v>11979</v>
      </c>
      <c r="C1827" s="88" t="s">
        <v>77</v>
      </c>
      <c r="D1827" s="487">
        <v>369.95</v>
      </c>
    </row>
    <row r="1828" spans="1:4" ht="25" x14ac:dyDescent="0.25">
      <c r="A1828" s="88" t="s">
        <v>11980</v>
      </c>
      <c r="B1828" s="193" t="s">
        <v>11981</v>
      </c>
      <c r="C1828" s="88" t="s">
        <v>77</v>
      </c>
      <c r="D1828" s="487">
        <v>587.11</v>
      </c>
    </row>
    <row r="1829" spans="1:4" ht="25" x14ac:dyDescent="0.25">
      <c r="A1829" s="88" t="s">
        <v>11982</v>
      </c>
      <c r="B1829" s="193" t="s">
        <v>11983</v>
      </c>
      <c r="C1829" s="88" t="s">
        <v>77</v>
      </c>
      <c r="D1829" s="487">
        <v>1376.87</v>
      </c>
    </row>
    <row r="1830" spans="1:4" x14ac:dyDescent="0.25">
      <c r="A1830" s="88" t="s">
        <v>11984</v>
      </c>
      <c r="B1830" s="193" t="s">
        <v>11985</v>
      </c>
      <c r="C1830" s="88" t="s">
        <v>77</v>
      </c>
      <c r="D1830" s="487">
        <v>59.03</v>
      </c>
    </row>
    <row r="1831" spans="1:4" x14ac:dyDescent="0.25">
      <c r="A1831" s="88" t="s">
        <v>11986</v>
      </c>
      <c r="B1831" s="193" t="s">
        <v>11987</v>
      </c>
      <c r="C1831" s="88" t="s">
        <v>77</v>
      </c>
      <c r="D1831" s="487">
        <v>120.92</v>
      </c>
    </row>
    <row r="1832" spans="1:4" x14ac:dyDescent="0.25">
      <c r="A1832" s="88" t="s">
        <v>11988</v>
      </c>
      <c r="B1832" s="193" t="s">
        <v>11989</v>
      </c>
      <c r="C1832" s="88" t="s">
        <v>77</v>
      </c>
      <c r="D1832" s="487">
        <v>143.99</v>
      </c>
    </row>
    <row r="1833" spans="1:4" x14ac:dyDescent="0.25">
      <c r="A1833" s="88" t="s">
        <v>11990</v>
      </c>
      <c r="B1833" s="193" t="s">
        <v>11991</v>
      </c>
      <c r="C1833" s="88" t="s">
        <v>77</v>
      </c>
      <c r="D1833" s="487">
        <v>173.23</v>
      </c>
    </row>
    <row r="1834" spans="1:4" x14ac:dyDescent="0.25">
      <c r="A1834" s="88"/>
      <c r="B1834" s="193" t="s">
        <v>14036</v>
      </c>
      <c r="C1834" s="88"/>
      <c r="D1834" s="487"/>
    </row>
    <row r="1835" spans="1:4" ht="25" x14ac:dyDescent="0.25">
      <c r="A1835" s="88" t="s">
        <v>14037</v>
      </c>
      <c r="B1835" s="193" t="s">
        <v>14399</v>
      </c>
      <c r="C1835" s="88" t="s">
        <v>77</v>
      </c>
      <c r="D1835" s="487">
        <v>1313.7</v>
      </c>
    </row>
    <row r="1836" spans="1:4" ht="25" x14ac:dyDescent="0.25">
      <c r="A1836" s="88" t="s">
        <v>14038</v>
      </c>
      <c r="B1836" s="193" t="s">
        <v>14400</v>
      </c>
      <c r="C1836" s="88" t="s">
        <v>77</v>
      </c>
      <c r="D1836" s="487">
        <v>2631.81</v>
      </c>
    </row>
    <row r="1837" spans="1:4" ht="25" x14ac:dyDescent="0.25">
      <c r="A1837" s="88" t="s">
        <v>14039</v>
      </c>
      <c r="B1837" s="193" t="s">
        <v>14401</v>
      </c>
      <c r="C1837" s="88" t="s">
        <v>77</v>
      </c>
      <c r="D1837" s="487">
        <v>3574.79</v>
      </c>
    </row>
    <row r="1838" spans="1:4" ht="25" x14ac:dyDescent="0.25">
      <c r="A1838" s="88" t="s">
        <v>14040</v>
      </c>
      <c r="B1838" s="193" t="s">
        <v>14402</v>
      </c>
      <c r="C1838" s="88" t="s">
        <v>77</v>
      </c>
      <c r="D1838" s="487">
        <v>4291.43</v>
      </c>
    </row>
    <row r="1839" spans="1:4" x14ac:dyDescent="0.25">
      <c r="A1839" s="88"/>
      <c r="B1839" s="193" t="s">
        <v>11992</v>
      </c>
      <c r="C1839" s="88"/>
      <c r="D1839" s="487"/>
    </row>
    <row r="1840" spans="1:4" ht="25" x14ac:dyDescent="0.25">
      <c r="A1840" s="88" t="s">
        <v>4526</v>
      </c>
      <c r="B1840" s="193" t="s">
        <v>4527</v>
      </c>
      <c r="C1840" s="88" t="s">
        <v>77</v>
      </c>
      <c r="D1840" s="487">
        <v>1513.93</v>
      </c>
    </row>
    <row r="1841" spans="1:4" ht="25" x14ac:dyDescent="0.25">
      <c r="A1841" s="88" t="s">
        <v>4528</v>
      </c>
      <c r="B1841" s="193" t="s">
        <v>4529</v>
      </c>
      <c r="C1841" s="88" t="s">
        <v>77</v>
      </c>
      <c r="D1841" s="487">
        <v>1662.22</v>
      </c>
    </row>
    <row r="1842" spans="1:4" ht="25" x14ac:dyDescent="0.25">
      <c r="A1842" s="88" t="s">
        <v>4530</v>
      </c>
      <c r="B1842" s="193" t="s">
        <v>4531</v>
      </c>
      <c r="C1842" s="88" t="s">
        <v>77</v>
      </c>
      <c r="D1842" s="487">
        <v>1840.92</v>
      </c>
    </row>
    <row r="1843" spans="1:4" ht="25" x14ac:dyDescent="0.25">
      <c r="A1843" s="88" t="s">
        <v>4532</v>
      </c>
      <c r="B1843" s="193" t="s">
        <v>4533</v>
      </c>
      <c r="C1843" s="88" t="s">
        <v>77</v>
      </c>
      <c r="D1843" s="487">
        <v>2506.39</v>
      </c>
    </row>
    <row r="1844" spans="1:4" ht="25" x14ac:dyDescent="0.25">
      <c r="A1844" s="88" t="s">
        <v>4534</v>
      </c>
      <c r="B1844" s="193" t="s">
        <v>4535</v>
      </c>
      <c r="C1844" s="88" t="s">
        <v>77</v>
      </c>
      <c r="D1844" s="487">
        <v>3099.16</v>
      </c>
    </row>
    <row r="1845" spans="1:4" ht="25" x14ac:dyDescent="0.25">
      <c r="A1845" s="88" t="s">
        <v>4536</v>
      </c>
      <c r="B1845" s="193" t="s">
        <v>4537</v>
      </c>
      <c r="C1845" s="88" t="s">
        <v>77</v>
      </c>
      <c r="D1845" s="487">
        <v>5139.82</v>
      </c>
    </row>
    <row r="1846" spans="1:4" ht="25" x14ac:dyDescent="0.25">
      <c r="A1846" s="88" t="s">
        <v>4538</v>
      </c>
      <c r="B1846" s="193" t="s">
        <v>4539</v>
      </c>
      <c r="C1846" s="88" t="s">
        <v>77</v>
      </c>
      <c r="D1846" s="487">
        <v>317.42</v>
      </c>
    </row>
    <row r="1847" spans="1:4" ht="25" x14ac:dyDescent="0.25">
      <c r="A1847" s="88" t="s">
        <v>4572</v>
      </c>
      <c r="B1847" s="193" t="s">
        <v>4573</v>
      </c>
      <c r="C1847" s="88" t="s">
        <v>77</v>
      </c>
      <c r="D1847" s="487">
        <v>338.64</v>
      </c>
    </row>
    <row r="1848" spans="1:4" ht="25" x14ac:dyDescent="0.25">
      <c r="A1848" s="88" t="s">
        <v>4540</v>
      </c>
      <c r="B1848" s="193" t="s">
        <v>4541</v>
      </c>
      <c r="C1848" s="88" t="s">
        <v>77</v>
      </c>
      <c r="D1848" s="487">
        <v>375.13</v>
      </c>
    </row>
    <row r="1849" spans="1:4" ht="25" x14ac:dyDescent="0.25">
      <c r="A1849" s="88" t="s">
        <v>4542</v>
      </c>
      <c r="B1849" s="193" t="s">
        <v>4543</v>
      </c>
      <c r="C1849" s="88" t="s">
        <v>77</v>
      </c>
      <c r="D1849" s="487">
        <v>499.76</v>
      </c>
    </row>
    <row r="1850" spans="1:4" ht="25" x14ac:dyDescent="0.25">
      <c r="A1850" s="88" t="s">
        <v>4574</v>
      </c>
      <c r="B1850" s="193" t="s">
        <v>4575</v>
      </c>
      <c r="C1850" s="88" t="s">
        <v>77</v>
      </c>
      <c r="D1850" s="487">
        <v>557.46</v>
      </c>
    </row>
    <row r="1851" spans="1:4" ht="25" x14ac:dyDescent="0.25">
      <c r="A1851" s="88" t="s">
        <v>4544</v>
      </c>
      <c r="B1851" s="193" t="s">
        <v>4545</v>
      </c>
      <c r="C1851" s="88" t="s">
        <v>77</v>
      </c>
      <c r="D1851" s="487">
        <v>760.39</v>
      </c>
    </row>
    <row r="1852" spans="1:4" ht="25" x14ac:dyDescent="0.25">
      <c r="A1852" s="88" t="s">
        <v>4546</v>
      </c>
      <c r="B1852" s="193" t="s">
        <v>4547</v>
      </c>
      <c r="C1852" s="88" t="s">
        <v>77</v>
      </c>
      <c r="D1852" s="487">
        <v>978.03</v>
      </c>
    </row>
    <row r="1853" spans="1:4" ht="25" x14ac:dyDescent="0.25">
      <c r="A1853" s="88" t="s">
        <v>4576</v>
      </c>
      <c r="B1853" s="193" t="s">
        <v>4577</v>
      </c>
      <c r="C1853" s="88" t="s">
        <v>77</v>
      </c>
      <c r="D1853" s="487">
        <v>1620.36</v>
      </c>
    </row>
    <row r="1854" spans="1:4" ht="25" x14ac:dyDescent="0.25">
      <c r="A1854" s="88" t="s">
        <v>4564</v>
      </c>
      <c r="B1854" s="193" t="s">
        <v>4565</v>
      </c>
      <c r="C1854" s="88" t="s">
        <v>77</v>
      </c>
      <c r="D1854" s="487">
        <v>1410.52</v>
      </c>
    </row>
    <row r="1855" spans="1:4" ht="25" x14ac:dyDescent="0.25">
      <c r="A1855" s="88" t="s">
        <v>4566</v>
      </c>
      <c r="B1855" s="193" t="s">
        <v>4567</v>
      </c>
      <c r="C1855" s="88" t="s">
        <v>77</v>
      </c>
      <c r="D1855" s="487">
        <v>1937.93</v>
      </c>
    </row>
    <row r="1856" spans="1:4" ht="25" x14ac:dyDescent="0.25">
      <c r="A1856" s="88" t="s">
        <v>4568</v>
      </c>
      <c r="B1856" s="193" t="s">
        <v>4569</v>
      </c>
      <c r="C1856" s="88" t="s">
        <v>77</v>
      </c>
      <c r="D1856" s="487">
        <v>2545.37</v>
      </c>
    </row>
    <row r="1857" spans="1:4" ht="25" x14ac:dyDescent="0.25">
      <c r="A1857" s="88" t="s">
        <v>4570</v>
      </c>
      <c r="B1857" s="193" t="s">
        <v>4571</v>
      </c>
      <c r="C1857" s="88" t="s">
        <v>77</v>
      </c>
      <c r="D1857" s="487">
        <v>3741.19</v>
      </c>
    </row>
    <row r="1858" spans="1:4" ht="25" x14ac:dyDescent="0.25">
      <c r="A1858" s="88" t="s">
        <v>4548</v>
      </c>
      <c r="B1858" s="193" t="s">
        <v>4549</v>
      </c>
      <c r="C1858" s="88" t="s">
        <v>77</v>
      </c>
      <c r="D1858" s="487">
        <v>5635.14</v>
      </c>
    </row>
    <row r="1859" spans="1:4" ht="25" x14ac:dyDescent="0.25">
      <c r="A1859" s="88" t="s">
        <v>4550</v>
      </c>
      <c r="B1859" s="193" t="s">
        <v>4551</v>
      </c>
      <c r="C1859" s="88" t="s">
        <v>77</v>
      </c>
      <c r="D1859" s="487">
        <v>9150.18</v>
      </c>
    </row>
    <row r="1860" spans="1:4" ht="25" x14ac:dyDescent="0.25">
      <c r="A1860" s="88" t="s">
        <v>4552</v>
      </c>
      <c r="B1860" s="193" t="s">
        <v>4553</v>
      </c>
      <c r="C1860" s="88" t="s">
        <v>77</v>
      </c>
      <c r="D1860" s="487">
        <v>12321.18</v>
      </c>
    </row>
    <row r="1861" spans="1:4" x14ac:dyDescent="0.25">
      <c r="A1861" s="88" t="s">
        <v>4554</v>
      </c>
      <c r="B1861" s="193" t="s">
        <v>4555</v>
      </c>
      <c r="C1861" s="88" t="s">
        <v>77</v>
      </c>
      <c r="D1861" s="487">
        <v>383.06</v>
      </c>
    </row>
    <row r="1862" spans="1:4" x14ac:dyDescent="0.25">
      <c r="A1862" s="88" t="s">
        <v>4556</v>
      </c>
      <c r="B1862" s="193" t="s">
        <v>4557</v>
      </c>
      <c r="C1862" s="88" t="s">
        <v>77</v>
      </c>
      <c r="D1862" s="487">
        <v>385.42</v>
      </c>
    </row>
    <row r="1863" spans="1:4" x14ac:dyDescent="0.25">
      <c r="A1863" s="88" t="s">
        <v>4558</v>
      </c>
      <c r="B1863" s="193" t="s">
        <v>4559</v>
      </c>
      <c r="C1863" s="88" t="s">
        <v>77</v>
      </c>
      <c r="D1863" s="487">
        <v>878.17</v>
      </c>
    </row>
    <row r="1864" spans="1:4" x14ac:dyDescent="0.25">
      <c r="A1864" s="88" t="s">
        <v>4560</v>
      </c>
      <c r="B1864" s="193" t="s">
        <v>4561</v>
      </c>
      <c r="C1864" s="88" t="s">
        <v>77</v>
      </c>
      <c r="D1864" s="487">
        <v>1371.06</v>
      </c>
    </row>
    <row r="1865" spans="1:4" x14ac:dyDescent="0.25">
      <c r="A1865" s="88" t="s">
        <v>4562</v>
      </c>
      <c r="B1865" s="193" t="s">
        <v>4563</v>
      </c>
      <c r="C1865" s="88" t="s">
        <v>77</v>
      </c>
      <c r="D1865" s="487">
        <v>1734.24</v>
      </c>
    </row>
    <row r="1866" spans="1:4" x14ac:dyDescent="0.25">
      <c r="A1866" s="88"/>
      <c r="B1866" s="193" t="s">
        <v>12820</v>
      </c>
      <c r="C1866" s="88"/>
      <c r="D1866" s="487"/>
    </row>
    <row r="1867" spans="1:4" ht="25" x14ac:dyDescent="0.25">
      <c r="A1867" s="88" t="s">
        <v>12827</v>
      </c>
      <c r="B1867" s="193" t="s">
        <v>12828</v>
      </c>
      <c r="C1867" s="88" t="s">
        <v>77</v>
      </c>
      <c r="D1867" s="487">
        <v>12365.93</v>
      </c>
    </row>
    <row r="1868" spans="1:4" x14ac:dyDescent="0.25">
      <c r="A1868" s="88" t="s">
        <v>12845</v>
      </c>
      <c r="B1868" s="193" t="s">
        <v>12846</v>
      </c>
      <c r="C1868" s="88" t="s">
        <v>77</v>
      </c>
      <c r="D1868" s="487">
        <v>1689.1</v>
      </c>
    </row>
    <row r="1869" spans="1:4" x14ac:dyDescent="0.25">
      <c r="A1869" s="88" t="s">
        <v>12847</v>
      </c>
      <c r="B1869" s="193" t="s">
        <v>12848</v>
      </c>
      <c r="C1869" s="88" t="s">
        <v>77</v>
      </c>
      <c r="D1869" s="487">
        <v>2074.44</v>
      </c>
    </row>
    <row r="1870" spans="1:4" x14ac:dyDescent="0.25">
      <c r="A1870" s="88" t="s">
        <v>12849</v>
      </c>
      <c r="B1870" s="193" t="s">
        <v>12850</v>
      </c>
      <c r="C1870" s="88" t="s">
        <v>77</v>
      </c>
      <c r="D1870" s="487">
        <v>3732.22</v>
      </c>
    </row>
    <row r="1871" spans="1:4" x14ac:dyDescent="0.25">
      <c r="A1871" s="88" t="s">
        <v>12851</v>
      </c>
      <c r="B1871" s="193" t="s">
        <v>12852</v>
      </c>
      <c r="C1871" s="88" t="s">
        <v>77</v>
      </c>
      <c r="D1871" s="487">
        <v>3759.58</v>
      </c>
    </row>
    <row r="1872" spans="1:4" x14ac:dyDescent="0.25">
      <c r="A1872" s="88" t="s">
        <v>12825</v>
      </c>
      <c r="B1872" s="193" t="s">
        <v>12826</v>
      </c>
      <c r="C1872" s="88" t="s">
        <v>77</v>
      </c>
      <c r="D1872" s="487">
        <v>14071.22</v>
      </c>
    </row>
    <row r="1873" spans="1:4" x14ac:dyDescent="0.25">
      <c r="A1873" s="88" t="s">
        <v>12829</v>
      </c>
      <c r="B1873" s="193" t="s">
        <v>12830</v>
      </c>
      <c r="C1873" s="88" t="s">
        <v>77</v>
      </c>
      <c r="D1873" s="487">
        <v>5170.51</v>
      </c>
    </row>
    <row r="1874" spans="1:4" x14ac:dyDescent="0.25">
      <c r="A1874" s="88" t="s">
        <v>12843</v>
      </c>
      <c r="B1874" s="193" t="s">
        <v>12844</v>
      </c>
      <c r="C1874" s="88" t="s">
        <v>77</v>
      </c>
      <c r="D1874" s="487">
        <v>11508.37</v>
      </c>
    </row>
    <row r="1875" spans="1:4" x14ac:dyDescent="0.25">
      <c r="A1875" s="88" t="s">
        <v>12821</v>
      </c>
      <c r="B1875" s="193" t="s">
        <v>12822</v>
      </c>
      <c r="C1875" s="88" t="s">
        <v>77</v>
      </c>
      <c r="D1875" s="487">
        <v>3214.96</v>
      </c>
    </row>
    <row r="1876" spans="1:4" x14ac:dyDescent="0.25">
      <c r="A1876" s="88" t="s">
        <v>12835</v>
      </c>
      <c r="B1876" s="193" t="s">
        <v>12836</v>
      </c>
      <c r="C1876" s="88" t="s">
        <v>77</v>
      </c>
      <c r="D1876" s="487">
        <v>3638.31</v>
      </c>
    </row>
    <row r="1877" spans="1:4" x14ac:dyDescent="0.25">
      <c r="A1877" s="88" t="s">
        <v>12837</v>
      </c>
      <c r="B1877" s="193" t="s">
        <v>12838</v>
      </c>
      <c r="C1877" s="88" t="s">
        <v>77</v>
      </c>
      <c r="D1877" s="487">
        <v>3263.81</v>
      </c>
    </row>
    <row r="1878" spans="1:4" x14ac:dyDescent="0.25">
      <c r="A1878" s="88" t="s">
        <v>12839</v>
      </c>
      <c r="B1878" s="193" t="s">
        <v>12840</v>
      </c>
      <c r="C1878" s="88" t="s">
        <v>77</v>
      </c>
      <c r="D1878" s="487">
        <v>5983.05</v>
      </c>
    </row>
    <row r="1879" spans="1:4" x14ac:dyDescent="0.25">
      <c r="A1879" s="88" t="s">
        <v>12841</v>
      </c>
      <c r="B1879" s="193" t="s">
        <v>12842</v>
      </c>
      <c r="C1879" s="88" t="s">
        <v>77</v>
      </c>
      <c r="D1879" s="487">
        <v>6504.35</v>
      </c>
    </row>
    <row r="1880" spans="1:4" x14ac:dyDescent="0.25">
      <c r="A1880" s="88" t="s">
        <v>12831</v>
      </c>
      <c r="B1880" s="193" t="s">
        <v>12832</v>
      </c>
      <c r="C1880" s="88" t="s">
        <v>77</v>
      </c>
      <c r="D1880" s="487">
        <v>8448.4699999999993</v>
      </c>
    </row>
    <row r="1881" spans="1:4" x14ac:dyDescent="0.25">
      <c r="A1881" s="88" t="s">
        <v>12833</v>
      </c>
      <c r="B1881" s="193" t="s">
        <v>12834</v>
      </c>
      <c r="C1881" s="88" t="s">
        <v>77</v>
      </c>
      <c r="D1881" s="487">
        <v>13999.48</v>
      </c>
    </row>
    <row r="1882" spans="1:4" x14ac:dyDescent="0.25">
      <c r="A1882" s="88" t="s">
        <v>12823</v>
      </c>
      <c r="B1882" s="193" t="s">
        <v>12824</v>
      </c>
      <c r="C1882" s="88" t="s">
        <v>77</v>
      </c>
      <c r="D1882" s="487">
        <v>656.25</v>
      </c>
    </row>
    <row r="1883" spans="1:4" x14ac:dyDescent="0.25">
      <c r="A1883" s="88"/>
      <c r="B1883" s="193" t="s">
        <v>11993</v>
      </c>
      <c r="C1883" s="88"/>
      <c r="D1883" s="487"/>
    </row>
    <row r="1884" spans="1:4" x14ac:dyDescent="0.25">
      <c r="A1884" s="88" t="s">
        <v>4638</v>
      </c>
      <c r="B1884" s="193" t="s">
        <v>4639</v>
      </c>
      <c r="C1884" s="88" t="s">
        <v>77</v>
      </c>
      <c r="D1884" s="487">
        <v>459.99</v>
      </c>
    </row>
    <row r="1885" spans="1:4" x14ac:dyDescent="0.25">
      <c r="A1885" s="88" t="s">
        <v>16036</v>
      </c>
      <c r="B1885" s="193" t="s">
        <v>16037</v>
      </c>
      <c r="C1885" s="88" t="s">
        <v>77</v>
      </c>
      <c r="D1885" s="487">
        <v>137.18</v>
      </c>
    </row>
    <row r="1886" spans="1:4" x14ac:dyDescent="0.25">
      <c r="A1886" s="88" t="s">
        <v>16038</v>
      </c>
      <c r="B1886" s="193" t="s">
        <v>16039</v>
      </c>
      <c r="C1886" s="88" t="s">
        <v>77</v>
      </c>
      <c r="D1886" s="487">
        <v>226.48</v>
      </c>
    </row>
    <row r="1887" spans="1:4" x14ac:dyDescent="0.25">
      <c r="A1887" s="88" t="s">
        <v>4578</v>
      </c>
      <c r="B1887" s="193" t="s">
        <v>4579</v>
      </c>
      <c r="C1887" s="88" t="s">
        <v>77</v>
      </c>
      <c r="D1887" s="487">
        <v>115.52</v>
      </c>
    </row>
    <row r="1888" spans="1:4" x14ac:dyDescent="0.25">
      <c r="A1888" s="88" t="s">
        <v>4580</v>
      </c>
      <c r="B1888" s="193" t="s">
        <v>4581</v>
      </c>
      <c r="C1888" s="88" t="s">
        <v>77</v>
      </c>
      <c r="D1888" s="487">
        <v>159.99</v>
      </c>
    </row>
    <row r="1889" spans="1:4" x14ac:dyDescent="0.25">
      <c r="A1889" s="88" t="s">
        <v>4582</v>
      </c>
      <c r="B1889" s="193" t="s">
        <v>4583</v>
      </c>
      <c r="C1889" s="88" t="s">
        <v>77</v>
      </c>
      <c r="D1889" s="487">
        <v>113.77</v>
      </c>
    </row>
    <row r="1890" spans="1:4" x14ac:dyDescent="0.25">
      <c r="A1890" s="88" t="s">
        <v>4584</v>
      </c>
      <c r="B1890" s="193" t="s">
        <v>4585</v>
      </c>
      <c r="C1890" s="88" t="s">
        <v>77</v>
      </c>
      <c r="D1890" s="487">
        <v>138.22999999999999</v>
      </c>
    </row>
    <row r="1891" spans="1:4" x14ac:dyDescent="0.25">
      <c r="A1891" s="88" t="s">
        <v>4586</v>
      </c>
      <c r="B1891" s="193" t="s">
        <v>4587</v>
      </c>
      <c r="C1891" s="88" t="s">
        <v>77</v>
      </c>
      <c r="D1891" s="487">
        <v>184.19</v>
      </c>
    </row>
    <row r="1892" spans="1:4" x14ac:dyDescent="0.25">
      <c r="A1892" s="88" t="s">
        <v>4588</v>
      </c>
      <c r="B1892" s="193" t="s">
        <v>4589</v>
      </c>
      <c r="C1892" s="88" t="s">
        <v>77</v>
      </c>
      <c r="D1892" s="487">
        <v>107.06</v>
      </c>
    </row>
    <row r="1893" spans="1:4" x14ac:dyDescent="0.25">
      <c r="A1893" s="88" t="s">
        <v>4590</v>
      </c>
      <c r="B1893" s="193" t="s">
        <v>4591</v>
      </c>
      <c r="C1893" s="88" t="s">
        <v>77</v>
      </c>
      <c r="D1893" s="487">
        <v>130.88999999999999</v>
      </c>
    </row>
    <row r="1894" spans="1:4" x14ac:dyDescent="0.25">
      <c r="A1894" s="88" t="s">
        <v>4592</v>
      </c>
      <c r="B1894" s="193" t="s">
        <v>4593</v>
      </c>
      <c r="C1894" s="88" t="s">
        <v>77</v>
      </c>
      <c r="D1894" s="487">
        <v>152.72999999999999</v>
      </c>
    </row>
    <row r="1895" spans="1:4" x14ac:dyDescent="0.25">
      <c r="A1895" s="88" t="s">
        <v>4594</v>
      </c>
      <c r="B1895" s="193" t="s">
        <v>4595</v>
      </c>
      <c r="C1895" s="88" t="s">
        <v>77</v>
      </c>
      <c r="D1895" s="487">
        <v>174.85</v>
      </c>
    </row>
    <row r="1896" spans="1:4" x14ac:dyDescent="0.25">
      <c r="A1896" s="88" t="s">
        <v>4596</v>
      </c>
      <c r="B1896" s="193" t="s">
        <v>4597</v>
      </c>
      <c r="C1896" s="88" t="s">
        <v>77</v>
      </c>
      <c r="D1896" s="487">
        <v>176.83</v>
      </c>
    </row>
    <row r="1897" spans="1:4" x14ac:dyDescent="0.25">
      <c r="A1897" s="88" t="s">
        <v>4598</v>
      </c>
      <c r="B1897" s="193" t="s">
        <v>4599</v>
      </c>
      <c r="C1897" s="88" t="s">
        <v>77</v>
      </c>
      <c r="D1897" s="487">
        <v>196.19</v>
      </c>
    </row>
    <row r="1898" spans="1:4" x14ac:dyDescent="0.25">
      <c r="A1898" s="88" t="s">
        <v>4600</v>
      </c>
      <c r="B1898" s="193" t="s">
        <v>4601</v>
      </c>
      <c r="C1898" s="88" t="s">
        <v>77</v>
      </c>
      <c r="D1898" s="487">
        <v>170.26</v>
      </c>
    </row>
    <row r="1899" spans="1:4" x14ac:dyDescent="0.25">
      <c r="A1899" s="88" t="s">
        <v>4602</v>
      </c>
      <c r="B1899" s="193" t="s">
        <v>4603</v>
      </c>
      <c r="C1899" s="88" t="s">
        <v>77</v>
      </c>
      <c r="D1899" s="487">
        <v>185.82</v>
      </c>
    </row>
    <row r="1900" spans="1:4" x14ac:dyDescent="0.25">
      <c r="A1900" s="88" t="s">
        <v>4604</v>
      </c>
      <c r="B1900" s="193" t="s">
        <v>4605</v>
      </c>
      <c r="C1900" s="88" t="s">
        <v>77</v>
      </c>
      <c r="D1900" s="487">
        <v>212.21</v>
      </c>
    </row>
    <row r="1901" spans="1:4" x14ac:dyDescent="0.25">
      <c r="A1901" s="88" t="s">
        <v>4606</v>
      </c>
      <c r="B1901" s="193" t="s">
        <v>4607</v>
      </c>
      <c r="C1901" s="88" t="s">
        <v>77</v>
      </c>
      <c r="D1901" s="487">
        <v>287.88</v>
      </c>
    </row>
    <row r="1902" spans="1:4" x14ac:dyDescent="0.25">
      <c r="A1902" s="88" t="s">
        <v>4608</v>
      </c>
      <c r="B1902" s="193" t="s">
        <v>4609</v>
      </c>
      <c r="C1902" s="88" t="s">
        <v>77</v>
      </c>
      <c r="D1902" s="487">
        <v>349.47</v>
      </c>
    </row>
    <row r="1903" spans="1:4" x14ac:dyDescent="0.25">
      <c r="A1903" s="88" t="s">
        <v>4610</v>
      </c>
      <c r="B1903" s="193" t="s">
        <v>4611</v>
      </c>
      <c r="C1903" s="88" t="s">
        <v>77</v>
      </c>
      <c r="D1903" s="487">
        <v>467.9</v>
      </c>
    </row>
    <row r="1904" spans="1:4" x14ac:dyDescent="0.25">
      <c r="A1904" s="88" t="s">
        <v>4612</v>
      </c>
      <c r="B1904" s="193" t="s">
        <v>4613</v>
      </c>
      <c r="C1904" s="88" t="s">
        <v>77</v>
      </c>
      <c r="D1904" s="487">
        <v>481.02</v>
      </c>
    </row>
    <row r="1905" spans="1:4" x14ac:dyDescent="0.25">
      <c r="A1905" s="88" t="s">
        <v>4614</v>
      </c>
      <c r="B1905" s="193" t="s">
        <v>4615</v>
      </c>
      <c r="C1905" s="88" t="s">
        <v>77</v>
      </c>
      <c r="D1905" s="487">
        <v>588.98</v>
      </c>
    </row>
    <row r="1906" spans="1:4" x14ac:dyDescent="0.25">
      <c r="A1906" s="88" t="s">
        <v>4616</v>
      </c>
      <c r="B1906" s="193" t="s">
        <v>4617</v>
      </c>
      <c r="C1906" s="88" t="s">
        <v>77</v>
      </c>
      <c r="D1906" s="487">
        <v>1060</v>
      </c>
    </row>
    <row r="1907" spans="1:4" x14ac:dyDescent="0.25">
      <c r="A1907" s="88" t="s">
        <v>4618</v>
      </c>
      <c r="B1907" s="193" t="s">
        <v>4619</v>
      </c>
      <c r="C1907" s="88" t="s">
        <v>77</v>
      </c>
      <c r="D1907" s="487">
        <v>966.56</v>
      </c>
    </row>
    <row r="1908" spans="1:4" x14ac:dyDescent="0.25">
      <c r="A1908" s="88" t="s">
        <v>4640</v>
      </c>
      <c r="B1908" s="193" t="s">
        <v>4641</v>
      </c>
      <c r="C1908" s="88" t="s">
        <v>77</v>
      </c>
      <c r="D1908" s="487">
        <v>1246.4000000000001</v>
      </c>
    </row>
    <row r="1909" spans="1:4" x14ac:dyDescent="0.25">
      <c r="A1909" s="88" t="s">
        <v>4620</v>
      </c>
      <c r="B1909" s="193" t="s">
        <v>4621</v>
      </c>
      <c r="C1909" s="88" t="s">
        <v>77</v>
      </c>
      <c r="D1909" s="487">
        <v>302.22000000000003</v>
      </c>
    </row>
    <row r="1910" spans="1:4" x14ac:dyDescent="0.25">
      <c r="A1910" s="88" t="s">
        <v>4622</v>
      </c>
      <c r="B1910" s="193" t="s">
        <v>9289</v>
      </c>
      <c r="C1910" s="88" t="s">
        <v>77</v>
      </c>
      <c r="D1910" s="487">
        <v>567.39</v>
      </c>
    </row>
    <row r="1911" spans="1:4" ht="25" x14ac:dyDescent="0.25">
      <c r="A1911" s="88" t="s">
        <v>4623</v>
      </c>
      <c r="B1911" s="193" t="s">
        <v>4624</v>
      </c>
      <c r="C1911" s="88" t="s">
        <v>77</v>
      </c>
      <c r="D1911" s="487">
        <v>158.72999999999999</v>
      </c>
    </row>
    <row r="1912" spans="1:4" ht="25" x14ac:dyDescent="0.25">
      <c r="A1912" s="88" t="s">
        <v>11994</v>
      </c>
      <c r="B1912" s="193" t="s">
        <v>11995</v>
      </c>
      <c r="C1912" s="88" t="s">
        <v>77</v>
      </c>
      <c r="D1912" s="487">
        <v>146.72</v>
      </c>
    </row>
    <row r="1913" spans="1:4" x14ac:dyDescent="0.25">
      <c r="A1913" s="88" t="s">
        <v>4642</v>
      </c>
      <c r="B1913" s="193" t="s">
        <v>4643</v>
      </c>
      <c r="C1913" s="88" t="s">
        <v>77</v>
      </c>
      <c r="D1913" s="487">
        <v>180.81</v>
      </c>
    </row>
    <row r="1914" spans="1:4" x14ac:dyDescent="0.25">
      <c r="A1914" s="88" t="s">
        <v>4644</v>
      </c>
      <c r="B1914" s="193" t="s">
        <v>4645</v>
      </c>
      <c r="C1914" s="88" t="s">
        <v>77</v>
      </c>
      <c r="D1914" s="487">
        <v>146.01</v>
      </c>
    </row>
    <row r="1915" spans="1:4" x14ac:dyDescent="0.25">
      <c r="A1915" s="88" t="s">
        <v>4625</v>
      </c>
      <c r="B1915" s="193" t="s">
        <v>4626</v>
      </c>
      <c r="C1915" s="88" t="s">
        <v>77</v>
      </c>
      <c r="D1915" s="487">
        <v>280.48</v>
      </c>
    </row>
    <row r="1916" spans="1:4" x14ac:dyDescent="0.25">
      <c r="A1916" s="88" t="s">
        <v>4627</v>
      </c>
      <c r="B1916" s="193" t="s">
        <v>4628</v>
      </c>
      <c r="C1916" s="88" t="s">
        <v>77</v>
      </c>
      <c r="D1916" s="487">
        <v>358.52</v>
      </c>
    </row>
    <row r="1917" spans="1:4" x14ac:dyDescent="0.25">
      <c r="A1917" s="88" t="s">
        <v>4629</v>
      </c>
      <c r="B1917" s="193" t="s">
        <v>4630</v>
      </c>
      <c r="C1917" s="88" t="s">
        <v>77</v>
      </c>
      <c r="D1917" s="487">
        <v>376.34</v>
      </c>
    </row>
    <row r="1918" spans="1:4" x14ac:dyDescent="0.25">
      <c r="A1918" s="88" t="s">
        <v>4631</v>
      </c>
      <c r="B1918" s="193" t="s">
        <v>4632</v>
      </c>
      <c r="C1918" s="88" t="s">
        <v>77</v>
      </c>
      <c r="D1918" s="487">
        <v>666.18</v>
      </c>
    </row>
    <row r="1919" spans="1:4" x14ac:dyDescent="0.25">
      <c r="A1919" s="88" t="s">
        <v>4646</v>
      </c>
      <c r="B1919" s="193" t="s">
        <v>4647</v>
      </c>
      <c r="C1919" s="88" t="s">
        <v>77</v>
      </c>
      <c r="D1919" s="487">
        <v>666.17</v>
      </c>
    </row>
    <row r="1920" spans="1:4" x14ac:dyDescent="0.25">
      <c r="A1920" s="88" t="s">
        <v>16040</v>
      </c>
      <c r="B1920" s="193" t="s">
        <v>16041</v>
      </c>
      <c r="C1920" s="88" t="s">
        <v>77</v>
      </c>
      <c r="D1920" s="487">
        <v>178.14</v>
      </c>
    </row>
    <row r="1921" spans="1:4" x14ac:dyDescent="0.25">
      <c r="A1921" s="88" t="s">
        <v>4648</v>
      </c>
      <c r="B1921" s="193" t="s">
        <v>4649</v>
      </c>
      <c r="C1921" s="88" t="s">
        <v>77</v>
      </c>
      <c r="D1921" s="487">
        <v>113.1</v>
      </c>
    </row>
    <row r="1922" spans="1:4" x14ac:dyDescent="0.25">
      <c r="A1922" s="88" t="s">
        <v>4652</v>
      </c>
      <c r="B1922" s="193" t="s">
        <v>4653</v>
      </c>
      <c r="C1922" s="88" t="s">
        <v>77</v>
      </c>
      <c r="D1922" s="487">
        <v>113.1</v>
      </c>
    </row>
    <row r="1923" spans="1:4" x14ac:dyDescent="0.25">
      <c r="A1923" s="88" t="s">
        <v>4650</v>
      </c>
      <c r="B1923" s="193" t="s">
        <v>4651</v>
      </c>
      <c r="C1923" s="88" t="s">
        <v>77</v>
      </c>
      <c r="D1923" s="487">
        <v>312.39</v>
      </c>
    </row>
    <row r="1924" spans="1:4" x14ac:dyDescent="0.25">
      <c r="A1924" s="88" t="s">
        <v>4654</v>
      </c>
      <c r="B1924" s="193" t="s">
        <v>4655</v>
      </c>
      <c r="C1924" s="88" t="s">
        <v>77</v>
      </c>
      <c r="D1924" s="487">
        <v>126.38</v>
      </c>
    </row>
    <row r="1925" spans="1:4" x14ac:dyDescent="0.25">
      <c r="A1925" s="88" t="s">
        <v>4657</v>
      </c>
      <c r="B1925" s="193" t="s">
        <v>9367</v>
      </c>
      <c r="C1925" s="88" t="s">
        <v>77</v>
      </c>
      <c r="D1925" s="487">
        <v>224.46</v>
      </c>
    </row>
    <row r="1926" spans="1:4" ht="25" x14ac:dyDescent="0.25">
      <c r="A1926" s="88" t="s">
        <v>4656</v>
      </c>
      <c r="B1926" s="193" t="s">
        <v>9291</v>
      </c>
      <c r="C1926" s="88" t="s">
        <v>77</v>
      </c>
      <c r="D1926" s="487">
        <v>405.96</v>
      </c>
    </row>
    <row r="1927" spans="1:4" ht="25" x14ac:dyDescent="0.25">
      <c r="A1927" s="88" t="s">
        <v>11996</v>
      </c>
      <c r="B1927" s="193" t="s">
        <v>11997</v>
      </c>
      <c r="C1927" s="88" t="s">
        <v>77</v>
      </c>
      <c r="D1927" s="487">
        <v>3407.25</v>
      </c>
    </row>
    <row r="1928" spans="1:4" ht="25" x14ac:dyDescent="0.25">
      <c r="A1928" s="88" t="s">
        <v>11998</v>
      </c>
      <c r="B1928" s="193" t="s">
        <v>11999</v>
      </c>
      <c r="C1928" s="88" t="s">
        <v>77</v>
      </c>
      <c r="D1928" s="487">
        <v>9065.35</v>
      </c>
    </row>
    <row r="1929" spans="1:4" ht="25" x14ac:dyDescent="0.25">
      <c r="A1929" s="88" t="s">
        <v>4636</v>
      </c>
      <c r="B1929" s="193" t="s">
        <v>4637</v>
      </c>
      <c r="C1929" s="88" t="s">
        <v>77</v>
      </c>
      <c r="D1929" s="487">
        <v>1540.02</v>
      </c>
    </row>
    <row r="1930" spans="1:4" x14ac:dyDescent="0.25">
      <c r="A1930" s="88"/>
      <c r="B1930" s="193" t="s">
        <v>12000</v>
      </c>
      <c r="C1930" s="88"/>
      <c r="D1930" s="487"/>
    </row>
    <row r="1931" spans="1:4" ht="25" x14ac:dyDescent="0.25">
      <c r="A1931" s="88" t="s">
        <v>12001</v>
      </c>
      <c r="B1931" s="193" t="s">
        <v>12002</v>
      </c>
      <c r="C1931" s="88" t="s">
        <v>77</v>
      </c>
      <c r="D1931" s="487">
        <v>552.98</v>
      </c>
    </row>
    <row r="1932" spans="1:4" ht="25" x14ac:dyDescent="0.25">
      <c r="A1932" s="88" t="s">
        <v>12003</v>
      </c>
      <c r="B1932" s="193" t="s">
        <v>12004</v>
      </c>
      <c r="C1932" s="88" t="s">
        <v>77</v>
      </c>
      <c r="D1932" s="487">
        <v>885.73</v>
      </c>
    </row>
    <row r="1933" spans="1:4" ht="25" x14ac:dyDescent="0.25">
      <c r="A1933" s="88" t="s">
        <v>12005</v>
      </c>
      <c r="B1933" s="193" t="s">
        <v>12006</v>
      </c>
      <c r="C1933" s="88" t="s">
        <v>77</v>
      </c>
      <c r="D1933" s="487">
        <v>1397.3</v>
      </c>
    </row>
    <row r="1934" spans="1:4" ht="25" x14ac:dyDescent="0.25">
      <c r="A1934" s="88" t="s">
        <v>12007</v>
      </c>
      <c r="B1934" s="193" t="s">
        <v>12008</v>
      </c>
      <c r="C1934" s="88" t="s">
        <v>77</v>
      </c>
      <c r="D1934" s="487">
        <v>3384.61</v>
      </c>
    </row>
    <row r="1935" spans="1:4" ht="37.5" x14ac:dyDescent="0.25">
      <c r="A1935" s="88" t="s">
        <v>12009</v>
      </c>
      <c r="B1935" s="193" t="s">
        <v>12010</v>
      </c>
      <c r="C1935" s="88" t="s">
        <v>77</v>
      </c>
      <c r="D1935" s="487">
        <v>2247.4299999999998</v>
      </c>
    </row>
    <row r="1936" spans="1:4" ht="37.5" x14ac:dyDescent="0.25">
      <c r="A1936" s="88" t="s">
        <v>12011</v>
      </c>
      <c r="B1936" s="193" t="s">
        <v>12012</v>
      </c>
      <c r="C1936" s="88" t="s">
        <v>77</v>
      </c>
      <c r="D1936" s="487">
        <v>2529.75</v>
      </c>
    </row>
    <row r="1937" spans="1:4" ht="37.5" x14ac:dyDescent="0.25">
      <c r="A1937" s="88" t="s">
        <v>12013</v>
      </c>
      <c r="B1937" s="193" t="s">
        <v>12014</v>
      </c>
      <c r="C1937" s="88" t="s">
        <v>77</v>
      </c>
      <c r="D1937" s="487">
        <v>3034.5</v>
      </c>
    </row>
    <row r="1938" spans="1:4" ht="37.5" x14ac:dyDescent="0.25">
      <c r="A1938" s="88" t="s">
        <v>12015</v>
      </c>
      <c r="B1938" s="193" t="s">
        <v>12016</v>
      </c>
      <c r="C1938" s="88" t="s">
        <v>77</v>
      </c>
      <c r="D1938" s="487">
        <v>4218.17</v>
      </c>
    </row>
    <row r="1939" spans="1:4" ht="25" x14ac:dyDescent="0.25">
      <c r="A1939" s="88" t="s">
        <v>12017</v>
      </c>
      <c r="B1939" s="193" t="s">
        <v>12018</v>
      </c>
      <c r="C1939" s="88" t="s">
        <v>77</v>
      </c>
      <c r="D1939" s="487">
        <v>1702.38</v>
      </c>
    </row>
    <row r="1940" spans="1:4" ht="25" x14ac:dyDescent="0.25">
      <c r="A1940" s="88" t="s">
        <v>12019</v>
      </c>
      <c r="B1940" s="193" t="s">
        <v>12020</v>
      </c>
      <c r="C1940" s="88" t="s">
        <v>77</v>
      </c>
      <c r="D1940" s="487">
        <v>1867.68</v>
      </c>
    </row>
    <row r="1941" spans="1:4" ht="25" x14ac:dyDescent="0.25">
      <c r="A1941" s="88" t="s">
        <v>12021</v>
      </c>
      <c r="B1941" s="193" t="s">
        <v>12022</v>
      </c>
      <c r="C1941" s="88" t="s">
        <v>77</v>
      </c>
      <c r="D1941" s="487">
        <v>2527.91</v>
      </c>
    </row>
    <row r="1942" spans="1:4" ht="25" x14ac:dyDescent="0.25">
      <c r="A1942" s="88" t="s">
        <v>12023</v>
      </c>
      <c r="B1942" s="193" t="s">
        <v>12024</v>
      </c>
      <c r="C1942" s="88" t="s">
        <v>77</v>
      </c>
      <c r="D1942" s="487">
        <v>2822.78</v>
      </c>
    </row>
    <row r="1943" spans="1:4" ht="25" x14ac:dyDescent="0.25">
      <c r="A1943" s="88" t="s">
        <v>12025</v>
      </c>
      <c r="B1943" s="193" t="s">
        <v>12026</v>
      </c>
      <c r="C1943" s="88" t="s">
        <v>77</v>
      </c>
      <c r="D1943" s="487">
        <v>3825</v>
      </c>
    </row>
    <row r="1944" spans="1:4" x14ac:dyDescent="0.25">
      <c r="A1944" s="88"/>
      <c r="B1944" s="193" t="s">
        <v>12027</v>
      </c>
      <c r="C1944" s="88"/>
      <c r="D1944" s="487"/>
    </row>
    <row r="1945" spans="1:4" ht="25" x14ac:dyDescent="0.25">
      <c r="A1945" s="88" t="s">
        <v>4658</v>
      </c>
      <c r="B1945" s="193" t="s">
        <v>4659</v>
      </c>
      <c r="C1945" s="88" t="s">
        <v>77</v>
      </c>
      <c r="D1945" s="487">
        <v>128.41999999999999</v>
      </c>
    </row>
    <row r="1946" spans="1:4" ht="25" x14ac:dyDescent="0.25">
      <c r="A1946" s="88" t="s">
        <v>4660</v>
      </c>
      <c r="B1946" s="193" t="s">
        <v>4661</v>
      </c>
      <c r="C1946" s="88" t="s">
        <v>77</v>
      </c>
      <c r="D1946" s="487">
        <v>145.79</v>
      </c>
    </row>
    <row r="1947" spans="1:4" ht="25" x14ac:dyDescent="0.25">
      <c r="A1947" s="88" t="s">
        <v>4671</v>
      </c>
      <c r="B1947" s="193" t="s">
        <v>4672</v>
      </c>
      <c r="C1947" s="88" t="s">
        <v>77</v>
      </c>
      <c r="D1947" s="487">
        <v>155.56</v>
      </c>
    </row>
    <row r="1948" spans="1:4" ht="25" x14ac:dyDescent="0.25">
      <c r="A1948" s="88" t="s">
        <v>4673</v>
      </c>
      <c r="B1948" s="193" t="s">
        <v>4674</v>
      </c>
      <c r="C1948" s="88" t="s">
        <v>77</v>
      </c>
      <c r="D1948" s="487">
        <v>175.26</v>
      </c>
    </row>
    <row r="1949" spans="1:4" ht="37.5" x14ac:dyDescent="0.25">
      <c r="A1949" s="88" t="s">
        <v>4669</v>
      </c>
      <c r="B1949" s="193" t="s">
        <v>4670</v>
      </c>
      <c r="C1949" s="88" t="s">
        <v>77</v>
      </c>
      <c r="D1949" s="487">
        <v>3252.28</v>
      </c>
    </row>
    <row r="1950" spans="1:4" ht="25" x14ac:dyDescent="0.25">
      <c r="A1950" s="88" t="s">
        <v>4668</v>
      </c>
      <c r="B1950" s="193" t="s">
        <v>9288</v>
      </c>
      <c r="C1950" s="88" t="s">
        <v>77</v>
      </c>
      <c r="D1950" s="487">
        <v>293.63</v>
      </c>
    </row>
    <row r="1951" spans="1:4" x14ac:dyDescent="0.25">
      <c r="A1951" s="88"/>
      <c r="B1951" s="193" t="s">
        <v>12028</v>
      </c>
      <c r="C1951" s="88"/>
      <c r="D1951" s="487"/>
    </row>
    <row r="1952" spans="1:4" ht="37.5" x14ac:dyDescent="0.25">
      <c r="A1952" s="88" t="s">
        <v>12029</v>
      </c>
      <c r="B1952" s="193" t="s">
        <v>12030</v>
      </c>
      <c r="C1952" s="88" t="s">
        <v>77</v>
      </c>
      <c r="D1952" s="487">
        <v>7240.12</v>
      </c>
    </row>
    <row r="1953" spans="1:4" ht="37.5" x14ac:dyDescent="0.25">
      <c r="A1953" s="88" t="s">
        <v>12031</v>
      </c>
      <c r="B1953" s="193" t="s">
        <v>12032</v>
      </c>
      <c r="C1953" s="88" t="s">
        <v>77</v>
      </c>
      <c r="D1953" s="487">
        <v>7544.54</v>
      </c>
    </row>
    <row r="1954" spans="1:4" ht="37.5" x14ac:dyDescent="0.25">
      <c r="A1954" s="88" t="s">
        <v>12033</v>
      </c>
      <c r="B1954" s="193" t="s">
        <v>12034</v>
      </c>
      <c r="C1954" s="88" t="s">
        <v>77</v>
      </c>
      <c r="D1954" s="487">
        <v>7848.97</v>
      </c>
    </row>
    <row r="1955" spans="1:4" ht="37.5" x14ac:dyDescent="0.25">
      <c r="A1955" s="88" t="s">
        <v>12035</v>
      </c>
      <c r="B1955" s="193" t="s">
        <v>12036</v>
      </c>
      <c r="C1955" s="88" t="s">
        <v>77</v>
      </c>
      <c r="D1955" s="487">
        <v>8298.4699999999993</v>
      </c>
    </row>
    <row r="1956" spans="1:4" ht="37.5" x14ac:dyDescent="0.25">
      <c r="A1956" s="88" t="s">
        <v>12037</v>
      </c>
      <c r="B1956" s="193" t="s">
        <v>12038</v>
      </c>
      <c r="C1956" s="88" t="s">
        <v>77</v>
      </c>
      <c r="D1956" s="487">
        <v>9523.49</v>
      </c>
    </row>
    <row r="1957" spans="1:4" ht="37.5" x14ac:dyDescent="0.25">
      <c r="A1957" s="88" t="s">
        <v>12039</v>
      </c>
      <c r="B1957" s="193" t="s">
        <v>12040</v>
      </c>
      <c r="C1957" s="88" t="s">
        <v>77</v>
      </c>
      <c r="D1957" s="487">
        <v>11620.62</v>
      </c>
    </row>
    <row r="1958" spans="1:4" ht="37.5" x14ac:dyDescent="0.25">
      <c r="A1958" s="88" t="s">
        <v>12041</v>
      </c>
      <c r="B1958" s="193" t="s">
        <v>12042</v>
      </c>
      <c r="C1958" s="88" t="s">
        <v>77</v>
      </c>
      <c r="D1958" s="487">
        <v>13408.55</v>
      </c>
    </row>
    <row r="1959" spans="1:4" ht="37.5" x14ac:dyDescent="0.25">
      <c r="A1959" s="88" t="s">
        <v>12043</v>
      </c>
      <c r="B1959" s="193" t="s">
        <v>12044</v>
      </c>
      <c r="C1959" s="88" t="s">
        <v>77</v>
      </c>
      <c r="D1959" s="487">
        <v>16412.27</v>
      </c>
    </row>
    <row r="1960" spans="1:4" ht="37.5" x14ac:dyDescent="0.25">
      <c r="A1960" s="88" t="s">
        <v>12045</v>
      </c>
      <c r="B1960" s="193" t="s">
        <v>12046</v>
      </c>
      <c r="C1960" s="88" t="s">
        <v>77</v>
      </c>
      <c r="D1960" s="487">
        <v>19473.02</v>
      </c>
    </row>
    <row r="1961" spans="1:4" ht="37.5" x14ac:dyDescent="0.25">
      <c r="A1961" s="88" t="s">
        <v>12047</v>
      </c>
      <c r="B1961" s="193" t="s">
        <v>12048</v>
      </c>
      <c r="C1961" s="88" t="s">
        <v>77</v>
      </c>
      <c r="D1961" s="487">
        <v>23722.82</v>
      </c>
    </row>
    <row r="1962" spans="1:4" ht="37.5" x14ac:dyDescent="0.25">
      <c r="A1962" s="88" t="s">
        <v>12049</v>
      </c>
      <c r="B1962" s="193" t="s">
        <v>12050</v>
      </c>
      <c r="C1962" s="88" t="s">
        <v>77</v>
      </c>
      <c r="D1962" s="487">
        <v>28148.55</v>
      </c>
    </row>
    <row r="1963" spans="1:4" ht="37.5" x14ac:dyDescent="0.25">
      <c r="A1963" s="88" t="s">
        <v>12051</v>
      </c>
      <c r="B1963" s="193" t="s">
        <v>12052</v>
      </c>
      <c r="C1963" s="88" t="s">
        <v>77</v>
      </c>
      <c r="D1963" s="487">
        <v>42271.68</v>
      </c>
    </row>
    <row r="1964" spans="1:4" ht="37.5" x14ac:dyDescent="0.25">
      <c r="A1964" s="88" t="s">
        <v>12053</v>
      </c>
      <c r="B1964" s="193" t="s">
        <v>12054</v>
      </c>
      <c r="C1964" s="88" t="s">
        <v>77</v>
      </c>
      <c r="D1964" s="487">
        <v>52368.58</v>
      </c>
    </row>
    <row r="1965" spans="1:4" ht="37.5" x14ac:dyDescent="0.25">
      <c r="A1965" s="88" t="s">
        <v>12055</v>
      </c>
      <c r="B1965" s="193" t="s">
        <v>12056</v>
      </c>
      <c r="C1965" s="88" t="s">
        <v>77</v>
      </c>
      <c r="D1965" s="487">
        <v>60744.01</v>
      </c>
    </row>
    <row r="1966" spans="1:4" ht="37.5" x14ac:dyDescent="0.25">
      <c r="A1966" s="88" t="s">
        <v>12057</v>
      </c>
      <c r="B1966" s="193" t="s">
        <v>12058</v>
      </c>
      <c r="C1966" s="88" t="s">
        <v>77</v>
      </c>
      <c r="D1966" s="487">
        <v>7578.09</v>
      </c>
    </row>
    <row r="1967" spans="1:4" ht="37.5" x14ac:dyDescent="0.25">
      <c r="A1967" s="88" t="s">
        <v>12059</v>
      </c>
      <c r="B1967" s="193" t="s">
        <v>12060</v>
      </c>
      <c r="C1967" s="88" t="s">
        <v>77</v>
      </c>
      <c r="D1967" s="487">
        <v>8193.32</v>
      </c>
    </row>
    <row r="1968" spans="1:4" ht="37.5" x14ac:dyDescent="0.25">
      <c r="A1968" s="88" t="s">
        <v>12061</v>
      </c>
      <c r="B1968" s="193" t="s">
        <v>12062</v>
      </c>
      <c r="C1968" s="88" t="s">
        <v>77</v>
      </c>
      <c r="D1968" s="487">
        <v>8808.5499999999993</v>
      </c>
    </row>
    <row r="1969" spans="1:4" ht="37.5" x14ac:dyDescent="0.25">
      <c r="A1969" s="88" t="s">
        <v>12063</v>
      </c>
      <c r="B1969" s="193" t="s">
        <v>12064</v>
      </c>
      <c r="C1969" s="88" t="s">
        <v>77</v>
      </c>
      <c r="D1969" s="487">
        <v>9333.41</v>
      </c>
    </row>
    <row r="1970" spans="1:4" ht="37.5" x14ac:dyDescent="0.25">
      <c r="A1970" s="88" t="s">
        <v>12065</v>
      </c>
      <c r="B1970" s="193" t="s">
        <v>12066</v>
      </c>
      <c r="C1970" s="88" t="s">
        <v>77</v>
      </c>
      <c r="D1970" s="487">
        <v>9515.77</v>
      </c>
    </row>
    <row r="1971" spans="1:4" ht="37.5" x14ac:dyDescent="0.25">
      <c r="A1971" s="88" t="s">
        <v>12067</v>
      </c>
      <c r="B1971" s="193" t="s">
        <v>12068</v>
      </c>
      <c r="C1971" s="88" t="s">
        <v>77</v>
      </c>
      <c r="D1971" s="487">
        <v>11760.58</v>
      </c>
    </row>
    <row r="1972" spans="1:4" ht="37.5" x14ac:dyDescent="0.25">
      <c r="A1972" s="88" t="s">
        <v>12069</v>
      </c>
      <c r="B1972" s="193" t="s">
        <v>12070</v>
      </c>
      <c r="C1972" s="88" t="s">
        <v>77</v>
      </c>
      <c r="D1972" s="487">
        <v>13621.86</v>
      </c>
    </row>
    <row r="1973" spans="1:4" ht="37.5" x14ac:dyDescent="0.25">
      <c r="A1973" s="88" t="s">
        <v>12071</v>
      </c>
      <c r="B1973" s="193" t="s">
        <v>12072</v>
      </c>
      <c r="C1973" s="88" t="s">
        <v>77</v>
      </c>
      <c r="D1973" s="487">
        <v>18361.990000000002</v>
      </c>
    </row>
    <row r="1974" spans="1:4" ht="37.5" x14ac:dyDescent="0.25">
      <c r="A1974" s="88" t="s">
        <v>12073</v>
      </c>
      <c r="B1974" s="193" t="s">
        <v>12074</v>
      </c>
      <c r="C1974" s="88" t="s">
        <v>77</v>
      </c>
      <c r="D1974" s="487">
        <v>20140.77</v>
      </c>
    </row>
    <row r="1975" spans="1:4" ht="37.5" x14ac:dyDescent="0.25">
      <c r="A1975" s="88" t="s">
        <v>12075</v>
      </c>
      <c r="B1975" s="193" t="s">
        <v>12076</v>
      </c>
      <c r="C1975" s="88" t="s">
        <v>77</v>
      </c>
      <c r="D1975" s="487">
        <v>20718.939999999999</v>
      </c>
    </row>
    <row r="1976" spans="1:4" ht="37.5" x14ac:dyDescent="0.25">
      <c r="A1976" s="88" t="s">
        <v>12077</v>
      </c>
      <c r="B1976" s="193" t="s">
        <v>12078</v>
      </c>
      <c r="C1976" s="88" t="s">
        <v>77</v>
      </c>
      <c r="D1976" s="487">
        <v>25477.06</v>
      </c>
    </row>
    <row r="1977" spans="1:4" ht="37.5" x14ac:dyDescent="0.25">
      <c r="A1977" s="88" t="s">
        <v>12079</v>
      </c>
      <c r="B1977" s="193" t="s">
        <v>12080</v>
      </c>
      <c r="C1977" s="88" t="s">
        <v>77</v>
      </c>
      <c r="D1977" s="487">
        <v>28465.25</v>
      </c>
    </row>
    <row r="1978" spans="1:4" ht="37.5" x14ac:dyDescent="0.25">
      <c r="A1978" s="88" t="s">
        <v>12081</v>
      </c>
      <c r="B1978" s="193" t="s">
        <v>12082</v>
      </c>
      <c r="C1978" s="88" t="s">
        <v>77</v>
      </c>
      <c r="D1978" s="487">
        <v>35828.480000000003</v>
      </c>
    </row>
    <row r="1979" spans="1:4" ht="37.5" x14ac:dyDescent="0.25">
      <c r="A1979" s="88" t="s">
        <v>12083</v>
      </c>
      <c r="B1979" s="193" t="s">
        <v>12084</v>
      </c>
      <c r="C1979" s="88" t="s">
        <v>77</v>
      </c>
      <c r="D1979" s="487">
        <v>42100.02</v>
      </c>
    </row>
    <row r="1980" spans="1:4" ht="37.5" x14ac:dyDescent="0.25">
      <c r="A1980" s="88" t="s">
        <v>12085</v>
      </c>
      <c r="B1980" s="193" t="s">
        <v>12086</v>
      </c>
      <c r="C1980" s="88" t="s">
        <v>77</v>
      </c>
      <c r="D1980" s="487">
        <v>54481.919999999998</v>
      </c>
    </row>
    <row r="1981" spans="1:4" ht="37.5" x14ac:dyDescent="0.25">
      <c r="A1981" s="88" t="s">
        <v>12087</v>
      </c>
      <c r="B1981" s="193" t="s">
        <v>12088</v>
      </c>
      <c r="C1981" s="88" t="s">
        <v>77</v>
      </c>
      <c r="D1981" s="487">
        <v>61974.99</v>
      </c>
    </row>
    <row r="1982" spans="1:4" ht="37.5" x14ac:dyDescent="0.25">
      <c r="A1982" s="88" t="s">
        <v>12089</v>
      </c>
      <c r="B1982" s="193" t="s">
        <v>12090</v>
      </c>
      <c r="C1982" s="88" t="s">
        <v>77</v>
      </c>
      <c r="D1982" s="487">
        <v>70866.83</v>
      </c>
    </row>
    <row r="1983" spans="1:4" ht="37.5" x14ac:dyDescent="0.25">
      <c r="A1983" s="88" t="s">
        <v>12091</v>
      </c>
      <c r="B1983" s="193" t="s">
        <v>12092</v>
      </c>
      <c r="C1983" s="88" t="s">
        <v>77</v>
      </c>
      <c r="D1983" s="487">
        <v>80553.08</v>
      </c>
    </row>
    <row r="1984" spans="1:4" ht="37.5" x14ac:dyDescent="0.25">
      <c r="A1984" s="88" t="s">
        <v>12093</v>
      </c>
      <c r="B1984" s="193" t="s">
        <v>12094</v>
      </c>
      <c r="C1984" s="88" t="s">
        <v>77</v>
      </c>
      <c r="D1984" s="487">
        <v>97360.88</v>
      </c>
    </row>
    <row r="1985" spans="1:4" ht="37.5" x14ac:dyDescent="0.25">
      <c r="A1985" s="88" t="s">
        <v>12095</v>
      </c>
      <c r="B1985" s="193" t="s">
        <v>12096</v>
      </c>
      <c r="C1985" s="88" t="s">
        <v>77</v>
      </c>
      <c r="D1985" s="487">
        <v>104010.94</v>
      </c>
    </row>
    <row r="1986" spans="1:4" ht="37.5" x14ac:dyDescent="0.25">
      <c r="A1986" s="88" t="s">
        <v>12097</v>
      </c>
      <c r="B1986" s="193" t="s">
        <v>12098</v>
      </c>
      <c r="C1986" s="88" t="s">
        <v>77</v>
      </c>
      <c r="D1986" s="487">
        <v>123744.94</v>
      </c>
    </row>
    <row r="1987" spans="1:4" ht="37.5" x14ac:dyDescent="0.25">
      <c r="A1987" s="88" t="s">
        <v>12099</v>
      </c>
      <c r="B1987" s="193" t="s">
        <v>12100</v>
      </c>
      <c r="C1987" s="88" t="s">
        <v>77</v>
      </c>
      <c r="D1987" s="487">
        <v>173192.95999999999</v>
      </c>
    </row>
    <row r="1988" spans="1:4" ht="37.5" x14ac:dyDescent="0.25">
      <c r="A1988" s="88" t="s">
        <v>12101</v>
      </c>
      <c r="B1988" s="193" t="s">
        <v>12102</v>
      </c>
      <c r="C1988" s="88" t="s">
        <v>77</v>
      </c>
      <c r="D1988" s="487">
        <v>7341.78</v>
      </c>
    </row>
    <row r="1989" spans="1:4" ht="37.5" x14ac:dyDescent="0.25">
      <c r="A1989" s="88" t="s">
        <v>12103</v>
      </c>
      <c r="B1989" s="193" t="s">
        <v>12104</v>
      </c>
      <c r="C1989" s="88" t="s">
        <v>77</v>
      </c>
      <c r="D1989" s="487">
        <v>9717.9</v>
      </c>
    </row>
    <row r="1990" spans="1:4" ht="37.5" x14ac:dyDescent="0.25">
      <c r="A1990" s="88" t="s">
        <v>12105</v>
      </c>
      <c r="B1990" s="193" t="s">
        <v>12106</v>
      </c>
      <c r="C1990" s="88" t="s">
        <v>77</v>
      </c>
      <c r="D1990" s="487">
        <v>11298.62</v>
      </c>
    </row>
    <row r="1991" spans="1:4" ht="37.5" x14ac:dyDescent="0.25">
      <c r="A1991" s="88" t="s">
        <v>12107</v>
      </c>
      <c r="B1991" s="193" t="s">
        <v>12108</v>
      </c>
      <c r="C1991" s="88" t="s">
        <v>77</v>
      </c>
      <c r="D1991" s="487">
        <v>11617.14</v>
      </c>
    </row>
    <row r="1992" spans="1:4" ht="37.5" x14ac:dyDescent="0.25">
      <c r="A1992" s="88" t="s">
        <v>12109</v>
      </c>
      <c r="B1992" s="193" t="s">
        <v>12110</v>
      </c>
      <c r="C1992" s="88" t="s">
        <v>77</v>
      </c>
      <c r="D1992" s="487">
        <v>12763.15</v>
      </c>
    </row>
    <row r="1993" spans="1:4" ht="37.5" x14ac:dyDescent="0.25">
      <c r="A1993" s="88" t="s">
        <v>12111</v>
      </c>
      <c r="B1993" s="193" t="s">
        <v>12112</v>
      </c>
      <c r="C1993" s="88" t="s">
        <v>77</v>
      </c>
      <c r="D1993" s="487">
        <v>15753.03</v>
      </c>
    </row>
    <row r="1994" spans="1:4" ht="37.5" x14ac:dyDescent="0.25">
      <c r="A1994" s="88" t="s">
        <v>12113</v>
      </c>
      <c r="B1994" s="193" t="s">
        <v>12114</v>
      </c>
      <c r="C1994" s="88" t="s">
        <v>77</v>
      </c>
      <c r="D1994" s="487">
        <v>18299.669999999998</v>
      </c>
    </row>
    <row r="1995" spans="1:4" ht="37.5" x14ac:dyDescent="0.25">
      <c r="A1995" s="88" t="s">
        <v>12115</v>
      </c>
      <c r="B1995" s="193" t="s">
        <v>12116</v>
      </c>
      <c r="C1995" s="88" t="s">
        <v>77</v>
      </c>
      <c r="D1995" s="487">
        <v>22893.56</v>
      </c>
    </row>
    <row r="1996" spans="1:4" ht="37.5" x14ac:dyDescent="0.25">
      <c r="A1996" s="88" t="s">
        <v>12117</v>
      </c>
      <c r="B1996" s="193" t="s">
        <v>12118</v>
      </c>
      <c r="C1996" s="88" t="s">
        <v>77</v>
      </c>
      <c r="D1996" s="487">
        <v>23602.89</v>
      </c>
    </row>
    <row r="1997" spans="1:4" ht="37.5" x14ac:dyDescent="0.25">
      <c r="A1997" s="88" t="s">
        <v>12119</v>
      </c>
      <c r="B1997" s="193" t="s">
        <v>12120</v>
      </c>
      <c r="C1997" s="88" t="s">
        <v>77</v>
      </c>
      <c r="D1997" s="487">
        <v>27123.33</v>
      </c>
    </row>
    <row r="1998" spans="1:4" ht="37.5" x14ac:dyDescent="0.25">
      <c r="A1998" s="88" t="s">
        <v>12121</v>
      </c>
      <c r="B1998" s="193" t="s">
        <v>12122</v>
      </c>
      <c r="C1998" s="88" t="s">
        <v>77</v>
      </c>
      <c r="D1998" s="487">
        <v>30849.37</v>
      </c>
    </row>
    <row r="1999" spans="1:4" ht="37.5" x14ac:dyDescent="0.25">
      <c r="A1999" s="88" t="s">
        <v>12123</v>
      </c>
      <c r="B1999" s="193" t="s">
        <v>12124</v>
      </c>
      <c r="C1999" s="88" t="s">
        <v>77</v>
      </c>
      <c r="D1999" s="487">
        <v>43302.63</v>
      </c>
    </row>
    <row r="2000" spans="1:4" ht="37.5" x14ac:dyDescent="0.25">
      <c r="A2000" s="88" t="s">
        <v>12125</v>
      </c>
      <c r="B2000" s="193" t="s">
        <v>12126</v>
      </c>
      <c r="C2000" s="88" t="s">
        <v>77</v>
      </c>
      <c r="D2000" s="487">
        <v>45863.13</v>
      </c>
    </row>
    <row r="2001" spans="1:4" ht="37.5" x14ac:dyDescent="0.25">
      <c r="A2001" s="88" t="s">
        <v>12127</v>
      </c>
      <c r="B2001" s="193" t="s">
        <v>12128</v>
      </c>
      <c r="C2001" s="88" t="s">
        <v>77</v>
      </c>
      <c r="D2001" s="487">
        <v>75103.81</v>
      </c>
    </row>
    <row r="2002" spans="1:4" ht="37.5" x14ac:dyDescent="0.25">
      <c r="A2002" s="88" t="s">
        <v>12129</v>
      </c>
      <c r="B2002" s="193" t="s">
        <v>12130</v>
      </c>
      <c r="C2002" s="88" t="s">
        <v>77</v>
      </c>
      <c r="D2002" s="487">
        <v>80602.179999999993</v>
      </c>
    </row>
    <row r="2003" spans="1:4" ht="37.5" x14ac:dyDescent="0.25">
      <c r="A2003" s="88" t="s">
        <v>12131</v>
      </c>
      <c r="B2003" s="193" t="s">
        <v>12132</v>
      </c>
      <c r="C2003" s="88" t="s">
        <v>77</v>
      </c>
      <c r="D2003" s="487">
        <v>91097.21</v>
      </c>
    </row>
    <row r="2004" spans="1:4" ht="37.5" x14ac:dyDescent="0.25">
      <c r="A2004" s="88" t="s">
        <v>12133</v>
      </c>
      <c r="B2004" s="193" t="s">
        <v>12134</v>
      </c>
      <c r="C2004" s="88" t="s">
        <v>77</v>
      </c>
      <c r="D2004" s="487">
        <v>102520.41</v>
      </c>
    </row>
    <row r="2005" spans="1:4" ht="37.5" x14ac:dyDescent="0.25">
      <c r="A2005" s="88" t="s">
        <v>12135</v>
      </c>
      <c r="B2005" s="193" t="s">
        <v>12136</v>
      </c>
      <c r="C2005" s="88" t="s">
        <v>77</v>
      </c>
      <c r="D2005" s="487">
        <v>115594.88</v>
      </c>
    </row>
    <row r="2006" spans="1:4" x14ac:dyDescent="0.25">
      <c r="A2006" s="88"/>
      <c r="B2006" s="193" t="s">
        <v>12137</v>
      </c>
      <c r="C2006" s="88"/>
      <c r="D2006" s="487"/>
    </row>
    <row r="2007" spans="1:4" ht="25" x14ac:dyDescent="0.25">
      <c r="A2007" s="88" t="s">
        <v>4727</v>
      </c>
      <c r="B2007" s="193" t="s">
        <v>4728</v>
      </c>
      <c r="C2007" s="88" t="s">
        <v>84</v>
      </c>
      <c r="D2007" s="487">
        <v>83.37</v>
      </c>
    </row>
    <row r="2008" spans="1:4" ht="25" x14ac:dyDescent="0.25">
      <c r="A2008" s="88" t="s">
        <v>4729</v>
      </c>
      <c r="B2008" s="193" t="s">
        <v>4730</v>
      </c>
      <c r="C2008" s="88" t="s">
        <v>84</v>
      </c>
      <c r="D2008" s="487">
        <v>95.66</v>
      </c>
    </row>
    <row r="2009" spans="1:4" x14ac:dyDescent="0.25">
      <c r="A2009" s="88" t="s">
        <v>4675</v>
      </c>
      <c r="B2009" s="193" t="s">
        <v>4676</v>
      </c>
      <c r="C2009" s="88" t="s">
        <v>77</v>
      </c>
      <c r="D2009" s="487">
        <v>41.96</v>
      </c>
    </row>
    <row r="2010" spans="1:4" x14ac:dyDescent="0.25">
      <c r="A2010" s="88" t="s">
        <v>4677</v>
      </c>
      <c r="B2010" s="193" t="s">
        <v>4678</v>
      </c>
      <c r="C2010" s="88" t="s">
        <v>77</v>
      </c>
      <c r="D2010" s="487">
        <v>127.4</v>
      </c>
    </row>
    <row r="2011" spans="1:4" x14ac:dyDescent="0.25">
      <c r="A2011" s="88" t="s">
        <v>4679</v>
      </c>
      <c r="B2011" s="193" t="s">
        <v>4680</v>
      </c>
      <c r="C2011" s="88" t="s">
        <v>77</v>
      </c>
      <c r="D2011" s="487">
        <v>207.56</v>
      </c>
    </row>
    <row r="2012" spans="1:4" x14ac:dyDescent="0.25">
      <c r="A2012" s="88" t="s">
        <v>4681</v>
      </c>
      <c r="B2012" s="193" t="s">
        <v>4682</v>
      </c>
      <c r="C2012" s="88" t="s">
        <v>77</v>
      </c>
      <c r="D2012" s="487">
        <v>286.16000000000003</v>
      </c>
    </row>
    <row r="2013" spans="1:4" x14ac:dyDescent="0.25">
      <c r="A2013" s="88" t="s">
        <v>4683</v>
      </c>
      <c r="B2013" s="193" t="s">
        <v>4684</v>
      </c>
      <c r="C2013" s="88" t="s">
        <v>77</v>
      </c>
      <c r="D2013" s="487">
        <v>749.19</v>
      </c>
    </row>
    <row r="2014" spans="1:4" x14ac:dyDescent="0.25">
      <c r="A2014" s="88" t="s">
        <v>4723</v>
      </c>
      <c r="B2014" s="193" t="s">
        <v>4724</v>
      </c>
      <c r="C2014" s="88" t="s">
        <v>77</v>
      </c>
      <c r="D2014" s="487">
        <v>5.88</v>
      </c>
    </row>
    <row r="2015" spans="1:4" x14ac:dyDescent="0.25">
      <c r="A2015" s="88" t="s">
        <v>4725</v>
      </c>
      <c r="B2015" s="193" t="s">
        <v>4726</v>
      </c>
      <c r="C2015" s="88" t="s">
        <v>77</v>
      </c>
      <c r="D2015" s="487">
        <v>8.9700000000000006</v>
      </c>
    </row>
    <row r="2016" spans="1:4" x14ac:dyDescent="0.25">
      <c r="A2016" s="88" t="s">
        <v>4731</v>
      </c>
      <c r="B2016" s="193" t="s">
        <v>4732</v>
      </c>
      <c r="C2016" s="88" t="s">
        <v>77</v>
      </c>
      <c r="D2016" s="487">
        <v>29.15</v>
      </c>
    </row>
    <row r="2017" spans="1:4" x14ac:dyDescent="0.25">
      <c r="A2017" s="88" t="s">
        <v>4733</v>
      </c>
      <c r="B2017" s="193" t="s">
        <v>4734</v>
      </c>
      <c r="C2017" s="88" t="s">
        <v>77</v>
      </c>
      <c r="D2017" s="487">
        <v>66.94</v>
      </c>
    </row>
    <row r="2018" spans="1:4" x14ac:dyDescent="0.25">
      <c r="A2018" s="88" t="s">
        <v>4735</v>
      </c>
      <c r="B2018" s="193" t="s">
        <v>4736</v>
      </c>
      <c r="C2018" s="88" t="s">
        <v>77</v>
      </c>
      <c r="D2018" s="487">
        <v>79.05</v>
      </c>
    </row>
    <row r="2019" spans="1:4" x14ac:dyDescent="0.25">
      <c r="A2019" s="88" t="s">
        <v>4737</v>
      </c>
      <c r="B2019" s="193" t="s">
        <v>4738</v>
      </c>
      <c r="C2019" s="88" t="s">
        <v>77</v>
      </c>
      <c r="D2019" s="487">
        <v>160</v>
      </c>
    </row>
    <row r="2020" spans="1:4" x14ac:dyDescent="0.25">
      <c r="A2020" s="88" t="s">
        <v>12138</v>
      </c>
      <c r="B2020" s="193" t="s">
        <v>12139</v>
      </c>
      <c r="C2020" s="88" t="s">
        <v>77</v>
      </c>
      <c r="D2020" s="487">
        <v>838.13</v>
      </c>
    </row>
    <row r="2021" spans="1:4" x14ac:dyDescent="0.25">
      <c r="A2021" s="88" t="s">
        <v>12140</v>
      </c>
      <c r="B2021" s="193" t="s">
        <v>12141</v>
      </c>
      <c r="C2021" s="88" t="s">
        <v>77</v>
      </c>
      <c r="D2021" s="487">
        <v>123.32</v>
      </c>
    </row>
    <row r="2022" spans="1:4" x14ac:dyDescent="0.25">
      <c r="A2022" s="88" t="s">
        <v>12142</v>
      </c>
      <c r="B2022" s="193" t="s">
        <v>12143</v>
      </c>
      <c r="C2022" s="88" t="s">
        <v>77</v>
      </c>
      <c r="D2022" s="487">
        <v>236.06</v>
      </c>
    </row>
    <row r="2023" spans="1:4" x14ac:dyDescent="0.25">
      <c r="A2023" s="88" t="s">
        <v>12144</v>
      </c>
      <c r="B2023" s="193" t="s">
        <v>12145</v>
      </c>
      <c r="C2023" s="88" t="s">
        <v>77</v>
      </c>
      <c r="D2023" s="487">
        <v>407.61</v>
      </c>
    </row>
    <row r="2024" spans="1:4" x14ac:dyDescent="0.25">
      <c r="A2024" s="88" t="s">
        <v>12146</v>
      </c>
      <c r="B2024" s="193" t="s">
        <v>12147</v>
      </c>
      <c r="C2024" s="88" t="s">
        <v>77</v>
      </c>
      <c r="D2024" s="487">
        <v>812.36</v>
      </c>
    </row>
    <row r="2025" spans="1:4" x14ac:dyDescent="0.25">
      <c r="A2025" s="88" t="s">
        <v>12148</v>
      </c>
      <c r="B2025" s="193" t="s">
        <v>12149</v>
      </c>
      <c r="C2025" s="88" t="s">
        <v>77</v>
      </c>
      <c r="D2025" s="487">
        <v>915.37</v>
      </c>
    </row>
    <row r="2026" spans="1:4" ht="25" x14ac:dyDescent="0.25">
      <c r="A2026" s="88" t="s">
        <v>4685</v>
      </c>
      <c r="B2026" s="193" t="s">
        <v>4686</v>
      </c>
      <c r="C2026" s="88" t="s">
        <v>77</v>
      </c>
      <c r="D2026" s="487">
        <v>45</v>
      </c>
    </row>
    <row r="2027" spans="1:4" ht="25" x14ac:dyDescent="0.25">
      <c r="A2027" s="88" t="s">
        <v>4687</v>
      </c>
      <c r="B2027" s="193" t="s">
        <v>4688</v>
      </c>
      <c r="C2027" s="88" t="s">
        <v>77</v>
      </c>
      <c r="D2027" s="487">
        <v>31.34</v>
      </c>
    </row>
    <row r="2028" spans="1:4" ht="25" x14ac:dyDescent="0.25">
      <c r="A2028" s="88" t="s">
        <v>4689</v>
      </c>
      <c r="B2028" s="193" t="s">
        <v>4690</v>
      </c>
      <c r="C2028" s="88" t="s">
        <v>77</v>
      </c>
      <c r="D2028" s="487">
        <v>12.42</v>
      </c>
    </row>
    <row r="2029" spans="1:4" ht="25" x14ac:dyDescent="0.25">
      <c r="A2029" s="88" t="s">
        <v>4691</v>
      </c>
      <c r="B2029" s="193" t="s">
        <v>4692</v>
      </c>
      <c r="C2029" s="88" t="s">
        <v>77</v>
      </c>
      <c r="D2029" s="487">
        <v>15.36</v>
      </c>
    </row>
    <row r="2030" spans="1:4" ht="25" x14ac:dyDescent="0.25">
      <c r="A2030" s="88" t="s">
        <v>4693</v>
      </c>
      <c r="B2030" s="193" t="s">
        <v>4694</v>
      </c>
      <c r="C2030" s="88" t="s">
        <v>77</v>
      </c>
      <c r="D2030" s="487">
        <v>15.57</v>
      </c>
    </row>
    <row r="2031" spans="1:4" ht="25" x14ac:dyDescent="0.25">
      <c r="A2031" s="88" t="s">
        <v>4695</v>
      </c>
      <c r="B2031" s="193" t="s">
        <v>4696</v>
      </c>
      <c r="C2031" s="88" t="s">
        <v>77</v>
      </c>
      <c r="D2031" s="487">
        <v>116.81</v>
      </c>
    </row>
    <row r="2032" spans="1:4" ht="25" x14ac:dyDescent="0.25">
      <c r="A2032" s="88" t="s">
        <v>4697</v>
      </c>
      <c r="B2032" s="193" t="s">
        <v>4698</v>
      </c>
      <c r="C2032" s="88" t="s">
        <v>77</v>
      </c>
      <c r="D2032" s="487">
        <v>112.87</v>
      </c>
    </row>
    <row r="2033" spans="1:4" ht="25" x14ac:dyDescent="0.25">
      <c r="A2033" s="88" t="s">
        <v>4699</v>
      </c>
      <c r="B2033" s="193" t="s">
        <v>4700</v>
      </c>
      <c r="C2033" s="88" t="s">
        <v>77</v>
      </c>
      <c r="D2033" s="487">
        <v>54.92</v>
      </c>
    </row>
    <row r="2034" spans="1:4" ht="25" x14ac:dyDescent="0.25">
      <c r="A2034" s="88" t="s">
        <v>4739</v>
      </c>
      <c r="B2034" s="193" t="s">
        <v>4740</v>
      </c>
      <c r="C2034" s="88" t="s">
        <v>77</v>
      </c>
      <c r="D2034" s="487">
        <v>134.94</v>
      </c>
    </row>
    <row r="2035" spans="1:4" ht="25" x14ac:dyDescent="0.25">
      <c r="A2035" s="88" t="s">
        <v>4741</v>
      </c>
      <c r="B2035" s="193" t="s">
        <v>4742</v>
      </c>
      <c r="C2035" s="88" t="s">
        <v>77</v>
      </c>
      <c r="D2035" s="487">
        <v>148.72999999999999</v>
      </c>
    </row>
    <row r="2036" spans="1:4" ht="25" x14ac:dyDescent="0.25">
      <c r="A2036" s="88" t="s">
        <v>4743</v>
      </c>
      <c r="B2036" s="193" t="s">
        <v>4744</v>
      </c>
      <c r="C2036" s="88" t="s">
        <v>77</v>
      </c>
      <c r="D2036" s="487">
        <v>71.48</v>
      </c>
    </row>
    <row r="2037" spans="1:4" ht="25" x14ac:dyDescent="0.25">
      <c r="A2037" s="88" t="s">
        <v>4701</v>
      </c>
      <c r="B2037" s="193" t="s">
        <v>4702</v>
      </c>
      <c r="C2037" s="88" t="s">
        <v>77</v>
      </c>
      <c r="D2037" s="487">
        <v>72.040000000000006</v>
      </c>
    </row>
    <row r="2038" spans="1:4" ht="25" x14ac:dyDescent="0.25">
      <c r="A2038" s="88" t="s">
        <v>4745</v>
      </c>
      <c r="B2038" s="193" t="s">
        <v>4746</v>
      </c>
      <c r="C2038" s="88" t="s">
        <v>77</v>
      </c>
      <c r="D2038" s="487">
        <v>121.97</v>
      </c>
    </row>
    <row r="2039" spans="1:4" ht="25" x14ac:dyDescent="0.25">
      <c r="A2039" s="88" t="s">
        <v>12200</v>
      </c>
      <c r="B2039" s="193" t="s">
        <v>12201</v>
      </c>
      <c r="C2039" s="88" t="s">
        <v>77</v>
      </c>
      <c r="D2039" s="487">
        <v>183.2</v>
      </c>
    </row>
    <row r="2040" spans="1:4" ht="25" x14ac:dyDescent="0.25">
      <c r="A2040" s="88" t="s">
        <v>14041</v>
      </c>
      <c r="B2040" s="193" t="s">
        <v>14042</v>
      </c>
      <c r="C2040" s="88" t="s">
        <v>77</v>
      </c>
      <c r="D2040" s="487">
        <v>620.82000000000005</v>
      </c>
    </row>
    <row r="2041" spans="1:4" ht="25" x14ac:dyDescent="0.25">
      <c r="A2041" s="88" t="s">
        <v>14043</v>
      </c>
      <c r="B2041" s="193" t="s">
        <v>14044</v>
      </c>
      <c r="C2041" s="88" t="s">
        <v>77</v>
      </c>
      <c r="D2041" s="487">
        <v>470.66</v>
      </c>
    </row>
    <row r="2042" spans="1:4" ht="25" x14ac:dyDescent="0.25">
      <c r="A2042" s="88" t="s">
        <v>13052</v>
      </c>
      <c r="B2042" s="193" t="s">
        <v>13053</v>
      </c>
      <c r="C2042" s="88" t="s">
        <v>77</v>
      </c>
      <c r="D2042" s="487">
        <v>677.87</v>
      </c>
    </row>
    <row r="2043" spans="1:4" ht="25" x14ac:dyDescent="0.25">
      <c r="A2043" s="88" t="s">
        <v>13054</v>
      </c>
      <c r="B2043" s="193" t="s">
        <v>13055</v>
      </c>
      <c r="C2043" s="88" t="s">
        <v>77</v>
      </c>
      <c r="D2043" s="487">
        <v>834.39</v>
      </c>
    </row>
    <row r="2044" spans="1:4" ht="25" x14ac:dyDescent="0.25">
      <c r="A2044" s="88" t="s">
        <v>13056</v>
      </c>
      <c r="B2044" s="193" t="s">
        <v>13057</v>
      </c>
      <c r="C2044" s="88" t="s">
        <v>77</v>
      </c>
      <c r="D2044" s="487">
        <v>1216.5899999999999</v>
      </c>
    </row>
    <row r="2045" spans="1:4" ht="25" x14ac:dyDescent="0.25">
      <c r="A2045" s="88" t="s">
        <v>13058</v>
      </c>
      <c r="B2045" s="193" t="s">
        <v>13059</v>
      </c>
      <c r="C2045" s="88" t="s">
        <v>77</v>
      </c>
      <c r="D2045" s="487">
        <v>2491.61</v>
      </c>
    </row>
    <row r="2046" spans="1:4" ht="25" x14ac:dyDescent="0.25">
      <c r="A2046" s="88" t="s">
        <v>13060</v>
      </c>
      <c r="B2046" s="193" t="s">
        <v>13061</v>
      </c>
      <c r="C2046" s="88" t="s">
        <v>77</v>
      </c>
      <c r="D2046" s="487">
        <v>4074.39</v>
      </c>
    </row>
    <row r="2047" spans="1:4" ht="25" x14ac:dyDescent="0.25">
      <c r="A2047" s="88" t="s">
        <v>13062</v>
      </c>
      <c r="B2047" s="193" t="s">
        <v>13063</v>
      </c>
      <c r="C2047" s="88" t="s">
        <v>77</v>
      </c>
      <c r="D2047" s="487">
        <v>5530.62</v>
      </c>
    </row>
    <row r="2048" spans="1:4" ht="25" x14ac:dyDescent="0.25">
      <c r="A2048" s="88" t="s">
        <v>13064</v>
      </c>
      <c r="B2048" s="193" t="s">
        <v>13065</v>
      </c>
      <c r="C2048" s="88" t="s">
        <v>77</v>
      </c>
      <c r="D2048" s="487">
        <v>6232.92</v>
      </c>
    </row>
    <row r="2049" spans="1:4" ht="25" x14ac:dyDescent="0.25">
      <c r="A2049" s="88" t="s">
        <v>4716</v>
      </c>
      <c r="B2049" s="193" t="s">
        <v>12891</v>
      </c>
      <c r="C2049" s="88" t="s">
        <v>77</v>
      </c>
      <c r="D2049" s="487">
        <v>1414.65</v>
      </c>
    </row>
    <row r="2050" spans="1:4" ht="25" x14ac:dyDescent="0.25">
      <c r="A2050" s="88" t="s">
        <v>4703</v>
      </c>
      <c r="B2050" s="193" t="s">
        <v>12892</v>
      </c>
      <c r="C2050" s="88" t="s">
        <v>77</v>
      </c>
      <c r="D2050" s="487">
        <v>2145.92</v>
      </c>
    </row>
    <row r="2051" spans="1:4" ht="25" x14ac:dyDescent="0.25">
      <c r="A2051" s="88" t="s">
        <v>4704</v>
      </c>
      <c r="B2051" s="193" t="s">
        <v>12893</v>
      </c>
      <c r="C2051" s="88" t="s">
        <v>77</v>
      </c>
      <c r="D2051" s="487">
        <v>3496.44</v>
      </c>
    </row>
    <row r="2052" spans="1:4" ht="25" x14ac:dyDescent="0.25">
      <c r="A2052" s="88" t="s">
        <v>4705</v>
      </c>
      <c r="B2052" s="193" t="s">
        <v>12894</v>
      </c>
      <c r="C2052" s="88" t="s">
        <v>77</v>
      </c>
      <c r="D2052" s="487">
        <v>3753.52</v>
      </c>
    </row>
    <row r="2053" spans="1:4" ht="25" x14ac:dyDescent="0.25">
      <c r="A2053" s="88" t="s">
        <v>4706</v>
      </c>
      <c r="B2053" s="193" t="s">
        <v>12895</v>
      </c>
      <c r="C2053" s="88" t="s">
        <v>77</v>
      </c>
      <c r="D2053" s="487">
        <v>5332.39</v>
      </c>
    </row>
    <row r="2054" spans="1:4" ht="25" x14ac:dyDescent="0.25">
      <c r="A2054" s="88" t="s">
        <v>4707</v>
      </c>
      <c r="B2054" s="193" t="s">
        <v>12896</v>
      </c>
      <c r="C2054" s="88" t="s">
        <v>77</v>
      </c>
      <c r="D2054" s="487">
        <v>8163.43</v>
      </c>
    </row>
    <row r="2055" spans="1:4" ht="25" x14ac:dyDescent="0.25">
      <c r="A2055" s="88" t="s">
        <v>4708</v>
      </c>
      <c r="B2055" s="193" t="s">
        <v>12897</v>
      </c>
      <c r="C2055" s="88" t="s">
        <v>77</v>
      </c>
      <c r="D2055" s="487">
        <v>18283.29</v>
      </c>
    </row>
    <row r="2056" spans="1:4" ht="25" x14ac:dyDescent="0.25">
      <c r="A2056" s="88" t="s">
        <v>4709</v>
      </c>
      <c r="B2056" s="193" t="s">
        <v>12898</v>
      </c>
      <c r="C2056" s="88" t="s">
        <v>77</v>
      </c>
      <c r="D2056" s="487">
        <v>20164.509999999998</v>
      </c>
    </row>
    <row r="2057" spans="1:4" x14ac:dyDescent="0.25">
      <c r="A2057" s="88" t="s">
        <v>4710</v>
      </c>
      <c r="B2057" s="193" t="s">
        <v>4711</v>
      </c>
      <c r="C2057" s="88" t="s">
        <v>77</v>
      </c>
      <c r="D2057" s="487">
        <v>277.54000000000002</v>
      </c>
    </row>
    <row r="2058" spans="1:4" x14ac:dyDescent="0.25">
      <c r="A2058" s="88" t="s">
        <v>4712</v>
      </c>
      <c r="B2058" s="193" t="s">
        <v>4713</v>
      </c>
      <c r="C2058" s="88" t="s">
        <v>77</v>
      </c>
      <c r="D2058" s="487">
        <v>282.91000000000003</v>
      </c>
    </row>
    <row r="2059" spans="1:4" x14ac:dyDescent="0.25">
      <c r="A2059" s="88" t="s">
        <v>4714</v>
      </c>
      <c r="B2059" s="193" t="s">
        <v>4715</v>
      </c>
      <c r="C2059" s="88" t="s">
        <v>77</v>
      </c>
      <c r="D2059" s="487">
        <v>302.16000000000003</v>
      </c>
    </row>
    <row r="2060" spans="1:4" x14ac:dyDescent="0.25">
      <c r="A2060" s="88" t="s">
        <v>4717</v>
      </c>
      <c r="B2060" s="193" t="s">
        <v>4718</v>
      </c>
      <c r="C2060" s="88" t="s">
        <v>77</v>
      </c>
      <c r="D2060" s="487">
        <v>263.08</v>
      </c>
    </row>
    <row r="2061" spans="1:4" x14ac:dyDescent="0.25">
      <c r="A2061" s="88" t="s">
        <v>4719</v>
      </c>
      <c r="B2061" s="193" t="s">
        <v>4720</v>
      </c>
      <c r="C2061" s="88" t="s">
        <v>77</v>
      </c>
      <c r="D2061" s="487">
        <v>331.87</v>
      </c>
    </row>
    <row r="2062" spans="1:4" x14ac:dyDescent="0.25">
      <c r="A2062" s="88" t="s">
        <v>4721</v>
      </c>
      <c r="B2062" s="193" t="s">
        <v>4722</v>
      </c>
      <c r="C2062" s="88" t="s">
        <v>77</v>
      </c>
      <c r="D2062" s="487">
        <v>441.03</v>
      </c>
    </row>
    <row r="2063" spans="1:4" ht="25" x14ac:dyDescent="0.25">
      <c r="A2063" s="88" t="s">
        <v>16280</v>
      </c>
      <c r="B2063" s="193" t="s">
        <v>16455</v>
      </c>
      <c r="C2063" s="88" t="s">
        <v>77</v>
      </c>
      <c r="D2063" s="487">
        <v>891.64</v>
      </c>
    </row>
    <row r="2064" spans="1:4" ht="37.5" x14ac:dyDescent="0.25">
      <c r="A2064" s="88" t="s">
        <v>16281</v>
      </c>
      <c r="B2064" s="193" t="s">
        <v>16456</v>
      </c>
      <c r="C2064" s="88" t="s">
        <v>77</v>
      </c>
      <c r="D2064" s="487">
        <v>677.87</v>
      </c>
    </row>
    <row r="2065" spans="1:4" ht="25" x14ac:dyDescent="0.25">
      <c r="A2065" s="88" t="s">
        <v>16282</v>
      </c>
      <c r="B2065" s="193" t="s">
        <v>16457</v>
      </c>
      <c r="C2065" s="88" t="s">
        <v>77</v>
      </c>
      <c r="D2065" s="487">
        <v>879.86</v>
      </c>
    </row>
    <row r="2066" spans="1:4" ht="25" x14ac:dyDescent="0.25">
      <c r="A2066" s="88" t="s">
        <v>16283</v>
      </c>
      <c r="B2066" s="193" t="s">
        <v>16458</v>
      </c>
      <c r="C2066" s="88" t="s">
        <v>77</v>
      </c>
      <c r="D2066" s="487">
        <v>951.29</v>
      </c>
    </row>
    <row r="2067" spans="1:4" ht="25" x14ac:dyDescent="0.25">
      <c r="A2067" s="88" t="s">
        <v>16459</v>
      </c>
      <c r="B2067" s="193" t="s">
        <v>16460</v>
      </c>
      <c r="C2067" s="88" t="s">
        <v>77</v>
      </c>
      <c r="D2067" s="487">
        <v>1348.79</v>
      </c>
    </row>
    <row r="2068" spans="1:4" ht="25" x14ac:dyDescent="0.25">
      <c r="A2068" s="88" t="s">
        <v>12150</v>
      </c>
      <c r="B2068" s="193" t="s">
        <v>12151</v>
      </c>
      <c r="C2068" s="88" t="s">
        <v>77</v>
      </c>
      <c r="D2068" s="487">
        <v>585.19000000000005</v>
      </c>
    </row>
    <row r="2069" spans="1:4" ht="25" x14ac:dyDescent="0.25">
      <c r="A2069" s="88" t="s">
        <v>12152</v>
      </c>
      <c r="B2069" s="193" t="s">
        <v>12153</v>
      </c>
      <c r="C2069" s="88" t="s">
        <v>77</v>
      </c>
      <c r="D2069" s="487">
        <v>497.59</v>
      </c>
    </row>
    <row r="2070" spans="1:4" ht="25" x14ac:dyDescent="0.25">
      <c r="A2070" s="88" t="s">
        <v>12154</v>
      </c>
      <c r="B2070" s="193" t="s">
        <v>12155</v>
      </c>
      <c r="C2070" s="88" t="s">
        <v>77</v>
      </c>
      <c r="D2070" s="487">
        <v>497.59</v>
      </c>
    </row>
    <row r="2071" spans="1:4" ht="25" x14ac:dyDescent="0.25">
      <c r="A2071" s="88" t="s">
        <v>12156</v>
      </c>
      <c r="B2071" s="193" t="s">
        <v>12157</v>
      </c>
      <c r="C2071" s="88" t="s">
        <v>77</v>
      </c>
      <c r="D2071" s="487">
        <v>510.22</v>
      </c>
    </row>
    <row r="2072" spans="1:4" ht="25" x14ac:dyDescent="0.25">
      <c r="A2072" s="88" t="s">
        <v>12158</v>
      </c>
      <c r="B2072" s="193" t="s">
        <v>12159</v>
      </c>
      <c r="C2072" s="88" t="s">
        <v>77</v>
      </c>
      <c r="D2072" s="487">
        <v>571.41</v>
      </c>
    </row>
    <row r="2073" spans="1:4" ht="25" x14ac:dyDescent="0.25">
      <c r="A2073" s="88" t="s">
        <v>12160</v>
      </c>
      <c r="B2073" s="193" t="s">
        <v>12161</v>
      </c>
      <c r="C2073" s="88" t="s">
        <v>77</v>
      </c>
      <c r="D2073" s="487">
        <v>571.41</v>
      </c>
    </row>
    <row r="2074" spans="1:4" ht="25" x14ac:dyDescent="0.25">
      <c r="A2074" s="88" t="s">
        <v>12162</v>
      </c>
      <c r="B2074" s="193" t="s">
        <v>12163</v>
      </c>
      <c r="C2074" s="88" t="s">
        <v>77</v>
      </c>
      <c r="D2074" s="487">
        <v>556.1</v>
      </c>
    </row>
    <row r="2075" spans="1:4" ht="25" x14ac:dyDescent="0.25">
      <c r="A2075" s="88" t="s">
        <v>12164</v>
      </c>
      <c r="B2075" s="193" t="s">
        <v>12165</v>
      </c>
      <c r="C2075" s="88" t="s">
        <v>77</v>
      </c>
      <c r="D2075" s="487">
        <v>567.62</v>
      </c>
    </row>
    <row r="2076" spans="1:4" ht="25" x14ac:dyDescent="0.25">
      <c r="A2076" s="88" t="s">
        <v>12166</v>
      </c>
      <c r="B2076" s="193" t="s">
        <v>12167</v>
      </c>
      <c r="C2076" s="88" t="s">
        <v>77</v>
      </c>
      <c r="D2076" s="487">
        <v>571.26</v>
      </c>
    </row>
    <row r="2077" spans="1:4" ht="25" x14ac:dyDescent="0.25">
      <c r="A2077" s="88" t="s">
        <v>12168</v>
      </c>
      <c r="B2077" s="193" t="s">
        <v>12169</v>
      </c>
      <c r="C2077" s="88" t="s">
        <v>77</v>
      </c>
      <c r="D2077" s="487">
        <v>566.34</v>
      </c>
    </row>
    <row r="2078" spans="1:4" ht="25" x14ac:dyDescent="0.25">
      <c r="A2078" s="88" t="s">
        <v>12170</v>
      </c>
      <c r="B2078" s="193" t="s">
        <v>12171</v>
      </c>
      <c r="C2078" s="88" t="s">
        <v>77</v>
      </c>
      <c r="D2078" s="487">
        <v>638.64</v>
      </c>
    </row>
    <row r="2079" spans="1:4" ht="25" x14ac:dyDescent="0.25">
      <c r="A2079" s="88" t="s">
        <v>12172</v>
      </c>
      <c r="B2079" s="193" t="s">
        <v>12173</v>
      </c>
      <c r="C2079" s="88" t="s">
        <v>77</v>
      </c>
      <c r="D2079" s="487">
        <v>702.72</v>
      </c>
    </row>
    <row r="2080" spans="1:4" ht="25" x14ac:dyDescent="0.25">
      <c r="A2080" s="88" t="s">
        <v>12174</v>
      </c>
      <c r="B2080" s="193" t="s">
        <v>12175</v>
      </c>
      <c r="C2080" s="88" t="s">
        <v>77</v>
      </c>
      <c r="D2080" s="487">
        <v>766.56</v>
      </c>
    </row>
    <row r="2081" spans="1:4" ht="25" x14ac:dyDescent="0.25">
      <c r="A2081" s="88" t="s">
        <v>12176</v>
      </c>
      <c r="B2081" s="193" t="s">
        <v>12177</v>
      </c>
      <c r="C2081" s="88" t="s">
        <v>77</v>
      </c>
      <c r="D2081" s="487">
        <v>956.33</v>
      </c>
    </row>
    <row r="2082" spans="1:4" ht="25" x14ac:dyDescent="0.25">
      <c r="A2082" s="88" t="s">
        <v>12178</v>
      </c>
      <c r="B2082" s="193" t="s">
        <v>12179</v>
      </c>
      <c r="C2082" s="88" t="s">
        <v>77</v>
      </c>
      <c r="D2082" s="487">
        <v>2222.88</v>
      </c>
    </row>
    <row r="2083" spans="1:4" ht="25" x14ac:dyDescent="0.25">
      <c r="A2083" s="88" t="s">
        <v>16042</v>
      </c>
      <c r="B2083" s="193" t="s">
        <v>16043</v>
      </c>
      <c r="C2083" s="88" t="s">
        <v>77</v>
      </c>
      <c r="D2083" s="487">
        <v>2516.62</v>
      </c>
    </row>
    <row r="2084" spans="1:4" ht="25" x14ac:dyDescent="0.25">
      <c r="A2084" s="88" t="s">
        <v>12180</v>
      </c>
      <c r="B2084" s="193" t="s">
        <v>12181</v>
      </c>
      <c r="C2084" s="88" t="s">
        <v>77</v>
      </c>
      <c r="D2084" s="487">
        <v>1252.56</v>
      </c>
    </row>
    <row r="2085" spans="1:4" ht="25" x14ac:dyDescent="0.25">
      <c r="A2085" s="88" t="s">
        <v>12182</v>
      </c>
      <c r="B2085" s="193" t="s">
        <v>12183</v>
      </c>
      <c r="C2085" s="88" t="s">
        <v>77</v>
      </c>
      <c r="D2085" s="487">
        <v>227.1</v>
      </c>
    </row>
    <row r="2086" spans="1:4" ht="25" x14ac:dyDescent="0.25">
      <c r="A2086" s="88" t="s">
        <v>12184</v>
      </c>
      <c r="B2086" s="193" t="s">
        <v>12185</v>
      </c>
      <c r="C2086" s="88" t="s">
        <v>77</v>
      </c>
      <c r="D2086" s="487">
        <v>447.98</v>
      </c>
    </row>
    <row r="2087" spans="1:4" x14ac:dyDescent="0.25">
      <c r="A2087" s="88" t="s">
        <v>12186</v>
      </c>
      <c r="B2087" s="193" t="s">
        <v>12187</v>
      </c>
      <c r="C2087" s="88" t="s">
        <v>77</v>
      </c>
      <c r="D2087" s="487">
        <v>485.76</v>
      </c>
    </row>
    <row r="2088" spans="1:4" x14ac:dyDescent="0.25">
      <c r="A2088" s="88" t="s">
        <v>12188</v>
      </c>
      <c r="B2088" s="193" t="s">
        <v>12189</v>
      </c>
      <c r="C2088" s="88" t="s">
        <v>77</v>
      </c>
      <c r="D2088" s="487">
        <v>434.03</v>
      </c>
    </row>
    <row r="2089" spans="1:4" ht="25" x14ac:dyDescent="0.25">
      <c r="A2089" s="88" t="s">
        <v>12190</v>
      </c>
      <c r="B2089" s="193" t="s">
        <v>12191</v>
      </c>
      <c r="C2089" s="88" t="s">
        <v>77</v>
      </c>
      <c r="D2089" s="487">
        <v>309.44</v>
      </c>
    </row>
    <row r="2090" spans="1:4" x14ac:dyDescent="0.25">
      <c r="A2090" s="88" t="s">
        <v>12192</v>
      </c>
      <c r="B2090" s="193" t="s">
        <v>12193</v>
      </c>
      <c r="C2090" s="88" t="s">
        <v>77</v>
      </c>
      <c r="D2090" s="487">
        <v>668.86</v>
      </c>
    </row>
    <row r="2091" spans="1:4" x14ac:dyDescent="0.25">
      <c r="A2091" s="88" t="s">
        <v>12194</v>
      </c>
      <c r="B2091" s="193" t="s">
        <v>12195</v>
      </c>
      <c r="C2091" s="88" t="s">
        <v>77</v>
      </c>
      <c r="D2091" s="487">
        <v>761.42</v>
      </c>
    </row>
    <row r="2092" spans="1:4" x14ac:dyDescent="0.25">
      <c r="A2092" s="88" t="s">
        <v>12196</v>
      </c>
      <c r="B2092" s="193" t="s">
        <v>12197</v>
      </c>
      <c r="C2092" s="88" t="s">
        <v>77</v>
      </c>
      <c r="D2092" s="487">
        <v>1152.46</v>
      </c>
    </row>
    <row r="2093" spans="1:4" ht="25" x14ac:dyDescent="0.25">
      <c r="A2093" s="88" t="s">
        <v>12198</v>
      </c>
      <c r="B2093" s="193" t="s">
        <v>12199</v>
      </c>
      <c r="C2093" s="88" t="s">
        <v>77</v>
      </c>
      <c r="D2093" s="487">
        <v>1001.32</v>
      </c>
    </row>
    <row r="2094" spans="1:4" x14ac:dyDescent="0.25">
      <c r="A2094" s="88"/>
      <c r="B2094" s="193" t="s">
        <v>14206</v>
      </c>
      <c r="C2094" s="88"/>
      <c r="D2094" s="487"/>
    </row>
    <row r="2095" spans="1:4" x14ac:dyDescent="0.25">
      <c r="A2095" s="88" t="s">
        <v>16044</v>
      </c>
      <c r="B2095" s="193" t="s">
        <v>16045</v>
      </c>
      <c r="C2095" s="88" t="s">
        <v>77</v>
      </c>
      <c r="D2095" s="487">
        <v>545.32000000000005</v>
      </c>
    </row>
    <row r="2096" spans="1:4" ht="25" x14ac:dyDescent="0.25">
      <c r="A2096" s="88" t="s">
        <v>14045</v>
      </c>
      <c r="B2096" s="193" t="s">
        <v>14046</v>
      </c>
      <c r="C2096" s="88" t="s">
        <v>77</v>
      </c>
      <c r="D2096" s="487">
        <v>1280</v>
      </c>
    </row>
    <row r="2097" spans="1:4" x14ac:dyDescent="0.25">
      <c r="A2097" s="88" t="s">
        <v>12202</v>
      </c>
      <c r="B2097" s="193" t="s">
        <v>12203</v>
      </c>
      <c r="C2097" s="88" t="s">
        <v>77</v>
      </c>
      <c r="D2097" s="487">
        <v>7121.05</v>
      </c>
    </row>
    <row r="2098" spans="1:4" ht="25" x14ac:dyDescent="0.25">
      <c r="A2098" s="88" t="s">
        <v>12204</v>
      </c>
      <c r="B2098" s="193" t="s">
        <v>12205</v>
      </c>
      <c r="C2098" s="88" t="s">
        <v>77</v>
      </c>
      <c r="D2098" s="487">
        <v>10949.41</v>
      </c>
    </row>
    <row r="2099" spans="1:4" ht="25" x14ac:dyDescent="0.25">
      <c r="A2099" s="88" t="s">
        <v>16046</v>
      </c>
      <c r="B2099" s="193" t="s">
        <v>16461</v>
      </c>
      <c r="C2099" s="88" t="s">
        <v>77</v>
      </c>
      <c r="D2099" s="487">
        <v>7488.78</v>
      </c>
    </row>
    <row r="2100" spans="1:4" ht="25" x14ac:dyDescent="0.25">
      <c r="A2100" s="88" t="s">
        <v>16047</v>
      </c>
      <c r="B2100" s="193" t="s">
        <v>16462</v>
      </c>
      <c r="C2100" s="88" t="s">
        <v>77</v>
      </c>
      <c r="D2100" s="487">
        <v>14082.91</v>
      </c>
    </row>
    <row r="2101" spans="1:4" x14ac:dyDescent="0.25">
      <c r="A2101" s="88"/>
      <c r="B2101" s="193" t="s">
        <v>12206</v>
      </c>
      <c r="C2101" s="88"/>
      <c r="D2101" s="487"/>
    </row>
    <row r="2102" spans="1:4" ht="25" x14ac:dyDescent="0.25">
      <c r="A2102" s="88" t="s">
        <v>4752</v>
      </c>
      <c r="B2102" s="193" t="s">
        <v>4753</v>
      </c>
      <c r="C2102" s="88" t="s">
        <v>77</v>
      </c>
      <c r="D2102" s="487">
        <v>262.31</v>
      </c>
    </row>
    <row r="2103" spans="1:4" ht="25" x14ac:dyDescent="0.25">
      <c r="A2103" s="88" t="s">
        <v>4754</v>
      </c>
      <c r="B2103" s="193" t="s">
        <v>4755</v>
      </c>
      <c r="C2103" s="88" t="s">
        <v>77</v>
      </c>
      <c r="D2103" s="487">
        <v>392.38</v>
      </c>
    </row>
    <row r="2104" spans="1:4" ht="25" x14ac:dyDescent="0.25">
      <c r="A2104" s="88" t="s">
        <v>4756</v>
      </c>
      <c r="B2104" s="193" t="s">
        <v>4757</v>
      </c>
      <c r="C2104" s="88" t="s">
        <v>77</v>
      </c>
      <c r="D2104" s="487">
        <v>525.05999999999995</v>
      </c>
    </row>
    <row r="2105" spans="1:4" ht="25" x14ac:dyDescent="0.25">
      <c r="A2105" s="88" t="s">
        <v>4758</v>
      </c>
      <c r="B2105" s="193" t="s">
        <v>4759</v>
      </c>
      <c r="C2105" s="88" t="s">
        <v>77</v>
      </c>
      <c r="D2105" s="487">
        <v>831.99</v>
      </c>
    </row>
    <row r="2106" spans="1:4" ht="25" x14ac:dyDescent="0.25">
      <c r="A2106" s="88" t="s">
        <v>4760</v>
      </c>
      <c r="B2106" s="193" t="s">
        <v>4761</v>
      </c>
      <c r="C2106" s="88" t="s">
        <v>77</v>
      </c>
      <c r="D2106" s="487">
        <v>1233.25</v>
      </c>
    </row>
    <row r="2107" spans="1:4" ht="25" x14ac:dyDescent="0.25">
      <c r="A2107" s="88" t="s">
        <v>4762</v>
      </c>
      <c r="B2107" s="193" t="s">
        <v>4763</v>
      </c>
      <c r="C2107" s="88" t="s">
        <v>77</v>
      </c>
      <c r="D2107" s="487">
        <v>1525.75</v>
      </c>
    </row>
    <row r="2108" spans="1:4" ht="25" x14ac:dyDescent="0.25">
      <c r="A2108" s="88" t="s">
        <v>4764</v>
      </c>
      <c r="B2108" s="193" t="s">
        <v>4765</v>
      </c>
      <c r="C2108" s="88" t="s">
        <v>77</v>
      </c>
      <c r="D2108" s="487">
        <v>250.35</v>
      </c>
    </row>
    <row r="2109" spans="1:4" ht="25" x14ac:dyDescent="0.25">
      <c r="A2109" s="88" t="s">
        <v>4766</v>
      </c>
      <c r="B2109" s="193" t="s">
        <v>4767</v>
      </c>
      <c r="C2109" s="88" t="s">
        <v>77</v>
      </c>
      <c r="D2109" s="487">
        <v>194.35</v>
      </c>
    </row>
    <row r="2110" spans="1:4" ht="25" x14ac:dyDescent="0.25">
      <c r="A2110" s="88" t="s">
        <v>4768</v>
      </c>
      <c r="B2110" s="193" t="s">
        <v>4769</v>
      </c>
      <c r="C2110" s="88" t="s">
        <v>77</v>
      </c>
      <c r="D2110" s="487">
        <v>287.10000000000002</v>
      </c>
    </row>
    <row r="2111" spans="1:4" ht="25" x14ac:dyDescent="0.25">
      <c r="A2111" s="88" t="s">
        <v>4770</v>
      </c>
      <c r="B2111" s="193" t="s">
        <v>4771</v>
      </c>
      <c r="C2111" s="88" t="s">
        <v>77</v>
      </c>
      <c r="D2111" s="487">
        <v>287.63</v>
      </c>
    </row>
    <row r="2112" spans="1:4" ht="25" x14ac:dyDescent="0.25">
      <c r="A2112" s="88" t="s">
        <v>4772</v>
      </c>
      <c r="B2112" s="193" t="s">
        <v>4773</v>
      </c>
      <c r="C2112" s="88" t="s">
        <v>77</v>
      </c>
      <c r="D2112" s="487">
        <v>296.68</v>
      </c>
    </row>
    <row r="2113" spans="1:4" ht="25" x14ac:dyDescent="0.25">
      <c r="A2113" s="88" t="s">
        <v>4774</v>
      </c>
      <c r="B2113" s="193" t="s">
        <v>4775</v>
      </c>
      <c r="C2113" s="88" t="s">
        <v>77</v>
      </c>
      <c r="D2113" s="487">
        <v>297.14</v>
      </c>
    </row>
    <row r="2114" spans="1:4" ht="25" x14ac:dyDescent="0.25">
      <c r="A2114" s="88" t="s">
        <v>4776</v>
      </c>
      <c r="B2114" s="193" t="s">
        <v>4777</v>
      </c>
      <c r="C2114" s="88" t="s">
        <v>77</v>
      </c>
      <c r="D2114" s="487">
        <v>691.25</v>
      </c>
    </row>
    <row r="2115" spans="1:4" ht="25" x14ac:dyDescent="0.25">
      <c r="A2115" s="88" t="s">
        <v>4778</v>
      </c>
      <c r="B2115" s="193" t="s">
        <v>12207</v>
      </c>
      <c r="C2115" s="88" t="s">
        <v>77</v>
      </c>
      <c r="D2115" s="487">
        <v>644.74</v>
      </c>
    </row>
    <row r="2116" spans="1:4" ht="25" x14ac:dyDescent="0.25">
      <c r="A2116" s="88" t="s">
        <v>4747</v>
      </c>
      <c r="B2116" s="193" t="s">
        <v>12208</v>
      </c>
      <c r="C2116" s="88" t="s">
        <v>77</v>
      </c>
      <c r="D2116" s="487">
        <v>1215.45</v>
      </c>
    </row>
    <row r="2117" spans="1:4" x14ac:dyDescent="0.25">
      <c r="A2117" s="88"/>
      <c r="B2117" s="193" t="s">
        <v>16048</v>
      </c>
      <c r="C2117" s="88"/>
      <c r="D2117" s="487"/>
    </row>
    <row r="2118" spans="1:4" x14ac:dyDescent="0.25">
      <c r="A2118" s="88"/>
      <c r="B2118" s="193" t="s">
        <v>16284</v>
      </c>
      <c r="C2118" s="88"/>
      <c r="D2118" s="487"/>
    </row>
    <row r="2119" spans="1:4" ht="25" x14ac:dyDescent="0.25">
      <c r="A2119" s="88" t="s">
        <v>16285</v>
      </c>
      <c r="B2119" s="193" t="s">
        <v>16286</v>
      </c>
      <c r="C2119" s="88" t="s">
        <v>77</v>
      </c>
      <c r="D2119" s="487">
        <v>128287.78</v>
      </c>
    </row>
    <row r="2120" spans="1:4" ht="25" x14ac:dyDescent="0.25">
      <c r="A2120" s="88" t="s">
        <v>16287</v>
      </c>
      <c r="B2120" s="193" t="s">
        <v>16288</v>
      </c>
      <c r="C2120" s="88" t="s">
        <v>77</v>
      </c>
      <c r="D2120" s="487">
        <v>130299.08</v>
      </c>
    </row>
    <row r="2121" spans="1:4" ht="25" x14ac:dyDescent="0.25">
      <c r="A2121" s="88" t="s">
        <v>16289</v>
      </c>
      <c r="B2121" s="193" t="s">
        <v>16290</v>
      </c>
      <c r="C2121" s="88" t="s">
        <v>77</v>
      </c>
      <c r="D2121" s="487">
        <v>133567.15</v>
      </c>
    </row>
    <row r="2122" spans="1:4" ht="25" x14ac:dyDescent="0.25">
      <c r="A2122" s="88" t="s">
        <v>16291</v>
      </c>
      <c r="B2122" s="193" t="s">
        <v>16292</v>
      </c>
      <c r="C2122" s="88" t="s">
        <v>77</v>
      </c>
      <c r="D2122" s="487">
        <v>139161.79</v>
      </c>
    </row>
    <row r="2123" spans="1:4" ht="25" x14ac:dyDescent="0.25">
      <c r="A2123" s="88" t="s">
        <v>16293</v>
      </c>
      <c r="B2123" s="193" t="s">
        <v>16294</v>
      </c>
      <c r="C2123" s="88" t="s">
        <v>77</v>
      </c>
      <c r="D2123" s="487">
        <v>143121.47</v>
      </c>
    </row>
    <row r="2124" spans="1:4" ht="25" x14ac:dyDescent="0.25">
      <c r="A2124" s="88" t="s">
        <v>16295</v>
      </c>
      <c r="B2124" s="193" t="s">
        <v>16296</v>
      </c>
      <c r="C2124" s="88" t="s">
        <v>77</v>
      </c>
      <c r="D2124" s="487">
        <v>160488.22</v>
      </c>
    </row>
    <row r="2125" spans="1:4" ht="25" x14ac:dyDescent="0.25">
      <c r="A2125" s="88" t="s">
        <v>16297</v>
      </c>
      <c r="B2125" s="193" t="s">
        <v>16298</v>
      </c>
      <c r="C2125" s="88" t="s">
        <v>77</v>
      </c>
      <c r="D2125" s="487">
        <v>169279.07</v>
      </c>
    </row>
    <row r="2126" spans="1:4" ht="25" x14ac:dyDescent="0.25">
      <c r="A2126" s="88" t="s">
        <v>16299</v>
      </c>
      <c r="B2126" s="193" t="s">
        <v>16300</v>
      </c>
      <c r="C2126" s="88" t="s">
        <v>77</v>
      </c>
      <c r="D2126" s="487">
        <v>181424.82</v>
      </c>
    </row>
    <row r="2127" spans="1:4" x14ac:dyDescent="0.25">
      <c r="A2127" s="88"/>
      <c r="B2127" s="193" t="s">
        <v>12209</v>
      </c>
      <c r="C2127" s="88"/>
      <c r="D2127" s="487"/>
    </row>
    <row r="2128" spans="1:4" x14ac:dyDescent="0.25">
      <c r="A2128" s="88"/>
      <c r="B2128" s="193" t="s">
        <v>12210</v>
      </c>
      <c r="C2128" s="88"/>
      <c r="D2128" s="487"/>
    </row>
    <row r="2129" spans="1:4" x14ac:dyDescent="0.25">
      <c r="A2129" s="88" t="s">
        <v>4779</v>
      </c>
      <c r="B2129" s="193" t="s">
        <v>4780</v>
      </c>
      <c r="C2129" s="88" t="s">
        <v>77</v>
      </c>
      <c r="D2129" s="487">
        <v>4.47</v>
      </c>
    </row>
    <row r="2130" spans="1:4" x14ac:dyDescent="0.25">
      <c r="A2130" s="88" t="s">
        <v>4781</v>
      </c>
      <c r="B2130" s="193" t="s">
        <v>4782</v>
      </c>
      <c r="C2130" s="88" t="s">
        <v>77</v>
      </c>
      <c r="D2130" s="487">
        <v>27.84</v>
      </c>
    </row>
    <row r="2131" spans="1:4" x14ac:dyDescent="0.25">
      <c r="A2131" s="88" t="s">
        <v>4783</v>
      </c>
      <c r="B2131" s="193" t="s">
        <v>9352</v>
      </c>
      <c r="C2131" s="88" t="s">
        <v>77</v>
      </c>
      <c r="D2131" s="487">
        <v>19.05</v>
      </c>
    </row>
    <row r="2132" spans="1:4" x14ac:dyDescent="0.25">
      <c r="A2132" s="88" t="s">
        <v>4784</v>
      </c>
      <c r="B2132" s="193" t="s">
        <v>9353</v>
      </c>
      <c r="C2132" s="88" t="s">
        <v>77</v>
      </c>
      <c r="D2132" s="487">
        <v>28.5</v>
      </c>
    </row>
    <row r="2133" spans="1:4" x14ac:dyDescent="0.25">
      <c r="A2133" s="88" t="s">
        <v>4785</v>
      </c>
      <c r="B2133" s="193" t="s">
        <v>9354</v>
      </c>
      <c r="C2133" s="88" t="s">
        <v>77</v>
      </c>
      <c r="D2133" s="487">
        <v>46.08</v>
      </c>
    </row>
    <row r="2134" spans="1:4" x14ac:dyDescent="0.25">
      <c r="A2134" s="88" t="s">
        <v>4786</v>
      </c>
      <c r="B2134" s="193" t="s">
        <v>9355</v>
      </c>
      <c r="C2134" s="88" t="s">
        <v>77</v>
      </c>
      <c r="D2134" s="487">
        <v>110</v>
      </c>
    </row>
    <row r="2135" spans="1:4" ht="25" x14ac:dyDescent="0.25">
      <c r="A2135" s="88" t="s">
        <v>4787</v>
      </c>
      <c r="B2135" s="193" t="s">
        <v>11558</v>
      </c>
      <c r="C2135" s="88" t="s">
        <v>77</v>
      </c>
      <c r="D2135" s="487">
        <v>32.83</v>
      </c>
    </row>
    <row r="2136" spans="1:4" ht="25" x14ac:dyDescent="0.25">
      <c r="A2136" s="88" t="s">
        <v>4788</v>
      </c>
      <c r="B2136" s="193" t="s">
        <v>9226</v>
      </c>
      <c r="C2136" s="88" t="s">
        <v>77</v>
      </c>
      <c r="D2136" s="487">
        <v>52.62</v>
      </c>
    </row>
    <row r="2137" spans="1:4" ht="25" x14ac:dyDescent="0.25">
      <c r="A2137" s="88" t="s">
        <v>4789</v>
      </c>
      <c r="B2137" s="193" t="s">
        <v>9227</v>
      </c>
      <c r="C2137" s="88" t="s">
        <v>77</v>
      </c>
      <c r="D2137" s="487">
        <v>68.400000000000006</v>
      </c>
    </row>
    <row r="2138" spans="1:4" x14ac:dyDescent="0.25">
      <c r="A2138" s="88" t="s">
        <v>4790</v>
      </c>
      <c r="B2138" s="193" t="s">
        <v>9228</v>
      </c>
      <c r="C2138" s="88" t="s">
        <v>77</v>
      </c>
      <c r="D2138" s="487">
        <v>243.77</v>
      </c>
    </row>
    <row r="2139" spans="1:4" x14ac:dyDescent="0.25">
      <c r="A2139" s="88" t="s">
        <v>16049</v>
      </c>
      <c r="B2139" s="193" t="s">
        <v>16050</v>
      </c>
      <c r="C2139" s="88" t="s">
        <v>77</v>
      </c>
      <c r="D2139" s="487">
        <v>150.27000000000001</v>
      </c>
    </row>
    <row r="2140" spans="1:4" x14ac:dyDescent="0.25">
      <c r="A2140" s="88" t="s">
        <v>4791</v>
      </c>
      <c r="B2140" s="193" t="s">
        <v>9229</v>
      </c>
      <c r="C2140" s="88" t="s">
        <v>77</v>
      </c>
      <c r="D2140" s="487">
        <v>12.96</v>
      </c>
    </row>
    <row r="2141" spans="1:4" x14ac:dyDescent="0.25">
      <c r="A2141" s="88" t="s">
        <v>4792</v>
      </c>
      <c r="B2141" s="193" t="s">
        <v>9230</v>
      </c>
      <c r="C2141" s="88" t="s">
        <v>77</v>
      </c>
      <c r="D2141" s="487">
        <v>19</v>
      </c>
    </row>
    <row r="2142" spans="1:4" x14ac:dyDescent="0.25">
      <c r="A2142" s="88" t="s">
        <v>4793</v>
      </c>
      <c r="B2142" s="193" t="s">
        <v>9231</v>
      </c>
      <c r="C2142" s="88" t="s">
        <v>77</v>
      </c>
      <c r="D2142" s="487">
        <v>57.9</v>
      </c>
    </row>
    <row r="2143" spans="1:4" x14ac:dyDescent="0.25">
      <c r="A2143" s="88" t="s">
        <v>4794</v>
      </c>
      <c r="B2143" s="193" t="s">
        <v>9232</v>
      </c>
      <c r="C2143" s="88" t="s">
        <v>77</v>
      </c>
      <c r="D2143" s="487">
        <v>25.29</v>
      </c>
    </row>
    <row r="2144" spans="1:4" x14ac:dyDescent="0.25">
      <c r="A2144" s="88" t="s">
        <v>4795</v>
      </c>
      <c r="B2144" s="193" t="s">
        <v>9233</v>
      </c>
      <c r="C2144" s="88" t="s">
        <v>77</v>
      </c>
      <c r="D2144" s="487">
        <v>11.7</v>
      </c>
    </row>
    <row r="2145" spans="1:4" x14ac:dyDescent="0.25">
      <c r="A2145" s="88" t="s">
        <v>4796</v>
      </c>
      <c r="B2145" s="193" t="s">
        <v>9312</v>
      </c>
      <c r="C2145" s="88" t="s">
        <v>77</v>
      </c>
      <c r="D2145" s="487">
        <v>214.27</v>
      </c>
    </row>
    <row r="2146" spans="1:4" x14ac:dyDescent="0.25">
      <c r="A2146" s="88" t="s">
        <v>4797</v>
      </c>
      <c r="B2146" s="193" t="s">
        <v>12211</v>
      </c>
      <c r="C2146" s="88" t="s">
        <v>77</v>
      </c>
      <c r="D2146" s="487">
        <v>19</v>
      </c>
    </row>
    <row r="2147" spans="1:4" x14ac:dyDescent="0.25">
      <c r="A2147" s="88" t="s">
        <v>4798</v>
      </c>
      <c r="B2147" s="193" t="s">
        <v>9234</v>
      </c>
      <c r="C2147" s="88" t="s">
        <v>77</v>
      </c>
      <c r="D2147" s="487">
        <v>13.02</v>
      </c>
    </row>
    <row r="2148" spans="1:4" x14ac:dyDescent="0.25">
      <c r="A2148" s="88" t="s">
        <v>16051</v>
      </c>
      <c r="B2148" s="193" t="s">
        <v>16052</v>
      </c>
      <c r="C2148" s="88" t="s">
        <v>77</v>
      </c>
      <c r="D2148" s="487">
        <v>14.42</v>
      </c>
    </row>
    <row r="2149" spans="1:4" x14ac:dyDescent="0.25">
      <c r="A2149" s="88"/>
      <c r="B2149" s="193" t="s">
        <v>12212</v>
      </c>
      <c r="C2149" s="88"/>
      <c r="D2149" s="487"/>
    </row>
    <row r="2150" spans="1:4" x14ac:dyDescent="0.25">
      <c r="A2150" s="88"/>
      <c r="B2150" s="193" t="s">
        <v>12213</v>
      </c>
      <c r="C2150" s="88"/>
      <c r="D2150" s="487"/>
    </row>
    <row r="2151" spans="1:4" x14ac:dyDescent="0.25">
      <c r="A2151" s="88" t="s">
        <v>3583</v>
      </c>
      <c r="B2151" s="193" t="s">
        <v>3584</v>
      </c>
      <c r="C2151" s="88" t="s">
        <v>77</v>
      </c>
      <c r="D2151" s="487">
        <v>18.329999999999998</v>
      </c>
    </row>
    <row r="2152" spans="1:4" x14ac:dyDescent="0.25">
      <c r="A2152" s="88" t="s">
        <v>3585</v>
      </c>
      <c r="B2152" s="193" t="s">
        <v>3586</v>
      </c>
      <c r="C2152" s="88" t="s">
        <v>77</v>
      </c>
      <c r="D2152" s="487">
        <v>19.48</v>
      </c>
    </row>
    <row r="2153" spans="1:4" x14ac:dyDescent="0.25">
      <c r="A2153" s="88" t="s">
        <v>3587</v>
      </c>
      <c r="B2153" s="193" t="s">
        <v>3588</v>
      </c>
      <c r="C2153" s="88" t="s">
        <v>77</v>
      </c>
      <c r="D2153" s="487">
        <v>19.420000000000002</v>
      </c>
    </row>
    <row r="2154" spans="1:4" x14ac:dyDescent="0.25">
      <c r="A2154" s="88" t="s">
        <v>3589</v>
      </c>
      <c r="B2154" s="193" t="s">
        <v>3590</v>
      </c>
      <c r="C2154" s="88" t="s">
        <v>77</v>
      </c>
      <c r="D2154" s="487">
        <v>21.47</v>
      </c>
    </row>
    <row r="2155" spans="1:4" ht="25" x14ac:dyDescent="0.25">
      <c r="A2155" s="88" t="s">
        <v>3591</v>
      </c>
      <c r="B2155" s="193" t="s">
        <v>9237</v>
      </c>
      <c r="C2155" s="88" t="s">
        <v>77</v>
      </c>
      <c r="D2155" s="487">
        <v>22.98</v>
      </c>
    </row>
    <row r="2156" spans="1:4" ht="25" x14ac:dyDescent="0.25">
      <c r="A2156" s="88" t="s">
        <v>3592</v>
      </c>
      <c r="B2156" s="193" t="s">
        <v>9238</v>
      </c>
      <c r="C2156" s="88" t="s">
        <v>77</v>
      </c>
      <c r="D2156" s="487">
        <v>23.53</v>
      </c>
    </row>
    <row r="2157" spans="1:4" x14ac:dyDescent="0.25">
      <c r="A2157" s="88" t="s">
        <v>3595</v>
      </c>
      <c r="B2157" s="193" t="s">
        <v>9357</v>
      </c>
      <c r="C2157" s="88" t="s">
        <v>3594</v>
      </c>
      <c r="D2157" s="487">
        <v>22.05</v>
      </c>
    </row>
    <row r="2158" spans="1:4" x14ac:dyDescent="0.25">
      <c r="A2158" s="88" t="s">
        <v>3593</v>
      </c>
      <c r="B2158" s="193" t="s">
        <v>9356</v>
      </c>
      <c r="C2158" s="88" t="s">
        <v>3594</v>
      </c>
      <c r="D2158" s="487">
        <v>60.82</v>
      </c>
    </row>
    <row r="2159" spans="1:4" x14ac:dyDescent="0.25">
      <c r="A2159" s="88" t="s">
        <v>16055</v>
      </c>
      <c r="B2159" s="193" t="s">
        <v>16056</v>
      </c>
      <c r="C2159" s="88" t="s">
        <v>77</v>
      </c>
      <c r="D2159" s="487">
        <v>120.15</v>
      </c>
    </row>
    <row r="2160" spans="1:4" x14ac:dyDescent="0.25">
      <c r="A2160" s="88" t="s">
        <v>16057</v>
      </c>
      <c r="B2160" s="193" t="s">
        <v>16058</v>
      </c>
      <c r="C2160" s="88" t="s">
        <v>77</v>
      </c>
      <c r="D2160" s="487">
        <v>305.86</v>
      </c>
    </row>
    <row r="2161" spans="1:4" x14ac:dyDescent="0.25">
      <c r="A2161" s="88" t="s">
        <v>3596</v>
      </c>
      <c r="B2161" s="193" t="s">
        <v>9235</v>
      </c>
      <c r="C2161" s="88" t="s">
        <v>77</v>
      </c>
      <c r="D2161" s="487">
        <v>62.78</v>
      </c>
    </row>
    <row r="2162" spans="1:4" x14ac:dyDescent="0.25">
      <c r="A2162" s="88" t="s">
        <v>3597</v>
      </c>
      <c r="B2162" s="193" t="s">
        <v>9236</v>
      </c>
      <c r="C2162" s="88" t="s">
        <v>77</v>
      </c>
      <c r="D2162" s="487">
        <v>68.88</v>
      </c>
    </row>
    <row r="2163" spans="1:4" x14ac:dyDescent="0.25">
      <c r="A2163" s="88" t="s">
        <v>3598</v>
      </c>
      <c r="B2163" s="193" t="s">
        <v>9239</v>
      </c>
      <c r="C2163" s="88" t="s">
        <v>74</v>
      </c>
      <c r="D2163" s="487">
        <v>13.25</v>
      </c>
    </row>
    <row r="2164" spans="1:4" ht="25" x14ac:dyDescent="0.25">
      <c r="A2164" s="88" t="s">
        <v>3599</v>
      </c>
      <c r="B2164" s="193" t="s">
        <v>9240</v>
      </c>
      <c r="C2164" s="88" t="s">
        <v>77</v>
      </c>
      <c r="D2164" s="487">
        <v>109.9</v>
      </c>
    </row>
    <row r="2165" spans="1:4" x14ac:dyDescent="0.25">
      <c r="A2165" s="88" t="s">
        <v>3600</v>
      </c>
      <c r="B2165" s="193" t="s">
        <v>9241</v>
      </c>
      <c r="C2165" s="88" t="s">
        <v>77</v>
      </c>
      <c r="D2165" s="487">
        <v>126.01</v>
      </c>
    </row>
    <row r="2166" spans="1:4" x14ac:dyDescent="0.25">
      <c r="A2166" s="88" t="s">
        <v>3614</v>
      </c>
      <c r="B2166" s="193" t="s">
        <v>12214</v>
      </c>
      <c r="C2166" s="88" t="s">
        <v>77</v>
      </c>
      <c r="D2166" s="487">
        <v>34.46</v>
      </c>
    </row>
    <row r="2167" spans="1:4" ht="25" x14ac:dyDescent="0.25">
      <c r="A2167" s="88" t="s">
        <v>3615</v>
      </c>
      <c r="B2167" s="193" t="s">
        <v>9252</v>
      </c>
      <c r="C2167" s="88" t="s">
        <v>77</v>
      </c>
      <c r="D2167" s="487">
        <v>12.9</v>
      </c>
    </row>
    <row r="2168" spans="1:4" x14ac:dyDescent="0.25">
      <c r="A2168" s="88" t="s">
        <v>4799</v>
      </c>
      <c r="B2168" s="193" t="s">
        <v>4800</v>
      </c>
      <c r="C2168" s="88" t="s">
        <v>77</v>
      </c>
      <c r="D2168" s="487">
        <v>2.85</v>
      </c>
    </row>
    <row r="2169" spans="1:4" ht="25" x14ac:dyDescent="0.25">
      <c r="A2169" s="88" t="s">
        <v>3622</v>
      </c>
      <c r="B2169" s="193" t="s">
        <v>11561</v>
      </c>
      <c r="C2169" s="88" t="s">
        <v>77</v>
      </c>
      <c r="D2169" s="487">
        <v>121.17</v>
      </c>
    </row>
    <row r="2170" spans="1:4" ht="25" x14ac:dyDescent="0.25">
      <c r="A2170" s="88" t="s">
        <v>3623</v>
      </c>
      <c r="B2170" s="193" t="s">
        <v>11562</v>
      </c>
      <c r="C2170" s="88" t="s">
        <v>77</v>
      </c>
      <c r="D2170" s="487">
        <v>152.52000000000001</v>
      </c>
    </row>
    <row r="2171" spans="1:4" ht="25" x14ac:dyDescent="0.25">
      <c r="A2171" s="88" t="s">
        <v>3624</v>
      </c>
      <c r="B2171" s="193" t="s">
        <v>11559</v>
      </c>
      <c r="C2171" s="88" t="s">
        <v>77</v>
      </c>
      <c r="D2171" s="487">
        <v>169.08</v>
      </c>
    </row>
    <row r="2172" spans="1:4" ht="25" x14ac:dyDescent="0.25">
      <c r="A2172" s="88" t="s">
        <v>3625</v>
      </c>
      <c r="B2172" s="193" t="s">
        <v>11560</v>
      </c>
      <c r="C2172" s="88" t="s">
        <v>77</v>
      </c>
      <c r="D2172" s="487">
        <v>200.85</v>
      </c>
    </row>
    <row r="2173" spans="1:4" ht="25" x14ac:dyDescent="0.25">
      <c r="A2173" s="88" t="s">
        <v>16053</v>
      </c>
      <c r="B2173" s="193" t="s">
        <v>16054</v>
      </c>
      <c r="C2173" s="88" t="s">
        <v>77</v>
      </c>
      <c r="D2173" s="487">
        <v>43.5</v>
      </c>
    </row>
    <row r="2174" spans="1:4" x14ac:dyDescent="0.25">
      <c r="A2174" s="88" t="s">
        <v>3626</v>
      </c>
      <c r="B2174" s="193" t="s">
        <v>9358</v>
      </c>
      <c r="C2174" s="88" t="s">
        <v>77</v>
      </c>
      <c r="D2174" s="487">
        <v>261.3</v>
      </c>
    </row>
    <row r="2175" spans="1:4" x14ac:dyDescent="0.25">
      <c r="A2175" s="88" t="s">
        <v>3627</v>
      </c>
      <c r="B2175" s="193" t="s">
        <v>9359</v>
      </c>
      <c r="C2175" s="88" t="s">
        <v>77</v>
      </c>
      <c r="D2175" s="487">
        <v>333.35</v>
      </c>
    </row>
    <row r="2176" spans="1:4" x14ac:dyDescent="0.25">
      <c r="A2176" s="88" t="s">
        <v>3628</v>
      </c>
      <c r="B2176" s="193" t="s">
        <v>9360</v>
      </c>
      <c r="C2176" s="88" t="s">
        <v>77</v>
      </c>
      <c r="D2176" s="487">
        <v>521.28</v>
      </c>
    </row>
    <row r="2177" spans="1:4" x14ac:dyDescent="0.25">
      <c r="A2177" s="88" t="s">
        <v>3629</v>
      </c>
      <c r="B2177" s="193" t="s">
        <v>9361</v>
      </c>
      <c r="C2177" s="88" t="s">
        <v>77</v>
      </c>
      <c r="D2177" s="487">
        <v>313.66000000000003</v>
      </c>
    </row>
    <row r="2178" spans="1:4" x14ac:dyDescent="0.25">
      <c r="A2178" s="88" t="s">
        <v>3630</v>
      </c>
      <c r="B2178" s="193" t="s">
        <v>9362</v>
      </c>
      <c r="C2178" s="88" t="s">
        <v>77</v>
      </c>
      <c r="D2178" s="487">
        <v>375.64</v>
      </c>
    </row>
    <row r="2179" spans="1:4" x14ac:dyDescent="0.25">
      <c r="A2179" s="88" t="s">
        <v>3632</v>
      </c>
      <c r="B2179" s="193" t="s">
        <v>9257</v>
      </c>
      <c r="C2179" s="88" t="s">
        <v>77</v>
      </c>
      <c r="D2179" s="487">
        <v>627.04999999999995</v>
      </c>
    </row>
    <row r="2180" spans="1:4" ht="25" x14ac:dyDescent="0.25">
      <c r="A2180" s="88" t="s">
        <v>3631</v>
      </c>
      <c r="B2180" s="193" t="s">
        <v>9363</v>
      </c>
      <c r="C2180" s="88" t="s">
        <v>77</v>
      </c>
      <c r="D2180" s="487">
        <v>696.36</v>
      </c>
    </row>
    <row r="2181" spans="1:4" x14ac:dyDescent="0.25">
      <c r="A2181" s="88" t="s">
        <v>3633</v>
      </c>
      <c r="B2181" s="193" t="s">
        <v>9263</v>
      </c>
      <c r="C2181" s="88" t="s">
        <v>77</v>
      </c>
      <c r="D2181" s="487">
        <v>12.98</v>
      </c>
    </row>
    <row r="2182" spans="1:4" x14ac:dyDescent="0.25">
      <c r="A2182" s="88" t="s">
        <v>3634</v>
      </c>
      <c r="B2182" s="193" t="s">
        <v>9264</v>
      </c>
      <c r="C2182" s="88" t="s">
        <v>77</v>
      </c>
      <c r="D2182" s="487">
        <v>26.73</v>
      </c>
    </row>
    <row r="2183" spans="1:4" x14ac:dyDescent="0.25">
      <c r="A2183" s="88" t="s">
        <v>3635</v>
      </c>
      <c r="B2183" s="193" t="s">
        <v>9265</v>
      </c>
      <c r="C2183" s="88" t="s">
        <v>77</v>
      </c>
      <c r="D2183" s="487">
        <v>33.6</v>
      </c>
    </row>
    <row r="2184" spans="1:4" x14ac:dyDescent="0.25">
      <c r="A2184" s="88" t="s">
        <v>3636</v>
      </c>
      <c r="B2184" s="193" t="s">
        <v>9266</v>
      </c>
      <c r="C2184" s="88" t="s">
        <v>77</v>
      </c>
      <c r="D2184" s="487">
        <v>24.78</v>
      </c>
    </row>
    <row r="2185" spans="1:4" x14ac:dyDescent="0.25">
      <c r="A2185" s="88" t="s">
        <v>3637</v>
      </c>
      <c r="B2185" s="193" t="s">
        <v>9267</v>
      </c>
      <c r="C2185" s="88" t="s">
        <v>77</v>
      </c>
      <c r="D2185" s="487">
        <v>26.8</v>
      </c>
    </row>
    <row r="2186" spans="1:4" x14ac:dyDescent="0.25">
      <c r="A2186" s="88" t="s">
        <v>3638</v>
      </c>
      <c r="B2186" s="193" t="s">
        <v>9268</v>
      </c>
      <c r="C2186" s="88" t="s">
        <v>77</v>
      </c>
      <c r="D2186" s="487">
        <v>8.41</v>
      </c>
    </row>
    <row r="2187" spans="1:4" x14ac:dyDescent="0.25">
      <c r="A2187" s="88" t="s">
        <v>3639</v>
      </c>
      <c r="B2187" s="193" t="s">
        <v>9269</v>
      </c>
      <c r="C2187" s="88" t="s">
        <v>77</v>
      </c>
      <c r="D2187" s="487">
        <v>17.37</v>
      </c>
    </row>
    <row r="2188" spans="1:4" x14ac:dyDescent="0.25">
      <c r="A2188" s="88" t="s">
        <v>3640</v>
      </c>
      <c r="B2188" s="193" t="s">
        <v>9270</v>
      </c>
      <c r="C2188" s="88" t="s">
        <v>77</v>
      </c>
      <c r="D2188" s="487">
        <v>29.27</v>
      </c>
    </row>
    <row r="2189" spans="1:4" x14ac:dyDescent="0.25">
      <c r="A2189" s="88" t="s">
        <v>3641</v>
      </c>
      <c r="B2189" s="193" t="s">
        <v>9271</v>
      </c>
      <c r="C2189" s="88" t="s">
        <v>77</v>
      </c>
      <c r="D2189" s="487">
        <v>21.99</v>
      </c>
    </row>
    <row r="2190" spans="1:4" ht="25" x14ac:dyDescent="0.25">
      <c r="A2190" s="88" t="s">
        <v>3643</v>
      </c>
      <c r="B2190" s="193" t="s">
        <v>12215</v>
      </c>
      <c r="C2190" s="88" t="s">
        <v>77</v>
      </c>
      <c r="D2190" s="487">
        <v>9.83</v>
      </c>
    </row>
    <row r="2191" spans="1:4" ht="25" x14ac:dyDescent="0.25">
      <c r="A2191" s="88" t="s">
        <v>3642</v>
      </c>
      <c r="B2191" s="193" t="s">
        <v>9272</v>
      </c>
      <c r="C2191" s="88" t="s">
        <v>77</v>
      </c>
      <c r="D2191" s="487">
        <v>17.91</v>
      </c>
    </row>
    <row r="2192" spans="1:4" x14ac:dyDescent="0.25">
      <c r="A2192" s="88" t="s">
        <v>3645</v>
      </c>
      <c r="B2192" s="193" t="s">
        <v>9365</v>
      </c>
      <c r="C2192" s="88" t="s">
        <v>77</v>
      </c>
      <c r="D2192" s="487">
        <v>6.08</v>
      </c>
    </row>
    <row r="2193" spans="1:4" x14ac:dyDescent="0.25">
      <c r="A2193" s="88" t="s">
        <v>3646</v>
      </c>
      <c r="B2193" s="193" t="s">
        <v>9366</v>
      </c>
      <c r="C2193" s="88" t="s">
        <v>77</v>
      </c>
      <c r="D2193" s="487">
        <v>12.16</v>
      </c>
    </row>
    <row r="2194" spans="1:4" x14ac:dyDescent="0.25">
      <c r="A2194" s="88" t="s">
        <v>3644</v>
      </c>
      <c r="B2194" s="193" t="s">
        <v>9364</v>
      </c>
      <c r="C2194" s="88" t="s">
        <v>77</v>
      </c>
      <c r="D2194" s="487">
        <v>15.33</v>
      </c>
    </row>
    <row r="2195" spans="1:4" x14ac:dyDescent="0.25">
      <c r="A2195" s="88"/>
      <c r="B2195" s="193" t="s">
        <v>12216</v>
      </c>
      <c r="C2195" s="88"/>
      <c r="D2195" s="487"/>
    </row>
    <row r="2196" spans="1:4" x14ac:dyDescent="0.25">
      <c r="A2196" s="88" t="s">
        <v>3603</v>
      </c>
      <c r="B2196" s="193" t="s">
        <v>9242</v>
      </c>
      <c r="C2196" s="88" t="s">
        <v>77</v>
      </c>
      <c r="D2196" s="487">
        <v>18.579999999999998</v>
      </c>
    </row>
    <row r="2197" spans="1:4" ht="25" x14ac:dyDescent="0.25">
      <c r="A2197" s="88" t="s">
        <v>3605</v>
      </c>
      <c r="B2197" s="193" t="s">
        <v>9243</v>
      </c>
      <c r="C2197" s="88" t="s">
        <v>77</v>
      </c>
      <c r="D2197" s="487">
        <v>6.4</v>
      </c>
    </row>
    <row r="2198" spans="1:4" ht="25" x14ac:dyDescent="0.25">
      <c r="A2198" s="88" t="s">
        <v>3606</v>
      </c>
      <c r="B2198" s="193" t="s">
        <v>9245</v>
      </c>
      <c r="C2198" s="88" t="s">
        <v>77</v>
      </c>
      <c r="D2198" s="487">
        <v>8.19</v>
      </c>
    </row>
    <row r="2199" spans="1:4" ht="25" x14ac:dyDescent="0.25">
      <c r="A2199" s="88" t="s">
        <v>3607</v>
      </c>
      <c r="B2199" s="193" t="s">
        <v>9247</v>
      </c>
      <c r="C2199" s="88" t="s">
        <v>77</v>
      </c>
      <c r="D2199" s="487">
        <v>10.59</v>
      </c>
    </row>
    <row r="2200" spans="1:4" ht="25" x14ac:dyDescent="0.25">
      <c r="A2200" s="88" t="s">
        <v>3608</v>
      </c>
      <c r="B2200" s="193" t="s">
        <v>9248</v>
      </c>
      <c r="C2200" s="88" t="s">
        <v>77</v>
      </c>
      <c r="D2200" s="487">
        <v>13.3</v>
      </c>
    </row>
    <row r="2201" spans="1:4" ht="25" x14ac:dyDescent="0.25">
      <c r="A2201" s="88" t="s">
        <v>3609</v>
      </c>
      <c r="B2201" s="193" t="s">
        <v>9249</v>
      </c>
      <c r="C2201" s="88" t="s">
        <v>77</v>
      </c>
      <c r="D2201" s="487">
        <v>16.850000000000001</v>
      </c>
    </row>
    <row r="2202" spans="1:4" ht="25" x14ac:dyDescent="0.25">
      <c r="A2202" s="88" t="s">
        <v>3610</v>
      </c>
      <c r="B2202" s="193" t="s">
        <v>9250</v>
      </c>
      <c r="C2202" s="88" t="s">
        <v>77</v>
      </c>
      <c r="D2202" s="487">
        <v>22.84</v>
      </c>
    </row>
    <row r="2203" spans="1:4" ht="25" x14ac:dyDescent="0.25">
      <c r="A2203" s="88" t="s">
        <v>3611</v>
      </c>
      <c r="B2203" s="193" t="s">
        <v>9251</v>
      </c>
      <c r="C2203" s="88" t="s">
        <v>77</v>
      </c>
      <c r="D2203" s="487">
        <v>35.15</v>
      </c>
    </row>
    <row r="2204" spans="1:4" ht="25" x14ac:dyDescent="0.25">
      <c r="A2204" s="88" t="s">
        <v>3612</v>
      </c>
      <c r="B2204" s="193" t="s">
        <v>9244</v>
      </c>
      <c r="C2204" s="88" t="s">
        <v>77</v>
      </c>
      <c r="D2204" s="487">
        <v>38.659999999999997</v>
      </c>
    </row>
    <row r="2205" spans="1:4" ht="25" x14ac:dyDescent="0.25">
      <c r="A2205" s="88" t="s">
        <v>3613</v>
      </c>
      <c r="B2205" s="193" t="s">
        <v>9246</v>
      </c>
      <c r="C2205" s="88" t="s">
        <v>77</v>
      </c>
      <c r="D2205" s="487">
        <v>59.32</v>
      </c>
    </row>
    <row r="2206" spans="1:4" x14ac:dyDescent="0.25">
      <c r="A2206" s="88" t="s">
        <v>3616</v>
      </c>
      <c r="B2206" s="193" t="s">
        <v>3617</v>
      </c>
      <c r="C2206" s="88" t="s">
        <v>77</v>
      </c>
      <c r="D2206" s="487">
        <v>2.17</v>
      </c>
    </row>
    <row r="2207" spans="1:4" ht="25" x14ac:dyDescent="0.25">
      <c r="A2207" s="88" t="s">
        <v>3620</v>
      </c>
      <c r="B2207" s="193" t="s">
        <v>9256</v>
      </c>
      <c r="C2207" s="88" t="s">
        <v>77</v>
      </c>
      <c r="D2207" s="487">
        <v>8.48</v>
      </c>
    </row>
    <row r="2208" spans="1:4" ht="25" x14ac:dyDescent="0.25">
      <c r="A2208" s="88" t="s">
        <v>3621</v>
      </c>
      <c r="B2208" s="193" t="s">
        <v>9255</v>
      </c>
      <c r="C2208" s="88" t="s">
        <v>77</v>
      </c>
      <c r="D2208" s="487">
        <v>11.66</v>
      </c>
    </row>
    <row r="2209" spans="1:4" ht="37.5" x14ac:dyDescent="0.25">
      <c r="A2209" s="88" t="s">
        <v>3618</v>
      </c>
      <c r="B2209" s="193" t="s">
        <v>9253</v>
      </c>
      <c r="C2209" s="88" t="s">
        <v>77</v>
      </c>
      <c r="D2209" s="487">
        <v>47.27</v>
      </c>
    </row>
    <row r="2210" spans="1:4" ht="37.5" x14ac:dyDescent="0.25">
      <c r="A2210" s="88" t="s">
        <v>3619</v>
      </c>
      <c r="B2210" s="193" t="s">
        <v>9254</v>
      </c>
      <c r="C2210" s="88" t="s">
        <v>77</v>
      </c>
      <c r="D2210" s="487">
        <v>61.29</v>
      </c>
    </row>
    <row r="2211" spans="1:4" ht="25" x14ac:dyDescent="0.25">
      <c r="A2211" s="88" t="s">
        <v>3601</v>
      </c>
      <c r="B2211" s="193" t="s">
        <v>10072</v>
      </c>
      <c r="C2211" s="88" t="s">
        <v>77</v>
      </c>
      <c r="D2211" s="487">
        <v>102.91</v>
      </c>
    </row>
    <row r="2212" spans="1:4" ht="25" x14ac:dyDescent="0.25">
      <c r="A2212" s="88" t="s">
        <v>3602</v>
      </c>
      <c r="B2212" s="193" t="s">
        <v>10073</v>
      </c>
      <c r="C2212" s="88" t="s">
        <v>77</v>
      </c>
      <c r="D2212" s="487">
        <v>157.38</v>
      </c>
    </row>
    <row r="2213" spans="1:4" x14ac:dyDescent="0.25">
      <c r="A2213" s="88" t="s">
        <v>3604</v>
      </c>
      <c r="B2213" s="193" t="s">
        <v>12217</v>
      </c>
      <c r="C2213" s="88" t="s">
        <v>77</v>
      </c>
      <c r="D2213" s="487">
        <v>78.569999999999993</v>
      </c>
    </row>
    <row r="2214" spans="1:4" x14ac:dyDescent="0.25">
      <c r="A2214" s="88"/>
      <c r="B2214" s="193" t="s">
        <v>12218</v>
      </c>
      <c r="C2214" s="88"/>
      <c r="D2214" s="487"/>
    </row>
    <row r="2215" spans="1:4" x14ac:dyDescent="0.25">
      <c r="A2215" s="88" t="s">
        <v>3649</v>
      </c>
      <c r="B2215" s="193" t="s">
        <v>3650</v>
      </c>
      <c r="C2215" s="88" t="s">
        <v>77</v>
      </c>
      <c r="D2215" s="487">
        <v>77.88</v>
      </c>
    </row>
    <row r="2216" spans="1:4" x14ac:dyDescent="0.25">
      <c r="A2216" s="88" t="s">
        <v>3647</v>
      </c>
      <c r="B2216" s="193" t="s">
        <v>3648</v>
      </c>
      <c r="C2216" s="88" t="s">
        <v>77</v>
      </c>
      <c r="D2216" s="487">
        <v>102</v>
      </c>
    </row>
    <row r="2217" spans="1:4" x14ac:dyDescent="0.25">
      <c r="A2217" s="88" t="s">
        <v>3651</v>
      </c>
      <c r="B2217" s="193" t="s">
        <v>3652</v>
      </c>
      <c r="C2217" s="88" t="s">
        <v>77</v>
      </c>
      <c r="D2217" s="487">
        <v>7.25</v>
      </c>
    </row>
    <row r="2218" spans="1:4" x14ac:dyDescent="0.25">
      <c r="A2218" s="88" t="s">
        <v>3653</v>
      </c>
      <c r="B2218" s="193" t="s">
        <v>3654</v>
      </c>
      <c r="C2218" s="88" t="s">
        <v>77</v>
      </c>
      <c r="D2218" s="487">
        <v>10.45</v>
      </c>
    </row>
    <row r="2219" spans="1:4" x14ac:dyDescent="0.25">
      <c r="A2219" s="88" t="s">
        <v>3655</v>
      </c>
      <c r="B2219" s="193" t="s">
        <v>3656</v>
      </c>
      <c r="C2219" s="88" t="s">
        <v>77</v>
      </c>
      <c r="D2219" s="487">
        <v>19.41</v>
      </c>
    </row>
    <row r="2220" spans="1:4" x14ac:dyDescent="0.25">
      <c r="A2220" s="88" t="s">
        <v>3657</v>
      </c>
      <c r="B2220" s="193" t="s">
        <v>3658</v>
      </c>
      <c r="C2220" s="88" t="s">
        <v>77</v>
      </c>
      <c r="D2220" s="487">
        <v>21.33</v>
      </c>
    </row>
    <row r="2221" spans="1:4" x14ac:dyDescent="0.25">
      <c r="A2221" s="88" t="s">
        <v>3659</v>
      </c>
      <c r="B2221" s="193" t="s">
        <v>3660</v>
      </c>
      <c r="C2221" s="88" t="s">
        <v>77</v>
      </c>
      <c r="D2221" s="487">
        <v>30.99</v>
      </c>
    </row>
    <row r="2222" spans="1:4" x14ac:dyDescent="0.25">
      <c r="A2222" s="88" t="s">
        <v>3661</v>
      </c>
      <c r="B2222" s="193" t="s">
        <v>3662</v>
      </c>
      <c r="C2222" s="88" t="s">
        <v>77</v>
      </c>
      <c r="D2222" s="487">
        <v>38.11</v>
      </c>
    </row>
    <row r="2223" spans="1:4" x14ac:dyDescent="0.25">
      <c r="A2223" s="88" t="s">
        <v>3663</v>
      </c>
      <c r="B2223" s="193" t="s">
        <v>3664</v>
      </c>
      <c r="C2223" s="88" t="s">
        <v>77</v>
      </c>
      <c r="D2223" s="487">
        <v>46.02</v>
      </c>
    </row>
    <row r="2224" spans="1:4" x14ac:dyDescent="0.25">
      <c r="A2224" s="88" t="s">
        <v>3665</v>
      </c>
      <c r="B2224" s="193" t="s">
        <v>9258</v>
      </c>
      <c r="C2224" s="88" t="s">
        <v>77</v>
      </c>
      <c r="D2224" s="487">
        <v>176.94</v>
      </c>
    </row>
    <row r="2225" spans="1:4" x14ac:dyDescent="0.25">
      <c r="A2225" s="88" t="s">
        <v>3666</v>
      </c>
      <c r="B2225" s="193" t="s">
        <v>9259</v>
      </c>
      <c r="C2225" s="88" t="s">
        <v>77</v>
      </c>
      <c r="D2225" s="487">
        <v>125.85</v>
      </c>
    </row>
    <row r="2226" spans="1:4" x14ac:dyDescent="0.25">
      <c r="A2226" s="88" t="s">
        <v>3667</v>
      </c>
      <c r="B2226" s="193" t="s">
        <v>9262</v>
      </c>
      <c r="C2226" s="88" t="s">
        <v>77</v>
      </c>
      <c r="D2226" s="487">
        <v>80</v>
      </c>
    </row>
    <row r="2227" spans="1:4" x14ac:dyDescent="0.25">
      <c r="A2227" s="88" t="s">
        <v>3668</v>
      </c>
      <c r="B2227" s="193" t="s">
        <v>9261</v>
      </c>
      <c r="C2227" s="88" t="s">
        <v>77</v>
      </c>
      <c r="D2227" s="487">
        <v>124.08</v>
      </c>
    </row>
    <row r="2228" spans="1:4" x14ac:dyDescent="0.25">
      <c r="A2228" s="88" t="s">
        <v>3669</v>
      </c>
      <c r="B2228" s="193" t="s">
        <v>9260</v>
      </c>
      <c r="C2228" s="88" t="s">
        <v>77</v>
      </c>
      <c r="D2228" s="487">
        <v>172.89</v>
      </c>
    </row>
    <row r="2229" spans="1:4" x14ac:dyDescent="0.25">
      <c r="A2229" s="88"/>
      <c r="B2229" s="193" t="s">
        <v>12219</v>
      </c>
      <c r="C2229" s="88"/>
      <c r="D2229" s="487"/>
    </row>
    <row r="2230" spans="1:4" x14ac:dyDescent="0.25">
      <c r="A2230" s="88"/>
      <c r="B2230" s="193" t="s">
        <v>12220</v>
      </c>
      <c r="C2230" s="88"/>
      <c r="D2230" s="487"/>
    </row>
    <row r="2231" spans="1:4" x14ac:dyDescent="0.25">
      <c r="A2231" s="88"/>
      <c r="B2231" s="193" t="s">
        <v>12221</v>
      </c>
      <c r="C2231" s="88"/>
      <c r="D2231" s="487"/>
    </row>
    <row r="2232" spans="1:4" ht="25" x14ac:dyDescent="0.25">
      <c r="A2232" s="88" t="s">
        <v>7360</v>
      </c>
      <c r="B2232" s="193" t="s">
        <v>10841</v>
      </c>
      <c r="C2232" s="88" t="s">
        <v>77</v>
      </c>
      <c r="D2232" s="487">
        <v>71</v>
      </c>
    </row>
    <row r="2233" spans="1:4" ht="25" x14ac:dyDescent="0.25">
      <c r="A2233" s="88" t="s">
        <v>7361</v>
      </c>
      <c r="B2233" s="193" t="s">
        <v>10842</v>
      </c>
      <c r="C2233" s="88" t="s">
        <v>77</v>
      </c>
      <c r="D2233" s="487">
        <v>112</v>
      </c>
    </row>
    <row r="2234" spans="1:4" ht="25" x14ac:dyDescent="0.25">
      <c r="A2234" s="88" t="s">
        <v>7362</v>
      </c>
      <c r="B2234" s="193" t="s">
        <v>10843</v>
      </c>
      <c r="C2234" s="88" t="s">
        <v>77</v>
      </c>
      <c r="D2234" s="487">
        <v>176.45</v>
      </c>
    </row>
    <row r="2235" spans="1:4" ht="25" x14ac:dyDescent="0.25">
      <c r="A2235" s="88" t="s">
        <v>7363</v>
      </c>
      <c r="B2235" s="193" t="s">
        <v>10844</v>
      </c>
      <c r="C2235" s="88" t="s">
        <v>77</v>
      </c>
      <c r="D2235" s="487">
        <v>347</v>
      </c>
    </row>
    <row r="2236" spans="1:4" ht="25" x14ac:dyDescent="0.25">
      <c r="A2236" s="88" t="s">
        <v>7364</v>
      </c>
      <c r="B2236" s="193" t="s">
        <v>10845</v>
      </c>
      <c r="C2236" s="88" t="s">
        <v>77</v>
      </c>
      <c r="D2236" s="487">
        <v>407</v>
      </c>
    </row>
    <row r="2237" spans="1:4" ht="25" x14ac:dyDescent="0.25">
      <c r="A2237" s="88" t="s">
        <v>10002</v>
      </c>
      <c r="B2237" s="193" t="s">
        <v>12222</v>
      </c>
      <c r="C2237" s="88" t="s">
        <v>77</v>
      </c>
      <c r="D2237" s="487">
        <v>511</v>
      </c>
    </row>
    <row r="2238" spans="1:4" ht="25" x14ac:dyDescent="0.25">
      <c r="A2238" s="88" t="s">
        <v>10003</v>
      </c>
      <c r="B2238" s="193" t="s">
        <v>12223</v>
      </c>
      <c r="C2238" s="88" t="s">
        <v>77</v>
      </c>
      <c r="D2238" s="487">
        <v>558</v>
      </c>
    </row>
    <row r="2239" spans="1:4" x14ac:dyDescent="0.25">
      <c r="A2239" s="88"/>
      <c r="B2239" s="193" t="s">
        <v>12224</v>
      </c>
      <c r="C2239" s="88"/>
      <c r="D2239" s="487"/>
    </row>
    <row r="2240" spans="1:4" ht="25" x14ac:dyDescent="0.25">
      <c r="A2240" s="88" t="s">
        <v>9952</v>
      </c>
      <c r="B2240" s="193" t="s">
        <v>9953</v>
      </c>
      <c r="C2240" s="88" t="s">
        <v>77</v>
      </c>
      <c r="D2240" s="487">
        <v>114.06</v>
      </c>
    </row>
    <row r="2241" spans="1:4" ht="25" x14ac:dyDescent="0.25">
      <c r="A2241" s="88" t="s">
        <v>9954</v>
      </c>
      <c r="B2241" s="193" t="s">
        <v>9955</v>
      </c>
      <c r="C2241" s="88" t="s">
        <v>77</v>
      </c>
      <c r="D2241" s="487">
        <v>130.03</v>
      </c>
    </row>
    <row r="2242" spans="1:4" ht="25" x14ac:dyDescent="0.25">
      <c r="A2242" s="88" t="s">
        <v>9956</v>
      </c>
      <c r="B2242" s="193" t="s">
        <v>9957</v>
      </c>
      <c r="C2242" s="88" t="s">
        <v>77</v>
      </c>
      <c r="D2242" s="487">
        <v>194.51</v>
      </c>
    </row>
    <row r="2243" spans="1:4" ht="25" x14ac:dyDescent="0.25">
      <c r="A2243" s="88" t="s">
        <v>9958</v>
      </c>
      <c r="B2243" s="193" t="s">
        <v>9959</v>
      </c>
      <c r="C2243" s="88" t="s">
        <v>77</v>
      </c>
      <c r="D2243" s="487">
        <v>373.35</v>
      </c>
    </row>
    <row r="2244" spans="1:4" ht="25" x14ac:dyDescent="0.25">
      <c r="A2244" s="88" t="s">
        <v>9960</v>
      </c>
      <c r="B2244" s="193" t="s">
        <v>9961</v>
      </c>
      <c r="C2244" s="88" t="s">
        <v>77</v>
      </c>
      <c r="D2244" s="487">
        <v>450.3</v>
      </c>
    </row>
    <row r="2245" spans="1:4" ht="25" x14ac:dyDescent="0.25">
      <c r="A2245" s="88" t="s">
        <v>9962</v>
      </c>
      <c r="B2245" s="193" t="s">
        <v>9963</v>
      </c>
      <c r="C2245" s="88" t="s">
        <v>77</v>
      </c>
      <c r="D2245" s="487">
        <v>804.17</v>
      </c>
    </row>
    <row r="2246" spans="1:4" ht="25" x14ac:dyDescent="0.25">
      <c r="A2246" s="88" t="s">
        <v>9964</v>
      </c>
      <c r="B2246" s="193" t="s">
        <v>9965</v>
      </c>
      <c r="C2246" s="88" t="s">
        <v>77</v>
      </c>
      <c r="D2246" s="487">
        <v>980.56</v>
      </c>
    </row>
    <row r="2247" spans="1:4" ht="25" x14ac:dyDescent="0.25">
      <c r="A2247" s="88" t="s">
        <v>9966</v>
      </c>
      <c r="B2247" s="193" t="s">
        <v>9967</v>
      </c>
      <c r="C2247" s="88" t="s">
        <v>77</v>
      </c>
      <c r="D2247" s="487">
        <v>1143.3399999999999</v>
      </c>
    </row>
    <row r="2248" spans="1:4" ht="25" x14ac:dyDescent="0.25">
      <c r="A2248" s="88" t="s">
        <v>9968</v>
      </c>
      <c r="B2248" s="193" t="s">
        <v>9969</v>
      </c>
      <c r="C2248" s="88" t="s">
        <v>77</v>
      </c>
      <c r="D2248" s="487">
        <v>1383.26</v>
      </c>
    </row>
    <row r="2249" spans="1:4" ht="25" x14ac:dyDescent="0.25">
      <c r="A2249" s="88" t="s">
        <v>9970</v>
      </c>
      <c r="B2249" s="193" t="s">
        <v>9971</v>
      </c>
      <c r="C2249" s="88" t="s">
        <v>77</v>
      </c>
      <c r="D2249" s="487">
        <v>2075.6799999999998</v>
      </c>
    </row>
    <row r="2250" spans="1:4" ht="25" x14ac:dyDescent="0.25">
      <c r="A2250" s="88" t="s">
        <v>9972</v>
      </c>
      <c r="B2250" s="193" t="s">
        <v>9973</v>
      </c>
      <c r="C2250" s="88" t="s">
        <v>77</v>
      </c>
      <c r="D2250" s="487">
        <v>3626.47</v>
      </c>
    </row>
    <row r="2251" spans="1:4" ht="25" x14ac:dyDescent="0.25">
      <c r="A2251" s="88" t="s">
        <v>9974</v>
      </c>
      <c r="B2251" s="193" t="s">
        <v>9975</v>
      </c>
      <c r="C2251" s="88" t="s">
        <v>77</v>
      </c>
      <c r="D2251" s="487">
        <v>6113.28</v>
      </c>
    </row>
    <row r="2252" spans="1:4" ht="25" x14ac:dyDescent="0.25">
      <c r="A2252" s="88" t="s">
        <v>9976</v>
      </c>
      <c r="B2252" s="193" t="s">
        <v>9977</v>
      </c>
      <c r="C2252" s="88" t="s">
        <v>77</v>
      </c>
      <c r="D2252" s="487">
        <v>7666.02</v>
      </c>
    </row>
    <row r="2253" spans="1:4" ht="25" x14ac:dyDescent="0.25">
      <c r="A2253" s="88" t="s">
        <v>9978</v>
      </c>
      <c r="B2253" s="193" t="s">
        <v>9979</v>
      </c>
      <c r="C2253" s="88" t="s">
        <v>77</v>
      </c>
      <c r="D2253" s="487">
        <v>9003.9699999999993</v>
      </c>
    </row>
    <row r="2254" spans="1:4" ht="25" x14ac:dyDescent="0.25">
      <c r="A2254" s="88" t="s">
        <v>9980</v>
      </c>
      <c r="B2254" s="193" t="s">
        <v>9981</v>
      </c>
      <c r="C2254" s="88" t="s">
        <v>77</v>
      </c>
      <c r="D2254" s="487">
        <v>9898.44</v>
      </c>
    </row>
    <row r="2255" spans="1:4" ht="25" x14ac:dyDescent="0.25">
      <c r="A2255" s="88" t="s">
        <v>9982</v>
      </c>
      <c r="B2255" s="193" t="s">
        <v>9983</v>
      </c>
      <c r="C2255" s="88" t="s">
        <v>77</v>
      </c>
      <c r="D2255" s="487">
        <v>17036.52</v>
      </c>
    </row>
    <row r="2256" spans="1:4" x14ac:dyDescent="0.25">
      <c r="A2256" s="88" t="s">
        <v>9984</v>
      </c>
      <c r="B2256" s="193" t="s">
        <v>11079</v>
      </c>
      <c r="C2256" s="88" t="s">
        <v>77</v>
      </c>
      <c r="D2256" s="487">
        <v>26.74</v>
      </c>
    </row>
    <row r="2257" spans="1:4" x14ac:dyDescent="0.25">
      <c r="A2257" s="88" t="s">
        <v>9985</v>
      </c>
      <c r="B2257" s="193" t="s">
        <v>11080</v>
      </c>
      <c r="C2257" s="88" t="s">
        <v>77</v>
      </c>
      <c r="D2257" s="487">
        <v>43.06</v>
      </c>
    </row>
    <row r="2258" spans="1:4" x14ac:dyDescent="0.25">
      <c r="A2258" s="88" t="s">
        <v>9986</v>
      </c>
      <c r="B2258" s="193" t="s">
        <v>11081</v>
      </c>
      <c r="C2258" s="88" t="s">
        <v>77</v>
      </c>
      <c r="D2258" s="487">
        <v>96.02</v>
      </c>
    </row>
    <row r="2259" spans="1:4" x14ac:dyDescent="0.25">
      <c r="A2259" s="88" t="s">
        <v>9987</v>
      </c>
      <c r="B2259" s="193" t="s">
        <v>11082</v>
      </c>
      <c r="C2259" s="88" t="s">
        <v>77</v>
      </c>
      <c r="D2259" s="487">
        <v>124.83</v>
      </c>
    </row>
    <row r="2260" spans="1:4" x14ac:dyDescent="0.25">
      <c r="A2260" s="88" t="s">
        <v>9988</v>
      </c>
      <c r="B2260" s="193" t="s">
        <v>11083</v>
      </c>
      <c r="C2260" s="88" t="s">
        <v>77</v>
      </c>
      <c r="D2260" s="487">
        <v>247.7</v>
      </c>
    </row>
    <row r="2261" spans="1:4" x14ac:dyDescent="0.25">
      <c r="A2261" s="88" t="s">
        <v>9989</v>
      </c>
      <c r="B2261" s="193" t="s">
        <v>11084</v>
      </c>
      <c r="C2261" s="88" t="s">
        <v>77</v>
      </c>
      <c r="D2261" s="487">
        <v>300.61</v>
      </c>
    </row>
    <row r="2262" spans="1:4" x14ac:dyDescent="0.25">
      <c r="A2262" s="88" t="s">
        <v>9990</v>
      </c>
      <c r="B2262" s="193" t="s">
        <v>11085</v>
      </c>
      <c r="C2262" s="88" t="s">
        <v>77</v>
      </c>
      <c r="D2262" s="487">
        <v>521.87</v>
      </c>
    </row>
    <row r="2263" spans="1:4" x14ac:dyDescent="0.25">
      <c r="A2263" s="88" t="s">
        <v>9991</v>
      </c>
      <c r="B2263" s="193" t="s">
        <v>11086</v>
      </c>
      <c r="C2263" s="88" t="s">
        <v>77</v>
      </c>
      <c r="D2263" s="487">
        <v>757.55</v>
      </c>
    </row>
    <row r="2264" spans="1:4" x14ac:dyDescent="0.25">
      <c r="A2264" s="88" t="s">
        <v>9992</v>
      </c>
      <c r="B2264" s="193" t="s">
        <v>11087</v>
      </c>
      <c r="C2264" s="88" t="s">
        <v>77</v>
      </c>
      <c r="D2264" s="487">
        <v>834.57</v>
      </c>
    </row>
    <row r="2265" spans="1:4" x14ac:dyDescent="0.25">
      <c r="A2265" s="88" t="s">
        <v>9993</v>
      </c>
      <c r="B2265" s="193" t="s">
        <v>11088</v>
      </c>
      <c r="C2265" s="88" t="s">
        <v>77</v>
      </c>
      <c r="D2265" s="487">
        <v>1300.74</v>
      </c>
    </row>
    <row r="2266" spans="1:4" x14ac:dyDescent="0.25">
      <c r="A2266" s="88" t="s">
        <v>9994</v>
      </c>
      <c r="B2266" s="193" t="s">
        <v>11089</v>
      </c>
      <c r="C2266" s="88" t="s">
        <v>77</v>
      </c>
      <c r="D2266" s="487">
        <v>1579.62</v>
      </c>
    </row>
    <row r="2267" spans="1:4" x14ac:dyDescent="0.25">
      <c r="A2267" s="88" t="s">
        <v>9995</v>
      </c>
      <c r="B2267" s="193" t="s">
        <v>11090</v>
      </c>
      <c r="C2267" s="88" t="s">
        <v>77</v>
      </c>
      <c r="D2267" s="487">
        <v>2127.0500000000002</v>
      </c>
    </row>
    <row r="2268" spans="1:4" x14ac:dyDescent="0.25">
      <c r="A2268" s="88" t="s">
        <v>9996</v>
      </c>
      <c r="B2268" s="193" t="s">
        <v>11091</v>
      </c>
      <c r="C2268" s="88" t="s">
        <v>77</v>
      </c>
      <c r="D2268" s="487">
        <v>2420.4899999999998</v>
      </c>
    </row>
    <row r="2269" spans="1:4" x14ac:dyDescent="0.25">
      <c r="A2269" s="88" t="s">
        <v>9997</v>
      </c>
      <c r="B2269" s="193" t="s">
        <v>11092</v>
      </c>
      <c r="C2269" s="88" t="s">
        <v>77</v>
      </c>
      <c r="D2269" s="487">
        <v>3575.55</v>
      </c>
    </row>
    <row r="2270" spans="1:4" x14ac:dyDescent="0.25">
      <c r="A2270" s="88" t="s">
        <v>9998</v>
      </c>
      <c r="B2270" s="193" t="s">
        <v>11093</v>
      </c>
      <c r="C2270" s="88" t="s">
        <v>77</v>
      </c>
      <c r="D2270" s="487">
        <v>3975.13</v>
      </c>
    </row>
    <row r="2271" spans="1:4" x14ac:dyDescent="0.25">
      <c r="A2271" s="88" t="s">
        <v>9999</v>
      </c>
      <c r="B2271" s="193" t="s">
        <v>11094</v>
      </c>
      <c r="C2271" s="88" t="s">
        <v>77</v>
      </c>
      <c r="D2271" s="487">
        <v>4815.99</v>
      </c>
    </row>
    <row r="2272" spans="1:4" ht="25" x14ac:dyDescent="0.25">
      <c r="A2272" s="88" t="s">
        <v>4844</v>
      </c>
      <c r="B2272" s="193" t="s">
        <v>4845</v>
      </c>
      <c r="C2272" s="88" t="s">
        <v>77</v>
      </c>
      <c r="D2272" s="487">
        <v>868.52</v>
      </c>
    </row>
    <row r="2273" spans="1:4" ht="25" x14ac:dyDescent="0.25">
      <c r="A2273" s="88" t="s">
        <v>4846</v>
      </c>
      <c r="B2273" s="193" t="s">
        <v>4847</v>
      </c>
      <c r="C2273" s="88" t="s">
        <v>77</v>
      </c>
      <c r="D2273" s="487">
        <v>977.08</v>
      </c>
    </row>
    <row r="2274" spans="1:4" ht="25" x14ac:dyDescent="0.25">
      <c r="A2274" s="88" t="s">
        <v>4801</v>
      </c>
      <c r="B2274" s="193" t="s">
        <v>4802</v>
      </c>
      <c r="C2274" s="88" t="s">
        <v>77</v>
      </c>
      <c r="D2274" s="487">
        <v>1168.98</v>
      </c>
    </row>
    <row r="2275" spans="1:4" ht="25" x14ac:dyDescent="0.25">
      <c r="A2275" s="88" t="s">
        <v>4840</v>
      </c>
      <c r="B2275" s="193" t="s">
        <v>4841</v>
      </c>
      <c r="C2275" s="88" t="s">
        <v>77</v>
      </c>
      <c r="D2275" s="487">
        <v>1433.64</v>
      </c>
    </row>
    <row r="2276" spans="1:4" ht="25" x14ac:dyDescent="0.25">
      <c r="A2276" s="88" t="s">
        <v>4803</v>
      </c>
      <c r="B2276" s="193" t="s">
        <v>4804</v>
      </c>
      <c r="C2276" s="88" t="s">
        <v>77</v>
      </c>
      <c r="D2276" s="487">
        <v>1976.13</v>
      </c>
    </row>
    <row r="2277" spans="1:4" ht="25" x14ac:dyDescent="0.25">
      <c r="A2277" s="88" t="s">
        <v>4842</v>
      </c>
      <c r="B2277" s="193" t="s">
        <v>4843</v>
      </c>
      <c r="C2277" s="88" t="s">
        <v>77</v>
      </c>
      <c r="D2277" s="487">
        <v>2450.15</v>
      </c>
    </row>
    <row r="2278" spans="1:4" ht="25" x14ac:dyDescent="0.25">
      <c r="A2278" s="88" t="s">
        <v>4805</v>
      </c>
      <c r="B2278" s="193" t="s">
        <v>4806</v>
      </c>
      <c r="C2278" s="88" t="s">
        <v>77</v>
      </c>
      <c r="D2278" s="487">
        <v>4360.91</v>
      </c>
    </row>
    <row r="2279" spans="1:4" ht="25" x14ac:dyDescent="0.25">
      <c r="A2279" s="88" t="s">
        <v>4807</v>
      </c>
      <c r="B2279" s="193" t="s">
        <v>4808</v>
      </c>
      <c r="C2279" s="88" t="s">
        <v>77</v>
      </c>
      <c r="D2279" s="487">
        <v>6412.44</v>
      </c>
    </row>
    <row r="2280" spans="1:4" ht="25" x14ac:dyDescent="0.25">
      <c r="A2280" s="88" t="s">
        <v>4809</v>
      </c>
      <c r="B2280" s="193" t="s">
        <v>4810</v>
      </c>
      <c r="C2280" s="88" t="s">
        <v>77</v>
      </c>
      <c r="D2280" s="487">
        <v>9409.57</v>
      </c>
    </row>
    <row r="2281" spans="1:4" ht="25" x14ac:dyDescent="0.25">
      <c r="A2281" s="88" t="s">
        <v>4811</v>
      </c>
      <c r="B2281" s="193" t="s">
        <v>4812</v>
      </c>
      <c r="C2281" s="88" t="s">
        <v>77</v>
      </c>
      <c r="D2281" s="487">
        <v>12668.25</v>
      </c>
    </row>
    <row r="2282" spans="1:4" ht="25" x14ac:dyDescent="0.25">
      <c r="A2282" s="88" t="s">
        <v>4813</v>
      </c>
      <c r="B2282" s="193" t="s">
        <v>4814</v>
      </c>
      <c r="C2282" s="88" t="s">
        <v>77</v>
      </c>
      <c r="D2282" s="487">
        <v>21800.1</v>
      </c>
    </row>
    <row r="2283" spans="1:4" ht="25" x14ac:dyDescent="0.25">
      <c r="A2283" s="88" t="s">
        <v>4815</v>
      </c>
      <c r="B2283" s="193" t="s">
        <v>4816</v>
      </c>
      <c r="C2283" s="88" t="s">
        <v>77</v>
      </c>
      <c r="D2283" s="487">
        <v>31612.85</v>
      </c>
    </row>
    <row r="2284" spans="1:4" ht="25" x14ac:dyDescent="0.25">
      <c r="A2284" s="88" t="s">
        <v>4817</v>
      </c>
      <c r="B2284" s="193" t="s">
        <v>4818</v>
      </c>
      <c r="C2284" s="88" t="s">
        <v>77</v>
      </c>
      <c r="D2284" s="487">
        <v>39849.68</v>
      </c>
    </row>
    <row r="2285" spans="1:4" ht="25" x14ac:dyDescent="0.25">
      <c r="A2285" s="88" t="s">
        <v>4819</v>
      </c>
      <c r="B2285" s="193" t="s">
        <v>4820</v>
      </c>
      <c r="C2285" s="88" t="s">
        <v>77</v>
      </c>
      <c r="D2285" s="487">
        <v>50026.57</v>
      </c>
    </row>
    <row r="2286" spans="1:4" ht="25" x14ac:dyDescent="0.25">
      <c r="A2286" s="88" t="s">
        <v>4821</v>
      </c>
      <c r="B2286" s="193" t="s">
        <v>10490</v>
      </c>
      <c r="C2286" s="88" t="s">
        <v>77</v>
      </c>
      <c r="D2286" s="487">
        <v>706.88</v>
      </c>
    </row>
    <row r="2287" spans="1:4" ht="25" x14ac:dyDescent="0.25">
      <c r="A2287" s="88" t="s">
        <v>4822</v>
      </c>
      <c r="B2287" s="193" t="s">
        <v>10491</v>
      </c>
      <c r="C2287" s="88" t="s">
        <v>77</v>
      </c>
      <c r="D2287" s="487">
        <v>988.41</v>
      </c>
    </row>
    <row r="2288" spans="1:4" ht="25" x14ac:dyDescent="0.25">
      <c r="A2288" s="88" t="s">
        <v>4823</v>
      </c>
      <c r="B2288" s="193" t="s">
        <v>10492</v>
      </c>
      <c r="C2288" s="88" t="s">
        <v>77</v>
      </c>
      <c r="D2288" s="487">
        <v>1216.75</v>
      </c>
    </row>
    <row r="2289" spans="1:4" ht="25" x14ac:dyDescent="0.25">
      <c r="A2289" s="88" t="s">
        <v>4824</v>
      </c>
      <c r="B2289" s="193" t="s">
        <v>10493</v>
      </c>
      <c r="C2289" s="88" t="s">
        <v>77</v>
      </c>
      <c r="D2289" s="487">
        <v>1701</v>
      </c>
    </row>
    <row r="2290" spans="1:4" ht="25" x14ac:dyDescent="0.25">
      <c r="A2290" s="88" t="s">
        <v>4825</v>
      </c>
      <c r="B2290" s="193" t="s">
        <v>10494</v>
      </c>
      <c r="C2290" s="88" t="s">
        <v>77</v>
      </c>
      <c r="D2290" s="487">
        <v>2904.84</v>
      </c>
    </row>
    <row r="2291" spans="1:4" ht="25" x14ac:dyDescent="0.25">
      <c r="A2291" s="88" t="s">
        <v>4826</v>
      </c>
      <c r="B2291" s="193" t="s">
        <v>10495</v>
      </c>
      <c r="C2291" s="88" t="s">
        <v>77</v>
      </c>
      <c r="D2291" s="487">
        <v>3855.39</v>
      </c>
    </row>
    <row r="2292" spans="1:4" ht="25" x14ac:dyDescent="0.25">
      <c r="A2292" s="88" t="s">
        <v>4827</v>
      </c>
      <c r="B2292" s="193" t="s">
        <v>10496</v>
      </c>
      <c r="C2292" s="88" t="s">
        <v>77</v>
      </c>
      <c r="D2292" s="487">
        <v>4161.47</v>
      </c>
    </row>
    <row r="2293" spans="1:4" ht="25" x14ac:dyDescent="0.25">
      <c r="A2293" s="88" t="s">
        <v>4828</v>
      </c>
      <c r="B2293" s="193" t="s">
        <v>10497</v>
      </c>
      <c r="C2293" s="88" t="s">
        <v>77</v>
      </c>
      <c r="D2293" s="487">
        <v>4746.22</v>
      </c>
    </row>
    <row r="2294" spans="1:4" x14ac:dyDescent="0.25">
      <c r="A2294" s="88"/>
      <c r="B2294" s="193" t="s">
        <v>12225</v>
      </c>
      <c r="C2294" s="88"/>
      <c r="D2294" s="487"/>
    </row>
    <row r="2295" spans="1:4" x14ac:dyDescent="0.25">
      <c r="A2295" s="88"/>
      <c r="B2295" s="193" t="s">
        <v>12226</v>
      </c>
      <c r="C2295" s="88"/>
      <c r="D2295" s="487"/>
    </row>
    <row r="2296" spans="1:4" x14ac:dyDescent="0.25">
      <c r="A2296" s="88" t="s">
        <v>4848</v>
      </c>
      <c r="B2296" s="193" t="s">
        <v>10095</v>
      </c>
      <c r="C2296" s="88" t="s">
        <v>74</v>
      </c>
      <c r="D2296" s="487">
        <v>17.989999999999998</v>
      </c>
    </row>
    <row r="2297" spans="1:4" x14ac:dyDescent="0.25">
      <c r="A2297" s="88" t="s">
        <v>4849</v>
      </c>
      <c r="B2297" s="193" t="s">
        <v>4850</v>
      </c>
      <c r="C2297" s="88" t="s">
        <v>74</v>
      </c>
      <c r="D2297" s="487">
        <v>9.5399999999999991</v>
      </c>
    </row>
    <row r="2298" spans="1:4" x14ac:dyDescent="0.25">
      <c r="A2298" s="88" t="s">
        <v>4851</v>
      </c>
      <c r="B2298" s="193" t="s">
        <v>4852</v>
      </c>
      <c r="C2298" s="88" t="s">
        <v>74</v>
      </c>
      <c r="D2298" s="487">
        <v>98.53</v>
      </c>
    </row>
    <row r="2299" spans="1:4" x14ac:dyDescent="0.25">
      <c r="A2299" s="88" t="s">
        <v>4853</v>
      </c>
      <c r="B2299" s="193" t="s">
        <v>4854</v>
      </c>
      <c r="C2299" s="88" t="s">
        <v>74</v>
      </c>
      <c r="D2299" s="487">
        <v>49.96</v>
      </c>
    </row>
    <row r="2300" spans="1:4" x14ac:dyDescent="0.25">
      <c r="A2300" s="88" t="s">
        <v>4855</v>
      </c>
      <c r="B2300" s="193" t="s">
        <v>4856</v>
      </c>
      <c r="C2300" s="88" t="s">
        <v>74</v>
      </c>
      <c r="D2300" s="487">
        <v>24.74</v>
      </c>
    </row>
    <row r="2301" spans="1:4" x14ac:dyDescent="0.25">
      <c r="A2301" s="88" t="s">
        <v>4857</v>
      </c>
      <c r="B2301" s="193" t="s">
        <v>4858</v>
      </c>
      <c r="C2301" s="88" t="s">
        <v>74</v>
      </c>
      <c r="D2301" s="487">
        <v>37.1</v>
      </c>
    </row>
    <row r="2302" spans="1:4" x14ac:dyDescent="0.25">
      <c r="A2302" s="88" t="s">
        <v>4859</v>
      </c>
      <c r="B2302" s="193" t="s">
        <v>4860</v>
      </c>
      <c r="C2302" s="88" t="s">
        <v>74</v>
      </c>
      <c r="D2302" s="487">
        <v>4.68</v>
      </c>
    </row>
    <row r="2303" spans="1:4" x14ac:dyDescent="0.25">
      <c r="A2303" s="88" t="s">
        <v>4861</v>
      </c>
      <c r="B2303" s="193" t="s">
        <v>10096</v>
      </c>
      <c r="C2303" s="88" t="s">
        <v>74</v>
      </c>
      <c r="D2303" s="487">
        <v>28.55</v>
      </c>
    </row>
    <row r="2304" spans="1:4" x14ac:dyDescent="0.25">
      <c r="A2304" s="88" t="s">
        <v>4862</v>
      </c>
      <c r="B2304" s="193" t="s">
        <v>4863</v>
      </c>
      <c r="C2304" s="88" t="s">
        <v>74</v>
      </c>
      <c r="D2304" s="487">
        <v>30.36</v>
      </c>
    </row>
    <row r="2305" spans="1:4" x14ac:dyDescent="0.25">
      <c r="A2305" s="88" t="s">
        <v>4864</v>
      </c>
      <c r="B2305" s="193" t="s">
        <v>10097</v>
      </c>
      <c r="C2305" s="88" t="s">
        <v>74</v>
      </c>
      <c r="D2305" s="487">
        <v>35.76</v>
      </c>
    </row>
    <row r="2306" spans="1:4" x14ac:dyDescent="0.25">
      <c r="A2306" s="88" t="s">
        <v>4867</v>
      </c>
      <c r="B2306" s="193" t="s">
        <v>4868</v>
      </c>
      <c r="C2306" s="88" t="s">
        <v>74</v>
      </c>
      <c r="D2306" s="487">
        <v>12.01</v>
      </c>
    </row>
    <row r="2307" spans="1:4" x14ac:dyDescent="0.25">
      <c r="A2307" s="88" t="s">
        <v>4869</v>
      </c>
      <c r="B2307" s="193" t="s">
        <v>4870</v>
      </c>
      <c r="C2307" s="88" t="s">
        <v>74</v>
      </c>
      <c r="D2307" s="487">
        <v>27.53</v>
      </c>
    </row>
    <row r="2308" spans="1:4" x14ac:dyDescent="0.25">
      <c r="A2308" s="88" t="s">
        <v>4871</v>
      </c>
      <c r="B2308" s="193" t="s">
        <v>4872</v>
      </c>
      <c r="C2308" s="88" t="s">
        <v>74</v>
      </c>
      <c r="D2308" s="487">
        <v>9.35</v>
      </c>
    </row>
    <row r="2309" spans="1:4" x14ac:dyDescent="0.25">
      <c r="A2309" s="88" t="s">
        <v>4873</v>
      </c>
      <c r="B2309" s="193" t="s">
        <v>10100</v>
      </c>
      <c r="C2309" s="88" t="s">
        <v>74</v>
      </c>
      <c r="D2309" s="487">
        <v>21.91</v>
      </c>
    </row>
    <row r="2310" spans="1:4" x14ac:dyDescent="0.25">
      <c r="A2310" s="88" t="s">
        <v>4875</v>
      </c>
      <c r="B2310" s="193" t="s">
        <v>10110</v>
      </c>
      <c r="C2310" s="88" t="s">
        <v>69</v>
      </c>
      <c r="D2310" s="487">
        <v>27.96</v>
      </c>
    </row>
    <row r="2311" spans="1:4" x14ac:dyDescent="0.25">
      <c r="A2311" s="88" t="s">
        <v>4879</v>
      </c>
      <c r="B2311" s="193" t="s">
        <v>10113</v>
      </c>
      <c r="C2311" s="88" t="s">
        <v>74</v>
      </c>
      <c r="D2311" s="487">
        <v>21.03</v>
      </c>
    </row>
    <row r="2312" spans="1:4" x14ac:dyDescent="0.25">
      <c r="A2312" s="88" t="s">
        <v>4880</v>
      </c>
      <c r="B2312" s="193" t="s">
        <v>10114</v>
      </c>
      <c r="C2312" s="88" t="s">
        <v>74</v>
      </c>
      <c r="D2312" s="487">
        <v>16.22</v>
      </c>
    </row>
    <row r="2313" spans="1:4" x14ac:dyDescent="0.25">
      <c r="A2313" s="88" t="s">
        <v>4874</v>
      </c>
      <c r="B2313" s="193" t="s">
        <v>10125</v>
      </c>
      <c r="C2313" s="88" t="s">
        <v>69</v>
      </c>
      <c r="D2313" s="487">
        <v>9.3699999999999992</v>
      </c>
    </row>
    <row r="2314" spans="1:4" x14ac:dyDescent="0.25">
      <c r="A2314" s="88" t="s">
        <v>4881</v>
      </c>
      <c r="B2314" s="193" t="s">
        <v>10115</v>
      </c>
      <c r="C2314" s="88" t="s">
        <v>74</v>
      </c>
      <c r="D2314" s="487">
        <v>32.450000000000003</v>
      </c>
    </row>
    <row r="2315" spans="1:4" x14ac:dyDescent="0.25">
      <c r="A2315" s="88" t="s">
        <v>4883</v>
      </c>
      <c r="B2315" s="193" t="s">
        <v>10117</v>
      </c>
      <c r="C2315" s="88" t="s">
        <v>74</v>
      </c>
      <c r="D2315" s="487">
        <v>66.8</v>
      </c>
    </row>
    <row r="2316" spans="1:4" x14ac:dyDescent="0.25">
      <c r="A2316" s="88" t="s">
        <v>4884</v>
      </c>
      <c r="B2316" s="193" t="s">
        <v>10118</v>
      </c>
      <c r="C2316" s="88" t="s">
        <v>74</v>
      </c>
      <c r="D2316" s="487">
        <v>8.39</v>
      </c>
    </row>
    <row r="2317" spans="1:4" x14ac:dyDescent="0.25">
      <c r="A2317" s="88" t="s">
        <v>4877</v>
      </c>
      <c r="B2317" s="193" t="s">
        <v>10111</v>
      </c>
      <c r="C2317" s="88" t="s">
        <v>74</v>
      </c>
      <c r="D2317" s="487">
        <v>119.83</v>
      </c>
    </row>
    <row r="2318" spans="1:4" x14ac:dyDescent="0.25">
      <c r="A2318" s="88" t="s">
        <v>4885</v>
      </c>
      <c r="B2318" s="193" t="s">
        <v>4886</v>
      </c>
      <c r="C2318" s="88" t="s">
        <v>74</v>
      </c>
      <c r="D2318" s="487">
        <v>195.56</v>
      </c>
    </row>
    <row r="2319" spans="1:4" x14ac:dyDescent="0.25">
      <c r="A2319" s="88" t="s">
        <v>4887</v>
      </c>
      <c r="B2319" s="193" t="s">
        <v>4888</v>
      </c>
      <c r="C2319" s="88" t="s">
        <v>74</v>
      </c>
      <c r="D2319" s="487">
        <v>337.06</v>
      </c>
    </row>
    <row r="2320" spans="1:4" x14ac:dyDescent="0.25">
      <c r="A2320" s="88" t="s">
        <v>4889</v>
      </c>
      <c r="B2320" s="193" t="s">
        <v>4890</v>
      </c>
      <c r="C2320" s="88" t="s">
        <v>69</v>
      </c>
      <c r="D2320" s="487">
        <v>9.9600000000000009</v>
      </c>
    </row>
    <row r="2321" spans="1:4" x14ac:dyDescent="0.25">
      <c r="A2321" s="88" t="s">
        <v>4891</v>
      </c>
      <c r="B2321" s="193" t="s">
        <v>4892</v>
      </c>
      <c r="C2321" s="88" t="s">
        <v>74</v>
      </c>
      <c r="D2321" s="487">
        <v>483.75</v>
      </c>
    </row>
    <row r="2322" spans="1:4" x14ac:dyDescent="0.25">
      <c r="A2322" s="88" t="s">
        <v>4893</v>
      </c>
      <c r="B2322" s="193" t="s">
        <v>4894</v>
      </c>
      <c r="C2322" s="88" t="s">
        <v>74</v>
      </c>
      <c r="D2322" s="487">
        <v>566.16999999999996</v>
      </c>
    </row>
    <row r="2323" spans="1:4" x14ac:dyDescent="0.25">
      <c r="A2323" s="88" t="s">
        <v>4876</v>
      </c>
      <c r="B2323" s="193" t="s">
        <v>10128</v>
      </c>
      <c r="C2323" s="88" t="s">
        <v>74</v>
      </c>
      <c r="D2323" s="487">
        <v>5.15</v>
      </c>
    </row>
    <row r="2324" spans="1:4" x14ac:dyDescent="0.25">
      <c r="A2324" s="88"/>
      <c r="B2324" s="193" t="s">
        <v>12227</v>
      </c>
      <c r="C2324" s="88"/>
      <c r="D2324" s="487"/>
    </row>
    <row r="2325" spans="1:4" x14ac:dyDescent="0.25">
      <c r="A2325" s="88" t="s">
        <v>4865</v>
      </c>
      <c r="B2325" s="193" t="s">
        <v>10098</v>
      </c>
      <c r="C2325" s="88" t="s">
        <v>74</v>
      </c>
      <c r="D2325" s="487">
        <v>34.31</v>
      </c>
    </row>
    <row r="2326" spans="1:4" x14ac:dyDescent="0.25">
      <c r="A2326" s="88" t="s">
        <v>4866</v>
      </c>
      <c r="B2326" s="193" t="s">
        <v>10099</v>
      </c>
      <c r="C2326" s="88" t="s">
        <v>74</v>
      </c>
      <c r="D2326" s="487">
        <v>73.75</v>
      </c>
    </row>
    <row r="2327" spans="1:4" x14ac:dyDescent="0.25">
      <c r="A2327" s="88" t="s">
        <v>12228</v>
      </c>
      <c r="B2327" s="193" t="s">
        <v>12229</v>
      </c>
      <c r="C2327" s="88" t="s">
        <v>74</v>
      </c>
      <c r="D2327" s="487">
        <v>159.47</v>
      </c>
    </row>
    <row r="2328" spans="1:4" x14ac:dyDescent="0.25">
      <c r="A2328" s="88" t="s">
        <v>12230</v>
      </c>
      <c r="B2328" s="193" t="s">
        <v>12231</v>
      </c>
      <c r="C2328" s="88" t="s">
        <v>69</v>
      </c>
      <c r="D2328" s="487">
        <v>31.28</v>
      </c>
    </row>
    <row r="2329" spans="1:4" x14ac:dyDescent="0.25">
      <c r="A2329" s="88" t="s">
        <v>11098</v>
      </c>
      <c r="B2329" s="193" t="s">
        <v>11099</v>
      </c>
      <c r="C2329" s="88" t="s">
        <v>75</v>
      </c>
      <c r="D2329" s="487">
        <v>5501.98</v>
      </c>
    </row>
    <row r="2330" spans="1:4" x14ac:dyDescent="0.25">
      <c r="A2330" s="88" t="s">
        <v>4895</v>
      </c>
      <c r="B2330" s="193" t="s">
        <v>10705</v>
      </c>
      <c r="C2330" s="88" t="s">
        <v>75</v>
      </c>
      <c r="D2330" s="487">
        <v>1276.5999999999999</v>
      </c>
    </row>
    <row r="2331" spans="1:4" x14ac:dyDescent="0.25">
      <c r="A2331" s="88" t="s">
        <v>4896</v>
      </c>
      <c r="B2331" s="193" t="s">
        <v>10101</v>
      </c>
      <c r="C2331" s="88" t="s">
        <v>75</v>
      </c>
      <c r="D2331" s="487">
        <v>1594.25</v>
      </c>
    </row>
    <row r="2332" spans="1:4" x14ac:dyDescent="0.25">
      <c r="A2332" s="88" t="s">
        <v>12232</v>
      </c>
      <c r="B2332" s="193" t="s">
        <v>12233</v>
      </c>
      <c r="C2332" s="88" t="s">
        <v>75</v>
      </c>
      <c r="D2332" s="487">
        <v>2690.86</v>
      </c>
    </row>
    <row r="2333" spans="1:4" x14ac:dyDescent="0.25">
      <c r="A2333" s="88" t="s">
        <v>12234</v>
      </c>
      <c r="B2333" s="193" t="s">
        <v>12235</v>
      </c>
      <c r="C2333" s="88" t="s">
        <v>69</v>
      </c>
      <c r="D2333" s="487">
        <v>25.12</v>
      </c>
    </row>
    <row r="2334" spans="1:4" x14ac:dyDescent="0.25">
      <c r="A2334" s="88" t="s">
        <v>4878</v>
      </c>
      <c r="B2334" s="193" t="s">
        <v>10112</v>
      </c>
      <c r="C2334" s="88" t="s">
        <v>74</v>
      </c>
      <c r="D2334" s="487">
        <v>77.58</v>
      </c>
    </row>
    <row r="2335" spans="1:4" x14ac:dyDescent="0.25">
      <c r="A2335" s="88" t="s">
        <v>4882</v>
      </c>
      <c r="B2335" s="193" t="s">
        <v>10116</v>
      </c>
      <c r="C2335" s="88" t="s">
        <v>74</v>
      </c>
      <c r="D2335" s="487">
        <v>155.63999999999999</v>
      </c>
    </row>
    <row r="2336" spans="1:4" x14ac:dyDescent="0.25">
      <c r="A2336" s="88" t="s">
        <v>12236</v>
      </c>
      <c r="B2336" s="193" t="s">
        <v>12237</v>
      </c>
      <c r="C2336" s="88" t="s">
        <v>74</v>
      </c>
      <c r="D2336" s="487">
        <v>326.52999999999997</v>
      </c>
    </row>
    <row r="2337" spans="1:4" x14ac:dyDescent="0.25">
      <c r="A2337" s="88" t="s">
        <v>12238</v>
      </c>
      <c r="B2337" s="193" t="s">
        <v>12239</v>
      </c>
      <c r="C2337" s="88" t="s">
        <v>69</v>
      </c>
      <c r="D2337" s="487">
        <v>32.17</v>
      </c>
    </row>
    <row r="2338" spans="1:4" x14ac:dyDescent="0.25">
      <c r="A2338" s="88"/>
      <c r="B2338" s="193" t="s">
        <v>12240</v>
      </c>
      <c r="C2338" s="88"/>
      <c r="D2338" s="487"/>
    </row>
    <row r="2339" spans="1:4" x14ac:dyDescent="0.25">
      <c r="A2339" s="88" t="s">
        <v>4897</v>
      </c>
      <c r="B2339" s="193" t="s">
        <v>10102</v>
      </c>
      <c r="C2339" s="88" t="s">
        <v>75</v>
      </c>
      <c r="D2339" s="487">
        <v>604.85</v>
      </c>
    </row>
    <row r="2340" spans="1:4" x14ac:dyDescent="0.25">
      <c r="A2340" s="88" t="s">
        <v>4898</v>
      </c>
      <c r="B2340" s="193" t="s">
        <v>10103</v>
      </c>
      <c r="C2340" s="88" t="s">
        <v>75</v>
      </c>
      <c r="D2340" s="487">
        <v>2449.1999999999998</v>
      </c>
    </row>
    <row r="2341" spans="1:4" x14ac:dyDescent="0.25">
      <c r="A2341" s="88" t="s">
        <v>4899</v>
      </c>
      <c r="B2341" s="193" t="s">
        <v>10104</v>
      </c>
      <c r="C2341" s="88" t="s">
        <v>75</v>
      </c>
      <c r="D2341" s="487">
        <v>832.28</v>
      </c>
    </row>
    <row r="2342" spans="1:4" x14ac:dyDescent="0.25">
      <c r="A2342" s="88" t="s">
        <v>4900</v>
      </c>
      <c r="B2342" s="193" t="s">
        <v>10105</v>
      </c>
      <c r="C2342" s="88" t="s">
        <v>75</v>
      </c>
      <c r="D2342" s="487">
        <v>548.29999999999995</v>
      </c>
    </row>
    <row r="2343" spans="1:4" x14ac:dyDescent="0.25">
      <c r="A2343" s="88" t="s">
        <v>4901</v>
      </c>
      <c r="B2343" s="193" t="s">
        <v>10106</v>
      </c>
      <c r="C2343" s="88" t="s">
        <v>75</v>
      </c>
      <c r="D2343" s="487">
        <v>1614.08</v>
      </c>
    </row>
    <row r="2344" spans="1:4" x14ac:dyDescent="0.25">
      <c r="A2344" s="88" t="s">
        <v>4902</v>
      </c>
      <c r="B2344" s="193" t="s">
        <v>10107</v>
      </c>
      <c r="C2344" s="88" t="s">
        <v>75</v>
      </c>
      <c r="D2344" s="487">
        <v>705.46</v>
      </c>
    </row>
    <row r="2345" spans="1:4" x14ac:dyDescent="0.25">
      <c r="A2345" s="88" t="s">
        <v>4903</v>
      </c>
      <c r="B2345" s="193" t="s">
        <v>10108</v>
      </c>
      <c r="C2345" s="88" t="s">
        <v>75</v>
      </c>
      <c r="D2345" s="487">
        <v>1424.59</v>
      </c>
    </row>
    <row r="2346" spans="1:4" x14ac:dyDescent="0.25">
      <c r="A2346" s="88" t="s">
        <v>4904</v>
      </c>
      <c r="B2346" s="193" t="s">
        <v>10109</v>
      </c>
      <c r="C2346" s="88" t="s">
        <v>75</v>
      </c>
      <c r="D2346" s="487">
        <v>246.88</v>
      </c>
    </row>
    <row r="2347" spans="1:4" x14ac:dyDescent="0.25">
      <c r="A2347" s="88"/>
      <c r="B2347" s="193" t="s">
        <v>12241</v>
      </c>
      <c r="C2347" s="88"/>
      <c r="D2347" s="487"/>
    </row>
    <row r="2348" spans="1:4" x14ac:dyDescent="0.25">
      <c r="A2348" s="88"/>
      <c r="B2348" s="193" t="s">
        <v>12242</v>
      </c>
      <c r="C2348" s="88"/>
      <c r="D2348" s="487"/>
    </row>
    <row r="2349" spans="1:4" x14ac:dyDescent="0.25">
      <c r="A2349" s="88"/>
      <c r="B2349" s="193" t="s">
        <v>12243</v>
      </c>
      <c r="C2349" s="88"/>
      <c r="D2349" s="487"/>
    </row>
    <row r="2350" spans="1:4" x14ac:dyDescent="0.25">
      <c r="A2350" s="88" t="s">
        <v>4925</v>
      </c>
      <c r="B2350" s="193" t="s">
        <v>4926</v>
      </c>
      <c r="C2350" s="88" t="s">
        <v>77</v>
      </c>
      <c r="D2350" s="487">
        <v>479.58</v>
      </c>
    </row>
    <row r="2351" spans="1:4" x14ac:dyDescent="0.25">
      <c r="A2351" s="88" t="s">
        <v>4927</v>
      </c>
      <c r="B2351" s="193" t="s">
        <v>4928</v>
      </c>
      <c r="C2351" s="88" t="s">
        <v>77</v>
      </c>
      <c r="D2351" s="487">
        <v>798.53</v>
      </c>
    </row>
    <row r="2352" spans="1:4" x14ac:dyDescent="0.25">
      <c r="A2352" s="88" t="s">
        <v>4929</v>
      </c>
      <c r="B2352" s="193" t="s">
        <v>4930</v>
      </c>
      <c r="C2352" s="88" t="s">
        <v>77</v>
      </c>
      <c r="D2352" s="487">
        <v>1460.51</v>
      </c>
    </row>
    <row r="2353" spans="1:4" x14ac:dyDescent="0.25">
      <c r="A2353" s="88" t="s">
        <v>4931</v>
      </c>
      <c r="B2353" s="193" t="s">
        <v>4932</v>
      </c>
      <c r="C2353" s="88" t="s">
        <v>77</v>
      </c>
      <c r="D2353" s="487">
        <v>2881.87</v>
      </c>
    </row>
    <row r="2354" spans="1:4" x14ac:dyDescent="0.25">
      <c r="A2354" s="88" t="s">
        <v>4933</v>
      </c>
      <c r="B2354" s="193" t="s">
        <v>4934</v>
      </c>
      <c r="C2354" s="88" t="s">
        <v>77</v>
      </c>
      <c r="D2354" s="487">
        <v>3983.05</v>
      </c>
    </row>
    <row r="2355" spans="1:4" x14ac:dyDescent="0.25">
      <c r="A2355" s="88" t="s">
        <v>4935</v>
      </c>
      <c r="B2355" s="193" t="s">
        <v>4936</v>
      </c>
      <c r="C2355" s="88" t="s">
        <v>77</v>
      </c>
      <c r="D2355" s="487">
        <v>5492.42</v>
      </c>
    </row>
    <row r="2356" spans="1:4" x14ac:dyDescent="0.25">
      <c r="A2356" s="88" t="s">
        <v>4937</v>
      </c>
      <c r="B2356" s="193" t="s">
        <v>4938</v>
      </c>
      <c r="C2356" s="88" t="s">
        <v>77</v>
      </c>
      <c r="D2356" s="487">
        <v>6304.23</v>
      </c>
    </row>
    <row r="2357" spans="1:4" x14ac:dyDescent="0.25">
      <c r="A2357" s="88" t="s">
        <v>4939</v>
      </c>
      <c r="B2357" s="193" t="s">
        <v>4940</v>
      </c>
      <c r="C2357" s="88" t="s">
        <v>77</v>
      </c>
      <c r="D2357" s="487">
        <v>10183.629999999999</v>
      </c>
    </row>
    <row r="2358" spans="1:4" x14ac:dyDescent="0.25">
      <c r="A2358" s="88" t="s">
        <v>4941</v>
      </c>
      <c r="B2358" s="193" t="s">
        <v>11327</v>
      </c>
      <c r="C2358" s="88" t="s">
        <v>77</v>
      </c>
      <c r="D2358" s="487">
        <v>15210</v>
      </c>
    </row>
    <row r="2359" spans="1:4" x14ac:dyDescent="0.25">
      <c r="A2359" s="88" t="s">
        <v>4942</v>
      </c>
      <c r="B2359" s="193" t="s">
        <v>4943</v>
      </c>
      <c r="C2359" s="88" t="s">
        <v>77</v>
      </c>
      <c r="D2359" s="487">
        <v>449.48</v>
      </c>
    </row>
    <row r="2360" spans="1:4" x14ac:dyDescent="0.25">
      <c r="A2360" s="88"/>
      <c r="B2360" s="193" t="s">
        <v>12244</v>
      </c>
      <c r="C2360" s="88"/>
      <c r="D2360" s="487"/>
    </row>
    <row r="2361" spans="1:4" ht="25" x14ac:dyDescent="0.25">
      <c r="A2361" s="88" t="s">
        <v>4972</v>
      </c>
      <c r="B2361" s="193" t="s">
        <v>10162</v>
      </c>
      <c r="C2361" s="88" t="s">
        <v>77</v>
      </c>
      <c r="D2361" s="487">
        <v>57.96</v>
      </c>
    </row>
    <row r="2362" spans="1:4" ht="25" x14ac:dyDescent="0.25">
      <c r="A2362" s="88" t="s">
        <v>4976</v>
      </c>
      <c r="B2362" s="193" t="s">
        <v>10166</v>
      </c>
      <c r="C2362" s="88" t="s">
        <v>77</v>
      </c>
      <c r="D2362" s="487">
        <v>115.92</v>
      </c>
    </row>
    <row r="2363" spans="1:4" ht="25" x14ac:dyDescent="0.25">
      <c r="A2363" s="88" t="s">
        <v>4964</v>
      </c>
      <c r="B2363" s="193" t="s">
        <v>10154</v>
      </c>
      <c r="C2363" s="88" t="s">
        <v>77</v>
      </c>
      <c r="D2363" s="487">
        <v>115.92</v>
      </c>
    </row>
    <row r="2364" spans="1:4" ht="25" x14ac:dyDescent="0.25">
      <c r="A2364" s="88" t="s">
        <v>4965</v>
      </c>
      <c r="B2364" s="193" t="s">
        <v>10155</v>
      </c>
      <c r="C2364" s="88" t="s">
        <v>77</v>
      </c>
      <c r="D2364" s="487">
        <v>184.08</v>
      </c>
    </row>
    <row r="2365" spans="1:4" ht="25" x14ac:dyDescent="0.25">
      <c r="A2365" s="88" t="s">
        <v>4966</v>
      </c>
      <c r="B2365" s="193" t="s">
        <v>10156</v>
      </c>
      <c r="C2365" s="88" t="s">
        <v>77</v>
      </c>
      <c r="D2365" s="487">
        <v>184.08</v>
      </c>
    </row>
    <row r="2366" spans="1:4" ht="25" x14ac:dyDescent="0.25">
      <c r="A2366" s="88" t="s">
        <v>4967</v>
      </c>
      <c r="B2366" s="193" t="s">
        <v>10157</v>
      </c>
      <c r="C2366" s="88" t="s">
        <v>77</v>
      </c>
      <c r="D2366" s="487">
        <v>276.12</v>
      </c>
    </row>
    <row r="2367" spans="1:4" ht="25" x14ac:dyDescent="0.25">
      <c r="A2367" s="88" t="s">
        <v>4968</v>
      </c>
      <c r="B2367" s="193" t="s">
        <v>10158</v>
      </c>
      <c r="C2367" s="88" t="s">
        <v>77</v>
      </c>
      <c r="D2367" s="487">
        <v>276.12</v>
      </c>
    </row>
    <row r="2368" spans="1:4" ht="25" x14ac:dyDescent="0.25">
      <c r="A2368" s="88" t="s">
        <v>4969</v>
      </c>
      <c r="B2368" s="193" t="s">
        <v>10159</v>
      </c>
      <c r="C2368" s="88" t="s">
        <v>77</v>
      </c>
      <c r="D2368" s="487">
        <v>368.16</v>
      </c>
    </row>
    <row r="2369" spans="1:4" ht="25" x14ac:dyDescent="0.25">
      <c r="A2369" s="88" t="s">
        <v>4970</v>
      </c>
      <c r="B2369" s="193" t="s">
        <v>10160</v>
      </c>
      <c r="C2369" s="88" t="s">
        <v>77</v>
      </c>
      <c r="D2369" s="487">
        <v>584.48</v>
      </c>
    </row>
    <row r="2370" spans="1:4" ht="25" x14ac:dyDescent="0.25">
      <c r="A2370" s="88" t="s">
        <v>4971</v>
      </c>
      <c r="B2370" s="193" t="s">
        <v>10161</v>
      </c>
      <c r="C2370" s="88" t="s">
        <v>77</v>
      </c>
      <c r="D2370" s="487">
        <v>730.6</v>
      </c>
    </row>
    <row r="2371" spans="1:4" ht="25" x14ac:dyDescent="0.25">
      <c r="A2371" s="88" t="s">
        <v>4973</v>
      </c>
      <c r="B2371" s="193" t="s">
        <v>10163</v>
      </c>
      <c r="C2371" s="88" t="s">
        <v>77</v>
      </c>
      <c r="D2371" s="487">
        <v>730.6</v>
      </c>
    </row>
    <row r="2372" spans="1:4" ht="25" x14ac:dyDescent="0.25">
      <c r="A2372" s="88" t="s">
        <v>4974</v>
      </c>
      <c r="B2372" s="193" t="s">
        <v>10164</v>
      </c>
      <c r="C2372" s="88" t="s">
        <v>77</v>
      </c>
      <c r="D2372" s="487">
        <v>1048</v>
      </c>
    </row>
    <row r="2373" spans="1:4" ht="25" x14ac:dyDescent="0.25">
      <c r="A2373" s="88" t="s">
        <v>4975</v>
      </c>
      <c r="B2373" s="193" t="s">
        <v>10165</v>
      </c>
      <c r="C2373" s="88" t="s">
        <v>77</v>
      </c>
      <c r="D2373" s="487">
        <v>1257.5999999999999</v>
      </c>
    </row>
    <row r="2374" spans="1:4" ht="25" x14ac:dyDescent="0.25">
      <c r="A2374" s="88" t="s">
        <v>4977</v>
      </c>
      <c r="B2374" s="193" t="s">
        <v>10167</v>
      </c>
      <c r="C2374" s="88" t="s">
        <v>77</v>
      </c>
      <c r="D2374" s="487">
        <v>1779.6</v>
      </c>
    </row>
    <row r="2375" spans="1:4" ht="25" x14ac:dyDescent="0.25">
      <c r="A2375" s="88" t="s">
        <v>4978</v>
      </c>
      <c r="B2375" s="193" t="s">
        <v>10168</v>
      </c>
      <c r="C2375" s="88" t="s">
        <v>77</v>
      </c>
      <c r="D2375" s="487">
        <v>2076.1999999999998</v>
      </c>
    </row>
    <row r="2376" spans="1:4" ht="25" x14ac:dyDescent="0.25">
      <c r="A2376" s="88" t="s">
        <v>4962</v>
      </c>
      <c r="B2376" s="193" t="s">
        <v>10152</v>
      </c>
      <c r="C2376" s="88" t="s">
        <v>77</v>
      </c>
      <c r="D2376" s="487">
        <v>2965.76</v>
      </c>
    </row>
    <row r="2377" spans="1:4" ht="25" x14ac:dyDescent="0.25">
      <c r="A2377" s="88" t="s">
        <v>4963</v>
      </c>
      <c r="B2377" s="193" t="s">
        <v>10153</v>
      </c>
      <c r="C2377" s="88" t="s">
        <v>77</v>
      </c>
      <c r="D2377" s="487">
        <v>7028.35</v>
      </c>
    </row>
    <row r="2378" spans="1:4" ht="25" x14ac:dyDescent="0.25">
      <c r="A2378" s="88" t="s">
        <v>7044</v>
      </c>
      <c r="B2378" s="193" t="s">
        <v>10731</v>
      </c>
      <c r="C2378" s="88" t="s">
        <v>77</v>
      </c>
      <c r="D2378" s="487">
        <v>310.39999999999998</v>
      </c>
    </row>
    <row r="2379" spans="1:4" ht="25" x14ac:dyDescent="0.25">
      <c r="A2379" s="88" t="s">
        <v>7046</v>
      </c>
      <c r="B2379" s="193" t="s">
        <v>10733</v>
      </c>
      <c r="C2379" s="88" t="s">
        <v>77</v>
      </c>
      <c r="D2379" s="487">
        <v>620.79999999999995</v>
      </c>
    </row>
    <row r="2380" spans="1:4" ht="25" x14ac:dyDescent="0.25">
      <c r="A2380" s="88" t="s">
        <v>7045</v>
      </c>
      <c r="B2380" s="193" t="s">
        <v>10732</v>
      </c>
      <c r="C2380" s="88" t="s">
        <v>77</v>
      </c>
      <c r="D2380" s="487">
        <v>620.79999999999995</v>
      </c>
    </row>
    <row r="2381" spans="1:4" ht="25" x14ac:dyDescent="0.25">
      <c r="A2381" s="88" t="s">
        <v>7039</v>
      </c>
      <c r="B2381" s="193" t="s">
        <v>10726</v>
      </c>
      <c r="C2381" s="88" t="s">
        <v>77</v>
      </c>
      <c r="D2381" s="487">
        <v>1054.4000000000001</v>
      </c>
    </row>
    <row r="2382" spans="1:4" ht="25" x14ac:dyDescent="0.25">
      <c r="A2382" s="88" t="s">
        <v>7043</v>
      </c>
      <c r="B2382" s="193" t="s">
        <v>10730</v>
      </c>
      <c r="C2382" s="88" t="s">
        <v>77</v>
      </c>
      <c r="D2382" s="487">
        <v>1054.4000000000001</v>
      </c>
    </row>
    <row r="2383" spans="1:4" ht="25" x14ac:dyDescent="0.25">
      <c r="A2383" s="88" t="s">
        <v>7040</v>
      </c>
      <c r="B2383" s="193" t="s">
        <v>10727</v>
      </c>
      <c r="C2383" s="88" t="s">
        <v>77</v>
      </c>
      <c r="D2383" s="487">
        <v>1581.6</v>
      </c>
    </row>
    <row r="2384" spans="1:4" ht="25" x14ac:dyDescent="0.25">
      <c r="A2384" s="88" t="s">
        <v>7041</v>
      </c>
      <c r="B2384" s="193" t="s">
        <v>10728</v>
      </c>
      <c r="C2384" s="88" t="s">
        <v>77</v>
      </c>
      <c r="D2384" s="487">
        <v>1581.6</v>
      </c>
    </row>
    <row r="2385" spans="1:4" ht="25" x14ac:dyDescent="0.25">
      <c r="A2385" s="88" t="s">
        <v>7042</v>
      </c>
      <c r="B2385" s="193" t="s">
        <v>10729</v>
      </c>
      <c r="C2385" s="88" t="s">
        <v>77</v>
      </c>
      <c r="D2385" s="487">
        <v>2108.8000000000002</v>
      </c>
    </row>
    <row r="2386" spans="1:4" ht="25" x14ac:dyDescent="0.25">
      <c r="A2386" s="88" t="s">
        <v>7047</v>
      </c>
      <c r="B2386" s="193" t="s">
        <v>10734</v>
      </c>
      <c r="C2386" s="88" t="s">
        <v>77</v>
      </c>
      <c r="D2386" s="487">
        <v>3282.88</v>
      </c>
    </row>
    <row r="2387" spans="1:4" ht="25" x14ac:dyDescent="0.25">
      <c r="A2387" s="88" t="s">
        <v>7048</v>
      </c>
      <c r="B2387" s="193" t="s">
        <v>10735</v>
      </c>
      <c r="C2387" s="88" t="s">
        <v>77</v>
      </c>
      <c r="D2387" s="487">
        <v>4103.6000000000004</v>
      </c>
    </row>
    <row r="2388" spans="1:4" ht="25" x14ac:dyDescent="0.25">
      <c r="A2388" s="88" t="s">
        <v>7049</v>
      </c>
      <c r="B2388" s="193" t="s">
        <v>10736</v>
      </c>
      <c r="C2388" s="88" t="s">
        <v>77</v>
      </c>
      <c r="D2388" s="487">
        <v>4103.6000000000004</v>
      </c>
    </row>
    <row r="2389" spans="1:4" ht="25" x14ac:dyDescent="0.25">
      <c r="A2389" s="88" t="s">
        <v>7037</v>
      </c>
      <c r="B2389" s="193" t="s">
        <v>10724</v>
      </c>
      <c r="C2389" s="88" t="s">
        <v>77</v>
      </c>
      <c r="D2389" s="487">
        <v>6429.4</v>
      </c>
    </row>
    <row r="2390" spans="1:4" ht="25" x14ac:dyDescent="0.25">
      <c r="A2390" s="88" t="s">
        <v>7038</v>
      </c>
      <c r="B2390" s="193" t="s">
        <v>10725</v>
      </c>
      <c r="C2390" s="88" t="s">
        <v>77</v>
      </c>
      <c r="D2390" s="487">
        <v>7715.28</v>
      </c>
    </row>
    <row r="2391" spans="1:4" ht="25" x14ac:dyDescent="0.25">
      <c r="A2391" s="88" t="s">
        <v>7034</v>
      </c>
      <c r="B2391" s="193" t="s">
        <v>10721</v>
      </c>
      <c r="C2391" s="88" t="s">
        <v>77</v>
      </c>
      <c r="D2391" s="487">
        <v>12215.04</v>
      </c>
    </row>
    <row r="2392" spans="1:4" ht="25" x14ac:dyDescent="0.25">
      <c r="A2392" s="88" t="s">
        <v>7035</v>
      </c>
      <c r="B2392" s="193" t="s">
        <v>10722</v>
      </c>
      <c r="C2392" s="88" t="s">
        <v>77</v>
      </c>
      <c r="D2392" s="487">
        <v>14250.88</v>
      </c>
    </row>
    <row r="2393" spans="1:4" ht="25" x14ac:dyDescent="0.25">
      <c r="A2393" s="88" t="s">
        <v>7033</v>
      </c>
      <c r="B2393" s="193" t="s">
        <v>10720</v>
      </c>
      <c r="C2393" s="88" t="s">
        <v>77</v>
      </c>
      <c r="D2393" s="487">
        <v>20570.2</v>
      </c>
    </row>
    <row r="2394" spans="1:4" ht="25" x14ac:dyDescent="0.25">
      <c r="A2394" s="88" t="s">
        <v>7036</v>
      </c>
      <c r="B2394" s="193" t="s">
        <v>10723</v>
      </c>
      <c r="C2394" s="88" t="s">
        <v>77</v>
      </c>
      <c r="D2394" s="487">
        <v>37214.400000000001</v>
      </c>
    </row>
    <row r="2395" spans="1:4" ht="25" x14ac:dyDescent="0.25">
      <c r="A2395" s="88" t="s">
        <v>12245</v>
      </c>
      <c r="B2395" s="193" t="s">
        <v>12246</v>
      </c>
      <c r="C2395" s="88" t="s">
        <v>84</v>
      </c>
      <c r="D2395" s="487">
        <v>323.89</v>
      </c>
    </row>
    <row r="2396" spans="1:4" ht="25" x14ac:dyDescent="0.25">
      <c r="A2396" s="88" t="s">
        <v>12247</v>
      </c>
      <c r="B2396" s="193" t="s">
        <v>12248</v>
      </c>
      <c r="C2396" s="88" t="s">
        <v>84</v>
      </c>
      <c r="D2396" s="487">
        <v>642.09</v>
      </c>
    </row>
    <row r="2397" spans="1:4" ht="25" x14ac:dyDescent="0.25">
      <c r="A2397" s="88" t="s">
        <v>12249</v>
      </c>
      <c r="B2397" s="193" t="s">
        <v>12250</v>
      </c>
      <c r="C2397" s="88" t="s">
        <v>84</v>
      </c>
      <c r="D2397" s="487">
        <v>642.09</v>
      </c>
    </row>
    <row r="2398" spans="1:4" ht="25" x14ac:dyDescent="0.25">
      <c r="A2398" s="88" t="s">
        <v>12251</v>
      </c>
      <c r="B2398" s="193" t="s">
        <v>12252</v>
      </c>
      <c r="C2398" s="88" t="s">
        <v>84</v>
      </c>
      <c r="D2398" s="487">
        <v>1077.29</v>
      </c>
    </row>
    <row r="2399" spans="1:4" ht="25" x14ac:dyDescent="0.25">
      <c r="A2399" s="88" t="s">
        <v>12253</v>
      </c>
      <c r="B2399" s="193" t="s">
        <v>12254</v>
      </c>
      <c r="C2399" s="88" t="s">
        <v>84</v>
      </c>
      <c r="D2399" s="487">
        <v>1090.53</v>
      </c>
    </row>
    <row r="2400" spans="1:4" ht="25" x14ac:dyDescent="0.25">
      <c r="A2400" s="88" t="s">
        <v>12255</v>
      </c>
      <c r="B2400" s="193" t="s">
        <v>12256</v>
      </c>
      <c r="C2400" s="88" t="s">
        <v>84</v>
      </c>
      <c r="D2400" s="487">
        <v>1624.94</v>
      </c>
    </row>
    <row r="2401" spans="1:4" ht="25" x14ac:dyDescent="0.25">
      <c r="A2401" s="88" t="s">
        <v>12257</v>
      </c>
      <c r="B2401" s="193" t="s">
        <v>12258</v>
      </c>
      <c r="C2401" s="88" t="s">
        <v>84</v>
      </c>
      <c r="D2401" s="487">
        <v>1628.58</v>
      </c>
    </row>
    <row r="2402" spans="1:4" ht="25" x14ac:dyDescent="0.25">
      <c r="A2402" s="88" t="s">
        <v>12259</v>
      </c>
      <c r="B2402" s="193" t="s">
        <v>12260</v>
      </c>
      <c r="C2402" s="88" t="s">
        <v>84</v>
      </c>
      <c r="D2402" s="487">
        <v>2193.7399999999998</v>
      </c>
    </row>
    <row r="2403" spans="1:4" ht="25" x14ac:dyDescent="0.25">
      <c r="A2403" s="88" t="s">
        <v>12261</v>
      </c>
      <c r="B2403" s="193" t="s">
        <v>12262</v>
      </c>
      <c r="C2403" s="88" t="s">
        <v>84</v>
      </c>
      <c r="D2403" s="487">
        <v>3367.82</v>
      </c>
    </row>
    <row r="2404" spans="1:4" ht="25" x14ac:dyDescent="0.25">
      <c r="A2404" s="88" t="s">
        <v>12263</v>
      </c>
      <c r="B2404" s="193" t="s">
        <v>12264</v>
      </c>
      <c r="C2404" s="88" t="s">
        <v>84</v>
      </c>
      <c r="D2404" s="487">
        <v>4218.57</v>
      </c>
    </row>
    <row r="2405" spans="1:4" ht="25" x14ac:dyDescent="0.25">
      <c r="A2405" s="88" t="s">
        <v>12265</v>
      </c>
      <c r="B2405" s="193" t="s">
        <v>12266</v>
      </c>
      <c r="C2405" s="88" t="s">
        <v>84</v>
      </c>
      <c r="D2405" s="487">
        <v>4218.57</v>
      </c>
    </row>
    <row r="2406" spans="1:4" ht="25" x14ac:dyDescent="0.25">
      <c r="A2406" s="88" t="s">
        <v>12267</v>
      </c>
      <c r="B2406" s="193" t="s">
        <v>12268</v>
      </c>
      <c r="C2406" s="88" t="s">
        <v>84</v>
      </c>
      <c r="D2406" s="487">
        <v>6866.17</v>
      </c>
    </row>
    <row r="2407" spans="1:4" ht="25" x14ac:dyDescent="0.25">
      <c r="A2407" s="88" t="s">
        <v>12269</v>
      </c>
      <c r="B2407" s="193" t="s">
        <v>12270</v>
      </c>
      <c r="C2407" s="88" t="s">
        <v>84</v>
      </c>
      <c r="D2407" s="487">
        <v>8461.5300000000007</v>
      </c>
    </row>
    <row r="2408" spans="1:4" ht="25" x14ac:dyDescent="0.25">
      <c r="A2408" s="88" t="s">
        <v>12271</v>
      </c>
      <c r="B2408" s="193" t="s">
        <v>12272</v>
      </c>
      <c r="C2408" s="88" t="s">
        <v>84</v>
      </c>
      <c r="D2408" s="487">
        <v>12994.78</v>
      </c>
    </row>
    <row r="2409" spans="1:4" ht="25" x14ac:dyDescent="0.25">
      <c r="A2409" s="88" t="s">
        <v>12273</v>
      </c>
      <c r="B2409" s="193" t="s">
        <v>12274</v>
      </c>
      <c r="C2409" s="88" t="s">
        <v>84</v>
      </c>
      <c r="D2409" s="487">
        <v>15094.36</v>
      </c>
    </row>
    <row r="2410" spans="1:4" ht="25" x14ac:dyDescent="0.25">
      <c r="A2410" s="88" t="s">
        <v>12275</v>
      </c>
      <c r="B2410" s="193" t="s">
        <v>12276</v>
      </c>
      <c r="C2410" s="88" t="s">
        <v>84</v>
      </c>
      <c r="D2410" s="487">
        <v>21446.2</v>
      </c>
    </row>
    <row r="2411" spans="1:4" ht="25" x14ac:dyDescent="0.25">
      <c r="A2411" s="88" t="s">
        <v>12277</v>
      </c>
      <c r="B2411" s="193" t="s">
        <v>12278</v>
      </c>
      <c r="C2411" s="88" t="s">
        <v>84</v>
      </c>
      <c r="D2411" s="487">
        <v>38286</v>
      </c>
    </row>
    <row r="2412" spans="1:4" ht="25" x14ac:dyDescent="0.25">
      <c r="A2412" s="88" t="s">
        <v>12279</v>
      </c>
      <c r="B2412" s="193" t="s">
        <v>12280</v>
      </c>
      <c r="C2412" s="88" t="s">
        <v>84</v>
      </c>
      <c r="D2412" s="487">
        <v>71.45</v>
      </c>
    </row>
    <row r="2413" spans="1:4" ht="25" x14ac:dyDescent="0.25">
      <c r="A2413" s="88" t="s">
        <v>12281</v>
      </c>
      <c r="B2413" s="193" t="s">
        <v>12282</v>
      </c>
      <c r="C2413" s="88" t="s">
        <v>84</v>
      </c>
      <c r="D2413" s="487">
        <v>137.21</v>
      </c>
    </row>
    <row r="2414" spans="1:4" ht="25" x14ac:dyDescent="0.25">
      <c r="A2414" s="88" t="s">
        <v>12283</v>
      </c>
      <c r="B2414" s="193" t="s">
        <v>12284</v>
      </c>
      <c r="C2414" s="88" t="s">
        <v>84</v>
      </c>
      <c r="D2414" s="487">
        <v>137.21</v>
      </c>
    </row>
    <row r="2415" spans="1:4" ht="25" x14ac:dyDescent="0.25">
      <c r="A2415" s="88" t="s">
        <v>12285</v>
      </c>
      <c r="B2415" s="193" t="s">
        <v>12286</v>
      </c>
      <c r="C2415" s="88" t="s">
        <v>84</v>
      </c>
      <c r="D2415" s="487">
        <v>206.97</v>
      </c>
    </row>
    <row r="2416" spans="1:4" ht="25" x14ac:dyDescent="0.25">
      <c r="A2416" s="88" t="s">
        <v>12287</v>
      </c>
      <c r="B2416" s="193" t="s">
        <v>12288</v>
      </c>
      <c r="C2416" s="88" t="s">
        <v>84</v>
      </c>
      <c r="D2416" s="487">
        <v>220.21</v>
      </c>
    </row>
    <row r="2417" spans="1:4" ht="25" x14ac:dyDescent="0.25">
      <c r="A2417" s="88" t="s">
        <v>12289</v>
      </c>
      <c r="B2417" s="193" t="s">
        <v>12290</v>
      </c>
      <c r="C2417" s="88" t="s">
        <v>84</v>
      </c>
      <c r="D2417" s="487">
        <v>319.45999999999998</v>
      </c>
    </row>
    <row r="2418" spans="1:4" ht="25" x14ac:dyDescent="0.25">
      <c r="A2418" s="88" t="s">
        <v>12291</v>
      </c>
      <c r="B2418" s="193" t="s">
        <v>12292</v>
      </c>
      <c r="C2418" s="88" t="s">
        <v>84</v>
      </c>
      <c r="D2418" s="487">
        <v>323.10000000000002</v>
      </c>
    </row>
    <row r="2419" spans="1:4" ht="25" x14ac:dyDescent="0.25">
      <c r="A2419" s="88" t="s">
        <v>12293</v>
      </c>
      <c r="B2419" s="193" t="s">
        <v>12294</v>
      </c>
      <c r="C2419" s="88" t="s">
        <v>84</v>
      </c>
      <c r="D2419" s="487">
        <v>453.1</v>
      </c>
    </row>
    <row r="2420" spans="1:4" ht="25" x14ac:dyDescent="0.25">
      <c r="A2420" s="88" t="s">
        <v>12295</v>
      </c>
      <c r="B2420" s="193" t="s">
        <v>12296</v>
      </c>
      <c r="C2420" s="88" t="s">
        <v>84</v>
      </c>
      <c r="D2420" s="487">
        <v>669.42</v>
      </c>
    </row>
    <row r="2421" spans="1:4" ht="25" x14ac:dyDescent="0.25">
      <c r="A2421" s="88" t="s">
        <v>12297</v>
      </c>
      <c r="B2421" s="193" t="s">
        <v>12298</v>
      </c>
      <c r="C2421" s="88" t="s">
        <v>84</v>
      </c>
      <c r="D2421" s="487">
        <v>845.57</v>
      </c>
    </row>
    <row r="2422" spans="1:4" ht="25" x14ac:dyDescent="0.25">
      <c r="A2422" s="88" t="s">
        <v>12299</v>
      </c>
      <c r="B2422" s="193" t="s">
        <v>12300</v>
      </c>
      <c r="C2422" s="88" t="s">
        <v>84</v>
      </c>
      <c r="D2422" s="487">
        <v>845.57</v>
      </c>
    </row>
    <row r="2423" spans="1:4" ht="25" x14ac:dyDescent="0.25">
      <c r="A2423" s="88" t="s">
        <v>12301</v>
      </c>
      <c r="B2423" s="193" t="s">
        <v>12302</v>
      </c>
      <c r="C2423" s="88" t="s">
        <v>84</v>
      </c>
      <c r="D2423" s="487">
        <v>1484.77</v>
      </c>
    </row>
    <row r="2424" spans="1:4" ht="25" x14ac:dyDescent="0.25">
      <c r="A2424" s="88" t="s">
        <v>12303</v>
      </c>
      <c r="B2424" s="193" t="s">
        <v>12304</v>
      </c>
      <c r="C2424" s="88" t="s">
        <v>84</v>
      </c>
      <c r="D2424" s="487">
        <v>2003.85</v>
      </c>
    </row>
    <row r="2425" spans="1:4" ht="25" x14ac:dyDescent="0.25">
      <c r="A2425" s="88" t="s">
        <v>12305</v>
      </c>
      <c r="B2425" s="193" t="s">
        <v>12306</v>
      </c>
      <c r="C2425" s="88" t="s">
        <v>84</v>
      </c>
      <c r="D2425" s="487">
        <v>2559.34</v>
      </c>
    </row>
    <row r="2426" spans="1:4" ht="25" x14ac:dyDescent="0.25">
      <c r="A2426" s="88" t="s">
        <v>12307</v>
      </c>
      <c r="B2426" s="193" t="s">
        <v>12308</v>
      </c>
      <c r="C2426" s="88" t="s">
        <v>84</v>
      </c>
      <c r="D2426" s="487">
        <v>2919.68</v>
      </c>
    </row>
    <row r="2427" spans="1:4" ht="25" x14ac:dyDescent="0.25">
      <c r="A2427" s="88" t="s">
        <v>12309</v>
      </c>
      <c r="B2427" s="193" t="s">
        <v>12310</v>
      </c>
      <c r="C2427" s="88" t="s">
        <v>84</v>
      </c>
      <c r="D2427" s="487">
        <v>3841.76</v>
      </c>
    </row>
    <row r="2428" spans="1:4" ht="25" x14ac:dyDescent="0.25">
      <c r="A2428" s="88" t="s">
        <v>12311</v>
      </c>
      <c r="B2428" s="193" t="s">
        <v>12312</v>
      </c>
      <c r="C2428" s="88" t="s">
        <v>84</v>
      </c>
      <c r="D2428" s="487">
        <v>7958.1</v>
      </c>
    </row>
    <row r="2429" spans="1:4" ht="25" x14ac:dyDescent="0.25">
      <c r="A2429" s="88" t="s">
        <v>11435</v>
      </c>
      <c r="B2429" s="193" t="s">
        <v>11436</v>
      </c>
      <c r="C2429" s="88" t="s">
        <v>77</v>
      </c>
      <c r="D2429" s="487">
        <v>13.49</v>
      </c>
    </row>
    <row r="2430" spans="1:4" ht="25" x14ac:dyDescent="0.25">
      <c r="A2430" s="88" t="s">
        <v>11437</v>
      </c>
      <c r="B2430" s="193" t="s">
        <v>11438</v>
      </c>
      <c r="C2430" s="88" t="s">
        <v>77</v>
      </c>
      <c r="D2430" s="487">
        <v>21.29</v>
      </c>
    </row>
    <row r="2431" spans="1:4" ht="25" x14ac:dyDescent="0.25">
      <c r="A2431" s="88" t="s">
        <v>11439</v>
      </c>
      <c r="B2431" s="193" t="s">
        <v>11440</v>
      </c>
      <c r="C2431" s="88" t="s">
        <v>77</v>
      </c>
      <c r="D2431" s="487">
        <v>22.89</v>
      </c>
    </row>
    <row r="2432" spans="1:4" ht="25" x14ac:dyDescent="0.25">
      <c r="A2432" s="88" t="s">
        <v>11441</v>
      </c>
      <c r="B2432" s="193" t="s">
        <v>11442</v>
      </c>
      <c r="C2432" s="88" t="s">
        <v>77</v>
      </c>
      <c r="D2432" s="487">
        <v>36.130000000000003</v>
      </c>
    </row>
    <row r="2433" spans="1:4" ht="25" x14ac:dyDescent="0.25">
      <c r="A2433" s="88" t="s">
        <v>11443</v>
      </c>
      <c r="B2433" s="193" t="s">
        <v>11444</v>
      </c>
      <c r="C2433" s="88" t="s">
        <v>77</v>
      </c>
      <c r="D2433" s="487">
        <v>43.34</v>
      </c>
    </row>
    <row r="2434" spans="1:4" ht="25" x14ac:dyDescent="0.25">
      <c r="A2434" s="88" t="s">
        <v>11445</v>
      </c>
      <c r="B2434" s="193" t="s">
        <v>11446</v>
      </c>
      <c r="C2434" s="88" t="s">
        <v>77</v>
      </c>
      <c r="D2434" s="487">
        <v>46.98</v>
      </c>
    </row>
    <row r="2435" spans="1:4" ht="25" x14ac:dyDescent="0.25">
      <c r="A2435" s="88" t="s">
        <v>11447</v>
      </c>
      <c r="B2435" s="193" t="s">
        <v>11448</v>
      </c>
      <c r="C2435" s="88" t="s">
        <v>77</v>
      </c>
      <c r="D2435" s="487">
        <v>84.94</v>
      </c>
    </row>
    <row r="2436" spans="1:4" ht="25" x14ac:dyDescent="0.25">
      <c r="A2436" s="88" t="s">
        <v>11449</v>
      </c>
      <c r="B2436" s="193" t="s">
        <v>11450</v>
      </c>
      <c r="C2436" s="88" t="s">
        <v>77</v>
      </c>
      <c r="D2436" s="487">
        <v>114.97</v>
      </c>
    </row>
    <row r="2437" spans="1:4" ht="25" x14ac:dyDescent="0.25">
      <c r="A2437" s="88" t="s">
        <v>11451</v>
      </c>
      <c r="B2437" s="193" t="s">
        <v>11452</v>
      </c>
      <c r="C2437" s="88" t="s">
        <v>77</v>
      </c>
      <c r="D2437" s="487">
        <v>22.43</v>
      </c>
    </row>
    <row r="2438" spans="1:4" ht="25" x14ac:dyDescent="0.25">
      <c r="A2438" s="88" t="s">
        <v>11453</v>
      </c>
      <c r="B2438" s="193" t="s">
        <v>11454</v>
      </c>
      <c r="C2438" s="88" t="s">
        <v>77</v>
      </c>
      <c r="D2438" s="487">
        <v>35.6</v>
      </c>
    </row>
    <row r="2439" spans="1:4" ht="25" x14ac:dyDescent="0.25">
      <c r="A2439" s="88" t="s">
        <v>11455</v>
      </c>
      <c r="B2439" s="193" t="s">
        <v>11456</v>
      </c>
      <c r="C2439" s="88" t="s">
        <v>77</v>
      </c>
      <c r="D2439" s="487">
        <v>53.07</v>
      </c>
    </row>
    <row r="2440" spans="1:4" ht="25" x14ac:dyDescent="0.25">
      <c r="A2440" s="88" t="s">
        <v>11457</v>
      </c>
      <c r="B2440" s="193" t="s">
        <v>11458</v>
      </c>
      <c r="C2440" s="88" t="s">
        <v>77</v>
      </c>
      <c r="D2440" s="487">
        <v>89.85</v>
      </c>
    </row>
    <row r="2441" spans="1:4" ht="25" x14ac:dyDescent="0.25">
      <c r="A2441" s="88" t="s">
        <v>11459</v>
      </c>
      <c r="B2441" s="193" t="s">
        <v>11460</v>
      </c>
      <c r="C2441" s="88" t="s">
        <v>77</v>
      </c>
      <c r="D2441" s="487">
        <v>128.32</v>
      </c>
    </row>
    <row r="2442" spans="1:4" ht="25" x14ac:dyDescent="0.25">
      <c r="A2442" s="88" t="s">
        <v>11461</v>
      </c>
      <c r="B2442" s="193" t="s">
        <v>11462</v>
      </c>
      <c r="C2442" s="88" t="s">
        <v>77</v>
      </c>
      <c r="D2442" s="487">
        <v>131.57</v>
      </c>
    </row>
    <row r="2443" spans="1:4" ht="25" x14ac:dyDescent="0.25">
      <c r="A2443" s="88" t="s">
        <v>11463</v>
      </c>
      <c r="B2443" s="193" t="s">
        <v>11464</v>
      </c>
      <c r="C2443" s="88" t="s">
        <v>77</v>
      </c>
      <c r="D2443" s="487">
        <v>230.15</v>
      </c>
    </row>
    <row r="2444" spans="1:4" ht="25" x14ac:dyDescent="0.25">
      <c r="A2444" s="88" t="s">
        <v>11465</v>
      </c>
      <c r="B2444" s="193" t="s">
        <v>11466</v>
      </c>
      <c r="C2444" s="88" t="s">
        <v>77</v>
      </c>
      <c r="D2444" s="487">
        <v>284.72000000000003</v>
      </c>
    </row>
    <row r="2445" spans="1:4" ht="25" x14ac:dyDescent="0.25">
      <c r="A2445" s="88" t="s">
        <v>11467</v>
      </c>
      <c r="B2445" s="193" t="s">
        <v>11468</v>
      </c>
      <c r="C2445" s="88" t="s">
        <v>77</v>
      </c>
      <c r="D2445" s="487">
        <v>436.77</v>
      </c>
    </row>
    <row r="2446" spans="1:4" ht="25" x14ac:dyDescent="0.25">
      <c r="A2446" s="88" t="s">
        <v>11469</v>
      </c>
      <c r="B2446" s="193" t="s">
        <v>11470</v>
      </c>
      <c r="C2446" s="88" t="s">
        <v>77</v>
      </c>
      <c r="D2446" s="487">
        <v>746.25</v>
      </c>
    </row>
    <row r="2447" spans="1:4" ht="25" x14ac:dyDescent="0.25">
      <c r="A2447" s="88" t="s">
        <v>11471</v>
      </c>
      <c r="B2447" s="193" t="s">
        <v>11472</v>
      </c>
      <c r="C2447" s="88" t="s">
        <v>77</v>
      </c>
      <c r="D2447" s="487">
        <v>779.74</v>
      </c>
    </row>
    <row r="2448" spans="1:4" ht="25" x14ac:dyDescent="0.25">
      <c r="A2448" s="88" t="s">
        <v>11473</v>
      </c>
      <c r="B2448" s="193" t="s">
        <v>11474</v>
      </c>
      <c r="C2448" s="88" t="s">
        <v>77</v>
      </c>
      <c r="D2448" s="487">
        <v>843.48</v>
      </c>
    </row>
    <row r="2449" spans="1:4" ht="25" x14ac:dyDescent="0.25">
      <c r="A2449" s="88" t="s">
        <v>11475</v>
      </c>
      <c r="B2449" s="193" t="s">
        <v>11476</v>
      </c>
      <c r="C2449" s="88" t="s">
        <v>77</v>
      </c>
      <c r="D2449" s="487">
        <v>876</v>
      </c>
    </row>
    <row r="2450" spans="1:4" ht="25" x14ac:dyDescent="0.25">
      <c r="A2450" s="88" t="s">
        <v>11477</v>
      </c>
      <c r="B2450" s="193" t="s">
        <v>11478</v>
      </c>
      <c r="C2450" s="88" t="s">
        <v>77</v>
      </c>
      <c r="D2450" s="487">
        <v>1071.5999999999999</v>
      </c>
    </row>
    <row r="2451" spans="1:4" x14ac:dyDescent="0.25">
      <c r="A2451" s="88"/>
      <c r="B2451" s="193" t="s">
        <v>12313</v>
      </c>
      <c r="C2451" s="88"/>
      <c r="D2451" s="487"/>
    </row>
    <row r="2452" spans="1:4" x14ac:dyDescent="0.25">
      <c r="A2452" s="88" t="s">
        <v>4950</v>
      </c>
      <c r="B2452" s="193" t="s">
        <v>8434</v>
      </c>
      <c r="C2452" s="88" t="s">
        <v>69</v>
      </c>
      <c r="D2452" s="487">
        <v>53.05</v>
      </c>
    </row>
    <row r="2453" spans="1:4" x14ac:dyDescent="0.25">
      <c r="A2453" s="88" t="s">
        <v>4951</v>
      </c>
      <c r="B2453" s="193" t="s">
        <v>8435</v>
      </c>
      <c r="C2453" s="88" t="s">
        <v>69</v>
      </c>
      <c r="D2453" s="487">
        <v>99.68</v>
      </c>
    </row>
    <row r="2454" spans="1:4" x14ac:dyDescent="0.25">
      <c r="A2454" s="88" t="s">
        <v>4952</v>
      </c>
      <c r="B2454" s="193" t="s">
        <v>4953</v>
      </c>
      <c r="C2454" s="88" t="s">
        <v>69</v>
      </c>
      <c r="D2454" s="487">
        <v>139.97999999999999</v>
      </c>
    </row>
    <row r="2455" spans="1:4" x14ac:dyDescent="0.25">
      <c r="A2455" s="88" t="s">
        <v>11100</v>
      </c>
      <c r="B2455" s="193" t="s">
        <v>11101</v>
      </c>
      <c r="C2455" s="88" t="s">
        <v>69</v>
      </c>
      <c r="D2455" s="487">
        <v>107.98</v>
      </c>
    </row>
    <row r="2456" spans="1:4" x14ac:dyDescent="0.25">
      <c r="A2456" s="88"/>
      <c r="B2456" s="193" t="s">
        <v>12314</v>
      </c>
      <c r="C2456" s="88"/>
      <c r="D2456" s="487"/>
    </row>
    <row r="2457" spans="1:4" x14ac:dyDescent="0.25">
      <c r="A2457" s="88" t="s">
        <v>12315</v>
      </c>
      <c r="B2457" s="193" t="s">
        <v>12316</v>
      </c>
      <c r="C2457" s="88" t="s">
        <v>77</v>
      </c>
      <c r="D2457" s="487">
        <v>0.18</v>
      </c>
    </row>
    <row r="2458" spans="1:4" x14ac:dyDescent="0.25">
      <c r="A2458" s="88" t="s">
        <v>12317</v>
      </c>
      <c r="B2458" s="193" t="s">
        <v>12318</v>
      </c>
      <c r="C2458" s="88" t="s">
        <v>77</v>
      </c>
      <c r="D2458" s="487">
        <v>0.55000000000000004</v>
      </c>
    </row>
    <row r="2459" spans="1:4" x14ac:dyDescent="0.25">
      <c r="A2459" s="88" t="s">
        <v>12319</v>
      </c>
      <c r="B2459" s="193" t="s">
        <v>12320</v>
      </c>
      <c r="C2459" s="88" t="s">
        <v>77</v>
      </c>
      <c r="D2459" s="487">
        <v>20.41</v>
      </c>
    </row>
    <row r="2460" spans="1:4" x14ac:dyDescent="0.25">
      <c r="A2460" s="88" t="s">
        <v>12321</v>
      </c>
      <c r="B2460" s="193" t="s">
        <v>12322</v>
      </c>
      <c r="C2460" s="88" t="s">
        <v>77</v>
      </c>
      <c r="D2460" s="487">
        <v>37.22</v>
      </c>
    </row>
    <row r="2461" spans="1:4" x14ac:dyDescent="0.25">
      <c r="A2461" s="88" t="s">
        <v>4954</v>
      </c>
      <c r="B2461" s="193" t="s">
        <v>10150</v>
      </c>
      <c r="C2461" s="88" t="s">
        <v>77</v>
      </c>
      <c r="D2461" s="487">
        <v>4.54</v>
      </c>
    </row>
    <row r="2462" spans="1:4" x14ac:dyDescent="0.25">
      <c r="A2462" s="88" t="s">
        <v>4955</v>
      </c>
      <c r="B2462" s="193" t="s">
        <v>10151</v>
      </c>
      <c r="C2462" s="88" t="s">
        <v>77</v>
      </c>
      <c r="D2462" s="487">
        <v>9.1999999999999993</v>
      </c>
    </row>
    <row r="2463" spans="1:4" x14ac:dyDescent="0.25">
      <c r="A2463" s="88" t="s">
        <v>12323</v>
      </c>
      <c r="B2463" s="193" t="s">
        <v>12324</v>
      </c>
      <c r="C2463" s="88" t="s">
        <v>77</v>
      </c>
      <c r="D2463" s="487">
        <v>17.77</v>
      </c>
    </row>
    <row r="2464" spans="1:4" x14ac:dyDescent="0.25">
      <c r="A2464" s="88" t="s">
        <v>4957</v>
      </c>
      <c r="B2464" s="193" t="s">
        <v>10133</v>
      </c>
      <c r="C2464" s="88" t="s">
        <v>77</v>
      </c>
      <c r="D2464" s="487">
        <v>4.4800000000000004</v>
      </c>
    </row>
    <row r="2465" spans="1:4" x14ac:dyDescent="0.25">
      <c r="A2465" s="88" t="s">
        <v>4958</v>
      </c>
      <c r="B2465" s="193" t="s">
        <v>10134</v>
      </c>
      <c r="C2465" s="88" t="s">
        <v>77</v>
      </c>
      <c r="D2465" s="487">
        <v>11.96</v>
      </c>
    </row>
    <row r="2466" spans="1:4" x14ac:dyDescent="0.25">
      <c r="A2466" s="88" t="s">
        <v>4956</v>
      </c>
      <c r="B2466" s="193" t="s">
        <v>10132</v>
      </c>
      <c r="C2466" s="88" t="s">
        <v>77</v>
      </c>
      <c r="D2466" s="487">
        <v>1.88</v>
      </c>
    </row>
    <row r="2467" spans="1:4" x14ac:dyDescent="0.25">
      <c r="A2467" s="88" t="s">
        <v>4960</v>
      </c>
      <c r="B2467" s="193" t="s">
        <v>10136</v>
      </c>
      <c r="C2467" s="88" t="s">
        <v>77</v>
      </c>
      <c r="D2467" s="487">
        <v>16.690000000000001</v>
      </c>
    </row>
    <row r="2468" spans="1:4" x14ac:dyDescent="0.25">
      <c r="A2468" s="88" t="s">
        <v>4961</v>
      </c>
      <c r="B2468" s="193" t="s">
        <v>10137</v>
      </c>
      <c r="C2468" s="88" t="s">
        <v>77</v>
      </c>
      <c r="D2468" s="487">
        <v>49.36</v>
      </c>
    </row>
    <row r="2469" spans="1:4" x14ac:dyDescent="0.25">
      <c r="A2469" s="88" t="s">
        <v>4959</v>
      </c>
      <c r="B2469" s="193" t="s">
        <v>10135</v>
      </c>
      <c r="C2469" s="88" t="s">
        <v>77</v>
      </c>
      <c r="D2469" s="487">
        <v>13.56</v>
      </c>
    </row>
    <row r="2470" spans="1:4" x14ac:dyDescent="0.25">
      <c r="A2470" s="88" t="s">
        <v>14047</v>
      </c>
      <c r="B2470" s="193" t="s">
        <v>14048</v>
      </c>
      <c r="C2470" s="88" t="s">
        <v>77</v>
      </c>
      <c r="D2470" s="487">
        <v>9.5399999999999991</v>
      </c>
    </row>
    <row r="2471" spans="1:4" x14ac:dyDescent="0.25">
      <c r="A2471" s="88" t="s">
        <v>14049</v>
      </c>
      <c r="B2471" s="193" t="s">
        <v>14050</v>
      </c>
      <c r="C2471" s="88" t="s">
        <v>77</v>
      </c>
      <c r="D2471" s="487">
        <v>16.29</v>
      </c>
    </row>
    <row r="2472" spans="1:4" x14ac:dyDescent="0.25">
      <c r="A2472" s="88" t="s">
        <v>14051</v>
      </c>
      <c r="B2472" s="193" t="s">
        <v>14052</v>
      </c>
      <c r="C2472" s="88" t="s">
        <v>77</v>
      </c>
      <c r="D2472" s="487">
        <v>38.51</v>
      </c>
    </row>
    <row r="2473" spans="1:4" x14ac:dyDescent="0.25">
      <c r="A2473" s="88" t="s">
        <v>4979</v>
      </c>
      <c r="B2473" s="193" t="s">
        <v>10127</v>
      </c>
      <c r="C2473" s="88" t="s">
        <v>77</v>
      </c>
      <c r="D2473" s="487">
        <v>0.36</v>
      </c>
    </row>
    <row r="2474" spans="1:4" x14ac:dyDescent="0.25">
      <c r="A2474" s="88" t="s">
        <v>11481</v>
      </c>
      <c r="B2474" s="193" t="s">
        <v>11482</v>
      </c>
      <c r="C2474" s="88" t="s">
        <v>77</v>
      </c>
      <c r="D2474" s="487">
        <v>11.15</v>
      </c>
    </row>
    <row r="2475" spans="1:4" x14ac:dyDescent="0.25">
      <c r="A2475" s="88" t="s">
        <v>12325</v>
      </c>
      <c r="B2475" s="193" t="s">
        <v>12326</v>
      </c>
      <c r="C2475" s="88" t="s">
        <v>77</v>
      </c>
      <c r="D2475" s="487">
        <v>1.66</v>
      </c>
    </row>
    <row r="2476" spans="1:4" x14ac:dyDescent="0.25">
      <c r="A2476" s="88" t="s">
        <v>12327</v>
      </c>
      <c r="B2476" s="193" t="s">
        <v>12328</v>
      </c>
      <c r="C2476" s="88" t="s">
        <v>77</v>
      </c>
      <c r="D2476" s="487">
        <v>2.2999999999999998</v>
      </c>
    </row>
    <row r="2477" spans="1:4" x14ac:dyDescent="0.25">
      <c r="A2477" s="88" t="s">
        <v>12329</v>
      </c>
      <c r="B2477" s="193" t="s">
        <v>12330</v>
      </c>
      <c r="C2477" s="88" t="s">
        <v>77</v>
      </c>
      <c r="D2477" s="487">
        <v>6.56</v>
      </c>
    </row>
    <row r="2478" spans="1:4" x14ac:dyDescent="0.25">
      <c r="A2478" s="88" t="s">
        <v>12331</v>
      </c>
      <c r="B2478" s="193" t="s">
        <v>12332</v>
      </c>
      <c r="C2478" s="88" t="s">
        <v>77</v>
      </c>
      <c r="D2478" s="487">
        <v>0.42</v>
      </c>
    </row>
    <row r="2479" spans="1:4" x14ac:dyDescent="0.25">
      <c r="A2479" s="88" t="s">
        <v>12333</v>
      </c>
      <c r="B2479" s="193" t="s">
        <v>12334</v>
      </c>
      <c r="C2479" s="88" t="s">
        <v>77</v>
      </c>
      <c r="D2479" s="487">
        <v>0.97</v>
      </c>
    </row>
    <row r="2480" spans="1:4" x14ac:dyDescent="0.25">
      <c r="A2480" s="88"/>
      <c r="B2480" s="193" t="s">
        <v>12335</v>
      </c>
      <c r="C2480" s="88"/>
      <c r="D2480" s="487"/>
    </row>
    <row r="2481" spans="1:4" x14ac:dyDescent="0.25">
      <c r="A2481" s="88" t="s">
        <v>4949</v>
      </c>
      <c r="B2481" s="193" t="s">
        <v>12336</v>
      </c>
      <c r="C2481" s="88" t="s">
        <v>74</v>
      </c>
      <c r="D2481" s="487">
        <v>3.56</v>
      </c>
    </row>
    <row r="2482" spans="1:4" x14ac:dyDescent="0.25">
      <c r="A2482" s="88" t="s">
        <v>4944</v>
      </c>
      <c r="B2482" s="193" t="s">
        <v>10666</v>
      </c>
      <c r="C2482" s="88" t="s">
        <v>77</v>
      </c>
      <c r="D2482" s="487">
        <v>42.73</v>
      </c>
    </row>
    <row r="2483" spans="1:4" x14ac:dyDescent="0.25">
      <c r="A2483" s="88" t="s">
        <v>4945</v>
      </c>
      <c r="B2483" s="193" t="s">
        <v>10667</v>
      </c>
      <c r="C2483" s="88" t="s">
        <v>77</v>
      </c>
      <c r="D2483" s="487">
        <v>49.73</v>
      </c>
    </row>
    <row r="2484" spans="1:4" x14ac:dyDescent="0.25">
      <c r="A2484" s="88" t="s">
        <v>4946</v>
      </c>
      <c r="B2484" s="193" t="s">
        <v>10668</v>
      </c>
      <c r="C2484" s="88" t="s">
        <v>77</v>
      </c>
      <c r="D2484" s="487">
        <v>43.47</v>
      </c>
    </row>
    <row r="2485" spans="1:4" x14ac:dyDescent="0.25">
      <c r="A2485" s="88" t="s">
        <v>4947</v>
      </c>
      <c r="B2485" s="193" t="s">
        <v>10669</v>
      </c>
      <c r="C2485" s="88" t="s">
        <v>77</v>
      </c>
      <c r="D2485" s="487">
        <v>45.59</v>
      </c>
    </row>
    <row r="2486" spans="1:4" x14ac:dyDescent="0.25">
      <c r="A2486" s="88" t="s">
        <v>4948</v>
      </c>
      <c r="B2486" s="193" t="s">
        <v>9415</v>
      </c>
      <c r="C2486" s="88" t="s">
        <v>69</v>
      </c>
      <c r="D2486" s="487">
        <v>51.49</v>
      </c>
    </row>
    <row r="2487" spans="1:4" x14ac:dyDescent="0.25">
      <c r="A2487" s="88"/>
      <c r="B2487" s="193" t="s">
        <v>12337</v>
      </c>
      <c r="C2487" s="88"/>
      <c r="D2487" s="487"/>
    </row>
    <row r="2488" spans="1:4" x14ac:dyDescent="0.25">
      <c r="A2488" s="88"/>
      <c r="B2488" s="193" t="s">
        <v>12338</v>
      </c>
      <c r="C2488" s="88"/>
      <c r="D2488" s="487"/>
    </row>
    <row r="2489" spans="1:4" ht="25" x14ac:dyDescent="0.25">
      <c r="A2489" s="88" t="s">
        <v>7016</v>
      </c>
      <c r="B2489" s="193" t="s">
        <v>10661</v>
      </c>
      <c r="C2489" s="88" t="s">
        <v>77</v>
      </c>
      <c r="D2489" s="487">
        <v>57.29</v>
      </c>
    </row>
    <row r="2490" spans="1:4" ht="25" x14ac:dyDescent="0.25">
      <c r="A2490" s="88" t="s">
        <v>4980</v>
      </c>
      <c r="B2490" s="193" t="s">
        <v>10662</v>
      </c>
      <c r="C2490" s="88" t="s">
        <v>77</v>
      </c>
      <c r="D2490" s="487">
        <v>97.38</v>
      </c>
    </row>
    <row r="2491" spans="1:4" ht="25" x14ac:dyDescent="0.25">
      <c r="A2491" s="88" t="s">
        <v>7017</v>
      </c>
      <c r="B2491" s="193" t="s">
        <v>10663</v>
      </c>
      <c r="C2491" s="88" t="s">
        <v>77</v>
      </c>
      <c r="D2491" s="487">
        <v>50.16</v>
      </c>
    </row>
    <row r="2492" spans="1:4" x14ac:dyDescent="0.25">
      <c r="A2492" s="88" t="s">
        <v>4981</v>
      </c>
      <c r="B2492" s="193" t="s">
        <v>11429</v>
      </c>
      <c r="C2492" s="88" t="s">
        <v>77</v>
      </c>
      <c r="D2492" s="487">
        <v>15.37</v>
      </c>
    </row>
    <row r="2493" spans="1:4" x14ac:dyDescent="0.25">
      <c r="A2493" s="88" t="s">
        <v>4982</v>
      </c>
      <c r="B2493" s="193" t="s">
        <v>10294</v>
      </c>
      <c r="C2493" s="88" t="s">
        <v>77</v>
      </c>
      <c r="D2493" s="487">
        <v>28.72</v>
      </c>
    </row>
    <row r="2494" spans="1:4" x14ac:dyDescent="0.25">
      <c r="A2494" s="88" t="s">
        <v>4983</v>
      </c>
      <c r="B2494" s="193" t="s">
        <v>10295</v>
      </c>
      <c r="C2494" s="88" t="s">
        <v>77</v>
      </c>
      <c r="D2494" s="487">
        <v>6.67</v>
      </c>
    </row>
    <row r="2495" spans="1:4" x14ac:dyDescent="0.25">
      <c r="A2495" s="88" t="s">
        <v>5191</v>
      </c>
      <c r="B2495" s="193" t="s">
        <v>10386</v>
      </c>
      <c r="C2495" s="88" t="s">
        <v>77</v>
      </c>
      <c r="D2495" s="487">
        <v>259.14</v>
      </c>
    </row>
    <row r="2496" spans="1:4" x14ac:dyDescent="0.25">
      <c r="A2496" s="88" t="s">
        <v>5192</v>
      </c>
      <c r="B2496" s="193" t="s">
        <v>10387</v>
      </c>
      <c r="C2496" s="88" t="s">
        <v>77</v>
      </c>
      <c r="D2496" s="487">
        <v>309.63</v>
      </c>
    </row>
    <row r="2497" spans="1:4" x14ac:dyDescent="0.25">
      <c r="A2497" s="88" t="s">
        <v>5193</v>
      </c>
      <c r="B2497" s="193" t="s">
        <v>10388</v>
      </c>
      <c r="C2497" s="88" t="s">
        <v>77</v>
      </c>
      <c r="D2497" s="487">
        <v>381.26</v>
      </c>
    </row>
    <row r="2498" spans="1:4" x14ac:dyDescent="0.25">
      <c r="A2498" s="88" t="s">
        <v>5194</v>
      </c>
      <c r="B2498" s="193" t="s">
        <v>5195</v>
      </c>
      <c r="C2498" s="88" t="s">
        <v>77</v>
      </c>
      <c r="D2498" s="487">
        <v>446.03</v>
      </c>
    </row>
    <row r="2499" spans="1:4" x14ac:dyDescent="0.25">
      <c r="A2499" s="88" t="s">
        <v>5196</v>
      </c>
      <c r="B2499" s="193" t="s">
        <v>5197</v>
      </c>
      <c r="C2499" s="88" t="s">
        <v>77</v>
      </c>
      <c r="D2499" s="487">
        <v>490.64</v>
      </c>
    </row>
    <row r="2500" spans="1:4" x14ac:dyDescent="0.25">
      <c r="A2500" s="88" t="s">
        <v>5198</v>
      </c>
      <c r="B2500" s="193" t="s">
        <v>5199</v>
      </c>
      <c r="C2500" s="88" t="s">
        <v>77</v>
      </c>
      <c r="D2500" s="487">
        <v>749.01</v>
      </c>
    </row>
    <row r="2501" spans="1:4" x14ac:dyDescent="0.25">
      <c r="A2501" s="88" t="s">
        <v>5200</v>
      </c>
      <c r="B2501" s="193" t="s">
        <v>5201</v>
      </c>
      <c r="C2501" s="88" t="s">
        <v>77</v>
      </c>
      <c r="D2501" s="487">
        <v>749.01</v>
      </c>
    </row>
    <row r="2502" spans="1:4" x14ac:dyDescent="0.25">
      <c r="A2502" s="88" t="s">
        <v>5202</v>
      </c>
      <c r="B2502" s="193" t="s">
        <v>10389</v>
      </c>
      <c r="C2502" s="88" t="s">
        <v>77</v>
      </c>
      <c r="D2502" s="487">
        <v>189.61</v>
      </c>
    </row>
    <row r="2503" spans="1:4" x14ac:dyDescent="0.25">
      <c r="A2503" s="88" t="s">
        <v>5203</v>
      </c>
      <c r="B2503" s="193" t="s">
        <v>10390</v>
      </c>
      <c r="C2503" s="88" t="s">
        <v>77</v>
      </c>
      <c r="D2503" s="487">
        <v>236.61</v>
      </c>
    </row>
    <row r="2504" spans="1:4" x14ac:dyDescent="0.25">
      <c r="A2504" s="88" t="s">
        <v>5204</v>
      </c>
      <c r="B2504" s="193" t="s">
        <v>10391</v>
      </c>
      <c r="C2504" s="88" t="s">
        <v>77</v>
      </c>
      <c r="D2504" s="487">
        <v>325.54000000000002</v>
      </c>
    </row>
    <row r="2505" spans="1:4" x14ac:dyDescent="0.25">
      <c r="A2505" s="88" t="s">
        <v>5205</v>
      </c>
      <c r="B2505" s="193" t="s">
        <v>10392</v>
      </c>
      <c r="C2505" s="88" t="s">
        <v>77</v>
      </c>
      <c r="D2505" s="487">
        <v>325.54000000000002</v>
      </c>
    </row>
    <row r="2506" spans="1:4" ht="25" x14ac:dyDescent="0.25">
      <c r="A2506" s="88" t="s">
        <v>8438</v>
      </c>
      <c r="B2506" s="193" t="s">
        <v>11330</v>
      </c>
      <c r="C2506" s="88" t="s">
        <v>77</v>
      </c>
      <c r="D2506" s="487">
        <v>293.33</v>
      </c>
    </row>
    <row r="2507" spans="1:4" ht="25" x14ac:dyDescent="0.25">
      <c r="A2507" s="88" t="s">
        <v>8439</v>
      </c>
      <c r="B2507" s="193" t="s">
        <v>11331</v>
      </c>
      <c r="C2507" s="88" t="s">
        <v>77</v>
      </c>
      <c r="D2507" s="487">
        <v>303.33</v>
      </c>
    </row>
    <row r="2508" spans="1:4" ht="25" x14ac:dyDescent="0.25">
      <c r="A2508" s="88" t="s">
        <v>8436</v>
      </c>
      <c r="B2508" s="193" t="s">
        <v>11328</v>
      </c>
      <c r="C2508" s="88" t="s">
        <v>77</v>
      </c>
      <c r="D2508" s="487">
        <v>345</v>
      </c>
    </row>
    <row r="2509" spans="1:4" ht="25" x14ac:dyDescent="0.25">
      <c r="A2509" s="88" t="s">
        <v>8437</v>
      </c>
      <c r="B2509" s="193" t="s">
        <v>11329</v>
      </c>
      <c r="C2509" s="88" t="s">
        <v>77</v>
      </c>
      <c r="D2509" s="487">
        <v>356.67</v>
      </c>
    </row>
    <row r="2510" spans="1:4" ht="25" x14ac:dyDescent="0.25">
      <c r="A2510" s="88" t="s">
        <v>8440</v>
      </c>
      <c r="B2510" s="193" t="s">
        <v>11061</v>
      </c>
      <c r="C2510" s="88" t="s">
        <v>77</v>
      </c>
      <c r="D2510" s="487">
        <v>160</v>
      </c>
    </row>
    <row r="2511" spans="1:4" ht="25" x14ac:dyDescent="0.25">
      <c r="A2511" s="88" t="s">
        <v>11385</v>
      </c>
      <c r="B2511" s="193" t="s">
        <v>11386</v>
      </c>
      <c r="C2511" s="88" t="s">
        <v>77</v>
      </c>
      <c r="D2511" s="487">
        <v>180</v>
      </c>
    </row>
    <row r="2512" spans="1:4" ht="25" x14ac:dyDescent="0.25">
      <c r="A2512" s="88" t="s">
        <v>7117</v>
      </c>
      <c r="B2512" s="193" t="s">
        <v>10744</v>
      </c>
      <c r="C2512" s="88" t="s">
        <v>77</v>
      </c>
      <c r="D2512" s="487">
        <v>200.73</v>
      </c>
    </row>
    <row r="2513" spans="1:4" x14ac:dyDescent="0.25">
      <c r="A2513" s="88" t="s">
        <v>7118</v>
      </c>
      <c r="B2513" s="193" t="s">
        <v>10745</v>
      </c>
      <c r="C2513" s="88" t="s">
        <v>77</v>
      </c>
      <c r="D2513" s="487">
        <v>164.8</v>
      </c>
    </row>
    <row r="2514" spans="1:4" x14ac:dyDescent="0.25">
      <c r="A2514" s="88" t="s">
        <v>7119</v>
      </c>
      <c r="B2514" s="193" t="s">
        <v>10746</v>
      </c>
      <c r="C2514" s="88" t="s">
        <v>77</v>
      </c>
      <c r="D2514" s="487">
        <v>181.25</v>
      </c>
    </row>
    <row r="2515" spans="1:4" x14ac:dyDescent="0.25">
      <c r="A2515" s="88" t="s">
        <v>4985</v>
      </c>
      <c r="B2515" s="193" t="s">
        <v>10196</v>
      </c>
      <c r="C2515" s="88" t="s">
        <v>77</v>
      </c>
      <c r="D2515" s="487">
        <v>22.52</v>
      </c>
    </row>
    <row r="2516" spans="1:4" x14ac:dyDescent="0.25">
      <c r="A2516" s="88" t="s">
        <v>4986</v>
      </c>
      <c r="B2516" s="193" t="s">
        <v>10197</v>
      </c>
      <c r="C2516" s="88" t="s">
        <v>77</v>
      </c>
      <c r="D2516" s="487">
        <v>30.81</v>
      </c>
    </row>
    <row r="2517" spans="1:4" ht="25" x14ac:dyDescent="0.25">
      <c r="A2517" s="88" t="s">
        <v>4984</v>
      </c>
      <c r="B2517" s="193" t="s">
        <v>10195</v>
      </c>
      <c r="C2517" s="88" t="s">
        <v>77</v>
      </c>
      <c r="D2517" s="487">
        <v>41.75</v>
      </c>
    </row>
    <row r="2518" spans="1:4" ht="25" x14ac:dyDescent="0.25">
      <c r="A2518" s="88" t="s">
        <v>9886</v>
      </c>
      <c r="B2518" s="193" t="s">
        <v>11062</v>
      </c>
      <c r="C2518" s="88" t="s">
        <v>77</v>
      </c>
      <c r="D2518" s="487">
        <v>35</v>
      </c>
    </row>
    <row r="2519" spans="1:4" x14ac:dyDescent="0.25">
      <c r="A2519" s="88"/>
      <c r="B2519" s="193" t="s">
        <v>12339</v>
      </c>
      <c r="C2519" s="88"/>
      <c r="D2519" s="487"/>
    </row>
    <row r="2520" spans="1:4" x14ac:dyDescent="0.25">
      <c r="A2520" s="88" t="s">
        <v>12340</v>
      </c>
      <c r="B2520" s="193" t="s">
        <v>12899</v>
      </c>
      <c r="C2520" s="88" t="s">
        <v>77</v>
      </c>
      <c r="D2520" s="487">
        <v>144.06</v>
      </c>
    </row>
    <row r="2521" spans="1:4" x14ac:dyDescent="0.25">
      <c r="A2521" s="88" t="s">
        <v>4990</v>
      </c>
      <c r="B2521" s="193" t="s">
        <v>10183</v>
      </c>
      <c r="C2521" s="88" t="s">
        <v>77</v>
      </c>
      <c r="D2521" s="487">
        <v>107.51</v>
      </c>
    </row>
    <row r="2522" spans="1:4" x14ac:dyDescent="0.25">
      <c r="A2522" s="88" t="s">
        <v>4991</v>
      </c>
      <c r="B2522" s="193" t="s">
        <v>10184</v>
      </c>
      <c r="C2522" s="88" t="s">
        <v>77</v>
      </c>
      <c r="D2522" s="487">
        <v>183.53</v>
      </c>
    </row>
    <row r="2523" spans="1:4" x14ac:dyDescent="0.25">
      <c r="A2523" s="88" t="s">
        <v>4987</v>
      </c>
      <c r="B2523" s="193" t="s">
        <v>10180</v>
      </c>
      <c r="C2523" s="88" t="s">
        <v>77</v>
      </c>
      <c r="D2523" s="487">
        <v>242.87</v>
      </c>
    </row>
    <row r="2524" spans="1:4" x14ac:dyDescent="0.25">
      <c r="A2524" s="88" t="s">
        <v>4988</v>
      </c>
      <c r="B2524" s="193" t="s">
        <v>10181</v>
      </c>
      <c r="C2524" s="88" t="s">
        <v>77</v>
      </c>
      <c r="D2524" s="487">
        <v>383.78</v>
      </c>
    </row>
    <row r="2525" spans="1:4" x14ac:dyDescent="0.25">
      <c r="A2525" s="88" t="s">
        <v>4989</v>
      </c>
      <c r="B2525" s="193" t="s">
        <v>10182</v>
      </c>
      <c r="C2525" s="88" t="s">
        <v>77</v>
      </c>
      <c r="D2525" s="487">
        <v>538.95000000000005</v>
      </c>
    </row>
    <row r="2526" spans="1:4" x14ac:dyDescent="0.25">
      <c r="A2526" s="88" t="s">
        <v>4992</v>
      </c>
      <c r="B2526" s="193" t="s">
        <v>10664</v>
      </c>
      <c r="C2526" s="88" t="s">
        <v>77</v>
      </c>
      <c r="D2526" s="487">
        <v>3.7</v>
      </c>
    </row>
    <row r="2527" spans="1:4" x14ac:dyDescent="0.25">
      <c r="A2527" s="88" t="s">
        <v>4993</v>
      </c>
      <c r="B2527" s="193" t="s">
        <v>10665</v>
      </c>
      <c r="C2527" s="88" t="s">
        <v>77</v>
      </c>
      <c r="D2527" s="487">
        <v>2.89</v>
      </c>
    </row>
    <row r="2528" spans="1:4" x14ac:dyDescent="0.25">
      <c r="A2528" s="88" t="s">
        <v>4994</v>
      </c>
      <c r="B2528" s="193" t="s">
        <v>10185</v>
      </c>
      <c r="C2528" s="88" t="s">
        <v>77</v>
      </c>
      <c r="D2528" s="487">
        <v>0.45</v>
      </c>
    </row>
    <row r="2529" spans="1:4" x14ac:dyDescent="0.25">
      <c r="A2529" s="88" t="s">
        <v>4995</v>
      </c>
      <c r="B2529" s="193" t="s">
        <v>10186</v>
      </c>
      <c r="C2529" s="88" t="s">
        <v>77</v>
      </c>
      <c r="D2529" s="487">
        <v>2</v>
      </c>
    </row>
    <row r="2530" spans="1:4" x14ac:dyDescent="0.25">
      <c r="A2530" s="88" t="s">
        <v>4996</v>
      </c>
      <c r="B2530" s="193" t="s">
        <v>10187</v>
      </c>
      <c r="C2530" s="88" t="s">
        <v>77</v>
      </c>
      <c r="D2530" s="487">
        <v>4.84</v>
      </c>
    </row>
    <row r="2531" spans="1:4" x14ac:dyDescent="0.25">
      <c r="A2531" s="88" t="s">
        <v>9876</v>
      </c>
      <c r="B2531" s="193" t="s">
        <v>10697</v>
      </c>
      <c r="C2531" s="88" t="s">
        <v>77</v>
      </c>
      <c r="D2531" s="487">
        <v>771.43</v>
      </c>
    </row>
    <row r="2532" spans="1:4" x14ac:dyDescent="0.25">
      <c r="A2532" s="88" t="s">
        <v>9877</v>
      </c>
      <c r="B2532" s="193" t="s">
        <v>10698</v>
      </c>
      <c r="C2532" s="88" t="s">
        <v>77</v>
      </c>
      <c r="D2532" s="487">
        <v>1052.5</v>
      </c>
    </row>
    <row r="2533" spans="1:4" x14ac:dyDescent="0.25">
      <c r="A2533" s="88" t="s">
        <v>9878</v>
      </c>
      <c r="B2533" s="193" t="s">
        <v>10699</v>
      </c>
      <c r="C2533" s="88" t="s">
        <v>77</v>
      </c>
      <c r="D2533" s="487">
        <v>1983</v>
      </c>
    </row>
    <row r="2534" spans="1:4" x14ac:dyDescent="0.25">
      <c r="A2534" s="88" t="s">
        <v>9879</v>
      </c>
      <c r="B2534" s="193" t="s">
        <v>10700</v>
      </c>
      <c r="C2534" s="88" t="s">
        <v>77</v>
      </c>
      <c r="D2534" s="487">
        <v>2506.5</v>
      </c>
    </row>
    <row r="2535" spans="1:4" x14ac:dyDescent="0.25">
      <c r="A2535" s="88" t="s">
        <v>9880</v>
      </c>
      <c r="B2535" s="193" t="s">
        <v>10701</v>
      </c>
      <c r="C2535" s="88" t="s">
        <v>77</v>
      </c>
      <c r="D2535" s="487">
        <v>4695.24</v>
      </c>
    </row>
    <row r="2536" spans="1:4" x14ac:dyDescent="0.25">
      <c r="A2536" s="88" t="s">
        <v>9881</v>
      </c>
      <c r="B2536" s="193" t="s">
        <v>10702</v>
      </c>
      <c r="C2536" s="88" t="s">
        <v>77</v>
      </c>
      <c r="D2536" s="487">
        <v>7827</v>
      </c>
    </row>
    <row r="2537" spans="1:4" x14ac:dyDescent="0.25">
      <c r="A2537" s="88" t="s">
        <v>9882</v>
      </c>
      <c r="B2537" s="193" t="s">
        <v>10703</v>
      </c>
      <c r="C2537" s="88" t="s">
        <v>77</v>
      </c>
      <c r="D2537" s="487">
        <v>26173.97</v>
      </c>
    </row>
    <row r="2538" spans="1:4" x14ac:dyDescent="0.25">
      <c r="A2538" s="88" t="s">
        <v>9883</v>
      </c>
      <c r="B2538" s="193" t="s">
        <v>10704</v>
      </c>
      <c r="C2538" s="88" t="s">
        <v>77</v>
      </c>
      <c r="D2538" s="487">
        <v>30972.73</v>
      </c>
    </row>
    <row r="2539" spans="1:4" x14ac:dyDescent="0.25">
      <c r="A2539" s="88" t="s">
        <v>4997</v>
      </c>
      <c r="B2539" s="193" t="s">
        <v>10670</v>
      </c>
      <c r="C2539" s="88" t="s">
        <v>77</v>
      </c>
      <c r="D2539" s="487">
        <v>0.8</v>
      </c>
    </row>
    <row r="2540" spans="1:4" x14ac:dyDescent="0.25">
      <c r="A2540" s="88" t="s">
        <v>7018</v>
      </c>
      <c r="B2540" s="193" t="s">
        <v>7019</v>
      </c>
      <c r="C2540" s="88" t="s">
        <v>77</v>
      </c>
      <c r="D2540" s="487">
        <v>2.67</v>
      </c>
    </row>
    <row r="2541" spans="1:4" x14ac:dyDescent="0.25">
      <c r="A2541" s="88" t="s">
        <v>4998</v>
      </c>
      <c r="B2541" s="193" t="s">
        <v>10189</v>
      </c>
      <c r="C2541" s="88" t="s">
        <v>77</v>
      </c>
      <c r="D2541" s="487">
        <v>7.9</v>
      </c>
    </row>
    <row r="2542" spans="1:4" x14ac:dyDescent="0.25">
      <c r="A2542" s="88" t="s">
        <v>4999</v>
      </c>
      <c r="B2542" s="193" t="s">
        <v>10190</v>
      </c>
      <c r="C2542" s="88" t="s">
        <v>77</v>
      </c>
      <c r="D2542" s="487">
        <v>24.39</v>
      </c>
    </row>
    <row r="2543" spans="1:4" x14ac:dyDescent="0.25">
      <c r="A2543" s="88" t="s">
        <v>8427</v>
      </c>
      <c r="B2543" s="193" t="s">
        <v>11070</v>
      </c>
      <c r="C2543" s="88" t="s">
        <v>77</v>
      </c>
      <c r="D2543" s="487">
        <v>31.16</v>
      </c>
    </row>
    <row r="2544" spans="1:4" x14ac:dyDescent="0.25">
      <c r="A2544" s="88" t="s">
        <v>5000</v>
      </c>
      <c r="B2544" s="193" t="s">
        <v>10198</v>
      </c>
      <c r="C2544" s="88" t="s">
        <v>77</v>
      </c>
      <c r="D2544" s="487">
        <v>12.7</v>
      </c>
    </row>
    <row r="2545" spans="1:4" x14ac:dyDescent="0.25">
      <c r="A2545" s="88" t="s">
        <v>5004</v>
      </c>
      <c r="B2545" s="193" t="s">
        <v>10298</v>
      </c>
      <c r="C2545" s="88" t="s">
        <v>77</v>
      </c>
      <c r="D2545" s="487">
        <v>1.56</v>
      </c>
    </row>
    <row r="2546" spans="1:4" x14ac:dyDescent="0.25">
      <c r="A2546" s="88" t="s">
        <v>5001</v>
      </c>
      <c r="B2546" s="193" t="s">
        <v>10199</v>
      </c>
      <c r="C2546" s="88" t="s">
        <v>77</v>
      </c>
      <c r="D2546" s="487">
        <v>35.19</v>
      </c>
    </row>
    <row r="2547" spans="1:4" x14ac:dyDescent="0.25">
      <c r="A2547" s="88" t="s">
        <v>6998</v>
      </c>
      <c r="B2547" s="193" t="s">
        <v>10200</v>
      </c>
      <c r="C2547" s="88" t="s">
        <v>77</v>
      </c>
      <c r="D2547" s="487">
        <v>63.96</v>
      </c>
    </row>
    <row r="2548" spans="1:4" x14ac:dyDescent="0.25">
      <c r="A2548" s="88" t="s">
        <v>5002</v>
      </c>
      <c r="B2548" s="193" t="s">
        <v>10201</v>
      </c>
      <c r="C2548" s="88" t="s">
        <v>77</v>
      </c>
      <c r="D2548" s="487">
        <v>38.119999999999997</v>
      </c>
    </row>
    <row r="2549" spans="1:4" x14ac:dyDescent="0.25">
      <c r="A2549" s="88" t="s">
        <v>5003</v>
      </c>
      <c r="B2549" s="193" t="s">
        <v>10297</v>
      </c>
      <c r="C2549" s="88" t="s">
        <v>77</v>
      </c>
      <c r="D2549" s="487">
        <v>2.42</v>
      </c>
    </row>
    <row r="2550" spans="1:4" x14ac:dyDescent="0.25">
      <c r="A2550" s="88" t="s">
        <v>14403</v>
      </c>
      <c r="B2550" s="193" t="s">
        <v>14404</v>
      </c>
      <c r="C2550" s="88" t="s">
        <v>77</v>
      </c>
      <c r="D2550" s="487">
        <v>259.8</v>
      </c>
    </row>
    <row r="2551" spans="1:4" x14ac:dyDescent="0.25">
      <c r="A2551" s="88" t="s">
        <v>14405</v>
      </c>
      <c r="B2551" s="193" t="s">
        <v>14406</v>
      </c>
      <c r="C2551" s="88" t="s">
        <v>77</v>
      </c>
      <c r="D2551" s="487">
        <v>7.6</v>
      </c>
    </row>
    <row r="2552" spans="1:4" x14ac:dyDescent="0.25">
      <c r="A2552" s="88" t="s">
        <v>21481</v>
      </c>
      <c r="B2552" s="193" t="s">
        <v>21482</v>
      </c>
      <c r="C2552" s="88" t="s">
        <v>77</v>
      </c>
      <c r="D2552" s="487">
        <v>6.17</v>
      </c>
    </row>
    <row r="2553" spans="1:4" x14ac:dyDescent="0.25">
      <c r="A2553" s="88" t="s">
        <v>21483</v>
      </c>
      <c r="B2553" s="193" t="s">
        <v>21484</v>
      </c>
      <c r="C2553" s="88" t="s">
        <v>77</v>
      </c>
      <c r="D2553" s="487">
        <v>19.170000000000002</v>
      </c>
    </row>
    <row r="2554" spans="1:4" x14ac:dyDescent="0.25">
      <c r="A2554" s="88"/>
      <c r="B2554" s="193" t="s">
        <v>12341</v>
      </c>
      <c r="C2554" s="88"/>
      <c r="D2554" s="487"/>
    </row>
    <row r="2555" spans="1:4" x14ac:dyDescent="0.25">
      <c r="A2555" s="88"/>
      <c r="B2555" s="193" t="s">
        <v>12342</v>
      </c>
      <c r="C2555" s="88"/>
      <c r="D2555" s="487"/>
    </row>
    <row r="2556" spans="1:4" x14ac:dyDescent="0.25">
      <c r="A2556" s="88" t="s">
        <v>11379</v>
      </c>
      <c r="B2556" s="193" t="s">
        <v>11380</v>
      </c>
      <c r="C2556" s="88" t="s">
        <v>77</v>
      </c>
      <c r="D2556" s="487">
        <v>49.5</v>
      </c>
    </row>
    <row r="2557" spans="1:4" x14ac:dyDescent="0.25">
      <c r="A2557" s="88" t="s">
        <v>11479</v>
      </c>
      <c r="B2557" s="193" t="s">
        <v>11480</v>
      </c>
      <c r="C2557" s="88" t="s">
        <v>74</v>
      </c>
      <c r="D2557" s="487">
        <v>66.540000000000006</v>
      </c>
    </row>
    <row r="2558" spans="1:4" x14ac:dyDescent="0.25">
      <c r="A2558" s="88" t="s">
        <v>4905</v>
      </c>
      <c r="B2558" s="193" t="s">
        <v>12900</v>
      </c>
      <c r="C2558" s="88" t="s">
        <v>69</v>
      </c>
      <c r="D2558" s="487">
        <v>30.47</v>
      </c>
    </row>
    <row r="2559" spans="1:4" x14ac:dyDescent="0.25">
      <c r="A2559" s="88" t="s">
        <v>4906</v>
      </c>
      <c r="B2559" s="193" t="s">
        <v>10126</v>
      </c>
      <c r="C2559" s="88" t="s">
        <v>77</v>
      </c>
      <c r="D2559" s="487">
        <v>3.78</v>
      </c>
    </row>
    <row r="2560" spans="1:4" ht="25" x14ac:dyDescent="0.25">
      <c r="A2560" s="88" t="s">
        <v>12343</v>
      </c>
      <c r="B2560" s="193" t="s">
        <v>12344</v>
      </c>
      <c r="C2560" s="88" t="s">
        <v>75</v>
      </c>
      <c r="D2560" s="487">
        <v>841.75</v>
      </c>
    </row>
    <row r="2561" spans="1:4" ht="25" x14ac:dyDescent="0.25">
      <c r="A2561" s="88" t="s">
        <v>12345</v>
      </c>
      <c r="B2561" s="193" t="s">
        <v>12346</v>
      </c>
      <c r="C2561" s="88" t="s">
        <v>75</v>
      </c>
      <c r="D2561" s="487">
        <v>1162.56</v>
      </c>
    </row>
    <row r="2562" spans="1:4" ht="25" x14ac:dyDescent="0.25">
      <c r="A2562" s="88" t="s">
        <v>12347</v>
      </c>
      <c r="B2562" s="193" t="s">
        <v>12348</v>
      </c>
      <c r="C2562" s="88" t="s">
        <v>75</v>
      </c>
      <c r="D2562" s="487">
        <v>4592.79</v>
      </c>
    </row>
    <row r="2563" spans="1:4" ht="25" x14ac:dyDescent="0.25">
      <c r="A2563" s="88" t="s">
        <v>12349</v>
      </c>
      <c r="B2563" s="193" t="s">
        <v>12350</v>
      </c>
      <c r="C2563" s="88" t="s">
        <v>75</v>
      </c>
      <c r="D2563" s="487">
        <v>5959.2</v>
      </c>
    </row>
    <row r="2564" spans="1:4" x14ac:dyDescent="0.25">
      <c r="A2564" s="88"/>
      <c r="B2564" s="193" t="s">
        <v>1901</v>
      </c>
      <c r="C2564" s="88"/>
      <c r="D2564" s="487"/>
    </row>
    <row r="2565" spans="1:4" x14ac:dyDescent="0.25">
      <c r="A2565" s="88" t="s">
        <v>4907</v>
      </c>
      <c r="B2565" s="193" t="s">
        <v>10719</v>
      </c>
      <c r="C2565" s="88" t="s">
        <v>77</v>
      </c>
      <c r="D2565" s="487">
        <v>0.17</v>
      </c>
    </row>
    <row r="2566" spans="1:4" x14ac:dyDescent="0.25">
      <c r="A2566" s="88" t="s">
        <v>11383</v>
      </c>
      <c r="B2566" s="193" t="s">
        <v>11384</v>
      </c>
      <c r="C2566" s="88" t="s">
        <v>75</v>
      </c>
      <c r="D2566" s="487">
        <v>750.3</v>
      </c>
    </row>
    <row r="2567" spans="1:4" x14ac:dyDescent="0.25">
      <c r="A2567" s="88"/>
      <c r="B2567" s="193" t="s">
        <v>12351</v>
      </c>
      <c r="C2567" s="88"/>
      <c r="D2567" s="487"/>
    </row>
    <row r="2568" spans="1:4" x14ac:dyDescent="0.25">
      <c r="A2568" s="88" t="s">
        <v>11515</v>
      </c>
      <c r="B2568" s="193" t="s">
        <v>11516</v>
      </c>
      <c r="C2568" s="88" t="s">
        <v>77</v>
      </c>
      <c r="D2568" s="487">
        <v>13479.9</v>
      </c>
    </row>
    <row r="2569" spans="1:4" ht="25" x14ac:dyDescent="0.25">
      <c r="A2569" s="88" t="s">
        <v>12352</v>
      </c>
      <c r="B2569" s="193" t="s">
        <v>12353</v>
      </c>
      <c r="C2569" s="88" t="s">
        <v>75</v>
      </c>
      <c r="D2569" s="487">
        <v>1241.79</v>
      </c>
    </row>
    <row r="2570" spans="1:4" ht="25" x14ac:dyDescent="0.25">
      <c r="A2570" s="88" t="s">
        <v>12354</v>
      </c>
      <c r="B2570" s="193" t="s">
        <v>12355</v>
      </c>
      <c r="C2570" s="88" t="s">
        <v>75</v>
      </c>
      <c r="D2570" s="487">
        <v>1530.63</v>
      </c>
    </row>
    <row r="2571" spans="1:4" ht="25" x14ac:dyDescent="0.25">
      <c r="A2571" s="88" t="s">
        <v>12356</v>
      </c>
      <c r="B2571" s="193" t="s">
        <v>12357</v>
      </c>
      <c r="C2571" s="88" t="s">
        <v>75</v>
      </c>
      <c r="D2571" s="487">
        <v>1339.05</v>
      </c>
    </row>
    <row r="2572" spans="1:4" ht="25" x14ac:dyDescent="0.25">
      <c r="A2572" s="88" t="s">
        <v>11483</v>
      </c>
      <c r="B2572" s="193" t="s">
        <v>11484</v>
      </c>
      <c r="C2572" s="88" t="s">
        <v>77</v>
      </c>
      <c r="D2572" s="487">
        <v>3512.58</v>
      </c>
    </row>
    <row r="2573" spans="1:4" ht="25" x14ac:dyDescent="0.25">
      <c r="A2573" s="88" t="s">
        <v>11485</v>
      </c>
      <c r="B2573" s="193" t="s">
        <v>11486</v>
      </c>
      <c r="C2573" s="88" t="s">
        <v>77</v>
      </c>
      <c r="D2573" s="487">
        <v>2109.4699999999998</v>
      </c>
    </row>
    <row r="2574" spans="1:4" ht="25" x14ac:dyDescent="0.25">
      <c r="A2574" s="88" t="s">
        <v>11487</v>
      </c>
      <c r="B2574" s="193" t="s">
        <v>11488</v>
      </c>
      <c r="C2574" s="88" t="s">
        <v>77</v>
      </c>
      <c r="D2574" s="487">
        <v>1834.9</v>
      </c>
    </row>
    <row r="2575" spans="1:4" x14ac:dyDescent="0.25">
      <c r="A2575" s="88" t="s">
        <v>4922</v>
      </c>
      <c r="B2575" s="193" t="s">
        <v>10130</v>
      </c>
      <c r="C2575" s="88" t="s">
        <v>77</v>
      </c>
      <c r="D2575" s="487">
        <v>2713.33</v>
      </c>
    </row>
    <row r="2576" spans="1:4" x14ac:dyDescent="0.25">
      <c r="A2576" s="88" t="s">
        <v>4923</v>
      </c>
      <c r="B2576" s="193" t="s">
        <v>10131</v>
      </c>
      <c r="C2576" s="88" t="s">
        <v>77</v>
      </c>
      <c r="D2576" s="487">
        <v>4883.33</v>
      </c>
    </row>
    <row r="2577" spans="1:4" ht="25" x14ac:dyDescent="0.25">
      <c r="A2577" s="88" t="s">
        <v>12358</v>
      </c>
      <c r="B2577" s="193" t="s">
        <v>12359</v>
      </c>
      <c r="C2577" s="88" t="s">
        <v>75</v>
      </c>
      <c r="D2577" s="487">
        <v>1449.7</v>
      </c>
    </row>
    <row r="2578" spans="1:4" x14ac:dyDescent="0.25">
      <c r="A2578" s="88"/>
      <c r="B2578" s="193" t="s">
        <v>12360</v>
      </c>
      <c r="C2578" s="88"/>
      <c r="D2578" s="487"/>
    </row>
    <row r="2579" spans="1:4" x14ac:dyDescent="0.25">
      <c r="A2579" s="88" t="s">
        <v>4908</v>
      </c>
      <c r="B2579" s="193" t="s">
        <v>12361</v>
      </c>
      <c r="C2579" s="88" t="s">
        <v>77</v>
      </c>
      <c r="D2579" s="487">
        <v>58</v>
      </c>
    </row>
    <row r="2580" spans="1:4" x14ac:dyDescent="0.25">
      <c r="A2580" s="88" t="s">
        <v>4909</v>
      </c>
      <c r="B2580" s="193" t="s">
        <v>10169</v>
      </c>
      <c r="C2580" s="88" t="s">
        <v>77</v>
      </c>
      <c r="D2580" s="487">
        <v>80.42</v>
      </c>
    </row>
    <row r="2581" spans="1:4" x14ac:dyDescent="0.25">
      <c r="A2581" s="88" t="s">
        <v>4910</v>
      </c>
      <c r="B2581" s="193" t="s">
        <v>10191</v>
      </c>
      <c r="C2581" s="88" t="s">
        <v>77</v>
      </c>
      <c r="D2581" s="487">
        <v>385</v>
      </c>
    </row>
    <row r="2582" spans="1:4" x14ac:dyDescent="0.25">
      <c r="A2582" s="88" t="s">
        <v>4919</v>
      </c>
      <c r="B2582" s="193" t="s">
        <v>10178</v>
      </c>
      <c r="C2582" s="88" t="s">
        <v>77</v>
      </c>
      <c r="D2582" s="487">
        <v>81.14</v>
      </c>
    </row>
    <row r="2583" spans="1:4" x14ac:dyDescent="0.25">
      <c r="A2583" s="88" t="s">
        <v>4916</v>
      </c>
      <c r="B2583" s="193" t="s">
        <v>10175</v>
      </c>
      <c r="C2583" s="88" t="s">
        <v>77</v>
      </c>
      <c r="D2583" s="487">
        <v>105.91</v>
      </c>
    </row>
    <row r="2584" spans="1:4" x14ac:dyDescent="0.25">
      <c r="A2584" s="88" t="s">
        <v>4918</v>
      </c>
      <c r="B2584" s="193" t="s">
        <v>10177</v>
      </c>
      <c r="C2584" s="88" t="s">
        <v>77</v>
      </c>
      <c r="D2584" s="487">
        <v>133.94999999999999</v>
      </c>
    </row>
    <row r="2585" spans="1:4" x14ac:dyDescent="0.25">
      <c r="A2585" s="88" t="s">
        <v>4917</v>
      </c>
      <c r="B2585" s="193" t="s">
        <v>10176</v>
      </c>
      <c r="C2585" s="88" t="s">
        <v>77</v>
      </c>
      <c r="D2585" s="487">
        <v>150.79</v>
      </c>
    </row>
    <row r="2586" spans="1:4" x14ac:dyDescent="0.25">
      <c r="A2586" s="88" t="s">
        <v>4915</v>
      </c>
      <c r="B2586" s="193" t="s">
        <v>10174</v>
      </c>
      <c r="C2586" s="88" t="s">
        <v>77</v>
      </c>
      <c r="D2586" s="487">
        <v>59.76</v>
      </c>
    </row>
    <row r="2587" spans="1:4" x14ac:dyDescent="0.25">
      <c r="A2587" s="88" t="s">
        <v>4911</v>
      </c>
      <c r="B2587" s="193" t="s">
        <v>10170</v>
      </c>
      <c r="C2587" s="88" t="s">
        <v>77</v>
      </c>
      <c r="D2587" s="487">
        <v>59.26</v>
      </c>
    </row>
    <row r="2588" spans="1:4" x14ac:dyDescent="0.25">
      <c r="A2588" s="88" t="s">
        <v>4913</v>
      </c>
      <c r="B2588" s="193" t="s">
        <v>10172</v>
      </c>
      <c r="C2588" s="88" t="s">
        <v>77</v>
      </c>
      <c r="D2588" s="487">
        <v>97.82</v>
      </c>
    </row>
    <row r="2589" spans="1:4" x14ac:dyDescent="0.25">
      <c r="A2589" s="88" t="s">
        <v>4912</v>
      </c>
      <c r="B2589" s="193" t="s">
        <v>10171</v>
      </c>
      <c r="C2589" s="88" t="s">
        <v>77</v>
      </c>
      <c r="D2589" s="487">
        <v>112.4</v>
      </c>
    </row>
    <row r="2590" spans="1:4" x14ac:dyDescent="0.25">
      <c r="A2590" s="88" t="s">
        <v>4914</v>
      </c>
      <c r="B2590" s="193" t="s">
        <v>10173</v>
      </c>
      <c r="C2590" s="88" t="s">
        <v>77</v>
      </c>
      <c r="D2590" s="487">
        <v>181.98</v>
      </c>
    </row>
    <row r="2591" spans="1:4" x14ac:dyDescent="0.25">
      <c r="A2591" s="88" t="s">
        <v>10006</v>
      </c>
      <c r="B2591" s="193" t="s">
        <v>10007</v>
      </c>
      <c r="C2591" s="88" t="s">
        <v>77</v>
      </c>
      <c r="D2591" s="487">
        <v>538.49</v>
      </c>
    </row>
    <row r="2592" spans="1:4" x14ac:dyDescent="0.25">
      <c r="A2592" s="88" t="s">
        <v>10008</v>
      </c>
      <c r="B2592" s="193" t="s">
        <v>10009</v>
      </c>
      <c r="C2592" s="88" t="s">
        <v>77</v>
      </c>
      <c r="D2592" s="487">
        <v>1107.81</v>
      </c>
    </row>
    <row r="2593" spans="1:4" x14ac:dyDescent="0.25">
      <c r="A2593" s="88" t="s">
        <v>4920</v>
      </c>
      <c r="B2593" s="193" t="s">
        <v>12362</v>
      </c>
      <c r="C2593" s="88" t="s">
        <v>77</v>
      </c>
      <c r="D2593" s="487">
        <v>41.4</v>
      </c>
    </row>
    <row r="2594" spans="1:4" x14ac:dyDescent="0.25">
      <c r="A2594" s="88" t="s">
        <v>7698</v>
      </c>
      <c r="B2594" s="193" t="s">
        <v>11042</v>
      </c>
      <c r="C2594" s="88" t="s">
        <v>77</v>
      </c>
      <c r="D2594" s="487">
        <v>43.01</v>
      </c>
    </row>
    <row r="2595" spans="1:4" x14ac:dyDescent="0.25">
      <c r="A2595" s="88" t="s">
        <v>7699</v>
      </c>
      <c r="B2595" s="193" t="s">
        <v>11043</v>
      </c>
      <c r="C2595" s="88" t="s">
        <v>77</v>
      </c>
      <c r="D2595" s="487">
        <v>58.73</v>
      </c>
    </row>
    <row r="2596" spans="1:4" x14ac:dyDescent="0.25">
      <c r="A2596" s="88" t="s">
        <v>7700</v>
      </c>
      <c r="B2596" s="193" t="s">
        <v>11044</v>
      </c>
      <c r="C2596" s="88" t="s">
        <v>77</v>
      </c>
      <c r="D2596" s="487">
        <v>65.400000000000006</v>
      </c>
    </row>
    <row r="2597" spans="1:4" x14ac:dyDescent="0.25">
      <c r="A2597" s="88"/>
      <c r="B2597" s="193" t="s">
        <v>12363</v>
      </c>
      <c r="C2597" s="88"/>
      <c r="D2597" s="487"/>
    </row>
    <row r="2598" spans="1:4" x14ac:dyDescent="0.25">
      <c r="A2598" s="88" t="s">
        <v>4921</v>
      </c>
      <c r="B2598" s="193" t="s">
        <v>10129</v>
      </c>
      <c r="C2598" s="88" t="s">
        <v>74</v>
      </c>
      <c r="D2598" s="487">
        <v>5.35</v>
      </c>
    </row>
    <row r="2599" spans="1:4" x14ac:dyDescent="0.25">
      <c r="A2599" s="88" t="s">
        <v>12901</v>
      </c>
      <c r="B2599" s="193" t="s">
        <v>12902</v>
      </c>
      <c r="C2599" s="88" t="s">
        <v>74</v>
      </c>
      <c r="D2599" s="487">
        <v>13.85</v>
      </c>
    </row>
    <row r="2600" spans="1:4" x14ac:dyDescent="0.25">
      <c r="A2600" s="88" t="s">
        <v>14562</v>
      </c>
      <c r="B2600" s="193" t="s">
        <v>14563</v>
      </c>
      <c r="C2600" s="88" t="s">
        <v>74</v>
      </c>
      <c r="D2600" s="487">
        <v>242.08</v>
      </c>
    </row>
    <row r="2601" spans="1:4" x14ac:dyDescent="0.25">
      <c r="A2601" s="88"/>
      <c r="B2601" s="193" t="s">
        <v>12903</v>
      </c>
      <c r="C2601" s="88"/>
      <c r="D2601" s="487"/>
    </row>
    <row r="2602" spans="1:4" x14ac:dyDescent="0.25">
      <c r="A2602" s="88" t="s">
        <v>12904</v>
      </c>
      <c r="B2602" s="193" t="s">
        <v>12905</v>
      </c>
      <c r="C2602" s="88" t="s">
        <v>77</v>
      </c>
      <c r="D2602" s="487">
        <v>113.9</v>
      </c>
    </row>
    <row r="2603" spans="1:4" x14ac:dyDescent="0.25">
      <c r="A2603" s="88"/>
      <c r="B2603" s="193" t="s">
        <v>12364</v>
      </c>
      <c r="C2603" s="88"/>
      <c r="D2603" s="487"/>
    </row>
    <row r="2604" spans="1:4" x14ac:dyDescent="0.25">
      <c r="A2604" s="88" t="s">
        <v>4924</v>
      </c>
      <c r="B2604" s="193" t="s">
        <v>115</v>
      </c>
      <c r="C2604" s="88" t="s">
        <v>77</v>
      </c>
      <c r="D2604" s="487">
        <v>67.900000000000006</v>
      </c>
    </row>
    <row r="2605" spans="1:4" x14ac:dyDescent="0.25">
      <c r="A2605" s="88"/>
      <c r="B2605" s="193" t="s">
        <v>12365</v>
      </c>
      <c r="C2605" s="88"/>
      <c r="D2605" s="487"/>
    </row>
    <row r="2606" spans="1:4" x14ac:dyDescent="0.25">
      <c r="A2606" s="88"/>
      <c r="B2606" s="193" t="s">
        <v>12366</v>
      </c>
      <c r="C2606" s="88"/>
      <c r="D2606" s="487"/>
    </row>
    <row r="2607" spans="1:4" x14ac:dyDescent="0.25">
      <c r="A2607" s="88" t="s">
        <v>5029</v>
      </c>
      <c r="B2607" s="193" t="s">
        <v>10122</v>
      </c>
      <c r="C2607" s="88" t="s">
        <v>74</v>
      </c>
      <c r="D2607" s="487">
        <v>78.11</v>
      </c>
    </row>
    <row r="2608" spans="1:4" x14ac:dyDescent="0.25">
      <c r="A2608" s="88"/>
      <c r="B2608" s="193" t="s">
        <v>12367</v>
      </c>
      <c r="C2608" s="88"/>
      <c r="D2608" s="487"/>
    </row>
    <row r="2609" spans="1:4" x14ac:dyDescent="0.25">
      <c r="A2609" s="88" t="s">
        <v>14226</v>
      </c>
      <c r="B2609" s="193" t="s">
        <v>14227</v>
      </c>
      <c r="C2609" s="88" t="s">
        <v>77</v>
      </c>
      <c r="D2609" s="487">
        <v>1212.75</v>
      </c>
    </row>
    <row r="2610" spans="1:4" x14ac:dyDescent="0.25">
      <c r="A2610" s="88" t="s">
        <v>14228</v>
      </c>
      <c r="B2610" s="193" t="s">
        <v>14229</v>
      </c>
      <c r="C2610" s="88" t="s">
        <v>77</v>
      </c>
      <c r="D2610" s="487">
        <v>2612.9299999999998</v>
      </c>
    </row>
    <row r="2611" spans="1:4" x14ac:dyDescent="0.25">
      <c r="A2611" s="88" t="s">
        <v>14230</v>
      </c>
      <c r="B2611" s="193" t="s">
        <v>14231</v>
      </c>
      <c r="C2611" s="88" t="s">
        <v>77</v>
      </c>
      <c r="D2611" s="487">
        <v>5879.09</v>
      </c>
    </row>
    <row r="2612" spans="1:4" x14ac:dyDescent="0.25">
      <c r="A2612" s="88" t="s">
        <v>14232</v>
      </c>
      <c r="B2612" s="193" t="s">
        <v>14233</v>
      </c>
      <c r="C2612" s="88" t="s">
        <v>77</v>
      </c>
      <c r="D2612" s="487">
        <v>15045.45</v>
      </c>
    </row>
    <row r="2613" spans="1:4" x14ac:dyDescent="0.25">
      <c r="A2613" s="88" t="s">
        <v>14234</v>
      </c>
      <c r="B2613" s="193" t="s">
        <v>14235</v>
      </c>
      <c r="C2613" s="88" t="s">
        <v>77</v>
      </c>
      <c r="D2613" s="487">
        <v>17850</v>
      </c>
    </row>
    <row r="2614" spans="1:4" x14ac:dyDescent="0.25">
      <c r="A2614" s="88" t="s">
        <v>14236</v>
      </c>
      <c r="B2614" s="193" t="s">
        <v>14237</v>
      </c>
      <c r="C2614" s="88" t="s">
        <v>77</v>
      </c>
      <c r="D2614" s="487">
        <v>57300</v>
      </c>
    </row>
    <row r="2615" spans="1:4" x14ac:dyDescent="0.25">
      <c r="A2615" s="88" t="s">
        <v>5024</v>
      </c>
      <c r="B2615" s="193" t="s">
        <v>10676</v>
      </c>
      <c r="C2615" s="88" t="s">
        <v>74</v>
      </c>
      <c r="D2615" s="487">
        <v>84.09</v>
      </c>
    </row>
    <row r="2616" spans="1:4" x14ac:dyDescent="0.25">
      <c r="A2616" s="88" t="s">
        <v>5025</v>
      </c>
      <c r="B2616" s="193" t="s">
        <v>10119</v>
      </c>
      <c r="C2616" s="88" t="s">
        <v>74</v>
      </c>
      <c r="D2616" s="487">
        <v>55.43</v>
      </c>
    </row>
    <row r="2617" spans="1:4" x14ac:dyDescent="0.25">
      <c r="A2617" s="88" t="s">
        <v>5026</v>
      </c>
      <c r="B2617" s="193" t="s">
        <v>10120</v>
      </c>
      <c r="C2617" s="88" t="s">
        <v>74</v>
      </c>
      <c r="D2617" s="487">
        <v>112.82</v>
      </c>
    </row>
    <row r="2618" spans="1:4" x14ac:dyDescent="0.25">
      <c r="A2618" s="88" t="s">
        <v>5027</v>
      </c>
      <c r="B2618" s="193" t="s">
        <v>10121</v>
      </c>
      <c r="C2618" s="88" t="s">
        <v>74</v>
      </c>
      <c r="D2618" s="487">
        <v>34.92</v>
      </c>
    </row>
    <row r="2619" spans="1:4" x14ac:dyDescent="0.25">
      <c r="A2619" s="88" t="s">
        <v>5030</v>
      </c>
      <c r="B2619" s="193" t="s">
        <v>10123</v>
      </c>
      <c r="C2619" s="88" t="s">
        <v>74</v>
      </c>
      <c r="D2619" s="487">
        <v>133.54</v>
      </c>
    </row>
    <row r="2620" spans="1:4" x14ac:dyDescent="0.25">
      <c r="A2620" s="88" t="s">
        <v>5031</v>
      </c>
      <c r="B2620" s="193" t="s">
        <v>10124</v>
      </c>
      <c r="C2620" s="88" t="s">
        <v>74</v>
      </c>
      <c r="D2620" s="487">
        <v>290.89999999999998</v>
      </c>
    </row>
    <row r="2621" spans="1:4" x14ac:dyDescent="0.25">
      <c r="A2621" s="88" t="s">
        <v>11431</v>
      </c>
      <c r="B2621" s="193" t="s">
        <v>11432</v>
      </c>
      <c r="C2621" s="88" t="s">
        <v>74</v>
      </c>
      <c r="D2621" s="487">
        <v>104.58</v>
      </c>
    </row>
    <row r="2622" spans="1:4" x14ac:dyDescent="0.25">
      <c r="A2622" s="88" t="s">
        <v>11433</v>
      </c>
      <c r="B2622" s="193" t="s">
        <v>11434</v>
      </c>
      <c r="C2622" s="88" t="s">
        <v>74</v>
      </c>
      <c r="D2622" s="487">
        <v>268.89999999999998</v>
      </c>
    </row>
    <row r="2623" spans="1:4" x14ac:dyDescent="0.25">
      <c r="A2623" s="88"/>
      <c r="B2623" s="193" t="s">
        <v>12368</v>
      </c>
      <c r="C2623" s="88"/>
      <c r="D2623" s="487"/>
    </row>
    <row r="2624" spans="1:4" ht="25" x14ac:dyDescent="0.25">
      <c r="A2624" s="88" t="s">
        <v>7213</v>
      </c>
      <c r="B2624" s="193" t="s">
        <v>10753</v>
      </c>
      <c r="C2624" s="88" t="s">
        <v>77</v>
      </c>
      <c r="D2624" s="487">
        <v>2438.58</v>
      </c>
    </row>
    <row r="2625" spans="1:4" ht="25" x14ac:dyDescent="0.25">
      <c r="A2625" s="88" t="s">
        <v>7214</v>
      </c>
      <c r="B2625" s="193" t="s">
        <v>10754</v>
      </c>
      <c r="C2625" s="88" t="s">
        <v>77</v>
      </c>
      <c r="D2625" s="487">
        <v>9602.25</v>
      </c>
    </row>
    <row r="2626" spans="1:4" ht="25" x14ac:dyDescent="0.25">
      <c r="A2626" s="88" t="s">
        <v>7215</v>
      </c>
      <c r="B2626" s="193" t="s">
        <v>10755</v>
      </c>
      <c r="C2626" s="88" t="s">
        <v>77</v>
      </c>
      <c r="D2626" s="487">
        <v>27072.15</v>
      </c>
    </row>
    <row r="2627" spans="1:4" ht="25" x14ac:dyDescent="0.25">
      <c r="A2627" s="88" t="s">
        <v>7229</v>
      </c>
      <c r="B2627" s="193" t="s">
        <v>10759</v>
      </c>
      <c r="C2627" s="88" t="s">
        <v>77</v>
      </c>
      <c r="D2627" s="487">
        <v>3798.55</v>
      </c>
    </row>
    <row r="2628" spans="1:4" ht="25" x14ac:dyDescent="0.25">
      <c r="A2628" s="88" t="s">
        <v>7230</v>
      </c>
      <c r="B2628" s="193" t="s">
        <v>10760</v>
      </c>
      <c r="C2628" s="88" t="s">
        <v>77</v>
      </c>
      <c r="D2628" s="487">
        <v>12368.3</v>
      </c>
    </row>
    <row r="2629" spans="1:4" ht="25" x14ac:dyDescent="0.25">
      <c r="A2629" s="88" t="s">
        <v>7231</v>
      </c>
      <c r="B2629" s="193" t="s">
        <v>10761</v>
      </c>
      <c r="C2629" s="88" t="s">
        <v>77</v>
      </c>
      <c r="D2629" s="487">
        <v>33191.15</v>
      </c>
    </row>
    <row r="2630" spans="1:4" ht="25" x14ac:dyDescent="0.25">
      <c r="A2630" s="88" t="s">
        <v>7303</v>
      </c>
      <c r="B2630" s="193" t="s">
        <v>10794</v>
      </c>
      <c r="C2630" s="88" t="s">
        <v>77</v>
      </c>
      <c r="D2630" s="487">
        <v>1597.45</v>
      </c>
    </row>
    <row r="2631" spans="1:4" ht="25" x14ac:dyDescent="0.25">
      <c r="A2631" s="88" t="s">
        <v>7304</v>
      </c>
      <c r="B2631" s="193" t="s">
        <v>10795</v>
      </c>
      <c r="C2631" s="88" t="s">
        <v>77</v>
      </c>
      <c r="D2631" s="487">
        <v>9218.36</v>
      </c>
    </row>
    <row r="2632" spans="1:4" ht="25" x14ac:dyDescent="0.25">
      <c r="A2632" s="88" t="s">
        <v>7305</v>
      </c>
      <c r="B2632" s="193" t="s">
        <v>10796</v>
      </c>
      <c r="C2632" s="88" t="s">
        <v>77</v>
      </c>
      <c r="D2632" s="487">
        <v>36240.75</v>
      </c>
    </row>
    <row r="2633" spans="1:4" ht="25" x14ac:dyDescent="0.25">
      <c r="A2633" s="88" t="s">
        <v>7327</v>
      </c>
      <c r="B2633" s="193" t="s">
        <v>10818</v>
      </c>
      <c r="C2633" s="88" t="s">
        <v>77</v>
      </c>
      <c r="D2633" s="487">
        <v>2404.13</v>
      </c>
    </row>
    <row r="2634" spans="1:4" ht="25" x14ac:dyDescent="0.25">
      <c r="A2634" s="88" t="s">
        <v>7328</v>
      </c>
      <c r="B2634" s="193" t="s">
        <v>10819</v>
      </c>
      <c r="C2634" s="88" t="s">
        <v>77</v>
      </c>
      <c r="D2634" s="487">
        <v>12162</v>
      </c>
    </row>
    <row r="2635" spans="1:4" ht="25" x14ac:dyDescent="0.25">
      <c r="A2635" s="88" t="s">
        <v>7329</v>
      </c>
      <c r="B2635" s="193" t="s">
        <v>10820</v>
      </c>
      <c r="C2635" s="88" t="s">
        <v>77</v>
      </c>
      <c r="D2635" s="487">
        <v>49859</v>
      </c>
    </row>
    <row r="2636" spans="1:4" ht="25" x14ac:dyDescent="0.25">
      <c r="A2636" s="88" t="s">
        <v>7417</v>
      </c>
      <c r="B2636" s="193" t="s">
        <v>10898</v>
      </c>
      <c r="C2636" s="88" t="s">
        <v>77</v>
      </c>
      <c r="D2636" s="487">
        <v>5255.5</v>
      </c>
    </row>
    <row r="2637" spans="1:4" ht="25" x14ac:dyDescent="0.25">
      <c r="A2637" s="88" t="s">
        <v>7418</v>
      </c>
      <c r="B2637" s="193" t="s">
        <v>10899</v>
      </c>
      <c r="C2637" s="88" t="s">
        <v>77</v>
      </c>
      <c r="D2637" s="487">
        <v>21473</v>
      </c>
    </row>
    <row r="2638" spans="1:4" ht="25" x14ac:dyDescent="0.25">
      <c r="A2638" s="88" t="s">
        <v>7419</v>
      </c>
      <c r="B2638" s="193" t="s">
        <v>10900</v>
      </c>
      <c r="C2638" s="88" t="s">
        <v>77</v>
      </c>
      <c r="D2638" s="487">
        <v>38629.129999999997</v>
      </c>
    </row>
    <row r="2639" spans="1:4" ht="25" x14ac:dyDescent="0.25">
      <c r="A2639" s="88" t="s">
        <v>7581</v>
      </c>
      <c r="B2639" s="193" t="s">
        <v>11003</v>
      </c>
      <c r="C2639" s="88" t="s">
        <v>77</v>
      </c>
      <c r="D2639" s="487">
        <v>12882.42</v>
      </c>
    </row>
    <row r="2640" spans="1:4" ht="25" x14ac:dyDescent="0.25">
      <c r="A2640" s="88" t="s">
        <v>7582</v>
      </c>
      <c r="B2640" s="193" t="s">
        <v>11004</v>
      </c>
      <c r="C2640" s="88" t="s">
        <v>77</v>
      </c>
      <c r="D2640" s="487">
        <v>25651.75</v>
      </c>
    </row>
    <row r="2641" spans="1:4" ht="25" x14ac:dyDescent="0.25">
      <c r="A2641" s="88" t="s">
        <v>5032</v>
      </c>
      <c r="B2641" s="193" t="s">
        <v>12369</v>
      </c>
      <c r="C2641" s="88" t="s">
        <v>74</v>
      </c>
      <c r="D2641" s="487">
        <v>3350.83</v>
      </c>
    </row>
    <row r="2642" spans="1:4" ht="25" x14ac:dyDescent="0.25">
      <c r="A2642" s="88" t="s">
        <v>5033</v>
      </c>
      <c r="B2642" s="193" t="s">
        <v>12370</v>
      </c>
      <c r="C2642" s="88" t="s">
        <v>74</v>
      </c>
      <c r="D2642" s="487">
        <v>3854.97</v>
      </c>
    </row>
    <row r="2643" spans="1:4" ht="25" x14ac:dyDescent="0.25">
      <c r="A2643" s="88" t="s">
        <v>5034</v>
      </c>
      <c r="B2643" s="193" t="s">
        <v>12371</v>
      </c>
      <c r="C2643" s="88" t="s">
        <v>74</v>
      </c>
      <c r="D2643" s="487">
        <v>4459.3900000000003</v>
      </c>
    </row>
    <row r="2644" spans="1:4" ht="25" x14ac:dyDescent="0.25">
      <c r="A2644" s="88" t="s">
        <v>5035</v>
      </c>
      <c r="B2644" s="193" t="s">
        <v>12372</v>
      </c>
      <c r="C2644" s="88" t="s">
        <v>74</v>
      </c>
      <c r="D2644" s="487">
        <v>5013.7700000000004</v>
      </c>
    </row>
    <row r="2645" spans="1:4" ht="25" x14ac:dyDescent="0.25">
      <c r="A2645" s="88" t="s">
        <v>5036</v>
      </c>
      <c r="B2645" s="193" t="s">
        <v>12373</v>
      </c>
      <c r="C2645" s="88" t="s">
        <v>74</v>
      </c>
      <c r="D2645" s="487">
        <v>5542.95</v>
      </c>
    </row>
    <row r="2646" spans="1:4" ht="25" x14ac:dyDescent="0.25">
      <c r="A2646" s="88" t="s">
        <v>5038</v>
      </c>
      <c r="B2646" s="193" t="s">
        <v>12374</v>
      </c>
      <c r="C2646" s="88" t="s">
        <v>74</v>
      </c>
      <c r="D2646" s="487">
        <v>6650.74</v>
      </c>
    </row>
    <row r="2647" spans="1:4" ht="25" x14ac:dyDescent="0.25">
      <c r="A2647" s="88" t="s">
        <v>5037</v>
      </c>
      <c r="B2647" s="193" t="s">
        <v>21485</v>
      </c>
      <c r="C2647" s="88" t="s">
        <v>74</v>
      </c>
      <c r="D2647" s="487">
        <v>9124.35</v>
      </c>
    </row>
    <row r="2648" spans="1:4" ht="25" x14ac:dyDescent="0.25">
      <c r="A2648" s="88" t="s">
        <v>8402</v>
      </c>
      <c r="B2648" s="193" t="s">
        <v>11049</v>
      </c>
      <c r="C2648" s="88" t="s">
        <v>77</v>
      </c>
      <c r="D2648" s="487">
        <v>7456.9</v>
      </c>
    </row>
    <row r="2649" spans="1:4" ht="25" x14ac:dyDescent="0.25">
      <c r="A2649" s="88" t="s">
        <v>8403</v>
      </c>
      <c r="B2649" s="193" t="s">
        <v>11050</v>
      </c>
      <c r="C2649" s="88" t="s">
        <v>77</v>
      </c>
      <c r="D2649" s="487">
        <v>14914.16</v>
      </c>
    </row>
    <row r="2650" spans="1:4" ht="25" x14ac:dyDescent="0.25">
      <c r="A2650" s="88" t="s">
        <v>8404</v>
      </c>
      <c r="B2650" s="193" t="s">
        <v>11051</v>
      </c>
      <c r="C2650" s="88" t="s">
        <v>77</v>
      </c>
      <c r="D2650" s="487">
        <v>44703.81</v>
      </c>
    </row>
    <row r="2651" spans="1:4" ht="25" x14ac:dyDescent="0.25">
      <c r="A2651" s="88" t="s">
        <v>10004</v>
      </c>
      <c r="B2651" s="193" t="s">
        <v>10005</v>
      </c>
      <c r="C2651" s="88" t="s">
        <v>77</v>
      </c>
      <c r="D2651" s="487">
        <v>49973</v>
      </c>
    </row>
    <row r="2652" spans="1:4" x14ac:dyDescent="0.25">
      <c r="A2652" s="88"/>
      <c r="B2652" s="193" t="s">
        <v>12375</v>
      </c>
      <c r="C2652" s="88"/>
      <c r="D2652" s="487"/>
    </row>
    <row r="2653" spans="1:4" x14ac:dyDescent="0.25">
      <c r="A2653" s="88" t="s">
        <v>9890</v>
      </c>
      <c r="B2653" s="193" t="s">
        <v>9891</v>
      </c>
      <c r="C2653" s="88" t="s">
        <v>77</v>
      </c>
      <c r="D2653" s="487">
        <v>9.9600000000000009</v>
      </c>
    </row>
    <row r="2654" spans="1:4" x14ac:dyDescent="0.25">
      <c r="A2654" s="88" t="s">
        <v>9888</v>
      </c>
      <c r="B2654" s="193" t="s">
        <v>9889</v>
      </c>
      <c r="C2654" s="88" t="s">
        <v>77</v>
      </c>
      <c r="D2654" s="487">
        <v>23.13</v>
      </c>
    </row>
    <row r="2655" spans="1:4" x14ac:dyDescent="0.25">
      <c r="A2655" s="88" t="s">
        <v>9801</v>
      </c>
      <c r="B2655" s="193" t="s">
        <v>9802</v>
      </c>
      <c r="C2655" s="88" t="s">
        <v>77</v>
      </c>
      <c r="D2655" s="487">
        <v>23.27</v>
      </c>
    </row>
    <row r="2656" spans="1:4" x14ac:dyDescent="0.25">
      <c r="A2656" s="88" t="s">
        <v>9884</v>
      </c>
      <c r="B2656" s="193" t="s">
        <v>9885</v>
      </c>
      <c r="C2656" s="88" t="s">
        <v>77</v>
      </c>
      <c r="D2656" s="487">
        <v>25.66</v>
      </c>
    </row>
    <row r="2657" spans="1:4" x14ac:dyDescent="0.25">
      <c r="A2657" s="88" t="s">
        <v>9896</v>
      </c>
      <c r="B2657" s="193" t="s">
        <v>9897</v>
      </c>
      <c r="C2657" s="88" t="s">
        <v>77</v>
      </c>
      <c r="D2657" s="487">
        <v>31.79</v>
      </c>
    </row>
    <row r="2658" spans="1:4" x14ac:dyDescent="0.25">
      <c r="A2658" s="88" t="s">
        <v>9894</v>
      </c>
      <c r="B2658" s="193" t="s">
        <v>9895</v>
      </c>
      <c r="C2658" s="88" t="s">
        <v>77</v>
      </c>
      <c r="D2658" s="487">
        <v>38.770000000000003</v>
      </c>
    </row>
    <row r="2659" spans="1:4" x14ac:dyDescent="0.25">
      <c r="A2659" s="88" t="s">
        <v>9892</v>
      </c>
      <c r="B2659" s="193" t="s">
        <v>9893</v>
      </c>
      <c r="C2659" s="88" t="s">
        <v>77</v>
      </c>
      <c r="D2659" s="487">
        <v>40.630000000000003</v>
      </c>
    </row>
    <row r="2660" spans="1:4" x14ac:dyDescent="0.25">
      <c r="A2660" s="88" t="s">
        <v>9803</v>
      </c>
      <c r="B2660" s="193" t="s">
        <v>9804</v>
      </c>
      <c r="C2660" s="88" t="s">
        <v>77</v>
      </c>
      <c r="D2660" s="487">
        <v>28.02</v>
      </c>
    </row>
    <row r="2661" spans="1:4" x14ac:dyDescent="0.25">
      <c r="A2661" s="88" t="s">
        <v>9799</v>
      </c>
      <c r="B2661" s="193" t="s">
        <v>9800</v>
      </c>
      <c r="C2661" s="88" t="s">
        <v>77</v>
      </c>
      <c r="D2661" s="487">
        <v>6.19</v>
      </c>
    </row>
    <row r="2662" spans="1:4" x14ac:dyDescent="0.25">
      <c r="A2662" s="88" t="s">
        <v>9805</v>
      </c>
      <c r="B2662" s="193" t="s">
        <v>9806</v>
      </c>
      <c r="C2662" s="88" t="s">
        <v>77</v>
      </c>
      <c r="D2662" s="487">
        <v>57.64</v>
      </c>
    </row>
    <row r="2663" spans="1:4" x14ac:dyDescent="0.25">
      <c r="A2663" s="88" t="s">
        <v>10010</v>
      </c>
      <c r="B2663" s="193" t="s">
        <v>10011</v>
      </c>
      <c r="C2663" s="88" t="s">
        <v>77</v>
      </c>
      <c r="D2663" s="487">
        <v>61.15</v>
      </c>
    </row>
    <row r="2664" spans="1:4" x14ac:dyDescent="0.25">
      <c r="A2664" s="88" t="s">
        <v>9898</v>
      </c>
      <c r="B2664" s="193" t="s">
        <v>9899</v>
      </c>
      <c r="C2664" s="88" t="s">
        <v>77</v>
      </c>
      <c r="D2664" s="487">
        <v>67.41</v>
      </c>
    </row>
    <row r="2665" spans="1:4" x14ac:dyDescent="0.25">
      <c r="A2665" s="88" t="s">
        <v>9807</v>
      </c>
      <c r="B2665" s="193" t="s">
        <v>9808</v>
      </c>
      <c r="C2665" s="88" t="s">
        <v>77</v>
      </c>
      <c r="D2665" s="487">
        <v>92.53</v>
      </c>
    </row>
    <row r="2666" spans="1:4" x14ac:dyDescent="0.25">
      <c r="A2666" s="88" t="s">
        <v>9900</v>
      </c>
      <c r="B2666" s="193" t="s">
        <v>9901</v>
      </c>
      <c r="C2666" s="88" t="s">
        <v>77</v>
      </c>
      <c r="D2666" s="487">
        <v>104.12</v>
      </c>
    </row>
    <row r="2667" spans="1:4" x14ac:dyDescent="0.25">
      <c r="A2667" s="88" t="s">
        <v>10012</v>
      </c>
      <c r="B2667" s="193" t="s">
        <v>10013</v>
      </c>
      <c r="C2667" s="88" t="s">
        <v>77</v>
      </c>
      <c r="D2667" s="487">
        <v>110.45</v>
      </c>
    </row>
    <row r="2668" spans="1:4" x14ac:dyDescent="0.25">
      <c r="A2668" s="88" t="s">
        <v>5005</v>
      </c>
      <c r="B2668" s="193" t="s">
        <v>10179</v>
      </c>
      <c r="C2668" s="88" t="s">
        <v>77</v>
      </c>
      <c r="D2668" s="487">
        <v>4.09</v>
      </c>
    </row>
    <row r="2669" spans="1:4" x14ac:dyDescent="0.25">
      <c r="A2669" s="88" t="s">
        <v>9809</v>
      </c>
      <c r="B2669" s="193" t="s">
        <v>10677</v>
      </c>
      <c r="C2669" s="88" t="s">
        <v>77</v>
      </c>
      <c r="D2669" s="487">
        <v>8.5</v>
      </c>
    </row>
    <row r="2670" spans="1:4" x14ac:dyDescent="0.25">
      <c r="A2670" s="88" t="s">
        <v>9810</v>
      </c>
      <c r="B2670" s="193" t="s">
        <v>10678</v>
      </c>
      <c r="C2670" s="88" t="s">
        <v>77</v>
      </c>
      <c r="D2670" s="487">
        <v>14.12</v>
      </c>
    </row>
    <row r="2671" spans="1:4" x14ac:dyDescent="0.25">
      <c r="A2671" s="88" t="s">
        <v>9811</v>
      </c>
      <c r="B2671" s="193" t="s">
        <v>10679</v>
      </c>
      <c r="C2671" s="88" t="s">
        <v>77</v>
      </c>
      <c r="D2671" s="487">
        <v>25.25</v>
      </c>
    </row>
    <row r="2672" spans="1:4" x14ac:dyDescent="0.25">
      <c r="A2672" s="88" t="s">
        <v>9812</v>
      </c>
      <c r="B2672" s="193" t="s">
        <v>10680</v>
      </c>
      <c r="C2672" s="88" t="s">
        <v>77</v>
      </c>
      <c r="D2672" s="487">
        <v>44.86</v>
      </c>
    </row>
    <row r="2673" spans="1:4" x14ac:dyDescent="0.25">
      <c r="A2673" s="88" t="s">
        <v>9813</v>
      </c>
      <c r="B2673" s="193" t="s">
        <v>10681</v>
      </c>
      <c r="C2673" s="88" t="s">
        <v>77</v>
      </c>
      <c r="D2673" s="487">
        <v>71.97</v>
      </c>
    </row>
    <row r="2674" spans="1:4" x14ac:dyDescent="0.25">
      <c r="A2674" s="88" t="s">
        <v>9814</v>
      </c>
      <c r="B2674" s="193" t="s">
        <v>10682</v>
      </c>
      <c r="C2674" s="88" t="s">
        <v>77</v>
      </c>
      <c r="D2674" s="487">
        <v>120.78</v>
      </c>
    </row>
    <row r="2675" spans="1:4" x14ac:dyDescent="0.25">
      <c r="A2675" s="88" t="s">
        <v>9826</v>
      </c>
      <c r="B2675" s="193" t="s">
        <v>9827</v>
      </c>
      <c r="C2675" s="88" t="s">
        <v>77</v>
      </c>
      <c r="D2675" s="487">
        <v>18.23</v>
      </c>
    </row>
    <row r="2676" spans="1:4" x14ac:dyDescent="0.25">
      <c r="A2676" s="88" t="s">
        <v>9828</v>
      </c>
      <c r="B2676" s="193" t="s">
        <v>9829</v>
      </c>
      <c r="C2676" s="88" t="s">
        <v>77</v>
      </c>
      <c r="D2676" s="487">
        <v>43.45</v>
      </c>
    </row>
    <row r="2677" spans="1:4" x14ac:dyDescent="0.25">
      <c r="A2677" s="88" t="s">
        <v>9830</v>
      </c>
      <c r="B2677" s="193" t="s">
        <v>9831</v>
      </c>
      <c r="C2677" s="88" t="s">
        <v>77</v>
      </c>
      <c r="D2677" s="487">
        <v>59.72</v>
      </c>
    </row>
    <row r="2678" spans="1:4" x14ac:dyDescent="0.25">
      <c r="A2678" s="88" t="s">
        <v>9832</v>
      </c>
      <c r="B2678" s="193" t="s">
        <v>9833</v>
      </c>
      <c r="C2678" s="88" t="s">
        <v>77</v>
      </c>
      <c r="D2678" s="487">
        <v>104.78</v>
      </c>
    </row>
    <row r="2679" spans="1:4" x14ac:dyDescent="0.25">
      <c r="A2679" s="88" t="s">
        <v>9834</v>
      </c>
      <c r="B2679" s="193" t="s">
        <v>9835</v>
      </c>
      <c r="C2679" s="88" t="s">
        <v>77</v>
      </c>
      <c r="D2679" s="487">
        <v>140.04</v>
      </c>
    </row>
    <row r="2680" spans="1:4" x14ac:dyDescent="0.25">
      <c r="A2680" s="88" t="s">
        <v>7020</v>
      </c>
      <c r="B2680" s="193" t="s">
        <v>9825</v>
      </c>
      <c r="C2680" s="88" t="s">
        <v>77</v>
      </c>
      <c r="D2680" s="487">
        <v>12.68</v>
      </c>
    </row>
    <row r="2681" spans="1:4" x14ac:dyDescent="0.25">
      <c r="A2681" s="88" t="s">
        <v>9836</v>
      </c>
      <c r="B2681" s="193" t="s">
        <v>9837</v>
      </c>
      <c r="C2681" s="88" t="s">
        <v>77</v>
      </c>
      <c r="D2681" s="487">
        <v>243.16</v>
      </c>
    </row>
    <row r="2682" spans="1:4" x14ac:dyDescent="0.25">
      <c r="A2682" s="88" t="s">
        <v>9815</v>
      </c>
      <c r="B2682" s="193" t="s">
        <v>9816</v>
      </c>
      <c r="C2682" s="88" t="s">
        <v>77</v>
      </c>
      <c r="D2682" s="487">
        <v>31.22</v>
      </c>
    </row>
    <row r="2683" spans="1:4" x14ac:dyDescent="0.25">
      <c r="A2683" s="88" t="s">
        <v>9817</v>
      </c>
      <c r="B2683" s="193" t="s">
        <v>9818</v>
      </c>
      <c r="C2683" s="88" t="s">
        <v>77</v>
      </c>
      <c r="D2683" s="487">
        <v>52.02</v>
      </c>
    </row>
    <row r="2684" spans="1:4" x14ac:dyDescent="0.25">
      <c r="A2684" s="88" t="s">
        <v>9819</v>
      </c>
      <c r="B2684" s="193" t="s">
        <v>9820</v>
      </c>
      <c r="C2684" s="88" t="s">
        <v>77</v>
      </c>
      <c r="D2684" s="487">
        <v>96.75</v>
      </c>
    </row>
    <row r="2685" spans="1:4" x14ac:dyDescent="0.25">
      <c r="A2685" s="88" t="s">
        <v>9821</v>
      </c>
      <c r="B2685" s="193" t="s">
        <v>9822</v>
      </c>
      <c r="C2685" s="88" t="s">
        <v>77</v>
      </c>
      <c r="D2685" s="487">
        <v>137.22</v>
      </c>
    </row>
    <row r="2686" spans="1:4" x14ac:dyDescent="0.25">
      <c r="A2686" s="88" t="s">
        <v>9823</v>
      </c>
      <c r="B2686" s="193" t="s">
        <v>9824</v>
      </c>
      <c r="C2686" s="88" t="s">
        <v>77</v>
      </c>
      <c r="D2686" s="487">
        <v>282.41000000000003</v>
      </c>
    </row>
    <row r="2687" spans="1:4" x14ac:dyDescent="0.25">
      <c r="A2687" s="88" t="s">
        <v>6997</v>
      </c>
      <c r="B2687" s="193" t="s">
        <v>9757</v>
      </c>
      <c r="C2687" s="88" t="s">
        <v>77</v>
      </c>
      <c r="D2687" s="487">
        <v>16.48</v>
      </c>
    </row>
    <row r="2688" spans="1:4" x14ac:dyDescent="0.25">
      <c r="A2688" s="88" t="s">
        <v>5006</v>
      </c>
      <c r="B2688" s="193" t="s">
        <v>9756</v>
      </c>
      <c r="C2688" s="88" t="s">
        <v>77</v>
      </c>
      <c r="D2688" s="487">
        <v>11.41</v>
      </c>
    </row>
    <row r="2689" spans="1:4" x14ac:dyDescent="0.25">
      <c r="A2689" s="88" t="s">
        <v>5007</v>
      </c>
      <c r="B2689" s="193" t="s">
        <v>9758</v>
      </c>
      <c r="C2689" s="88" t="s">
        <v>77</v>
      </c>
      <c r="D2689" s="487">
        <v>17.3</v>
      </c>
    </row>
    <row r="2690" spans="1:4" x14ac:dyDescent="0.25">
      <c r="A2690" s="88" t="s">
        <v>9912</v>
      </c>
      <c r="B2690" s="193" t="s">
        <v>9913</v>
      </c>
      <c r="C2690" s="88" t="s">
        <v>77</v>
      </c>
      <c r="D2690" s="487">
        <v>23.19</v>
      </c>
    </row>
    <row r="2691" spans="1:4" x14ac:dyDescent="0.25">
      <c r="A2691" s="88" t="s">
        <v>9904</v>
      </c>
      <c r="B2691" s="193" t="s">
        <v>9905</v>
      </c>
      <c r="C2691" s="88" t="s">
        <v>77</v>
      </c>
      <c r="D2691" s="487">
        <v>38.880000000000003</v>
      </c>
    </row>
    <row r="2692" spans="1:4" x14ac:dyDescent="0.25">
      <c r="A2692" s="88" t="s">
        <v>9902</v>
      </c>
      <c r="B2692" s="193" t="s">
        <v>9903</v>
      </c>
      <c r="C2692" s="88" t="s">
        <v>77</v>
      </c>
      <c r="D2692" s="487">
        <v>95.66</v>
      </c>
    </row>
    <row r="2693" spans="1:4" x14ac:dyDescent="0.25">
      <c r="A2693" s="88" t="s">
        <v>9908</v>
      </c>
      <c r="B2693" s="193" t="s">
        <v>9909</v>
      </c>
      <c r="C2693" s="88" t="s">
        <v>77</v>
      </c>
      <c r="D2693" s="487">
        <v>147.05000000000001</v>
      </c>
    </row>
    <row r="2694" spans="1:4" x14ac:dyDescent="0.25">
      <c r="A2694" s="88" t="s">
        <v>9906</v>
      </c>
      <c r="B2694" s="193" t="s">
        <v>9907</v>
      </c>
      <c r="C2694" s="88" t="s">
        <v>77</v>
      </c>
      <c r="D2694" s="487">
        <v>185.44</v>
      </c>
    </row>
    <row r="2695" spans="1:4" x14ac:dyDescent="0.25">
      <c r="A2695" s="88" t="s">
        <v>9910</v>
      </c>
      <c r="B2695" s="193" t="s">
        <v>9911</v>
      </c>
      <c r="C2695" s="88" t="s">
        <v>77</v>
      </c>
      <c r="D2695" s="487">
        <v>322.55</v>
      </c>
    </row>
    <row r="2696" spans="1:4" x14ac:dyDescent="0.25">
      <c r="A2696" s="88" t="s">
        <v>9914</v>
      </c>
      <c r="B2696" s="193" t="s">
        <v>9915</v>
      </c>
      <c r="C2696" s="88" t="s">
        <v>77</v>
      </c>
      <c r="D2696" s="487">
        <v>693.52</v>
      </c>
    </row>
    <row r="2697" spans="1:4" x14ac:dyDescent="0.25">
      <c r="A2697" s="88" t="s">
        <v>9840</v>
      </c>
      <c r="B2697" s="193" t="s">
        <v>9841</v>
      </c>
      <c r="C2697" s="88" t="s">
        <v>77</v>
      </c>
      <c r="D2697" s="487">
        <v>50.44</v>
      </c>
    </row>
    <row r="2698" spans="1:4" x14ac:dyDescent="0.25">
      <c r="A2698" s="88" t="s">
        <v>9842</v>
      </c>
      <c r="B2698" s="193" t="s">
        <v>9843</v>
      </c>
      <c r="C2698" s="88" t="s">
        <v>77</v>
      </c>
      <c r="D2698" s="487">
        <v>102.4</v>
      </c>
    </row>
    <row r="2699" spans="1:4" x14ac:dyDescent="0.25">
      <c r="A2699" s="88" t="s">
        <v>9844</v>
      </c>
      <c r="B2699" s="193" t="s">
        <v>9845</v>
      </c>
      <c r="C2699" s="88" t="s">
        <v>77</v>
      </c>
      <c r="D2699" s="487">
        <v>181.83</v>
      </c>
    </row>
    <row r="2700" spans="1:4" x14ac:dyDescent="0.25">
      <c r="A2700" s="88" t="s">
        <v>9916</v>
      </c>
      <c r="B2700" s="193" t="s">
        <v>9917</v>
      </c>
      <c r="C2700" s="88" t="s">
        <v>77</v>
      </c>
      <c r="D2700" s="487">
        <v>241.3</v>
      </c>
    </row>
    <row r="2701" spans="1:4" x14ac:dyDescent="0.25">
      <c r="A2701" s="88" t="s">
        <v>9846</v>
      </c>
      <c r="B2701" s="193" t="s">
        <v>9847</v>
      </c>
      <c r="C2701" s="88" t="s">
        <v>77</v>
      </c>
      <c r="D2701" s="487">
        <v>318.5</v>
      </c>
    </row>
    <row r="2702" spans="1:4" x14ac:dyDescent="0.25">
      <c r="A2702" s="88" t="s">
        <v>9838</v>
      </c>
      <c r="B2702" s="193" t="s">
        <v>9839</v>
      </c>
      <c r="C2702" s="88" t="s">
        <v>77</v>
      </c>
      <c r="D2702" s="487">
        <v>29.97</v>
      </c>
    </row>
    <row r="2703" spans="1:4" x14ac:dyDescent="0.25">
      <c r="A2703" s="88" t="s">
        <v>9848</v>
      </c>
      <c r="B2703" s="193" t="s">
        <v>9849</v>
      </c>
      <c r="C2703" s="88" t="s">
        <v>77</v>
      </c>
      <c r="D2703" s="487">
        <v>619.25</v>
      </c>
    </row>
    <row r="2704" spans="1:4" x14ac:dyDescent="0.25">
      <c r="A2704" s="88" t="s">
        <v>9922</v>
      </c>
      <c r="B2704" s="193" t="s">
        <v>9923</v>
      </c>
      <c r="C2704" s="88" t="s">
        <v>77</v>
      </c>
      <c r="D2704" s="487">
        <v>17.91</v>
      </c>
    </row>
    <row r="2705" spans="1:4" x14ac:dyDescent="0.25">
      <c r="A2705" s="88" t="s">
        <v>9920</v>
      </c>
      <c r="B2705" s="193" t="s">
        <v>9921</v>
      </c>
      <c r="C2705" s="88" t="s">
        <v>77</v>
      </c>
      <c r="D2705" s="487">
        <v>31.12</v>
      </c>
    </row>
    <row r="2706" spans="1:4" x14ac:dyDescent="0.25">
      <c r="A2706" s="88" t="s">
        <v>9918</v>
      </c>
      <c r="B2706" s="193" t="s">
        <v>9919</v>
      </c>
      <c r="C2706" s="88" t="s">
        <v>77</v>
      </c>
      <c r="D2706" s="487">
        <v>70.760000000000005</v>
      </c>
    </row>
    <row r="2707" spans="1:4" x14ac:dyDescent="0.25">
      <c r="A2707" s="88" t="s">
        <v>9790</v>
      </c>
      <c r="B2707" s="193" t="s">
        <v>9791</v>
      </c>
      <c r="C2707" s="88" t="s">
        <v>77</v>
      </c>
      <c r="D2707" s="487">
        <v>106.44</v>
      </c>
    </row>
    <row r="2708" spans="1:4" x14ac:dyDescent="0.25">
      <c r="A2708" s="88" t="s">
        <v>9792</v>
      </c>
      <c r="B2708" s="193" t="s">
        <v>9793</v>
      </c>
      <c r="C2708" s="88" t="s">
        <v>77</v>
      </c>
      <c r="D2708" s="487">
        <v>231.2</v>
      </c>
    </row>
    <row r="2709" spans="1:4" x14ac:dyDescent="0.25">
      <c r="A2709" s="88" t="s">
        <v>9794</v>
      </c>
      <c r="B2709" s="193" t="s">
        <v>9795</v>
      </c>
      <c r="C2709" s="88" t="s">
        <v>77</v>
      </c>
      <c r="D2709" s="487">
        <v>325.39</v>
      </c>
    </row>
    <row r="2710" spans="1:4" x14ac:dyDescent="0.25">
      <c r="A2710" s="88" t="s">
        <v>9796</v>
      </c>
      <c r="B2710" s="193" t="s">
        <v>9797</v>
      </c>
      <c r="C2710" s="88" t="s">
        <v>77</v>
      </c>
      <c r="D2710" s="487">
        <v>447.61</v>
      </c>
    </row>
    <row r="2711" spans="1:4" x14ac:dyDescent="0.25">
      <c r="A2711" s="88" t="s">
        <v>9931</v>
      </c>
      <c r="B2711" s="193" t="s">
        <v>9932</v>
      </c>
      <c r="C2711" s="88" t="s">
        <v>77</v>
      </c>
      <c r="D2711" s="487">
        <v>78.040000000000006</v>
      </c>
    </row>
    <row r="2712" spans="1:4" x14ac:dyDescent="0.25">
      <c r="A2712" s="88" t="s">
        <v>9927</v>
      </c>
      <c r="B2712" s="193" t="s">
        <v>9928</v>
      </c>
      <c r="C2712" s="88" t="s">
        <v>77</v>
      </c>
      <c r="D2712" s="487">
        <v>81.16</v>
      </c>
    </row>
    <row r="2713" spans="1:4" x14ac:dyDescent="0.25">
      <c r="A2713" s="88" t="s">
        <v>9925</v>
      </c>
      <c r="B2713" s="193" t="s">
        <v>9926</v>
      </c>
      <c r="C2713" s="88" t="s">
        <v>77</v>
      </c>
      <c r="D2713" s="487">
        <v>152.56</v>
      </c>
    </row>
    <row r="2714" spans="1:4" x14ac:dyDescent="0.25">
      <c r="A2714" s="88" t="s">
        <v>9929</v>
      </c>
      <c r="B2714" s="193" t="s">
        <v>9930</v>
      </c>
      <c r="C2714" s="88" t="s">
        <v>77</v>
      </c>
      <c r="D2714" s="487">
        <v>222.38</v>
      </c>
    </row>
    <row r="2715" spans="1:4" x14ac:dyDescent="0.25">
      <c r="A2715" s="88" t="s">
        <v>5010</v>
      </c>
      <c r="B2715" s="193" t="s">
        <v>10138</v>
      </c>
      <c r="C2715" s="88" t="s">
        <v>77</v>
      </c>
      <c r="D2715" s="487">
        <v>8.08</v>
      </c>
    </row>
    <row r="2716" spans="1:4" x14ac:dyDescent="0.25">
      <c r="A2716" s="88" t="s">
        <v>5009</v>
      </c>
      <c r="B2716" s="193" t="s">
        <v>10188</v>
      </c>
      <c r="C2716" s="88" t="s">
        <v>77</v>
      </c>
      <c r="D2716" s="487">
        <v>12.09</v>
      </c>
    </row>
    <row r="2717" spans="1:4" x14ac:dyDescent="0.25">
      <c r="A2717" s="88" t="s">
        <v>9924</v>
      </c>
      <c r="B2717" s="193" t="s">
        <v>11078</v>
      </c>
      <c r="C2717" s="88" t="s">
        <v>77</v>
      </c>
      <c r="D2717" s="487">
        <v>19.059999999999999</v>
      </c>
    </row>
    <row r="2718" spans="1:4" x14ac:dyDescent="0.25">
      <c r="A2718" s="88" t="s">
        <v>5008</v>
      </c>
      <c r="B2718" s="193" t="s">
        <v>10672</v>
      </c>
      <c r="C2718" s="88" t="s">
        <v>77</v>
      </c>
      <c r="D2718" s="487">
        <v>36.06</v>
      </c>
    </row>
    <row r="2719" spans="1:4" x14ac:dyDescent="0.25">
      <c r="A2719" s="88" t="s">
        <v>9850</v>
      </c>
      <c r="B2719" s="193" t="s">
        <v>10683</v>
      </c>
      <c r="C2719" s="88" t="s">
        <v>77</v>
      </c>
      <c r="D2719" s="487">
        <v>64.510000000000005</v>
      </c>
    </row>
    <row r="2720" spans="1:4" x14ac:dyDescent="0.25">
      <c r="A2720" s="88" t="s">
        <v>9851</v>
      </c>
      <c r="B2720" s="193" t="s">
        <v>10684</v>
      </c>
      <c r="C2720" s="88" t="s">
        <v>77</v>
      </c>
      <c r="D2720" s="487">
        <v>93.42</v>
      </c>
    </row>
    <row r="2721" spans="1:4" x14ac:dyDescent="0.25">
      <c r="A2721" s="88" t="s">
        <v>9852</v>
      </c>
      <c r="B2721" s="193" t="s">
        <v>10685</v>
      </c>
      <c r="C2721" s="88" t="s">
        <v>77</v>
      </c>
      <c r="D2721" s="487">
        <v>133.97</v>
      </c>
    </row>
    <row r="2722" spans="1:4" x14ac:dyDescent="0.25">
      <c r="A2722" s="88" t="s">
        <v>5011</v>
      </c>
      <c r="B2722" s="193" t="s">
        <v>9759</v>
      </c>
      <c r="C2722" s="88" t="s">
        <v>77</v>
      </c>
      <c r="D2722" s="487">
        <v>13.68</v>
      </c>
    </row>
    <row r="2723" spans="1:4" x14ac:dyDescent="0.25">
      <c r="A2723" s="88" t="s">
        <v>10014</v>
      </c>
      <c r="B2723" s="193" t="s">
        <v>10015</v>
      </c>
      <c r="C2723" s="88" t="s">
        <v>77</v>
      </c>
      <c r="D2723" s="487">
        <v>27.27</v>
      </c>
    </row>
    <row r="2724" spans="1:4" x14ac:dyDescent="0.25">
      <c r="A2724" s="88" t="s">
        <v>9798</v>
      </c>
      <c r="B2724" s="193" t="s">
        <v>10673</v>
      </c>
      <c r="C2724" s="88" t="s">
        <v>77</v>
      </c>
      <c r="D2724" s="487">
        <v>11.24</v>
      </c>
    </row>
    <row r="2725" spans="1:4" x14ac:dyDescent="0.25">
      <c r="A2725" s="88" t="s">
        <v>5012</v>
      </c>
      <c r="B2725" s="193" t="s">
        <v>10674</v>
      </c>
      <c r="C2725" s="88" t="s">
        <v>77</v>
      </c>
      <c r="D2725" s="487">
        <v>6.6</v>
      </c>
    </row>
    <row r="2726" spans="1:4" x14ac:dyDescent="0.25">
      <c r="A2726" s="88" t="s">
        <v>9853</v>
      </c>
      <c r="B2726" s="193" t="s">
        <v>10686</v>
      </c>
      <c r="C2726" s="88" t="s">
        <v>77</v>
      </c>
      <c r="D2726" s="487">
        <v>19.27</v>
      </c>
    </row>
    <row r="2727" spans="1:4" x14ac:dyDescent="0.25">
      <c r="A2727" s="88" t="s">
        <v>9854</v>
      </c>
      <c r="B2727" s="193" t="s">
        <v>10687</v>
      </c>
      <c r="C2727" s="88" t="s">
        <v>77</v>
      </c>
      <c r="D2727" s="487">
        <v>34.29</v>
      </c>
    </row>
    <row r="2728" spans="1:4" x14ac:dyDescent="0.25">
      <c r="A2728" s="88" t="s">
        <v>9855</v>
      </c>
      <c r="B2728" s="193" t="s">
        <v>10688</v>
      </c>
      <c r="C2728" s="88" t="s">
        <v>77</v>
      </c>
      <c r="D2728" s="487">
        <v>51.62</v>
      </c>
    </row>
    <row r="2729" spans="1:4" x14ac:dyDescent="0.25">
      <c r="A2729" s="88" t="s">
        <v>9856</v>
      </c>
      <c r="B2729" s="193" t="s">
        <v>10689</v>
      </c>
      <c r="C2729" s="88" t="s">
        <v>77</v>
      </c>
      <c r="D2729" s="487">
        <v>75.319999999999993</v>
      </c>
    </row>
    <row r="2730" spans="1:4" x14ac:dyDescent="0.25">
      <c r="A2730" s="88" t="s">
        <v>9857</v>
      </c>
      <c r="B2730" s="193" t="s">
        <v>10690</v>
      </c>
      <c r="C2730" s="88" t="s">
        <v>77</v>
      </c>
      <c r="D2730" s="487">
        <v>118.25</v>
      </c>
    </row>
    <row r="2731" spans="1:4" x14ac:dyDescent="0.25">
      <c r="A2731" s="88" t="s">
        <v>9859</v>
      </c>
      <c r="B2731" s="193" t="s">
        <v>10692</v>
      </c>
      <c r="C2731" s="88" t="s">
        <v>77</v>
      </c>
      <c r="D2731" s="487">
        <v>118.66</v>
      </c>
    </row>
    <row r="2732" spans="1:4" x14ac:dyDescent="0.25">
      <c r="A2732" s="88" t="s">
        <v>9860</v>
      </c>
      <c r="B2732" s="193" t="s">
        <v>10693</v>
      </c>
      <c r="C2732" s="88" t="s">
        <v>77</v>
      </c>
      <c r="D2732" s="487">
        <v>159.22</v>
      </c>
    </row>
    <row r="2733" spans="1:4" x14ac:dyDescent="0.25">
      <c r="A2733" s="88" t="s">
        <v>9858</v>
      </c>
      <c r="B2733" s="193" t="s">
        <v>10691</v>
      </c>
      <c r="C2733" s="88" t="s">
        <v>77</v>
      </c>
      <c r="D2733" s="487">
        <v>12.64</v>
      </c>
    </row>
    <row r="2734" spans="1:4" x14ac:dyDescent="0.25">
      <c r="A2734" s="88" t="s">
        <v>9861</v>
      </c>
      <c r="B2734" s="193" t="s">
        <v>10694</v>
      </c>
      <c r="C2734" s="88" t="s">
        <v>77</v>
      </c>
      <c r="D2734" s="487">
        <v>268.36</v>
      </c>
    </row>
    <row r="2735" spans="1:4" x14ac:dyDescent="0.25">
      <c r="A2735" s="88" t="s">
        <v>5013</v>
      </c>
      <c r="B2735" s="193" t="s">
        <v>10139</v>
      </c>
      <c r="C2735" s="88" t="s">
        <v>77</v>
      </c>
      <c r="D2735" s="487">
        <v>37.28</v>
      </c>
    </row>
    <row r="2736" spans="1:4" x14ac:dyDescent="0.25">
      <c r="A2736" s="88" t="s">
        <v>5014</v>
      </c>
      <c r="B2736" s="193" t="s">
        <v>10140</v>
      </c>
      <c r="C2736" s="88" t="s">
        <v>77</v>
      </c>
      <c r="D2736" s="487">
        <v>21.48</v>
      </c>
    </row>
    <row r="2737" spans="1:4" x14ac:dyDescent="0.25">
      <c r="A2737" s="88" t="s">
        <v>5015</v>
      </c>
      <c r="B2737" s="193" t="s">
        <v>10141</v>
      </c>
      <c r="C2737" s="88" t="s">
        <v>77</v>
      </c>
      <c r="D2737" s="487">
        <v>73.28</v>
      </c>
    </row>
    <row r="2738" spans="1:4" x14ac:dyDescent="0.25">
      <c r="A2738" s="88" t="s">
        <v>5016</v>
      </c>
      <c r="B2738" s="193" t="s">
        <v>10142</v>
      </c>
      <c r="C2738" s="88" t="s">
        <v>74</v>
      </c>
      <c r="D2738" s="487">
        <v>51.98</v>
      </c>
    </row>
    <row r="2739" spans="1:4" x14ac:dyDescent="0.25">
      <c r="A2739" s="88" t="s">
        <v>5017</v>
      </c>
      <c r="B2739" s="193" t="s">
        <v>10143</v>
      </c>
      <c r="C2739" s="88" t="s">
        <v>74</v>
      </c>
      <c r="D2739" s="487">
        <v>46.51</v>
      </c>
    </row>
    <row r="2740" spans="1:4" x14ac:dyDescent="0.25">
      <c r="A2740" s="88" t="s">
        <v>5018</v>
      </c>
      <c r="B2740" s="193" t="s">
        <v>10144</v>
      </c>
      <c r="C2740" s="88" t="s">
        <v>74</v>
      </c>
      <c r="D2740" s="487">
        <v>32.75</v>
      </c>
    </row>
    <row r="2741" spans="1:4" x14ac:dyDescent="0.25">
      <c r="A2741" s="88" t="s">
        <v>5019</v>
      </c>
      <c r="B2741" s="193" t="s">
        <v>10145</v>
      </c>
      <c r="C2741" s="88" t="s">
        <v>74</v>
      </c>
      <c r="D2741" s="487">
        <v>18.79</v>
      </c>
    </row>
    <row r="2742" spans="1:4" x14ac:dyDescent="0.25">
      <c r="A2742" s="88" t="s">
        <v>5020</v>
      </c>
      <c r="B2742" s="193" t="s">
        <v>10146</v>
      </c>
      <c r="C2742" s="88" t="s">
        <v>74</v>
      </c>
      <c r="D2742" s="487">
        <v>75.02</v>
      </c>
    </row>
    <row r="2743" spans="1:4" x14ac:dyDescent="0.25">
      <c r="A2743" s="88" t="s">
        <v>5021</v>
      </c>
      <c r="B2743" s="193" t="s">
        <v>10147</v>
      </c>
      <c r="C2743" s="88" t="s">
        <v>74</v>
      </c>
      <c r="D2743" s="487">
        <v>117.77</v>
      </c>
    </row>
    <row r="2744" spans="1:4" x14ac:dyDescent="0.25">
      <c r="A2744" s="88" t="s">
        <v>5022</v>
      </c>
      <c r="B2744" s="193" t="s">
        <v>10148</v>
      </c>
      <c r="C2744" s="88" t="s">
        <v>74</v>
      </c>
      <c r="D2744" s="487">
        <v>23.03</v>
      </c>
    </row>
    <row r="2745" spans="1:4" x14ac:dyDescent="0.25">
      <c r="A2745" s="88" t="s">
        <v>5023</v>
      </c>
      <c r="B2745" s="193" t="s">
        <v>10149</v>
      </c>
      <c r="C2745" s="88" t="s">
        <v>74</v>
      </c>
      <c r="D2745" s="487">
        <v>152.94</v>
      </c>
    </row>
    <row r="2746" spans="1:4" x14ac:dyDescent="0.25">
      <c r="A2746" s="88" t="s">
        <v>5028</v>
      </c>
      <c r="B2746" s="193" t="s">
        <v>10675</v>
      </c>
      <c r="C2746" s="88" t="s">
        <v>74</v>
      </c>
      <c r="D2746" s="487">
        <v>259.08</v>
      </c>
    </row>
    <row r="2747" spans="1:4" x14ac:dyDescent="0.25">
      <c r="A2747" s="88" t="s">
        <v>9864</v>
      </c>
      <c r="B2747" s="193" t="s">
        <v>9865</v>
      </c>
      <c r="C2747" s="88" t="s">
        <v>77</v>
      </c>
      <c r="D2747" s="487">
        <v>63.59</v>
      </c>
    </row>
    <row r="2748" spans="1:4" x14ac:dyDescent="0.25">
      <c r="A2748" s="88" t="s">
        <v>9866</v>
      </c>
      <c r="B2748" s="193" t="s">
        <v>9867</v>
      </c>
      <c r="C2748" s="88" t="s">
        <v>77</v>
      </c>
      <c r="D2748" s="487">
        <v>122.72</v>
      </c>
    </row>
    <row r="2749" spans="1:4" x14ac:dyDescent="0.25">
      <c r="A2749" s="88" t="s">
        <v>9868</v>
      </c>
      <c r="B2749" s="193" t="s">
        <v>9869</v>
      </c>
      <c r="C2749" s="88" t="s">
        <v>77</v>
      </c>
      <c r="D2749" s="487">
        <v>176.39</v>
      </c>
    </row>
    <row r="2750" spans="1:4" x14ac:dyDescent="0.25">
      <c r="A2750" s="88" t="s">
        <v>9870</v>
      </c>
      <c r="B2750" s="193" t="s">
        <v>9871</v>
      </c>
      <c r="C2750" s="88" t="s">
        <v>77</v>
      </c>
      <c r="D2750" s="487">
        <v>256.58999999999997</v>
      </c>
    </row>
    <row r="2751" spans="1:4" x14ac:dyDescent="0.25">
      <c r="A2751" s="88" t="s">
        <v>9872</v>
      </c>
      <c r="B2751" s="193" t="s">
        <v>9873</v>
      </c>
      <c r="C2751" s="88" t="s">
        <v>77</v>
      </c>
      <c r="D2751" s="487">
        <v>375.58</v>
      </c>
    </row>
    <row r="2752" spans="1:4" x14ac:dyDescent="0.25">
      <c r="A2752" s="88" t="s">
        <v>9862</v>
      </c>
      <c r="B2752" s="193" t="s">
        <v>9863</v>
      </c>
      <c r="C2752" s="88" t="s">
        <v>77</v>
      </c>
      <c r="D2752" s="487">
        <v>63.22</v>
      </c>
    </row>
    <row r="2753" spans="1:4" x14ac:dyDescent="0.25">
      <c r="A2753" s="88" t="s">
        <v>9874</v>
      </c>
      <c r="B2753" s="193" t="s">
        <v>9875</v>
      </c>
      <c r="C2753" s="88" t="s">
        <v>77</v>
      </c>
      <c r="D2753" s="487">
        <v>494.08</v>
      </c>
    </row>
    <row r="2754" spans="1:4" x14ac:dyDescent="0.25">
      <c r="A2754" s="88"/>
      <c r="B2754" s="193" t="s">
        <v>12376</v>
      </c>
      <c r="C2754" s="88"/>
      <c r="D2754" s="487"/>
    </row>
    <row r="2755" spans="1:4" x14ac:dyDescent="0.25">
      <c r="A2755" s="88"/>
      <c r="B2755" s="193" t="s">
        <v>12377</v>
      </c>
      <c r="C2755" s="88"/>
      <c r="D2755" s="487"/>
    </row>
    <row r="2756" spans="1:4" x14ac:dyDescent="0.25">
      <c r="A2756" s="88" t="s">
        <v>5042</v>
      </c>
      <c r="B2756" s="193" t="s">
        <v>10291</v>
      </c>
      <c r="C2756" s="88" t="s">
        <v>77</v>
      </c>
      <c r="D2756" s="487">
        <v>3.47</v>
      </c>
    </row>
    <row r="2757" spans="1:4" x14ac:dyDescent="0.25">
      <c r="A2757" s="88" t="s">
        <v>5043</v>
      </c>
      <c r="B2757" s="193" t="s">
        <v>10292</v>
      </c>
      <c r="C2757" s="88" t="s">
        <v>77</v>
      </c>
      <c r="D2757" s="487">
        <v>12.72</v>
      </c>
    </row>
    <row r="2758" spans="1:4" x14ac:dyDescent="0.25">
      <c r="A2758" s="88" t="s">
        <v>7061</v>
      </c>
      <c r="B2758" s="193" t="s">
        <v>10742</v>
      </c>
      <c r="C2758" s="88" t="s">
        <v>77</v>
      </c>
      <c r="D2758" s="487">
        <v>113.25</v>
      </c>
    </row>
    <row r="2759" spans="1:4" x14ac:dyDescent="0.25">
      <c r="A2759" s="88" t="s">
        <v>7062</v>
      </c>
      <c r="B2759" s="193" t="s">
        <v>10743</v>
      </c>
      <c r="C2759" s="88" t="s">
        <v>77</v>
      </c>
      <c r="D2759" s="487">
        <v>212.51</v>
      </c>
    </row>
    <row r="2760" spans="1:4" x14ac:dyDescent="0.25">
      <c r="A2760" s="88" t="s">
        <v>7056</v>
      </c>
      <c r="B2760" s="193" t="s">
        <v>10737</v>
      </c>
      <c r="C2760" s="88" t="s">
        <v>77</v>
      </c>
      <c r="D2760" s="487">
        <v>272.64999999999998</v>
      </c>
    </row>
    <row r="2761" spans="1:4" x14ac:dyDescent="0.25">
      <c r="A2761" s="88" t="s">
        <v>7057</v>
      </c>
      <c r="B2761" s="193" t="s">
        <v>10738</v>
      </c>
      <c r="C2761" s="88" t="s">
        <v>77</v>
      </c>
      <c r="D2761" s="487">
        <v>472.84</v>
      </c>
    </row>
    <row r="2762" spans="1:4" x14ac:dyDescent="0.25">
      <c r="A2762" s="88" t="s">
        <v>5049</v>
      </c>
      <c r="B2762" s="193" t="s">
        <v>9408</v>
      </c>
      <c r="C2762" s="88" t="s">
        <v>77</v>
      </c>
      <c r="D2762" s="487">
        <v>1103.44</v>
      </c>
    </row>
    <row r="2763" spans="1:4" x14ac:dyDescent="0.25">
      <c r="A2763" s="88" t="s">
        <v>7058</v>
      </c>
      <c r="B2763" s="193" t="s">
        <v>10739</v>
      </c>
      <c r="C2763" s="88" t="s">
        <v>77</v>
      </c>
      <c r="D2763" s="487">
        <v>1373.3</v>
      </c>
    </row>
    <row r="2764" spans="1:4" x14ac:dyDescent="0.25">
      <c r="A2764" s="88" t="s">
        <v>5050</v>
      </c>
      <c r="B2764" s="193" t="s">
        <v>9409</v>
      </c>
      <c r="C2764" s="88" t="s">
        <v>77</v>
      </c>
      <c r="D2764" s="487">
        <v>1783.47</v>
      </c>
    </row>
    <row r="2765" spans="1:4" x14ac:dyDescent="0.25">
      <c r="A2765" s="88" t="s">
        <v>7059</v>
      </c>
      <c r="B2765" s="193" t="s">
        <v>10740</v>
      </c>
      <c r="C2765" s="88" t="s">
        <v>77</v>
      </c>
      <c r="D2765" s="487">
        <v>1834.35</v>
      </c>
    </row>
    <row r="2766" spans="1:4" x14ac:dyDescent="0.25">
      <c r="A2766" s="88" t="s">
        <v>7060</v>
      </c>
      <c r="B2766" s="193" t="s">
        <v>10741</v>
      </c>
      <c r="C2766" s="88" t="s">
        <v>77</v>
      </c>
      <c r="D2766" s="487">
        <v>1930.54</v>
      </c>
    </row>
    <row r="2767" spans="1:4" x14ac:dyDescent="0.25">
      <c r="A2767" s="88" t="s">
        <v>13933</v>
      </c>
      <c r="B2767" s="193" t="s">
        <v>13934</v>
      </c>
      <c r="C2767" s="88" t="s">
        <v>77</v>
      </c>
      <c r="D2767" s="487">
        <v>5851.26</v>
      </c>
    </row>
    <row r="2768" spans="1:4" x14ac:dyDescent="0.25">
      <c r="A2768" s="88" t="s">
        <v>21486</v>
      </c>
      <c r="B2768" s="193" t="s">
        <v>21487</v>
      </c>
      <c r="C2768" s="88" t="s">
        <v>77</v>
      </c>
      <c r="D2768" s="487">
        <v>8078.32</v>
      </c>
    </row>
    <row r="2769" spans="1:4" x14ac:dyDescent="0.25">
      <c r="A2769" s="88" t="s">
        <v>21488</v>
      </c>
      <c r="B2769" s="193" t="s">
        <v>21489</v>
      </c>
      <c r="C2769" s="88" t="s">
        <v>77</v>
      </c>
      <c r="D2769" s="487">
        <v>17748.28</v>
      </c>
    </row>
    <row r="2770" spans="1:4" x14ac:dyDescent="0.25">
      <c r="A2770" s="88" t="s">
        <v>21490</v>
      </c>
      <c r="B2770" s="193" t="s">
        <v>21491</v>
      </c>
      <c r="C2770" s="88" t="s">
        <v>77</v>
      </c>
      <c r="D2770" s="487">
        <v>25743</v>
      </c>
    </row>
    <row r="2771" spans="1:4" x14ac:dyDescent="0.25">
      <c r="A2771" s="88" t="s">
        <v>21492</v>
      </c>
      <c r="B2771" s="193" t="s">
        <v>21493</v>
      </c>
      <c r="C2771" s="88" t="s">
        <v>77</v>
      </c>
      <c r="D2771" s="487">
        <v>36591.24</v>
      </c>
    </row>
    <row r="2772" spans="1:4" ht="25" x14ac:dyDescent="0.25">
      <c r="A2772" s="88" t="s">
        <v>5056</v>
      </c>
      <c r="B2772" s="193" t="s">
        <v>12906</v>
      </c>
      <c r="C2772" s="88" t="s">
        <v>77</v>
      </c>
      <c r="D2772" s="487">
        <v>52.4</v>
      </c>
    </row>
    <row r="2773" spans="1:4" ht="25" x14ac:dyDescent="0.25">
      <c r="A2773" s="88" t="s">
        <v>7128</v>
      </c>
      <c r="B2773" s="193" t="s">
        <v>12907</v>
      </c>
      <c r="C2773" s="88" t="s">
        <v>77</v>
      </c>
      <c r="D2773" s="487">
        <v>79.88</v>
      </c>
    </row>
    <row r="2774" spans="1:4" ht="25" x14ac:dyDescent="0.25">
      <c r="A2774" s="88" t="s">
        <v>7120</v>
      </c>
      <c r="B2774" s="193" t="s">
        <v>12908</v>
      </c>
      <c r="C2774" s="88" t="s">
        <v>77</v>
      </c>
      <c r="D2774" s="487">
        <v>101.52</v>
      </c>
    </row>
    <row r="2775" spans="1:4" ht="25" x14ac:dyDescent="0.25">
      <c r="A2775" s="88" t="s">
        <v>7121</v>
      </c>
      <c r="B2775" s="193" t="s">
        <v>12909</v>
      </c>
      <c r="C2775" s="88" t="s">
        <v>77</v>
      </c>
      <c r="D2775" s="487">
        <v>154.33000000000001</v>
      </c>
    </row>
    <row r="2776" spans="1:4" ht="25" x14ac:dyDescent="0.25">
      <c r="A2776" s="88" t="s">
        <v>7122</v>
      </c>
      <c r="B2776" s="193" t="s">
        <v>12910</v>
      </c>
      <c r="C2776" s="88" t="s">
        <v>77</v>
      </c>
      <c r="D2776" s="487">
        <v>286.17</v>
      </c>
    </row>
    <row r="2777" spans="1:4" ht="25" x14ac:dyDescent="0.25">
      <c r="A2777" s="88" t="s">
        <v>7123</v>
      </c>
      <c r="B2777" s="193" t="s">
        <v>12911</v>
      </c>
      <c r="C2777" s="88" t="s">
        <v>77</v>
      </c>
      <c r="D2777" s="487">
        <v>344.49</v>
      </c>
    </row>
    <row r="2778" spans="1:4" ht="25" x14ac:dyDescent="0.25">
      <c r="A2778" s="88" t="s">
        <v>7124</v>
      </c>
      <c r="B2778" s="193" t="s">
        <v>12912</v>
      </c>
      <c r="C2778" s="88" t="s">
        <v>77</v>
      </c>
      <c r="D2778" s="487">
        <v>667.24</v>
      </c>
    </row>
    <row r="2779" spans="1:4" ht="25" x14ac:dyDescent="0.25">
      <c r="A2779" s="88" t="s">
        <v>7125</v>
      </c>
      <c r="B2779" s="193" t="s">
        <v>12913</v>
      </c>
      <c r="C2779" s="88" t="s">
        <v>77</v>
      </c>
      <c r="D2779" s="487">
        <v>798.43</v>
      </c>
    </row>
    <row r="2780" spans="1:4" ht="25" x14ac:dyDescent="0.25">
      <c r="A2780" s="88" t="s">
        <v>7126</v>
      </c>
      <c r="B2780" s="193" t="s">
        <v>12914</v>
      </c>
      <c r="C2780" s="88" t="s">
        <v>77</v>
      </c>
      <c r="D2780" s="487">
        <v>979.55</v>
      </c>
    </row>
    <row r="2781" spans="1:4" ht="25" x14ac:dyDescent="0.25">
      <c r="A2781" s="88" t="s">
        <v>7127</v>
      </c>
      <c r="B2781" s="193" t="s">
        <v>12915</v>
      </c>
      <c r="C2781" s="88" t="s">
        <v>77</v>
      </c>
      <c r="D2781" s="487">
        <v>1419.45</v>
      </c>
    </row>
    <row r="2782" spans="1:4" x14ac:dyDescent="0.25">
      <c r="A2782" s="88" t="s">
        <v>5057</v>
      </c>
      <c r="B2782" s="193" t="s">
        <v>21494</v>
      </c>
      <c r="C2782" s="88" t="s">
        <v>77</v>
      </c>
      <c r="D2782" s="487">
        <v>113.4</v>
      </c>
    </row>
    <row r="2783" spans="1:4" x14ac:dyDescent="0.25">
      <c r="A2783" s="88" t="s">
        <v>13935</v>
      </c>
      <c r="B2783" s="193" t="s">
        <v>13936</v>
      </c>
      <c r="C2783" s="88" t="s">
        <v>77</v>
      </c>
      <c r="D2783" s="487">
        <v>155.66999999999999</v>
      </c>
    </row>
    <row r="2784" spans="1:4" x14ac:dyDescent="0.25">
      <c r="A2784" s="88" t="s">
        <v>13937</v>
      </c>
      <c r="B2784" s="193" t="s">
        <v>13938</v>
      </c>
      <c r="C2784" s="88" t="s">
        <v>77</v>
      </c>
      <c r="D2784" s="487">
        <v>239.96</v>
      </c>
    </row>
    <row r="2785" spans="1:4" x14ac:dyDescent="0.25">
      <c r="A2785" s="88" t="s">
        <v>13939</v>
      </c>
      <c r="B2785" s="193" t="s">
        <v>13940</v>
      </c>
      <c r="C2785" s="88" t="s">
        <v>77</v>
      </c>
      <c r="D2785" s="487">
        <v>911.9</v>
      </c>
    </row>
    <row r="2786" spans="1:4" x14ac:dyDescent="0.25">
      <c r="A2786" s="88" t="s">
        <v>13941</v>
      </c>
      <c r="B2786" s="193" t="s">
        <v>13942</v>
      </c>
      <c r="C2786" s="88" t="s">
        <v>77</v>
      </c>
      <c r="D2786" s="487">
        <v>1645.77</v>
      </c>
    </row>
    <row r="2787" spans="1:4" x14ac:dyDescent="0.25">
      <c r="A2787" s="88" t="s">
        <v>13943</v>
      </c>
      <c r="B2787" s="193" t="s">
        <v>13944</v>
      </c>
      <c r="C2787" s="88" t="s">
        <v>77</v>
      </c>
      <c r="D2787" s="487">
        <v>1888.94</v>
      </c>
    </row>
    <row r="2788" spans="1:4" x14ac:dyDescent="0.25">
      <c r="A2788" s="88" t="s">
        <v>13945</v>
      </c>
      <c r="B2788" s="193" t="s">
        <v>13946</v>
      </c>
      <c r="C2788" s="88" t="s">
        <v>77</v>
      </c>
      <c r="D2788" s="487">
        <v>2275.11</v>
      </c>
    </row>
    <row r="2789" spans="1:4" x14ac:dyDescent="0.25">
      <c r="A2789" s="88" t="s">
        <v>13947</v>
      </c>
      <c r="B2789" s="193" t="s">
        <v>13948</v>
      </c>
      <c r="C2789" s="88" t="s">
        <v>77</v>
      </c>
      <c r="D2789" s="487">
        <v>3013.7</v>
      </c>
    </row>
    <row r="2790" spans="1:4" x14ac:dyDescent="0.25">
      <c r="A2790" s="88" t="s">
        <v>13949</v>
      </c>
      <c r="B2790" s="193" t="s">
        <v>13950</v>
      </c>
      <c r="C2790" s="88" t="s">
        <v>77</v>
      </c>
      <c r="D2790" s="487">
        <v>5704.2</v>
      </c>
    </row>
    <row r="2791" spans="1:4" x14ac:dyDescent="0.25">
      <c r="A2791" s="88" t="s">
        <v>13951</v>
      </c>
      <c r="B2791" s="193" t="s">
        <v>13952</v>
      </c>
      <c r="C2791" s="88" t="s">
        <v>77</v>
      </c>
      <c r="D2791" s="487">
        <v>86.7</v>
      </c>
    </row>
    <row r="2792" spans="1:4" x14ac:dyDescent="0.25">
      <c r="A2792" s="88" t="s">
        <v>13953</v>
      </c>
      <c r="B2792" s="193" t="s">
        <v>13954</v>
      </c>
      <c r="C2792" s="88" t="s">
        <v>77</v>
      </c>
      <c r="D2792" s="487">
        <v>157.97</v>
      </c>
    </row>
    <row r="2793" spans="1:4" x14ac:dyDescent="0.25">
      <c r="A2793" s="88" t="s">
        <v>13955</v>
      </c>
      <c r="B2793" s="193" t="s">
        <v>13956</v>
      </c>
      <c r="C2793" s="88" t="s">
        <v>77</v>
      </c>
      <c r="D2793" s="487">
        <v>191.31</v>
      </c>
    </row>
    <row r="2794" spans="1:4" x14ac:dyDescent="0.25">
      <c r="A2794" s="88" t="s">
        <v>13957</v>
      </c>
      <c r="B2794" s="193" t="s">
        <v>13958</v>
      </c>
      <c r="C2794" s="88" t="s">
        <v>77</v>
      </c>
      <c r="D2794" s="487">
        <v>856.16</v>
      </c>
    </row>
    <row r="2795" spans="1:4" x14ac:dyDescent="0.25">
      <c r="A2795" s="88" t="s">
        <v>13959</v>
      </c>
      <c r="B2795" s="193" t="s">
        <v>13960</v>
      </c>
      <c r="C2795" s="88" t="s">
        <v>77</v>
      </c>
      <c r="D2795" s="487">
        <v>1606.61</v>
      </c>
    </row>
    <row r="2796" spans="1:4" x14ac:dyDescent="0.25">
      <c r="A2796" s="88" t="s">
        <v>13961</v>
      </c>
      <c r="B2796" s="193" t="s">
        <v>13962</v>
      </c>
      <c r="C2796" s="88" t="s">
        <v>77</v>
      </c>
      <c r="D2796" s="487">
        <v>1809.48</v>
      </c>
    </row>
    <row r="2797" spans="1:4" x14ac:dyDescent="0.25">
      <c r="A2797" s="88" t="s">
        <v>13963</v>
      </c>
      <c r="B2797" s="193" t="s">
        <v>13964</v>
      </c>
      <c r="C2797" s="88" t="s">
        <v>77</v>
      </c>
      <c r="D2797" s="487">
        <v>1828.48</v>
      </c>
    </row>
    <row r="2798" spans="1:4" x14ac:dyDescent="0.25">
      <c r="A2798" s="88" t="s">
        <v>13965</v>
      </c>
      <c r="B2798" s="193" t="s">
        <v>13966</v>
      </c>
      <c r="C2798" s="88" t="s">
        <v>77</v>
      </c>
      <c r="D2798" s="487">
        <v>2936.15</v>
      </c>
    </row>
    <row r="2799" spans="1:4" x14ac:dyDescent="0.25">
      <c r="A2799" s="88" t="s">
        <v>13967</v>
      </c>
      <c r="B2799" s="193" t="s">
        <v>13968</v>
      </c>
      <c r="C2799" s="88" t="s">
        <v>77</v>
      </c>
      <c r="D2799" s="487">
        <v>6202.19</v>
      </c>
    </row>
    <row r="2800" spans="1:4" x14ac:dyDescent="0.25">
      <c r="A2800" s="88" t="s">
        <v>7338</v>
      </c>
      <c r="B2800" s="193" t="s">
        <v>13066</v>
      </c>
      <c r="C2800" s="88" t="s">
        <v>77</v>
      </c>
      <c r="D2800" s="487">
        <v>61.1</v>
      </c>
    </row>
    <row r="2801" spans="1:4" x14ac:dyDescent="0.25">
      <c r="A2801" s="88" t="s">
        <v>7339</v>
      </c>
      <c r="B2801" s="193" t="s">
        <v>13067</v>
      </c>
      <c r="C2801" s="88" t="s">
        <v>77</v>
      </c>
      <c r="D2801" s="487">
        <v>79.42</v>
      </c>
    </row>
    <row r="2802" spans="1:4" x14ac:dyDescent="0.25">
      <c r="A2802" s="88" t="s">
        <v>7330</v>
      </c>
      <c r="B2802" s="193" t="s">
        <v>13068</v>
      </c>
      <c r="C2802" s="88" t="s">
        <v>77</v>
      </c>
      <c r="D2802" s="487">
        <v>91.16</v>
      </c>
    </row>
    <row r="2803" spans="1:4" x14ac:dyDescent="0.25">
      <c r="A2803" s="88" t="s">
        <v>7331</v>
      </c>
      <c r="B2803" s="193" t="s">
        <v>13069</v>
      </c>
      <c r="C2803" s="88" t="s">
        <v>77</v>
      </c>
      <c r="D2803" s="487">
        <v>193.68</v>
      </c>
    </row>
    <row r="2804" spans="1:4" x14ac:dyDescent="0.25">
      <c r="A2804" s="88" t="s">
        <v>7332</v>
      </c>
      <c r="B2804" s="193" t="s">
        <v>13070</v>
      </c>
      <c r="C2804" s="88" t="s">
        <v>77</v>
      </c>
      <c r="D2804" s="487">
        <v>227.61</v>
      </c>
    </row>
    <row r="2805" spans="1:4" x14ac:dyDescent="0.25">
      <c r="A2805" s="88" t="s">
        <v>7333</v>
      </c>
      <c r="B2805" s="193" t="s">
        <v>13071</v>
      </c>
      <c r="C2805" s="88" t="s">
        <v>77</v>
      </c>
      <c r="D2805" s="487">
        <v>227.61</v>
      </c>
    </row>
    <row r="2806" spans="1:4" x14ac:dyDescent="0.25">
      <c r="A2806" s="88" t="s">
        <v>7334</v>
      </c>
      <c r="B2806" s="193" t="s">
        <v>13072</v>
      </c>
      <c r="C2806" s="88" t="s">
        <v>77</v>
      </c>
      <c r="D2806" s="487">
        <v>340.7</v>
      </c>
    </row>
    <row r="2807" spans="1:4" x14ac:dyDescent="0.25">
      <c r="A2807" s="88" t="s">
        <v>7335</v>
      </c>
      <c r="B2807" s="193" t="s">
        <v>13073</v>
      </c>
      <c r="C2807" s="88" t="s">
        <v>77</v>
      </c>
      <c r="D2807" s="487">
        <v>382.19</v>
      </c>
    </row>
    <row r="2808" spans="1:4" x14ac:dyDescent="0.25">
      <c r="A2808" s="88" t="s">
        <v>7336</v>
      </c>
      <c r="B2808" s="193" t="s">
        <v>13074</v>
      </c>
      <c r="C2808" s="88" t="s">
        <v>77</v>
      </c>
      <c r="D2808" s="487">
        <v>476.69</v>
      </c>
    </row>
    <row r="2809" spans="1:4" x14ac:dyDescent="0.25">
      <c r="A2809" s="88" t="s">
        <v>7337</v>
      </c>
      <c r="B2809" s="193" t="s">
        <v>13075</v>
      </c>
      <c r="C2809" s="88" t="s">
        <v>77</v>
      </c>
      <c r="D2809" s="487">
        <v>956.5</v>
      </c>
    </row>
    <row r="2810" spans="1:4" x14ac:dyDescent="0.25">
      <c r="A2810" s="88" t="s">
        <v>5147</v>
      </c>
      <c r="B2810" s="193" t="s">
        <v>5148</v>
      </c>
      <c r="C2810" s="88" t="s">
        <v>77</v>
      </c>
      <c r="D2810" s="487">
        <v>42.26</v>
      </c>
    </row>
    <row r="2811" spans="1:4" x14ac:dyDescent="0.25">
      <c r="A2811" s="88" t="s">
        <v>7404</v>
      </c>
      <c r="B2811" s="193" t="s">
        <v>10885</v>
      </c>
      <c r="C2811" s="88" t="s">
        <v>77</v>
      </c>
      <c r="D2811" s="487">
        <v>86.15</v>
      </c>
    </row>
    <row r="2812" spans="1:4" x14ac:dyDescent="0.25">
      <c r="A2812" s="88" t="s">
        <v>7398</v>
      </c>
      <c r="B2812" s="193" t="s">
        <v>10879</v>
      </c>
      <c r="C2812" s="88" t="s">
        <v>77</v>
      </c>
      <c r="D2812" s="487">
        <v>123.19</v>
      </c>
    </row>
    <row r="2813" spans="1:4" x14ac:dyDescent="0.25">
      <c r="A2813" s="88" t="s">
        <v>7399</v>
      </c>
      <c r="B2813" s="193" t="s">
        <v>10880</v>
      </c>
      <c r="C2813" s="88" t="s">
        <v>77</v>
      </c>
      <c r="D2813" s="487">
        <v>191.61</v>
      </c>
    </row>
    <row r="2814" spans="1:4" x14ac:dyDescent="0.25">
      <c r="A2814" s="88" t="s">
        <v>5143</v>
      </c>
      <c r="B2814" s="193" t="s">
        <v>5144</v>
      </c>
      <c r="C2814" s="88" t="s">
        <v>77</v>
      </c>
      <c r="D2814" s="487">
        <v>322.01</v>
      </c>
    </row>
    <row r="2815" spans="1:4" x14ac:dyDescent="0.25">
      <c r="A2815" s="88" t="s">
        <v>7400</v>
      </c>
      <c r="B2815" s="193" t="s">
        <v>10881</v>
      </c>
      <c r="C2815" s="88" t="s">
        <v>77</v>
      </c>
      <c r="D2815" s="487">
        <v>402.13</v>
      </c>
    </row>
    <row r="2816" spans="1:4" x14ac:dyDescent="0.25">
      <c r="A2816" s="88" t="s">
        <v>5145</v>
      </c>
      <c r="B2816" s="193" t="s">
        <v>5146</v>
      </c>
      <c r="C2816" s="88" t="s">
        <v>77</v>
      </c>
      <c r="D2816" s="487">
        <v>414.93</v>
      </c>
    </row>
    <row r="2817" spans="1:4" x14ac:dyDescent="0.25">
      <c r="A2817" s="88" t="s">
        <v>7401</v>
      </c>
      <c r="B2817" s="193" t="s">
        <v>10882</v>
      </c>
      <c r="C2817" s="88" t="s">
        <v>77</v>
      </c>
      <c r="D2817" s="487">
        <v>593.98</v>
      </c>
    </row>
    <row r="2818" spans="1:4" x14ac:dyDescent="0.25">
      <c r="A2818" s="88" t="s">
        <v>7402</v>
      </c>
      <c r="B2818" s="193" t="s">
        <v>10883</v>
      </c>
      <c r="C2818" s="88" t="s">
        <v>77</v>
      </c>
      <c r="D2818" s="487">
        <v>950.26</v>
      </c>
    </row>
    <row r="2819" spans="1:4" x14ac:dyDescent="0.25">
      <c r="A2819" s="88" t="s">
        <v>7403</v>
      </c>
      <c r="B2819" s="193" t="s">
        <v>10884</v>
      </c>
      <c r="C2819" s="88" t="s">
        <v>77</v>
      </c>
      <c r="D2819" s="487">
        <v>3006.03</v>
      </c>
    </row>
    <row r="2820" spans="1:4" x14ac:dyDescent="0.25">
      <c r="A2820" s="88" t="s">
        <v>7485</v>
      </c>
      <c r="B2820" s="193" t="s">
        <v>10959</v>
      </c>
      <c r="C2820" s="88" t="s">
        <v>77</v>
      </c>
      <c r="D2820" s="487">
        <v>189</v>
      </c>
    </row>
    <row r="2821" spans="1:4" ht="25" x14ac:dyDescent="0.25">
      <c r="A2821" s="88" t="s">
        <v>7484</v>
      </c>
      <c r="B2821" s="193" t="s">
        <v>10958</v>
      </c>
      <c r="C2821" s="88" t="s">
        <v>77</v>
      </c>
      <c r="D2821" s="487">
        <v>225</v>
      </c>
    </row>
    <row r="2822" spans="1:4" x14ac:dyDescent="0.25">
      <c r="A2822" s="88" t="s">
        <v>7486</v>
      </c>
      <c r="B2822" s="193" t="s">
        <v>10960</v>
      </c>
      <c r="C2822" s="88" t="s">
        <v>77</v>
      </c>
      <c r="D2822" s="487">
        <v>225</v>
      </c>
    </row>
    <row r="2823" spans="1:4" x14ac:dyDescent="0.25">
      <c r="A2823" s="88" t="s">
        <v>7638</v>
      </c>
      <c r="B2823" s="193" t="s">
        <v>13969</v>
      </c>
      <c r="C2823" s="88" t="s">
        <v>77</v>
      </c>
      <c r="D2823" s="487">
        <v>77.25</v>
      </c>
    </row>
    <row r="2824" spans="1:4" x14ac:dyDescent="0.25">
      <c r="A2824" s="88" t="s">
        <v>7639</v>
      </c>
      <c r="B2824" s="193" t="s">
        <v>13970</v>
      </c>
      <c r="C2824" s="88" t="s">
        <v>77</v>
      </c>
      <c r="D2824" s="487">
        <v>139.66</v>
      </c>
    </row>
    <row r="2825" spans="1:4" x14ac:dyDescent="0.25">
      <c r="A2825" s="88" t="s">
        <v>13971</v>
      </c>
      <c r="B2825" s="193" t="s">
        <v>13972</v>
      </c>
      <c r="C2825" s="88" t="s">
        <v>77</v>
      </c>
      <c r="D2825" s="487">
        <v>221.29</v>
      </c>
    </row>
    <row r="2826" spans="1:4" x14ac:dyDescent="0.25">
      <c r="A2826" s="88" t="s">
        <v>13973</v>
      </c>
      <c r="B2826" s="193" t="s">
        <v>13974</v>
      </c>
      <c r="C2826" s="88" t="s">
        <v>77</v>
      </c>
      <c r="D2826" s="487">
        <v>245.38</v>
      </c>
    </row>
    <row r="2827" spans="1:4" x14ac:dyDescent="0.25">
      <c r="A2827" s="88" t="s">
        <v>13975</v>
      </c>
      <c r="B2827" s="193" t="s">
        <v>13976</v>
      </c>
      <c r="C2827" s="88" t="s">
        <v>77</v>
      </c>
      <c r="D2827" s="487">
        <v>788.8</v>
      </c>
    </row>
    <row r="2828" spans="1:4" x14ac:dyDescent="0.25">
      <c r="A2828" s="88" t="s">
        <v>13977</v>
      </c>
      <c r="B2828" s="193" t="s">
        <v>13978</v>
      </c>
      <c r="C2828" s="88" t="s">
        <v>77</v>
      </c>
      <c r="D2828" s="487">
        <v>1780.37</v>
      </c>
    </row>
    <row r="2829" spans="1:4" x14ac:dyDescent="0.25">
      <c r="A2829" s="88" t="s">
        <v>13979</v>
      </c>
      <c r="B2829" s="193" t="s">
        <v>13980</v>
      </c>
      <c r="C2829" s="88" t="s">
        <v>77</v>
      </c>
      <c r="D2829" s="487">
        <v>2299.3200000000002</v>
      </c>
    </row>
    <row r="2830" spans="1:4" x14ac:dyDescent="0.25">
      <c r="A2830" s="88" t="s">
        <v>13981</v>
      </c>
      <c r="B2830" s="193" t="s">
        <v>13982</v>
      </c>
      <c r="C2830" s="88" t="s">
        <v>77</v>
      </c>
      <c r="D2830" s="487">
        <v>2232.48</v>
      </c>
    </row>
    <row r="2831" spans="1:4" x14ac:dyDescent="0.25">
      <c r="A2831" s="88" t="s">
        <v>13983</v>
      </c>
      <c r="B2831" s="193" t="s">
        <v>13984</v>
      </c>
      <c r="C2831" s="88" t="s">
        <v>77</v>
      </c>
      <c r="D2831" s="487">
        <v>4101.04</v>
      </c>
    </row>
    <row r="2832" spans="1:4" x14ac:dyDescent="0.25">
      <c r="A2832" s="88" t="s">
        <v>13985</v>
      </c>
      <c r="B2832" s="193" t="s">
        <v>13986</v>
      </c>
      <c r="C2832" s="88" t="s">
        <v>77</v>
      </c>
      <c r="D2832" s="487">
        <v>6188.84</v>
      </c>
    </row>
    <row r="2833" spans="1:4" x14ac:dyDescent="0.25">
      <c r="A2833" s="88" t="s">
        <v>13987</v>
      </c>
      <c r="B2833" s="193" t="s">
        <v>13988</v>
      </c>
      <c r="C2833" s="88" t="s">
        <v>77</v>
      </c>
      <c r="D2833" s="487">
        <v>95.9</v>
      </c>
    </row>
    <row r="2834" spans="1:4" x14ac:dyDescent="0.25">
      <c r="A2834" s="88" t="s">
        <v>13989</v>
      </c>
      <c r="B2834" s="193" t="s">
        <v>13990</v>
      </c>
      <c r="C2834" s="88" t="s">
        <v>77</v>
      </c>
      <c r="D2834" s="487">
        <v>165.42</v>
      </c>
    </row>
    <row r="2835" spans="1:4" x14ac:dyDescent="0.25">
      <c r="A2835" s="88" t="s">
        <v>13991</v>
      </c>
      <c r="B2835" s="193" t="s">
        <v>13992</v>
      </c>
      <c r="C2835" s="88" t="s">
        <v>77</v>
      </c>
      <c r="D2835" s="487">
        <v>214.39</v>
      </c>
    </row>
    <row r="2836" spans="1:4" x14ac:dyDescent="0.25">
      <c r="A2836" s="88" t="s">
        <v>13993</v>
      </c>
      <c r="B2836" s="193" t="s">
        <v>13994</v>
      </c>
      <c r="C2836" s="88" t="s">
        <v>77</v>
      </c>
      <c r="D2836" s="487">
        <v>397.96</v>
      </c>
    </row>
    <row r="2837" spans="1:4" x14ac:dyDescent="0.25">
      <c r="A2837" s="88" t="s">
        <v>13995</v>
      </c>
      <c r="B2837" s="193" t="s">
        <v>13996</v>
      </c>
      <c r="C2837" s="88" t="s">
        <v>77</v>
      </c>
      <c r="D2837" s="487">
        <v>2550.06</v>
      </c>
    </row>
    <row r="2838" spans="1:4" x14ac:dyDescent="0.25">
      <c r="A2838" s="88" t="s">
        <v>13997</v>
      </c>
      <c r="B2838" s="193" t="s">
        <v>13998</v>
      </c>
      <c r="C2838" s="88" t="s">
        <v>77</v>
      </c>
      <c r="D2838" s="487">
        <v>3132.63</v>
      </c>
    </row>
    <row r="2839" spans="1:4" x14ac:dyDescent="0.25">
      <c r="A2839" s="88" t="s">
        <v>13999</v>
      </c>
      <c r="B2839" s="193" t="s">
        <v>14000</v>
      </c>
      <c r="C2839" s="88" t="s">
        <v>77</v>
      </c>
      <c r="D2839" s="487">
        <v>1313.4</v>
      </c>
    </row>
    <row r="2840" spans="1:4" x14ac:dyDescent="0.25">
      <c r="A2840" s="88" t="s">
        <v>14001</v>
      </c>
      <c r="B2840" s="193" t="s">
        <v>14002</v>
      </c>
      <c r="C2840" s="88" t="s">
        <v>77</v>
      </c>
      <c r="D2840" s="487">
        <v>1958.93</v>
      </c>
    </row>
    <row r="2841" spans="1:4" x14ac:dyDescent="0.25">
      <c r="A2841" s="88" t="s">
        <v>14003</v>
      </c>
      <c r="B2841" s="193" t="s">
        <v>14004</v>
      </c>
      <c r="C2841" s="88" t="s">
        <v>77</v>
      </c>
      <c r="D2841" s="487">
        <v>7030.68</v>
      </c>
    </row>
    <row r="2842" spans="1:4" x14ac:dyDescent="0.25">
      <c r="A2842" s="88" t="s">
        <v>7005</v>
      </c>
      <c r="B2842" s="193" t="s">
        <v>10299</v>
      </c>
      <c r="C2842" s="88" t="s">
        <v>77</v>
      </c>
      <c r="D2842" s="487">
        <v>7.28</v>
      </c>
    </row>
    <row r="2843" spans="1:4" x14ac:dyDescent="0.25">
      <c r="A2843" s="88" t="s">
        <v>7006</v>
      </c>
      <c r="B2843" s="193" t="s">
        <v>10300</v>
      </c>
      <c r="C2843" s="88" t="s">
        <v>77</v>
      </c>
      <c r="D2843" s="487">
        <v>17.22</v>
      </c>
    </row>
    <row r="2844" spans="1:4" x14ac:dyDescent="0.25">
      <c r="A2844" s="88" t="s">
        <v>5225</v>
      </c>
      <c r="B2844" s="193" t="s">
        <v>10301</v>
      </c>
      <c r="C2844" s="88" t="s">
        <v>77</v>
      </c>
      <c r="D2844" s="487">
        <v>8.4600000000000009</v>
      </c>
    </row>
    <row r="2845" spans="1:4" x14ac:dyDescent="0.25">
      <c r="A2845" s="88" t="s">
        <v>5226</v>
      </c>
      <c r="B2845" s="193" t="s">
        <v>10302</v>
      </c>
      <c r="C2845" s="88" t="s">
        <v>77</v>
      </c>
      <c r="D2845" s="487">
        <v>19.84</v>
      </c>
    </row>
    <row r="2846" spans="1:4" ht="25" x14ac:dyDescent="0.25">
      <c r="A2846" s="88" t="s">
        <v>21495</v>
      </c>
      <c r="B2846" s="193" t="s">
        <v>21496</v>
      </c>
      <c r="C2846" s="88" t="s">
        <v>77</v>
      </c>
      <c r="D2846" s="487">
        <v>2582.4</v>
      </c>
    </row>
    <row r="2847" spans="1:4" ht="25" x14ac:dyDescent="0.25">
      <c r="A2847" s="88" t="s">
        <v>21497</v>
      </c>
      <c r="B2847" s="193" t="s">
        <v>21498</v>
      </c>
      <c r="C2847" s="88" t="s">
        <v>77</v>
      </c>
      <c r="D2847" s="487">
        <v>10283.969999999999</v>
      </c>
    </row>
    <row r="2848" spans="1:4" ht="25" x14ac:dyDescent="0.25">
      <c r="A2848" s="88" t="s">
        <v>21499</v>
      </c>
      <c r="B2848" s="193" t="s">
        <v>21500</v>
      </c>
      <c r="C2848" s="88" t="s">
        <v>77</v>
      </c>
      <c r="D2848" s="487">
        <v>14367.33</v>
      </c>
    </row>
    <row r="2849" spans="1:4" ht="25" x14ac:dyDescent="0.25">
      <c r="A2849" s="88" t="s">
        <v>21501</v>
      </c>
      <c r="B2849" s="193" t="s">
        <v>21502</v>
      </c>
      <c r="C2849" s="88" t="s">
        <v>77</v>
      </c>
      <c r="D2849" s="487">
        <v>18345.650000000001</v>
      </c>
    </row>
    <row r="2850" spans="1:4" ht="25" x14ac:dyDescent="0.25">
      <c r="A2850" s="88" t="s">
        <v>21503</v>
      </c>
      <c r="B2850" s="193" t="s">
        <v>21504</v>
      </c>
      <c r="C2850" s="88" t="s">
        <v>77</v>
      </c>
      <c r="D2850" s="487">
        <v>22080</v>
      </c>
    </row>
    <row r="2851" spans="1:4" ht="25" x14ac:dyDescent="0.25">
      <c r="A2851" s="88" t="s">
        <v>21505</v>
      </c>
      <c r="B2851" s="193" t="s">
        <v>21506</v>
      </c>
      <c r="C2851" s="88" t="s">
        <v>77</v>
      </c>
      <c r="D2851" s="487">
        <v>25017</v>
      </c>
    </row>
    <row r="2852" spans="1:4" ht="25" x14ac:dyDescent="0.25">
      <c r="A2852" s="88" t="s">
        <v>21507</v>
      </c>
      <c r="B2852" s="193" t="s">
        <v>21508</v>
      </c>
      <c r="C2852" s="88" t="s">
        <v>77</v>
      </c>
      <c r="D2852" s="487">
        <v>28517.64</v>
      </c>
    </row>
    <row r="2853" spans="1:4" x14ac:dyDescent="0.25">
      <c r="A2853" s="88" t="s">
        <v>21509</v>
      </c>
      <c r="B2853" s="193" t="s">
        <v>21510</v>
      </c>
      <c r="C2853" s="88" t="s">
        <v>77</v>
      </c>
      <c r="D2853" s="487">
        <v>12506.89</v>
      </c>
    </row>
    <row r="2854" spans="1:4" x14ac:dyDescent="0.25">
      <c r="A2854" s="88" t="s">
        <v>21511</v>
      </c>
      <c r="B2854" s="193" t="s">
        <v>21512</v>
      </c>
      <c r="C2854" s="88" t="s">
        <v>77</v>
      </c>
      <c r="D2854" s="487">
        <v>18410.2</v>
      </c>
    </row>
    <row r="2855" spans="1:4" x14ac:dyDescent="0.25">
      <c r="A2855" s="88" t="s">
        <v>21513</v>
      </c>
      <c r="B2855" s="193" t="s">
        <v>21514</v>
      </c>
      <c r="C2855" s="88" t="s">
        <v>77</v>
      </c>
      <c r="D2855" s="487">
        <v>23806.04</v>
      </c>
    </row>
    <row r="2856" spans="1:4" x14ac:dyDescent="0.25">
      <c r="A2856" s="88" t="s">
        <v>21515</v>
      </c>
      <c r="B2856" s="193" t="s">
        <v>21516</v>
      </c>
      <c r="C2856" s="88" t="s">
        <v>77</v>
      </c>
      <c r="D2856" s="487">
        <v>31490.04</v>
      </c>
    </row>
    <row r="2857" spans="1:4" x14ac:dyDescent="0.25">
      <c r="A2857" s="88" t="s">
        <v>21517</v>
      </c>
      <c r="B2857" s="193" t="s">
        <v>21518</v>
      </c>
      <c r="C2857" s="88" t="s">
        <v>77</v>
      </c>
      <c r="D2857" s="487">
        <v>41997.4</v>
      </c>
    </row>
    <row r="2858" spans="1:4" x14ac:dyDescent="0.25">
      <c r="A2858" s="88" t="s">
        <v>21519</v>
      </c>
      <c r="B2858" s="193" t="s">
        <v>21520</v>
      </c>
      <c r="C2858" s="88" t="s">
        <v>77</v>
      </c>
      <c r="D2858" s="487">
        <v>54611</v>
      </c>
    </row>
    <row r="2859" spans="1:4" x14ac:dyDescent="0.25">
      <c r="A2859" s="88" t="s">
        <v>21521</v>
      </c>
      <c r="B2859" s="193" t="s">
        <v>21522</v>
      </c>
      <c r="C2859" s="88" t="s">
        <v>77</v>
      </c>
      <c r="D2859" s="487">
        <v>86149.57</v>
      </c>
    </row>
    <row r="2860" spans="1:4" x14ac:dyDescent="0.25">
      <c r="A2860" s="88" t="s">
        <v>21523</v>
      </c>
      <c r="B2860" s="193" t="s">
        <v>21524</v>
      </c>
      <c r="C2860" s="88" t="s">
        <v>77</v>
      </c>
      <c r="D2860" s="487">
        <v>11583.2</v>
      </c>
    </row>
    <row r="2861" spans="1:4" x14ac:dyDescent="0.25">
      <c r="A2861" s="88" t="s">
        <v>21525</v>
      </c>
      <c r="B2861" s="193" t="s">
        <v>21526</v>
      </c>
      <c r="C2861" s="88" t="s">
        <v>77</v>
      </c>
      <c r="D2861" s="487">
        <v>13768.98</v>
      </c>
    </row>
    <row r="2862" spans="1:4" x14ac:dyDescent="0.25">
      <c r="A2862" s="88" t="s">
        <v>21527</v>
      </c>
      <c r="B2862" s="193" t="s">
        <v>21528</v>
      </c>
      <c r="C2862" s="88" t="s">
        <v>77</v>
      </c>
      <c r="D2862" s="487">
        <v>16338.66</v>
      </c>
    </row>
    <row r="2863" spans="1:4" x14ac:dyDescent="0.25">
      <c r="A2863" s="88" t="s">
        <v>21529</v>
      </c>
      <c r="B2863" s="193" t="s">
        <v>21530</v>
      </c>
      <c r="C2863" s="88" t="s">
        <v>77</v>
      </c>
      <c r="D2863" s="487">
        <v>20366.61</v>
      </c>
    </row>
    <row r="2864" spans="1:4" x14ac:dyDescent="0.25">
      <c r="A2864" s="88" t="s">
        <v>21531</v>
      </c>
      <c r="B2864" s="193" t="s">
        <v>21532</v>
      </c>
      <c r="C2864" s="88" t="s">
        <v>77</v>
      </c>
      <c r="D2864" s="487">
        <v>26160.9</v>
      </c>
    </row>
    <row r="2865" spans="1:4" x14ac:dyDescent="0.25">
      <c r="A2865" s="88" t="s">
        <v>21533</v>
      </c>
      <c r="B2865" s="193" t="s">
        <v>21534</v>
      </c>
      <c r="C2865" s="88" t="s">
        <v>77</v>
      </c>
      <c r="D2865" s="487">
        <v>33433</v>
      </c>
    </row>
    <row r="2866" spans="1:4" x14ac:dyDescent="0.25">
      <c r="A2866" s="88" t="s">
        <v>21535</v>
      </c>
      <c r="B2866" s="193" t="s">
        <v>21536</v>
      </c>
      <c r="C2866" s="88" t="s">
        <v>77</v>
      </c>
      <c r="D2866" s="487">
        <v>52390.12</v>
      </c>
    </row>
    <row r="2867" spans="1:4" x14ac:dyDescent="0.25">
      <c r="A2867" s="88" t="s">
        <v>21537</v>
      </c>
      <c r="B2867" s="193" t="s">
        <v>21538</v>
      </c>
      <c r="C2867" s="88" t="s">
        <v>77</v>
      </c>
      <c r="D2867" s="487">
        <v>1727</v>
      </c>
    </row>
    <row r="2868" spans="1:4" x14ac:dyDescent="0.25">
      <c r="A2868" s="88" t="s">
        <v>21539</v>
      </c>
      <c r="B2868" s="193" t="s">
        <v>21540</v>
      </c>
      <c r="C2868" s="88" t="s">
        <v>77</v>
      </c>
      <c r="D2868" s="487">
        <v>3159</v>
      </c>
    </row>
    <row r="2869" spans="1:4" x14ac:dyDescent="0.25">
      <c r="A2869" s="88" t="s">
        <v>21541</v>
      </c>
      <c r="B2869" s="193" t="s">
        <v>21542</v>
      </c>
      <c r="C2869" s="88" t="s">
        <v>77</v>
      </c>
      <c r="D2869" s="487">
        <v>4715</v>
      </c>
    </row>
    <row r="2870" spans="1:4" x14ac:dyDescent="0.25">
      <c r="A2870" s="88" t="s">
        <v>21543</v>
      </c>
      <c r="B2870" s="193" t="s">
        <v>21544</v>
      </c>
      <c r="C2870" s="88" t="s">
        <v>77</v>
      </c>
      <c r="D2870" s="487">
        <v>6129.5</v>
      </c>
    </row>
    <row r="2871" spans="1:4" x14ac:dyDescent="0.25">
      <c r="A2871" s="88" t="s">
        <v>21545</v>
      </c>
      <c r="B2871" s="193" t="s">
        <v>21546</v>
      </c>
      <c r="C2871" s="88" t="s">
        <v>77</v>
      </c>
      <c r="D2871" s="487">
        <v>7072.5</v>
      </c>
    </row>
    <row r="2872" spans="1:4" x14ac:dyDescent="0.25">
      <c r="A2872" s="88" t="s">
        <v>21547</v>
      </c>
      <c r="B2872" s="193" t="s">
        <v>21548</v>
      </c>
      <c r="C2872" s="88" t="s">
        <v>77</v>
      </c>
      <c r="D2872" s="487">
        <v>9147.1</v>
      </c>
    </row>
    <row r="2873" spans="1:4" x14ac:dyDescent="0.25">
      <c r="A2873" s="88" t="s">
        <v>21549</v>
      </c>
      <c r="B2873" s="193" t="s">
        <v>21550</v>
      </c>
      <c r="C2873" s="88" t="s">
        <v>77</v>
      </c>
      <c r="D2873" s="487">
        <v>11463</v>
      </c>
    </row>
    <row r="2874" spans="1:4" x14ac:dyDescent="0.25">
      <c r="A2874" s="88" t="s">
        <v>21551</v>
      </c>
      <c r="B2874" s="193" t="s">
        <v>21552</v>
      </c>
      <c r="C2874" s="88" t="s">
        <v>77</v>
      </c>
      <c r="D2874" s="487">
        <v>3996.19</v>
      </c>
    </row>
    <row r="2875" spans="1:4" x14ac:dyDescent="0.25">
      <c r="A2875" s="88" t="s">
        <v>21553</v>
      </c>
      <c r="B2875" s="193" t="s">
        <v>21554</v>
      </c>
      <c r="C2875" s="88" t="s">
        <v>77</v>
      </c>
      <c r="D2875" s="487">
        <v>10188.040000000001</v>
      </c>
    </row>
    <row r="2876" spans="1:4" x14ac:dyDescent="0.25">
      <c r="A2876" s="88" t="s">
        <v>21555</v>
      </c>
      <c r="B2876" s="193" t="s">
        <v>21556</v>
      </c>
      <c r="C2876" s="88" t="s">
        <v>77</v>
      </c>
      <c r="D2876" s="487">
        <v>14347.16</v>
      </c>
    </row>
    <row r="2877" spans="1:4" x14ac:dyDescent="0.25">
      <c r="A2877" s="88" t="s">
        <v>21557</v>
      </c>
      <c r="B2877" s="193" t="s">
        <v>21558</v>
      </c>
      <c r="C2877" s="88" t="s">
        <v>77</v>
      </c>
      <c r="D2877" s="487">
        <v>19324.28</v>
      </c>
    </row>
    <row r="2878" spans="1:4" x14ac:dyDescent="0.25">
      <c r="A2878" s="88" t="s">
        <v>21559</v>
      </c>
      <c r="B2878" s="193" t="s">
        <v>21560</v>
      </c>
      <c r="C2878" s="88" t="s">
        <v>77</v>
      </c>
      <c r="D2878" s="487">
        <v>25307.5</v>
      </c>
    </row>
    <row r="2879" spans="1:4" x14ac:dyDescent="0.25">
      <c r="A2879" s="88" t="s">
        <v>21561</v>
      </c>
      <c r="B2879" s="193" t="s">
        <v>21562</v>
      </c>
      <c r="C2879" s="88" t="s">
        <v>77</v>
      </c>
      <c r="D2879" s="487">
        <v>31688</v>
      </c>
    </row>
    <row r="2880" spans="1:4" x14ac:dyDescent="0.25">
      <c r="A2880" s="88" t="s">
        <v>21563</v>
      </c>
      <c r="B2880" s="193" t="s">
        <v>21564</v>
      </c>
      <c r="C2880" s="88" t="s">
        <v>77</v>
      </c>
      <c r="D2880" s="487">
        <v>45658.6</v>
      </c>
    </row>
    <row r="2881" spans="1:4" x14ac:dyDescent="0.25">
      <c r="A2881" s="88" t="s">
        <v>21565</v>
      </c>
      <c r="B2881" s="193" t="s">
        <v>21566</v>
      </c>
      <c r="C2881" s="88" t="s">
        <v>77</v>
      </c>
      <c r="D2881" s="487">
        <v>9859.42</v>
      </c>
    </row>
    <row r="2882" spans="1:4" x14ac:dyDescent="0.25">
      <c r="A2882" s="88" t="s">
        <v>21567</v>
      </c>
      <c r="B2882" s="193" t="s">
        <v>21568</v>
      </c>
      <c r="C2882" s="88" t="s">
        <v>77</v>
      </c>
      <c r="D2882" s="487">
        <v>17494.95</v>
      </c>
    </row>
    <row r="2883" spans="1:4" x14ac:dyDescent="0.25">
      <c r="A2883" s="88" t="s">
        <v>21569</v>
      </c>
      <c r="B2883" s="193" t="s">
        <v>21570</v>
      </c>
      <c r="C2883" s="88" t="s">
        <v>77</v>
      </c>
      <c r="D2883" s="487">
        <v>23802.23</v>
      </c>
    </row>
    <row r="2884" spans="1:4" x14ac:dyDescent="0.25">
      <c r="A2884" s="88" t="s">
        <v>21571</v>
      </c>
      <c r="B2884" s="193" t="s">
        <v>21572</v>
      </c>
      <c r="C2884" s="88" t="s">
        <v>77</v>
      </c>
      <c r="D2884" s="487">
        <v>32370.33</v>
      </c>
    </row>
    <row r="2885" spans="1:4" x14ac:dyDescent="0.25">
      <c r="A2885" s="88" t="s">
        <v>21573</v>
      </c>
      <c r="B2885" s="193" t="s">
        <v>21574</v>
      </c>
      <c r="C2885" s="88" t="s">
        <v>77</v>
      </c>
      <c r="D2885" s="487">
        <v>10429.44</v>
      </c>
    </row>
    <row r="2886" spans="1:4" x14ac:dyDescent="0.25">
      <c r="A2886" s="88"/>
      <c r="B2886" s="193" t="s">
        <v>12378</v>
      </c>
      <c r="C2886" s="88"/>
      <c r="D2886" s="487"/>
    </row>
    <row r="2887" spans="1:4" x14ac:dyDescent="0.25">
      <c r="A2887" s="88" t="s">
        <v>7701</v>
      </c>
      <c r="B2887" s="193" t="s">
        <v>11045</v>
      </c>
      <c r="C2887" s="88" t="s">
        <v>74</v>
      </c>
      <c r="D2887" s="487">
        <v>4.28</v>
      </c>
    </row>
    <row r="2888" spans="1:4" x14ac:dyDescent="0.25">
      <c r="A2888" s="88" t="s">
        <v>7702</v>
      </c>
      <c r="B2888" s="193" t="s">
        <v>11046</v>
      </c>
      <c r="C2888" s="88" t="s">
        <v>74</v>
      </c>
      <c r="D2888" s="487">
        <v>9.3800000000000008</v>
      </c>
    </row>
    <row r="2889" spans="1:4" x14ac:dyDescent="0.25">
      <c r="A2889" s="88" t="s">
        <v>5269</v>
      </c>
      <c r="B2889" s="193" t="s">
        <v>10695</v>
      </c>
      <c r="C2889" s="88" t="s">
        <v>74</v>
      </c>
      <c r="D2889" s="487">
        <v>29.3</v>
      </c>
    </row>
    <row r="2890" spans="1:4" x14ac:dyDescent="0.25">
      <c r="A2890" s="88" t="s">
        <v>5270</v>
      </c>
      <c r="B2890" s="193" t="s">
        <v>10696</v>
      </c>
      <c r="C2890" s="88" t="s">
        <v>74</v>
      </c>
      <c r="D2890" s="487">
        <v>65.84</v>
      </c>
    </row>
    <row r="2891" spans="1:4" x14ac:dyDescent="0.25">
      <c r="A2891" s="88" t="s">
        <v>5265</v>
      </c>
      <c r="B2891" s="193" t="s">
        <v>7021</v>
      </c>
      <c r="C2891" s="88" t="s">
        <v>74</v>
      </c>
      <c r="D2891" s="487">
        <v>85.57</v>
      </c>
    </row>
    <row r="2892" spans="1:4" x14ac:dyDescent="0.25">
      <c r="A2892" s="88" t="s">
        <v>5266</v>
      </c>
      <c r="B2892" s="193" t="s">
        <v>7022</v>
      </c>
      <c r="C2892" s="88" t="s">
        <v>74</v>
      </c>
      <c r="D2892" s="487">
        <v>185.17</v>
      </c>
    </row>
    <row r="2893" spans="1:4" x14ac:dyDescent="0.25">
      <c r="A2893" s="88" t="s">
        <v>7715</v>
      </c>
      <c r="B2893" s="193" t="s">
        <v>7716</v>
      </c>
      <c r="C2893" s="88" t="s">
        <v>74</v>
      </c>
      <c r="D2893" s="487">
        <v>320.64</v>
      </c>
    </row>
    <row r="2894" spans="1:4" x14ac:dyDescent="0.25">
      <c r="A2894" s="88" t="s">
        <v>7023</v>
      </c>
      <c r="B2894" s="193" t="s">
        <v>7024</v>
      </c>
      <c r="C2894" s="88" t="s">
        <v>74</v>
      </c>
      <c r="D2894" s="487">
        <v>408.36</v>
      </c>
    </row>
    <row r="2895" spans="1:4" x14ac:dyDescent="0.25">
      <c r="A2895" s="88" t="s">
        <v>7721</v>
      </c>
      <c r="B2895" s="193" t="s">
        <v>7722</v>
      </c>
      <c r="C2895" s="88" t="s">
        <v>74</v>
      </c>
      <c r="D2895" s="487">
        <v>449.64</v>
      </c>
    </row>
    <row r="2896" spans="1:4" x14ac:dyDescent="0.25">
      <c r="A2896" s="88" t="s">
        <v>7025</v>
      </c>
      <c r="B2896" s="193" t="s">
        <v>7026</v>
      </c>
      <c r="C2896" s="88" t="s">
        <v>74</v>
      </c>
      <c r="D2896" s="487">
        <v>586.23</v>
      </c>
    </row>
    <row r="2897" spans="1:4" x14ac:dyDescent="0.25">
      <c r="A2897" s="88" t="s">
        <v>5267</v>
      </c>
      <c r="B2897" s="193" t="s">
        <v>7027</v>
      </c>
      <c r="C2897" s="88" t="s">
        <v>74</v>
      </c>
      <c r="D2897" s="487">
        <v>712.82</v>
      </c>
    </row>
    <row r="2898" spans="1:4" x14ac:dyDescent="0.25">
      <c r="A2898" s="88" t="s">
        <v>7731</v>
      </c>
      <c r="B2898" s="193" t="s">
        <v>7732</v>
      </c>
      <c r="C2898" s="88" t="s">
        <v>74</v>
      </c>
      <c r="D2898" s="487">
        <v>945.32</v>
      </c>
    </row>
    <row r="2899" spans="1:4" x14ac:dyDescent="0.25">
      <c r="A2899" s="88" t="s">
        <v>5268</v>
      </c>
      <c r="B2899" s="193" t="s">
        <v>7028</v>
      </c>
      <c r="C2899" s="88" t="s">
        <v>74</v>
      </c>
      <c r="D2899" s="487">
        <v>1200.06</v>
      </c>
    </row>
    <row r="2900" spans="1:4" x14ac:dyDescent="0.25">
      <c r="A2900" s="88" t="s">
        <v>11489</v>
      </c>
      <c r="B2900" s="193" t="s">
        <v>11490</v>
      </c>
      <c r="C2900" s="88" t="s">
        <v>74</v>
      </c>
      <c r="D2900" s="487">
        <v>1695.21</v>
      </c>
    </row>
    <row r="2901" spans="1:4" x14ac:dyDescent="0.25">
      <c r="A2901" s="88" t="s">
        <v>5259</v>
      </c>
      <c r="B2901" s="193" t="s">
        <v>7014</v>
      </c>
      <c r="C2901" s="88" t="s">
        <v>74</v>
      </c>
      <c r="D2901" s="487">
        <v>31.73</v>
      </c>
    </row>
    <row r="2902" spans="1:4" x14ac:dyDescent="0.25">
      <c r="A2902" s="88" t="s">
        <v>5260</v>
      </c>
      <c r="B2902" s="193" t="s">
        <v>7015</v>
      </c>
      <c r="C2902" s="88" t="s">
        <v>74</v>
      </c>
      <c r="D2902" s="487">
        <v>65.84</v>
      </c>
    </row>
    <row r="2903" spans="1:4" x14ac:dyDescent="0.25">
      <c r="A2903" s="88" t="s">
        <v>5255</v>
      </c>
      <c r="B2903" s="193" t="s">
        <v>7010</v>
      </c>
      <c r="C2903" s="88" t="s">
        <v>74</v>
      </c>
      <c r="D2903" s="487">
        <v>103.13</v>
      </c>
    </row>
    <row r="2904" spans="1:4" x14ac:dyDescent="0.25">
      <c r="A2904" s="88" t="s">
        <v>5256</v>
      </c>
      <c r="B2904" s="193" t="s">
        <v>7011</v>
      </c>
      <c r="C2904" s="88" t="s">
        <v>74</v>
      </c>
      <c r="D2904" s="487">
        <v>191.04</v>
      </c>
    </row>
    <row r="2905" spans="1:4" x14ac:dyDescent="0.25">
      <c r="A2905" s="88" t="s">
        <v>5257</v>
      </c>
      <c r="B2905" s="193" t="s">
        <v>7012</v>
      </c>
      <c r="C2905" s="88" t="s">
        <v>74</v>
      </c>
      <c r="D2905" s="487">
        <v>320.64</v>
      </c>
    </row>
    <row r="2906" spans="1:4" x14ac:dyDescent="0.25">
      <c r="A2906" s="88" t="s">
        <v>5261</v>
      </c>
      <c r="B2906" s="193" t="s">
        <v>7029</v>
      </c>
      <c r="C2906" s="88" t="s">
        <v>74</v>
      </c>
      <c r="D2906" s="487">
        <v>405.95</v>
      </c>
    </row>
    <row r="2907" spans="1:4" x14ac:dyDescent="0.25">
      <c r="A2907" s="88" t="s">
        <v>5258</v>
      </c>
      <c r="B2907" s="193" t="s">
        <v>7013</v>
      </c>
      <c r="C2907" s="88" t="s">
        <v>74</v>
      </c>
      <c r="D2907" s="487">
        <v>463.73</v>
      </c>
    </row>
    <row r="2908" spans="1:4" x14ac:dyDescent="0.25">
      <c r="A2908" s="88" t="s">
        <v>5262</v>
      </c>
      <c r="B2908" s="193" t="s">
        <v>7030</v>
      </c>
      <c r="C2908" s="88" t="s">
        <v>74</v>
      </c>
      <c r="D2908" s="487">
        <v>626.09</v>
      </c>
    </row>
    <row r="2909" spans="1:4" x14ac:dyDescent="0.25">
      <c r="A2909" s="88" t="s">
        <v>5263</v>
      </c>
      <c r="B2909" s="193" t="s">
        <v>7031</v>
      </c>
      <c r="C2909" s="88" t="s">
        <v>74</v>
      </c>
      <c r="D2909" s="487">
        <v>735.11</v>
      </c>
    </row>
    <row r="2910" spans="1:4" x14ac:dyDescent="0.25">
      <c r="A2910" s="88" t="s">
        <v>8425</v>
      </c>
      <c r="B2910" s="193" t="s">
        <v>8426</v>
      </c>
      <c r="C2910" s="88" t="s">
        <v>74</v>
      </c>
      <c r="D2910" s="487">
        <v>1005.99</v>
      </c>
    </row>
    <row r="2911" spans="1:4" x14ac:dyDescent="0.25">
      <c r="A2911" s="88" t="s">
        <v>5264</v>
      </c>
      <c r="B2911" s="193" t="s">
        <v>7032</v>
      </c>
      <c r="C2911" s="88" t="s">
        <v>74</v>
      </c>
      <c r="D2911" s="487">
        <v>1284.3499999999999</v>
      </c>
    </row>
    <row r="2912" spans="1:4" x14ac:dyDescent="0.25">
      <c r="A2912" s="88" t="s">
        <v>11491</v>
      </c>
      <c r="B2912" s="193" t="s">
        <v>11492</v>
      </c>
      <c r="C2912" s="88" t="s">
        <v>74</v>
      </c>
      <c r="D2912" s="487">
        <v>1866.45</v>
      </c>
    </row>
    <row r="2913" spans="1:4" x14ac:dyDescent="0.25">
      <c r="A2913" s="88" t="s">
        <v>8421</v>
      </c>
      <c r="B2913" s="193" t="s">
        <v>8422</v>
      </c>
      <c r="C2913" s="88" t="s">
        <v>69</v>
      </c>
      <c r="D2913" s="487">
        <v>29.72</v>
      </c>
    </row>
    <row r="2914" spans="1:4" x14ac:dyDescent="0.25">
      <c r="A2914" s="88" t="s">
        <v>7737</v>
      </c>
      <c r="B2914" s="193" t="s">
        <v>7738</v>
      </c>
      <c r="C2914" s="88" t="s">
        <v>74</v>
      </c>
      <c r="D2914" s="487">
        <v>18.86</v>
      </c>
    </row>
    <row r="2915" spans="1:4" x14ac:dyDescent="0.25">
      <c r="A2915" s="88" t="s">
        <v>7740</v>
      </c>
      <c r="B2915" s="193" t="s">
        <v>7741</v>
      </c>
      <c r="C2915" s="88" t="s">
        <v>74</v>
      </c>
      <c r="D2915" s="487">
        <v>45.13</v>
      </c>
    </row>
    <row r="2916" spans="1:4" x14ac:dyDescent="0.25">
      <c r="A2916" s="88" t="s">
        <v>7703</v>
      </c>
      <c r="B2916" s="193" t="s">
        <v>7704</v>
      </c>
      <c r="C2916" s="88" t="s">
        <v>74</v>
      </c>
      <c r="D2916" s="487">
        <v>63.12</v>
      </c>
    </row>
    <row r="2917" spans="1:4" x14ac:dyDescent="0.25">
      <c r="A2917" s="88" t="s">
        <v>7707</v>
      </c>
      <c r="B2917" s="193" t="s">
        <v>7708</v>
      </c>
      <c r="C2917" s="88" t="s">
        <v>74</v>
      </c>
      <c r="D2917" s="487">
        <v>117.82</v>
      </c>
    </row>
    <row r="2918" spans="1:4" x14ac:dyDescent="0.25">
      <c r="A2918" s="88" t="s">
        <v>7711</v>
      </c>
      <c r="B2918" s="193" t="s">
        <v>7712</v>
      </c>
      <c r="C2918" s="88" t="s">
        <v>74</v>
      </c>
      <c r="D2918" s="487">
        <v>204.34</v>
      </c>
    </row>
    <row r="2919" spans="1:4" x14ac:dyDescent="0.25">
      <c r="A2919" s="88" t="s">
        <v>7717</v>
      </c>
      <c r="B2919" s="193" t="s">
        <v>7718</v>
      </c>
      <c r="C2919" s="88" t="s">
        <v>74</v>
      </c>
      <c r="D2919" s="487">
        <v>318.01</v>
      </c>
    </row>
    <row r="2920" spans="1:4" x14ac:dyDescent="0.25">
      <c r="A2920" s="88" t="s">
        <v>7723</v>
      </c>
      <c r="B2920" s="193" t="s">
        <v>7724</v>
      </c>
      <c r="C2920" s="88" t="s">
        <v>74</v>
      </c>
      <c r="D2920" s="487">
        <v>498.98</v>
      </c>
    </row>
    <row r="2921" spans="1:4" x14ac:dyDescent="0.25">
      <c r="A2921" s="88" t="s">
        <v>7727</v>
      </c>
      <c r="B2921" s="193" t="s">
        <v>7728</v>
      </c>
      <c r="C2921" s="88" t="s">
        <v>74</v>
      </c>
      <c r="D2921" s="487">
        <v>683.46</v>
      </c>
    </row>
    <row r="2922" spans="1:4" x14ac:dyDescent="0.25">
      <c r="A2922" s="88" t="s">
        <v>7733</v>
      </c>
      <c r="B2922" s="193" t="s">
        <v>7734</v>
      </c>
      <c r="C2922" s="88" t="s">
        <v>74</v>
      </c>
      <c r="D2922" s="487">
        <v>902.36</v>
      </c>
    </row>
    <row r="2923" spans="1:4" x14ac:dyDescent="0.25">
      <c r="A2923" s="88" t="s">
        <v>11493</v>
      </c>
      <c r="B2923" s="193" t="s">
        <v>11494</v>
      </c>
      <c r="C2923" s="88" t="s">
        <v>74</v>
      </c>
      <c r="D2923" s="487">
        <v>1227.27</v>
      </c>
    </row>
    <row r="2924" spans="1:4" x14ac:dyDescent="0.25">
      <c r="A2924" s="88" t="s">
        <v>16463</v>
      </c>
      <c r="B2924" s="193" t="s">
        <v>16464</v>
      </c>
      <c r="C2924" s="88" t="s">
        <v>74</v>
      </c>
      <c r="D2924" s="487">
        <v>1292.67</v>
      </c>
    </row>
    <row r="2925" spans="1:4" x14ac:dyDescent="0.25">
      <c r="A2925" s="88" t="s">
        <v>16465</v>
      </c>
      <c r="B2925" s="193" t="s">
        <v>16466</v>
      </c>
      <c r="C2925" s="88" t="s">
        <v>74</v>
      </c>
      <c r="D2925" s="487">
        <v>1618.07</v>
      </c>
    </row>
    <row r="2926" spans="1:4" x14ac:dyDescent="0.25">
      <c r="A2926" s="88" t="s">
        <v>16467</v>
      </c>
      <c r="B2926" s="193" t="s">
        <v>16468</v>
      </c>
      <c r="C2926" s="88" t="s">
        <v>74</v>
      </c>
      <c r="D2926" s="487">
        <v>2050.7600000000002</v>
      </c>
    </row>
    <row r="2927" spans="1:4" x14ac:dyDescent="0.25">
      <c r="A2927" s="88" t="s">
        <v>16469</v>
      </c>
      <c r="B2927" s="193" t="s">
        <v>16470</v>
      </c>
      <c r="C2927" s="88" t="s">
        <v>74</v>
      </c>
      <c r="D2927" s="487">
        <v>2591.61</v>
      </c>
    </row>
    <row r="2928" spans="1:4" x14ac:dyDescent="0.25">
      <c r="A2928" s="88" t="s">
        <v>16471</v>
      </c>
      <c r="B2928" s="193" t="s">
        <v>16472</v>
      </c>
      <c r="C2928" s="88" t="s">
        <v>74</v>
      </c>
      <c r="D2928" s="487">
        <v>3290.22</v>
      </c>
    </row>
    <row r="2929" spans="1:4" x14ac:dyDescent="0.25">
      <c r="A2929" s="88" t="s">
        <v>16473</v>
      </c>
      <c r="B2929" s="193" t="s">
        <v>16474</v>
      </c>
      <c r="C2929" s="88" t="s">
        <v>74</v>
      </c>
      <c r="D2929" s="487">
        <v>3941.57</v>
      </c>
    </row>
    <row r="2930" spans="1:4" x14ac:dyDescent="0.25">
      <c r="A2930" s="88" t="s">
        <v>16475</v>
      </c>
      <c r="B2930" s="193" t="s">
        <v>16476</v>
      </c>
      <c r="C2930" s="88" t="s">
        <v>74</v>
      </c>
      <c r="D2930" s="487">
        <v>5566.64</v>
      </c>
    </row>
    <row r="2931" spans="1:4" x14ac:dyDescent="0.25">
      <c r="A2931" s="88" t="s">
        <v>7739</v>
      </c>
      <c r="B2931" s="193" t="s">
        <v>11047</v>
      </c>
      <c r="C2931" s="88" t="s">
        <v>74</v>
      </c>
      <c r="D2931" s="487">
        <v>17.8</v>
      </c>
    </row>
    <row r="2932" spans="1:4" x14ac:dyDescent="0.25">
      <c r="A2932" s="88" t="s">
        <v>7742</v>
      </c>
      <c r="B2932" s="193" t="s">
        <v>11048</v>
      </c>
      <c r="C2932" s="88" t="s">
        <v>74</v>
      </c>
      <c r="D2932" s="487">
        <v>37.47</v>
      </c>
    </row>
    <row r="2933" spans="1:4" x14ac:dyDescent="0.25">
      <c r="A2933" s="88" t="s">
        <v>7705</v>
      </c>
      <c r="B2933" s="193" t="s">
        <v>7706</v>
      </c>
      <c r="C2933" s="88" t="s">
        <v>74</v>
      </c>
      <c r="D2933" s="487">
        <v>56.43</v>
      </c>
    </row>
    <row r="2934" spans="1:4" x14ac:dyDescent="0.25">
      <c r="A2934" s="88" t="s">
        <v>7709</v>
      </c>
      <c r="B2934" s="193" t="s">
        <v>7710</v>
      </c>
      <c r="C2934" s="88" t="s">
        <v>74</v>
      </c>
      <c r="D2934" s="487">
        <v>103.77</v>
      </c>
    </row>
    <row r="2935" spans="1:4" x14ac:dyDescent="0.25">
      <c r="A2935" s="88" t="s">
        <v>7713</v>
      </c>
      <c r="B2935" s="193" t="s">
        <v>7714</v>
      </c>
      <c r="C2935" s="88" t="s">
        <v>74</v>
      </c>
      <c r="D2935" s="487">
        <v>179.57</v>
      </c>
    </row>
    <row r="2936" spans="1:4" x14ac:dyDescent="0.25">
      <c r="A2936" s="88" t="s">
        <v>7719</v>
      </c>
      <c r="B2936" s="193" t="s">
        <v>7720</v>
      </c>
      <c r="C2936" s="88" t="s">
        <v>74</v>
      </c>
      <c r="D2936" s="487">
        <v>302.95</v>
      </c>
    </row>
    <row r="2937" spans="1:4" x14ac:dyDescent="0.25">
      <c r="A2937" s="88" t="s">
        <v>7725</v>
      </c>
      <c r="B2937" s="193" t="s">
        <v>7726</v>
      </c>
      <c r="C2937" s="88" t="s">
        <v>74</v>
      </c>
      <c r="D2937" s="487">
        <v>432.67</v>
      </c>
    </row>
    <row r="2938" spans="1:4" x14ac:dyDescent="0.25">
      <c r="A2938" s="88" t="s">
        <v>7729</v>
      </c>
      <c r="B2938" s="193" t="s">
        <v>7730</v>
      </c>
      <c r="C2938" s="88" t="s">
        <v>74</v>
      </c>
      <c r="D2938" s="487">
        <v>611.87</v>
      </c>
    </row>
    <row r="2939" spans="1:4" x14ac:dyDescent="0.25">
      <c r="A2939" s="88" t="s">
        <v>7735</v>
      </c>
      <c r="B2939" s="193" t="s">
        <v>7736</v>
      </c>
      <c r="C2939" s="88" t="s">
        <v>74</v>
      </c>
      <c r="D2939" s="487">
        <v>710.83</v>
      </c>
    </row>
    <row r="2940" spans="1:4" x14ac:dyDescent="0.25">
      <c r="A2940" s="88" t="s">
        <v>11513</v>
      </c>
      <c r="B2940" s="193" t="s">
        <v>11514</v>
      </c>
      <c r="C2940" s="88" t="s">
        <v>74</v>
      </c>
      <c r="D2940" s="487">
        <v>1110.51</v>
      </c>
    </row>
    <row r="2941" spans="1:4" x14ac:dyDescent="0.25">
      <c r="A2941" s="88" t="s">
        <v>16477</v>
      </c>
      <c r="B2941" s="193" t="s">
        <v>16478</v>
      </c>
      <c r="C2941" s="88" t="s">
        <v>74</v>
      </c>
      <c r="D2941" s="487">
        <v>1196.3</v>
      </c>
    </row>
    <row r="2942" spans="1:4" x14ac:dyDescent="0.25">
      <c r="A2942" s="88" t="s">
        <v>16479</v>
      </c>
      <c r="B2942" s="193" t="s">
        <v>16480</v>
      </c>
      <c r="C2942" s="88" t="s">
        <v>74</v>
      </c>
      <c r="D2942" s="487">
        <v>1507.32</v>
      </c>
    </row>
    <row r="2943" spans="1:4" x14ac:dyDescent="0.25">
      <c r="A2943" s="88" t="s">
        <v>16481</v>
      </c>
      <c r="B2943" s="193" t="s">
        <v>16482</v>
      </c>
      <c r="C2943" s="88" t="s">
        <v>74</v>
      </c>
      <c r="D2943" s="487">
        <v>1912.57</v>
      </c>
    </row>
    <row r="2944" spans="1:4" x14ac:dyDescent="0.25">
      <c r="A2944" s="88" t="s">
        <v>16483</v>
      </c>
      <c r="B2944" s="193" t="s">
        <v>16484</v>
      </c>
      <c r="C2944" s="88" t="s">
        <v>74</v>
      </c>
      <c r="D2944" s="487">
        <v>2429.7399999999998</v>
      </c>
    </row>
    <row r="2945" spans="1:4" x14ac:dyDescent="0.25">
      <c r="A2945" s="88" t="s">
        <v>16485</v>
      </c>
      <c r="B2945" s="193" t="s">
        <v>16486</v>
      </c>
      <c r="C2945" s="88" t="s">
        <v>74</v>
      </c>
      <c r="D2945" s="487">
        <v>3072.91</v>
      </c>
    </row>
    <row r="2946" spans="1:4" x14ac:dyDescent="0.25">
      <c r="A2946" s="88" t="s">
        <v>16487</v>
      </c>
      <c r="B2946" s="193" t="s">
        <v>16488</v>
      </c>
      <c r="C2946" s="88" t="s">
        <v>74</v>
      </c>
      <c r="D2946" s="487">
        <v>3791.5</v>
      </c>
    </row>
    <row r="2947" spans="1:4" x14ac:dyDescent="0.25">
      <c r="A2947" s="88" t="s">
        <v>16489</v>
      </c>
      <c r="B2947" s="193" t="s">
        <v>16490</v>
      </c>
      <c r="C2947" s="88" t="s">
        <v>74</v>
      </c>
      <c r="D2947" s="487">
        <v>5287.54</v>
      </c>
    </row>
    <row r="2948" spans="1:4" x14ac:dyDescent="0.25">
      <c r="A2948" s="88" t="s">
        <v>8423</v>
      </c>
      <c r="B2948" s="193" t="s">
        <v>8424</v>
      </c>
      <c r="C2948" s="88" t="s">
        <v>69</v>
      </c>
      <c r="D2948" s="487">
        <v>28.68</v>
      </c>
    </row>
    <row r="2949" spans="1:4" x14ac:dyDescent="0.25">
      <c r="A2949" s="88" t="s">
        <v>11495</v>
      </c>
      <c r="B2949" s="193" t="s">
        <v>11496</v>
      </c>
      <c r="C2949" s="88" t="s">
        <v>74</v>
      </c>
      <c r="D2949" s="487">
        <v>27.73</v>
      </c>
    </row>
    <row r="2950" spans="1:4" x14ac:dyDescent="0.25">
      <c r="A2950" s="88" t="s">
        <v>11497</v>
      </c>
      <c r="B2950" s="193" t="s">
        <v>11498</v>
      </c>
      <c r="C2950" s="88" t="s">
        <v>74</v>
      </c>
      <c r="D2950" s="487">
        <v>80.89</v>
      </c>
    </row>
    <row r="2951" spans="1:4" x14ac:dyDescent="0.25">
      <c r="A2951" s="88" t="s">
        <v>11499</v>
      </c>
      <c r="B2951" s="193" t="s">
        <v>11500</v>
      </c>
      <c r="C2951" s="88" t="s">
        <v>74</v>
      </c>
      <c r="D2951" s="487">
        <v>169.98</v>
      </c>
    </row>
    <row r="2952" spans="1:4" x14ac:dyDescent="0.25">
      <c r="A2952" s="88" t="s">
        <v>11501</v>
      </c>
      <c r="B2952" s="193" t="s">
        <v>11502</v>
      </c>
      <c r="C2952" s="88" t="s">
        <v>74</v>
      </c>
      <c r="D2952" s="487">
        <v>238.78</v>
      </c>
    </row>
    <row r="2953" spans="1:4" x14ac:dyDescent="0.25">
      <c r="A2953" s="88" t="s">
        <v>11503</v>
      </c>
      <c r="B2953" s="193" t="s">
        <v>11504</v>
      </c>
      <c r="C2953" s="88" t="s">
        <v>74</v>
      </c>
      <c r="D2953" s="487">
        <v>447.28</v>
      </c>
    </row>
    <row r="2954" spans="1:4" x14ac:dyDescent="0.25">
      <c r="A2954" s="88" t="s">
        <v>11505</v>
      </c>
      <c r="B2954" s="193" t="s">
        <v>11506</v>
      </c>
      <c r="C2954" s="88" t="s">
        <v>74</v>
      </c>
      <c r="D2954" s="487">
        <v>638.63</v>
      </c>
    </row>
    <row r="2955" spans="1:4" x14ac:dyDescent="0.25">
      <c r="A2955" s="88" t="s">
        <v>11507</v>
      </c>
      <c r="B2955" s="193" t="s">
        <v>11508</v>
      </c>
      <c r="C2955" s="88" t="s">
        <v>74</v>
      </c>
      <c r="D2955" s="487">
        <v>900.63</v>
      </c>
    </row>
    <row r="2956" spans="1:4" x14ac:dyDescent="0.25">
      <c r="A2956" s="88" t="s">
        <v>11509</v>
      </c>
      <c r="B2956" s="193" t="s">
        <v>11510</v>
      </c>
      <c r="C2956" s="88" t="s">
        <v>74</v>
      </c>
      <c r="D2956" s="487">
        <v>1049.17</v>
      </c>
    </row>
    <row r="2957" spans="1:4" x14ac:dyDescent="0.25">
      <c r="A2957" s="88" t="s">
        <v>11511</v>
      </c>
      <c r="B2957" s="193" t="s">
        <v>11512</v>
      </c>
      <c r="C2957" s="88" t="s">
        <v>74</v>
      </c>
      <c r="D2957" s="487">
        <v>1497.28</v>
      </c>
    </row>
    <row r="2958" spans="1:4" x14ac:dyDescent="0.25">
      <c r="A2958" s="88"/>
      <c r="B2958" s="193" t="s">
        <v>12379</v>
      </c>
      <c r="C2958" s="88"/>
      <c r="D2958" s="487"/>
    </row>
    <row r="2959" spans="1:4" x14ac:dyDescent="0.25">
      <c r="A2959" s="88"/>
      <c r="B2959" s="193" t="s">
        <v>12380</v>
      </c>
      <c r="C2959" s="88"/>
      <c r="D2959" s="487"/>
    </row>
    <row r="2960" spans="1:4" x14ac:dyDescent="0.25">
      <c r="A2960" s="88" t="s">
        <v>7008</v>
      </c>
      <c r="B2960" s="193" t="s">
        <v>10323</v>
      </c>
      <c r="C2960" s="88" t="s">
        <v>77</v>
      </c>
      <c r="D2960" s="487">
        <v>23.5</v>
      </c>
    </row>
    <row r="2961" spans="1:4" x14ac:dyDescent="0.25">
      <c r="A2961" s="88" t="s">
        <v>7009</v>
      </c>
      <c r="B2961" s="193" t="s">
        <v>10324</v>
      </c>
      <c r="C2961" s="88" t="s">
        <v>77</v>
      </c>
      <c r="D2961" s="487">
        <v>68</v>
      </c>
    </row>
    <row r="2962" spans="1:4" x14ac:dyDescent="0.25">
      <c r="A2962" s="88" t="s">
        <v>5039</v>
      </c>
      <c r="B2962" s="193" t="s">
        <v>10303</v>
      </c>
      <c r="C2962" s="88" t="s">
        <v>77</v>
      </c>
      <c r="D2962" s="487">
        <v>45.6</v>
      </c>
    </row>
    <row r="2963" spans="1:4" x14ac:dyDescent="0.25">
      <c r="A2963" s="88" t="s">
        <v>5040</v>
      </c>
      <c r="B2963" s="193" t="s">
        <v>10304</v>
      </c>
      <c r="C2963" s="88" t="s">
        <v>77</v>
      </c>
      <c r="D2963" s="487">
        <v>15.88</v>
      </c>
    </row>
    <row r="2964" spans="1:4" x14ac:dyDescent="0.25">
      <c r="A2964" s="88" t="s">
        <v>5041</v>
      </c>
      <c r="B2964" s="193" t="s">
        <v>10305</v>
      </c>
      <c r="C2964" s="88" t="s">
        <v>77</v>
      </c>
      <c r="D2964" s="487">
        <v>23.87</v>
      </c>
    </row>
    <row r="2965" spans="1:4" x14ac:dyDescent="0.25">
      <c r="A2965" s="88" t="s">
        <v>5044</v>
      </c>
      <c r="B2965" s="193" t="s">
        <v>10293</v>
      </c>
      <c r="C2965" s="88" t="s">
        <v>77</v>
      </c>
      <c r="D2965" s="487">
        <v>13.58</v>
      </c>
    </row>
    <row r="2966" spans="1:4" x14ac:dyDescent="0.25">
      <c r="A2966" s="88" t="s">
        <v>5045</v>
      </c>
      <c r="B2966" s="193" t="s">
        <v>10250</v>
      </c>
      <c r="C2966" s="88" t="s">
        <v>77</v>
      </c>
      <c r="D2966" s="487">
        <v>24.49</v>
      </c>
    </row>
    <row r="2967" spans="1:4" x14ac:dyDescent="0.25">
      <c r="A2967" s="88" t="s">
        <v>5046</v>
      </c>
      <c r="B2967" s="193" t="s">
        <v>10251</v>
      </c>
      <c r="C2967" s="88" t="s">
        <v>77</v>
      </c>
      <c r="D2967" s="487">
        <v>17.010000000000002</v>
      </c>
    </row>
    <row r="2968" spans="1:4" x14ac:dyDescent="0.25">
      <c r="A2968" s="88" t="s">
        <v>5047</v>
      </c>
      <c r="B2968" s="193" t="s">
        <v>10252</v>
      </c>
      <c r="C2968" s="88" t="s">
        <v>77</v>
      </c>
      <c r="D2968" s="487">
        <v>57.67</v>
      </c>
    </row>
    <row r="2969" spans="1:4" x14ac:dyDescent="0.25">
      <c r="A2969" s="88" t="s">
        <v>5048</v>
      </c>
      <c r="B2969" s="193" t="s">
        <v>10253</v>
      </c>
      <c r="C2969" s="88" t="s">
        <v>77</v>
      </c>
      <c r="D2969" s="487">
        <v>18.760000000000002</v>
      </c>
    </row>
    <row r="2970" spans="1:4" x14ac:dyDescent="0.25">
      <c r="A2970" s="88" t="s">
        <v>7007</v>
      </c>
      <c r="B2970" s="193" t="s">
        <v>9760</v>
      </c>
      <c r="C2970" s="88" t="s">
        <v>77</v>
      </c>
      <c r="D2970" s="487">
        <v>22.37</v>
      </c>
    </row>
    <row r="2971" spans="1:4" x14ac:dyDescent="0.25">
      <c r="A2971" s="88" t="s">
        <v>6999</v>
      </c>
      <c r="B2971" s="193" t="s">
        <v>10202</v>
      </c>
      <c r="C2971" s="88" t="s">
        <v>77</v>
      </c>
      <c r="D2971" s="487">
        <v>0.87</v>
      </c>
    </row>
    <row r="2972" spans="1:4" x14ac:dyDescent="0.25">
      <c r="A2972" s="88"/>
      <c r="B2972" s="193" t="s">
        <v>12381</v>
      </c>
      <c r="C2972" s="88"/>
      <c r="D2972" s="487"/>
    </row>
    <row r="2973" spans="1:4" x14ac:dyDescent="0.25">
      <c r="A2973" s="88" t="s">
        <v>5126</v>
      </c>
      <c r="B2973" s="193" t="s">
        <v>10296</v>
      </c>
      <c r="C2973" s="88" t="s">
        <v>77</v>
      </c>
      <c r="D2973" s="487">
        <v>84.6</v>
      </c>
    </row>
    <row r="2974" spans="1:4" x14ac:dyDescent="0.25">
      <c r="A2974" s="88"/>
      <c r="B2974" s="193" t="s">
        <v>12382</v>
      </c>
      <c r="C2974" s="88"/>
      <c r="D2974" s="487"/>
    </row>
    <row r="2975" spans="1:4" x14ac:dyDescent="0.25">
      <c r="A2975" s="88" t="s">
        <v>5271</v>
      </c>
      <c r="B2975" s="193" t="s">
        <v>10359</v>
      </c>
      <c r="C2975" s="88" t="s">
        <v>74</v>
      </c>
      <c r="D2975" s="487">
        <v>38.880000000000003</v>
      </c>
    </row>
    <row r="2976" spans="1:4" x14ac:dyDescent="0.25">
      <c r="A2976" s="88"/>
      <c r="B2976" s="193" t="s">
        <v>12383</v>
      </c>
      <c r="C2976" s="88"/>
      <c r="D2976" s="487"/>
    </row>
    <row r="2977" spans="1:4" x14ac:dyDescent="0.25">
      <c r="A2977" s="88" t="s">
        <v>5127</v>
      </c>
      <c r="B2977" s="193" t="s">
        <v>10313</v>
      </c>
      <c r="C2977" s="88" t="s">
        <v>77</v>
      </c>
      <c r="D2977" s="487">
        <v>49.12</v>
      </c>
    </row>
    <row r="2978" spans="1:4" x14ac:dyDescent="0.25">
      <c r="A2978" s="88" t="s">
        <v>5128</v>
      </c>
      <c r="B2978" s="193" t="s">
        <v>10314</v>
      </c>
      <c r="C2978" s="88" t="s">
        <v>77</v>
      </c>
      <c r="D2978" s="487">
        <v>85.7</v>
      </c>
    </row>
    <row r="2979" spans="1:4" x14ac:dyDescent="0.25">
      <c r="A2979" s="88" t="s">
        <v>5129</v>
      </c>
      <c r="B2979" s="193" t="s">
        <v>10315</v>
      </c>
      <c r="C2979" s="88" t="s">
        <v>77</v>
      </c>
      <c r="D2979" s="487">
        <v>187.03</v>
      </c>
    </row>
    <row r="2980" spans="1:4" x14ac:dyDescent="0.25">
      <c r="A2980" s="88" t="s">
        <v>5130</v>
      </c>
      <c r="B2980" s="193" t="s">
        <v>10316</v>
      </c>
      <c r="C2980" s="88" t="s">
        <v>77</v>
      </c>
      <c r="D2980" s="487">
        <v>344.48</v>
      </c>
    </row>
    <row r="2981" spans="1:4" x14ac:dyDescent="0.25">
      <c r="A2981" s="88" t="s">
        <v>5131</v>
      </c>
      <c r="B2981" s="193" t="s">
        <v>10317</v>
      </c>
      <c r="C2981" s="88" t="s">
        <v>77</v>
      </c>
      <c r="D2981" s="487">
        <v>513.94000000000005</v>
      </c>
    </row>
    <row r="2982" spans="1:4" x14ac:dyDescent="0.25">
      <c r="A2982" s="88" t="s">
        <v>5235</v>
      </c>
      <c r="B2982" s="193" t="s">
        <v>10318</v>
      </c>
      <c r="C2982" s="88" t="s">
        <v>74</v>
      </c>
      <c r="D2982" s="487">
        <v>61.79</v>
      </c>
    </row>
    <row r="2983" spans="1:4" x14ac:dyDescent="0.25">
      <c r="A2983" s="88" t="s">
        <v>5236</v>
      </c>
      <c r="B2983" s="193" t="s">
        <v>10319</v>
      </c>
      <c r="C2983" s="88" t="s">
        <v>74</v>
      </c>
      <c r="D2983" s="487">
        <v>113.74</v>
      </c>
    </row>
    <row r="2984" spans="1:4" x14ac:dyDescent="0.25">
      <c r="A2984" s="88" t="s">
        <v>5237</v>
      </c>
      <c r="B2984" s="193" t="s">
        <v>10320</v>
      </c>
      <c r="C2984" s="88" t="s">
        <v>74</v>
      </c>
      <c r="D2984" s="487">
        <v>189.9</v>
      </c>
    </row>
    <row r="2985" spans="1:4" x14ac:dyDescent="0.25">
      <c r="A2985" s="88" t="s">
        <v>5238</v>
      </c>
      <c r="B2985" s="193" t="s">
        <v>10321</v>
      </c>
      <c r="C2985" s="88" t="s">
        <v>74</v>
      </c>
      <c r="D2985" s="487">
        <v>248.76</v>
      </c>
    </row>
    <row r="2986" spans="1:4" x14ac:dyDescent="0.25">
      <c r="A2986" s="88" t="s">
        <v>5239</v>
      </c>
      <c r="B2986" s="193" t="s">
        <v>10322</v>
      </c>
      <c r="C2986" s="88" t="s">
        <v>74</v>
      </c>
      <c r="D2986" s="487">
        <v>353.53</v>
      </c>
    </row>
    <row r="2987" spans="1:4" x14ac:dyDescent="0.25">
      <c r="A2987" s="88" t="s">
        <v>14005</v>
      </c>
      <c r="B2987" s="193" t="s">
        <v>14006</v>
      </c>
      <c r="C2987" s="88" t="s">
        <v>74</v>
      </c>
      <c r="D2987" s="487">
        <v>47.96</v>
      </c>
    </row>
    <row r="2988" spans="1:4" x14ac:dyDescent="0.25">
      <c r="A2988" s="88" t="s">
        <v>14007</v>
      </c>
      <c r="B2988" s="193" t="s">
        <v>14008</v>
      </c>
      <c r="C2988" s="88" t="s">
        <v>74</v>
      </c>
      <c r="D2988" s="487">
        <v>75.2</v>
      </c>
    </row>
    <row r="2989" spans="1:4" x14ac:dyDescent="0.25">
      <c r="A2989" s="88" t="s">
        <v>14009</v>
      </c>
      <c r="B2989" s="193" t="s">
        <v>14010</v>
      </c>
      <c r="C2989" s="88" t="s">
        <v>74</v>
      </c>
      <c r="D2989" s="487">
        <v>136.59</v>
      </c>
    </row>
    <row r="2990" spans="1:4" x14ac:dyDescent="0.25">
      <c r="A2990" s="88" t="s">
        <v>14011</v>
      </c>
      <c r="B2990" s="193" t="s">
        <v>14012</v>
      </c>
      <c r="C2990" s="88" t="s">
        <v>74</v>
      </c>
      <c r="D2990" s="487">
        <v>211.25</v>
      </c>
    </row>
    <row r="2991" spans="1:4" x14ac:dyDescent="0.25">
      <c r="A2991" s="88" t="s">
        <v>14013</v>
      </c>
      <c r="B2991" s="193" t="s">
        <v>14014</v>
      </c>
      <c r="C2991" s="88" t="s">
        <v>74</v>
      </c>
      <c r="D2991" s="487">
        <v>316.14999999999998</v>
      </c>
    </row>
    <row r="2992" spans="1:4" x14ac:dyDescent="0.25">
      <c r="A2992" s="88" t="s">
        <v>14015</v>
      </c>
      <c r="B2992" s="193" t="s">
        <v>14016</v>
      </c>
      <c r="C2992" s="88" t="s">
        <v>74</v>
      </c>
      <c r="D2992" s="487">
        <v>41.44</v>
      </c>
    </row>
    <row r="2993" spans="1:4" x14ac:dyDescent="0.25">
      <c r="A2993" s="88" t="s">
        <v>14017</v>
      </c>
      <c r="B2993" s="193" t="s">
        <v>14018</v>
      </c>
      <c r="C2993" s="88" t="s">
        <v>74</v>
      </c>
      <c r="D2993" s="487">
        <v>82.89</v>
      </c>
    </row>
    <row r="2994" spans="1:4" x14ac:dyDescent="0.25">
      <c r="A2994" s="88" t="s">
        <v>14019</v>
      </c>
      <c r="B2994" s="193" t="s">
        <v>14020</v>
      </c>
      <c r="C2994" s="88" t="s">
        <v>74</v>
      </c>
      <c r="D2994" s="487">
        <v>142.81</v>
      </c>
    </row>
    <row r="2995" spans="1:4" x14ac:dyDescent="0.25">
      <c r="A2995" s="88" t="s">
        <v>14021</v>
      </c>
      <c r="B2995" s="193" t="s">
        <v>14022</v>
      </c>
      <c r="C2995" s="88" t="s">
        <v>74</v>
      </c>
      <c r="D2995" s="487">
        <v>212.26</v>
      </c>
    </row>
    <row r="2996" spans="1:4" x14ac:dyDescent="0.25">
      <c r="A2996" s="88" t="s">
        <v>14023</v>
      </c>
      <c r="B2996" s="193" t="s">
        <v>14024</v>
      </c>
      <c r="C2996" s="88" t="s">
        <v>74</v>
      </c>
      <c r="D2996" s="487">
        <v>324.02</v>
      </c>
    </row>
    <row r="2997" spans="1:4" x14ac:dyDescent="0.25">
      <c r="A2997" s="88"/>
      <c r="B2997" s="193" t="s">
        <v>12384</v>
      </c>
      <c r="C2997" s="88"/>
      <c r="D2997" s="487"/>
    </row>
    <row r="2998" spans="1:4" x14ac:dyDescent="0.25">
      <c r="A2998" s="88" t="s">
        <v>5054</v>
      </c>
      <c r="B2998" s="193" t="s">
        <v>10325</v>
      </c>
      <c r="C2998" s="88" t="s">
        <v>77</v>
      </c>
      <c r="D2998" s="487">
        <v>39.85</v>
      </c>
    </row>
    <row r="2999" spans="1:4" x14ac:dyDescent="0.25">
      <c r="A2999" s="88" t="s">
        <v>5055</v>
      </c>
      <c r="B2999" s="193" t="s">
        <v>10326</v>
      </c>
      <c r="C2999" s="88" t="s">
        <v>77</v>
      </c>
      <c r="D2999" s="487">
        <v>59.99</v>
      </c>
    </row>
    <row r="3000" spans="1:4" x14ac:dyDescent="0.25">
      <c r="A3000" s="88" t="s">
        <v>5058</v>
      </c>
      <c r="B3000" s="193" t="s">
        <v>10327</v>
      </c>
      <c r="C3000" s="88" t="s">
        <v>77</v>
      </c>
      <c r="D3000" s="487">
        <v>18</v>
      </c>
    </row>
    <row r="3001" spans="1:4" x14ac:dyDescent="0.25">
      <c r="A3001" s="88" t="s">
        <v>5059</v>
      </c>
      <c r="B3001" s="193" t="s">
        <v>10328</v>
      </c>
      <c r="C3001" s="88" t="s">
        <v>77</v>
      </c>
      <c r="D3001" s="487">
        <v>52.59</v>
      </c>
    </row>
    <row r="3002" spans="1:4" x14ac:dyDescent="0.25">
      <c r="A3002" s="88" t="s">
        <v>5063</v>
      </c>
      <c r="B3002" s="193" t="s">
        <v>10329</v>
      </c>
      <c r="C3002" s="88" t="s">
        <v>77</v>
      </c>
      <c r="D3002" s="487">
        <v>24.25</v>
      </c>
    </row>
    <row r="3003" spans="1:4" x14ac:dyDescent="0.25">
      <c r="A3003" s="88" t="s">
        <v>5064</v>
      </c>
      <c r="B3003" s="193" t="s">
        <v>10330</v>
      </c>
      <c r="C3003" s="88" t="s">
        <v>77</v>
      </c>
      <c r="D3003" s="487">
        <v>59.56</v>
      </c>
    </row>
    <row r="3004" spans="1:4" x14ac:dyDescent="0.25">
      <c r="A3004" s="88" t="s">
        <v>5065</v>
      </c>
      <c r="B3004" s="193" t="s">
        <v>10331</v>
      </c>
      <c r="C3004" s="88" t="s">
        <v>77</v>
      </c>
      <c r="D3004" s="487">
        <v>18.12</v>
      </c>
    </row>
    <row r="3005" spans="1:4" x14ac:dyDescent="0.25">
      <c r="A3005" s="88" t="s">
        <v>5066</v>
      </c>
      <c r="B3005" s="193" t="s">
        <v>10332</v>
      </c>
      <c r="C3005" s="88" t="s">
        <v>77</v>
      </c>
      <c r="D3005" s="487">
        <v>19.989999999999998</v>
      </c>
    </row>
    <row r="3006" spans="1:4" x14ac:dyDescent="0.25">
      <c r="A3006" s="88" t="s">
        <v>5067</v>
      </c>
      <c r="B3006" s="193" t="s">
        <v>10333</v>
      </c>
      <c r="C3006" s="88" t="s">
        <v>77</v>
      </c>
      <c r="D3006" s="487">
        <v>66.58</v>
      </c>
    </row>
    <row r="3007" spans="1:4" x14ac:dyDescent="0.25">
      <c r="A3007" s="88" t="s">
        <v>5068</v>
      </c>
      <c r="B3007" s="193" t="s">
        <v>10334</v>
      </c>
      <c r="C3007" s="88" t="s">
        <v>77</v>
      </c>
      <c r="D3007" s="487">
        <v>110.27</v>
      </c>
    </row>
    <row r="3008" spans="1:4" x14ac:dyDescent="0.25">
      <c r="A3008" s="88" t="s">
        <v>5069</v>
      </c>
      <c r="B3008" s="193" t="s">
        <v>10335</v>
      </c>
      <c r="C3008" s="88" t="s">
        <v>77</v>
      </c>
      <c r="D3008" s="487">
        <v>176.99</v>
      </c>
    </row>
    <row r="3009" spans="1:4" x14ac:dyDescent="0.25">
      <c r="A3009" s="88" t="s">
        <v>5070</v>
      </c>
      <c r="B3009" s="193" t="s">
        <v>10336</v>
      </c>
      <c r="C3009" s="88" t="s">
        <v>77</v>
      </c>
      <c r="D3009" s="487">
        <v>298.45</v>
      </c>
    </row>
    <row r="3010" spans="1:4" x14ac:dyDescent="0.25">
      <c r="A3010" s="88" t="s">
        <v>5071</v>
      </c>
      <c r="B3010" s="193" t="s">
        <v>10337</v>
      </c>
      <c r="C3010" s="88" t="s">
        <v>77</v>
      </c>
      <c r="D3010" s="487">
        <v>569</v>
      </c>
    </row>
    <row r="3011" spans="1:4" x14ac:dyDescent="0.25">
      <c r="A3011" s="88" t="s">
        <v>5072</v>
      </c>
      <c r="B3011" s="193" t="s">
        <v>10338</v>
      </c>
      <c r="C3011" s="88" t="s">
        <v>77</v>
      </c>
      <c r="D3011" s="487">
        <v>624.83000000000004</v>
      </c>
    </row>
    <row r="3012" spans="1:4" x14ac:dyDescent="0.25">
      <c r="A3012" s="88" t="s">
        <v>5085</v>
      </c>
      <c r="B3012" s="193" t="s">
        <v>10339</v>
      </c>
      <c r="C3012" s="88" t="s">
        <v>77</v>
      </c>
      <c r="D3012" s="487">
        <v>19.27</v>
      </c>
    </row>
    <row r="3013" spans="1:4" x14ac:dyDescent="0.25">
      <c r="A3013" s="88" t="s">
        <v>5086</v>
      </c>
      <c r="B3013" s="193" t="s">
        <v>10340</v>
      </c>
      <c r="C3013" s="88" t="s">
        <v>77</v>
      </c>
      <c r="D3013" s="487">
        <v>21.89</v>
      </c>
    </row>
    <row r="3014" spans="1:4" x14ac:dyDescent="0.25">
      <c r="A3014" s="88" t="s">
        <v>5087</v>
      </c>
      <c r="B3014" s="193" t="s">
        <v>10341</v>
      </c>
      <c r="C3014" s="88" t="s">
        <v>77</v>
      </c>
      <c r="D3014" s="487">
        <v>63.63</v>
      </c>
    </row>
    <row r="3015" spans="1:4" x14ac:dyDescent="0.25">
      <c r="A3015" s="88" t="s">
        <v>5088</v>
      </c>
      <c r="B3015" s="193" t="s">
        <v>10342</v>
      </c>
      <c r="C3015" s="88" t="s">
        <v>77</v>
      </c>
      <c r="D3015" s="487">
        <v>147.28</v>
      </c>
    </row>
    <row r="3016" spans="1:4" x14ac:dyDescent="0.25">
      <c r="A3016" s="88" t="s">
        <v>5089</v>
      </c>
      <c r="B3016" s="193" t="s">
        <v>10343</v>
      </c>
      <c r="C3016" s="88" t="s">
        <v>77</v>
      </c>
      <c r="D3016" s="487">
        <v>238.58</v>
      </c>
    </row>
    <row r="3017" spans="1:4" x14ac:dyDescent="0.25">
      <c r="A3017" s="88" t="s">
        <v>5090</v>
      </c>
      <c r="B3017" s="193" t="s">
        <v>10344</v>
      </c>
      <c r="C3017" s="88" t="s">
        <v>77</v>
      </c>
      <c r="D3017" s="487">
        <v>380.28</v>
      </c>
    </row>
    <row r="3018" spans="1:4" x14ac:dyDescent="0.25">
      <c r="A3018" s="88" t="s">
        <v>5091</v>
      </c>
      <c r="B3018" s="193" t="s">
        <v>10345</v>
      </c>
      <c r="C3018" s="88" t="s">
        <v>77</v>
      </c>
      <c r="D3018" s="487">
        <v>708.17</v>
      </c>
    </row>
    <row r="3019" spans="1:4" x14ac:dyDescent="0.25">
      <c r="A3019" s="88" t="s">
        <v>5092</v>
      </c>
      <c r="B3019" s="193" t="s">
        <v>10346</v>
      </c>
      <c r="C3019" s="88" t="s">
        <v>77</v>
      </c>
      <c r="D3019" s="487">
        <v>749.8</v>
      </c>
    </row>
    <row r="3020" spans="1:4" x14ac:dyDescent="0.25">
      <c r="A3020" s="88" t="s">
        <v>5121</v>
      </c>
      <c r="B3020" s="193" t="s">
        <v>10347</v>
      </c>
      <c r="C3020" s="88" t="s">
        <v>77</v>
      </c>
      <c r="D3020" s="487">
        <v>40.479999999999997</v>
      </c>
    </row>
    <row r="3021" spans="1:4" x14ac:dyDescent="0.25">
      <c r="A3021" s="88" t="s">
        <v>5122</v>
      </c>
      <c r="B3021" s="193" t="s">
        <v>10348</v>
      </c>
      <c r="C3021" s="88" t="s">
        <v>77</v>
      </c>
      <c r="D3021" s="487">
        <v>103.35</v>
      </c>
    </row>
    <row r="3022" spans="1:4" x14ac:dyDescent="0.25">
      <c r="A3022" s="88" t="s">
        <v>5123</v>
      </c>
      <c r="B3022" s="193" t="s">
        <v>10349</v>
      </c>
      <c r="C3022" s="88" t="s">
        <v>77</v>
      </c>
      <c r="D3022" s="487">
        <v>189.55</v>
      </c>
    </row>
    <row r="3023" spans="1:4" x14ac:dyDescent="0.25">
      <c r="A3023" s="88" t="s">
        <v>5124</v>
      </c>
      <c r="B3023" s="193" t="s">
        <v>10350</v>
      </c>
      <c r="C3023" s="88" t="s">
        <v>77</v>
      </c>
      <c r="D3023" s="487">
        <v>425.03</v>
      </c>
    </row>
    <row r="3024" spans="1:4" x14ac:dyDescent="0.25">
      <c r="A3024" s="88" t="s">
        <v>5125</v>
      </c>
      <c r="B3024" s="193" t="s">
        <v>10351</v>
      </c>
      <c r="C3024" s="88" t="s">
        <v>77</v>
      </c>
      <c r="D3024" s="487">
        <v>834.88</v>
      </c>
    </row>
    <row r="3025" spans="1:4" x14ac:dyDescent="0.25">
      <c r="A3025" s="88" t="s">
        <v>5136</v>
      </c>
      <c r="B3025" s="193" t="s">
        <v>10352</v>
      </c>
      <c r="C3025" s="88" t="s">
        <v>77</v>
      </c>
      <c r="D3025" s="487">
        <v>8.1199999999999992</v>
      </c>
    </row>
    <row r="3026" spans="1:4" x14ac:dyDescent="0.25">
      <c r="A3026" s="88" t="s">
        <v>5137</v>
      </c>
      <c r="B3026" s="193" t="s">
        <v>10353</v>
      </c>
      <c r="C3026" s="88" t="s">
        <v>77</v>
      </c>
      <c r="D3026" s="487">
        <v>27.5</v>
      </c>
    </row>
    <row r="3027" spans="1:4" x14ac:dyDescent="0.25">
      <c r="A3027" s="88" t="s">
        <v>5138</v>
      </c>
      <c r="B3027" s="193" t="s">
        <v>10354</v>
      </c>
      <c r="C3027" s="88" t="s">
        <v>77</v>
      </c>
      <c r="D3027" s="487">
        <v>47.89</v>
      </c>
    </row>
    <row r="3028" spans="1:4" x14ac:dyDescent="0.25">
      <c r="A3028" s="88" t="s">
        <v>5139</v>
      </c>
      <c r="B3028" s="193" t="s">
        <v>10355</v>
      </c>
      <c r="C3028" s="88" t="s">
        <v>77</v>
      </c>
      <c r="D3028" s="487">
        <v>93.33</v>
      </c>
    </row>
    <row r="3029" spans="1:4" x14ac:dyDescent="0.25">
      <c r="A3029" s="88" t="s">
        <v>5140</v>
      </c>
      <c r="B3029" s="193" t="s">
        <v>10356</v>
      </c>
      <c r="C3029" s="88" t="s">
        <v>77</v>
      </c>
      <c r="D3029" s="487">
        <v>176.56</v>
      </c>
    </row>
    <row r="3030" spans="1:4" x14ac:dyDescent="0.25">
      <c r="A3030" s="88" t="s">
        <v>5141</v>
      </c>
      <c r="B3030" s="193" t="s">
        <v>10357</v>
      </c>
      <c r="C3030" s="88" t="s">
        <v>77</v>
      </c>
      <c r="D3030" s="487">
        <v>357.43</v>
      </c>
    </row>
    <row r="3031" spans="1:4" x14ac:dyDescent="0.25">
      <c r="A3031" s="88" t="s">
        <v>5142</v>
      </c>
      <c r="B3031" s="193" t="s">
        <v>10358</v>
      </c>
      <c r="C3031" s="88" t="s">
        <v>77</v>
      </c>
      <c r="D3031" s="487">
        <v>357.54</v>
      </c>
    </row>
    <row r="3032" spans="1:4" x14ac:dyDescent="0.25">
      <c r="A3032" s="88" t="s">
        <v>5152</v>
      </c>
      <c r="B3032" s="193" t="s">
        <v>10360</v>
      </c>
      <c r="C3032" s="88" t="s">
        <v>77</v>
      </c>
      <c r="D3032" s="487">
        <v>25.61</v>
      </c>
    </row>
    <row r="3033" spans="1:4" x14ac:dyDescent="0.25">
      <c r="A3033" s="88" t="s">
        <v>5153</v>
      </c>
      <c r="B3033" s="193" t="s">
        <v>10361</v>
      </c>
      <c r="C3033" s="88" t="s">
        <v>77</v>
      </c>
      <c r="D3033" s="487">
        <v>99.42</v>
      </c>
    </row>
    <row r="3034" spans="1:4" x14ac:dyDescent="0.25">
      <c r="A3034" s="88" t="s">
        <v>5154</v>
      </c>
      <c r="B3034" s="193" t="s">
        <v>10362</v>
      </c>
      <c r="C3034" s="88" t="s">
        <v>77</v>
      </c>
      <c r="D3034" s="487">
        <v>148.5</v>
      </c>
    </row>
    <row r="3035" spans="1:4" x14ac:dyDescent="0.25">
      <c r="A3035" s="88" t="s">
        <v>5155</v>
      </c>
      <c r="B3035" s="193" t="s">
        <v>10363</v>
      </c>
      <c r="C3035" s="88" t="s">
        <v>77</v>
      </c>
      <c r="D3035" s="487">
        <v>245.43</v>
      </c>
    </row>
    <row r="3036" spans="1:4" x14ac:dyDescent="0.25">
      <c r="A3036" s="88" t="s">
        <v>5156</v>
      </c>
      <c r="B3036" s="193" t="s">
        <v>10364</v>
      </c>
      <c r="C3036" s="88" t="s">
        <v>77</v>
      </c>
      <c r="D3036" s="487">
        <v>354.14</v>
      </c>
    </row>
    <row r="3037" spans="1:4" x14ac:dyDescent="0.25">
      <c r="A3037" s="88" t="s">
        <v>5157</v>
      </c>
      <c r="B3037" s="193" t="s">
        <v>10365</v>
      </c>
      <c r="C3037" s="88" t="s">
        <v>77</v>
      </c>
      <c r="D3037" s="487">
        <v>420.68</v>
      </c>
    </row>
    <row r="3038" spans="1:4" x14ac:dyDescent="0.25">
      <c r="A3038" s="88" t="s">
        <v>5158</v>
      </c>
      <c r="B3038" s="193" t="s">
        <v>10366</v>
      </c>
      <c r="C3038" s="88" t="s">
        <v>77</v>
      </c>
      <c r="D3038" s="487">
        <v>695.97</v>
      </c>
    </row>
    <row r="3039" spans="1:4" x14ac:dyDescent="0.25">
      <c r="A3039" s="88" t="s">
        <v>5163</v>
      </c>
      <c r="B3039" s="193" t="s">
        <v>10367</v>
      </c>
      <c r="C3039" s="88" t="s">
        <v>77</v>
      </c>
      <c r="D3039" s="487">
        <v>24.17</v>
      </c>
    </row>
    <row r="3040" spans="1:4" ht="25" x14ac:dyDescent="0.25">
      <c r="A3040" s="88" t="s">
        <v>5227</v>
      </c>
      <c r="B3040" s="193" t="s">
        <v>10714</v>
      </c>
      <c r="C3040" s="88" t="s">
        <v>77</v>
      </c>
      <c r="D3040" s="487">
        <v>24.54</v>
      </c>
    </row>
    <row r="3041" spans="1:4" ht="25" x14ac:dyDescent="0.25">
      <c r="A3041" s="88" t="s">
        <v>5228</v>
      </c>
      <c r="B3041" s="193" t="s">
        <v>10715</v>
      </c>
      <c r="C3041" s="88" t="s">
        <v>77</v>
      </c>
      <c r="D3041" s="487">
        <v>35.9</v>
      </c>
    </row>
    <row r="3042" spans="1:4" ht="25" x14ac:dyDescent="0.25">
      <c r="A3042" s="88" t="s">
        <v>5231</v>
      </c>
      <c r="B3042" s="193" t="s">
        <v>10718</v>
      </c>
      <c r="C3042" s="88" t="s">
        <v>77</v>
      </c>
      <c r="D3042" s="487">
        <v>52.59</v>
      </c>
    </row>
    <row r="3043" spans="1:4" ht="25" x14ac:dyDescent="0.25">
      <c r="A3043" s="88" t="s">
        <v>5229</v>
      </c>
      <c r="B3043" s="193" t="s">
        <v>10716</v>
      </c>
      <c r="C3043" s="88" t="s">
        <v>77</v>
      </c>
      <c r="D3043" s="487">
        <v>57.97</v>
      </c>
    </row>
    <row r="3044" spans="1:4" ht="25" x14ac:dyDescent="0.25">
      <c r="A3044" s="88" t="s">
        <v>5230</v>
      </c>
      <c r="B3044" s="193" t="s">
        <v>10717</v>
      </c>
      <c r="C3044" s="88" t="s">
        <v>77</v>
      </c>
      <c r="D3044" s="487">
        <v>63.21</v>
      </c>
    </row>
    <row r="3045" spans="1:4" x14ac:dyDescent="0.25">
      <c r="A3045" s="88" t="s">
        <v>5164</v>
      </c>
      <c r="B3045" s="193" t="s">
        <v>10368</v>
      </c>
      <c r="C3045" s="88" t="s">
        <v>77</v>
      </c>
      <c r="D3045" s="487">
        <v>20.97</v>
      </c>
    </row>
    <row r="3046" spans="1:4" x14ac:dyDescent="0.25">
      <c r="A3046" s="88" t="s">
        <v>5165</v>
      </c>
      <c r="B3046" s="193" t="s">
        <v>10369</v>
      </c>
      <c r="C3046" s="88" t="s">
        <v>77</v>
      </c>
      <c r="D3046" s="487">
        <v>66.459999999999994</v>
      </c>
    </row>
    <row r="3047" spans="1:4" x14ac:dyDescent="0.25">
      <c r="A3047" s="88" t="s">
        <v>5166</v>
      </c>
      <c r="B3047" s="193" t="s">
        <v>10370</v>
      </c>
      <c r="C3047" s="88" t="s">
        <v>77</v>
      </c>
      <c r="D3047" s="487">
        <v>136.94999999999999</v>
      </c>
    </row>
    <row r="3048" spans="1:4" x14ac:dyDescent="0.25">
      <c r="A3048" s="88" t="s">
        <v>5167</v>
      </c>
      <c r="B3048" s="193" t="s">
        <v>10371</v>
      </c>
      <c r="C3048" s="88" t="s">
        <v>77</v>
      </c>
      <c r="D3048" s="487">
        <v>304.8</v>
      </c>
    </row>
    <row r="3049" spans="1:4" x14ac:dyDescent="0.25">
      <c r="A3049" s="88" t="s">
        <v>5168</v>
      </c>
      <c r="B3049" s="193" t="s">
        <v>10372</v>
      </c>
      <c r="C3049" s="88" t="s">
        <v>77</v>
      </c>
      <c r="D3049" s="487">
        <v>585.95000000000005</v>
      </c>
    </row>
    <row r="3050" spans="1:4" x14ac:dyDescent="0.25">
      <c r="A3050" s="88" t="s">
        <v>5169</v>
      </c>
      <c r="B3050" s="193" t="s">
        <v>10373</v>
      </c>
      <c r="C3050" s="88" t="s">
        <v>77</v>
      </c>
      <c r="D3050" s="487">
        <v>1120.43</v>
      </c>
    </row>
    <row r="3051" spans="1:4" x14ac:dyDescent="0.25">
      <c r="A3051" s="88" t="s">
        <v>5170</v>
      </c>
      <c r="B3051" s="193" t="s">
        <v>10374</v>
      </c>
      <c r="C3051" s="88" t="s">
        <v>77</v>
      </c>
      <c r="D3051" s="487">
        <v>20.6</v>
      </c>
    </row>
    <row r="3052" spans="1:4" x14ac:dyDescent="0.25">
      <c r="A3052" s="88" t="s">
        <v>5171</v>
      </c>
      <c r="B3052" s="193" t="s">
        <v>10375</v>
      </c>
      <c r="C3052" s="88" t="s">
        <v>77</v>
      </c>
      <c r="D3052" s="487">
        <v>107.91</v>
      </c>
    </row>
    <row r="3053" spans="1:4" x14ac:dyDescent="0.25">
      <c r="A3053" s="88" t="s">
        <v>5172</v>
      </c>
      <c r="B3053" s="193" t="s">
        <v>10376</v>
      </c>
      <c r="C3053" s="88" t="s">
        <v>77</v>
      </c>
      <c r="D3053" s="487">
        <v>193.55</v>
      </c>
    </row>
    <row r="3054" spans="1:4" x14ac:dyDescent="0.25">
      <c r="A3054" s="88" t="s">
        <v>9887</v>
      </c>
      <c r="B3054" s="193" t="s">
        <v>11077</v>
      </c>
      <c r="C3054" s="88" t="s">
        <v>77</v>
      </c>
      <c r="D3054" s="487">
        <v>55.2</v>
      </c>
    </row>
    <row r="3055" spans="1:4" x14ac:dyDescent="0.25">
      <c r="A3055" s="88" t="s">
        <v>5278</v>
      </c>
      <c r="B3055" s="193" t="s">
        <v>10377</v>
      </c>
      <c r="C3055" s="88" t="s">
        <v>74</v>
      </c>
      <c r="D3055" s="487">
        <v>39.89</v>
      </c>
    </row>
    <row r="3056" spans="1:4" x14ac:dyDescent="0.25">
      <c r="A3056" s="88" t="s">
        <v>5279</v>
      </c>
      <c r="B3056" s="193" t="s">
        <v>10378</v>
      </c>
      <c r="C3056" s="88" t="s">
        <v>74</v>
      </c>
      <c r="D3056" s="487">
        <v>80.040000000000006</v>
      </c>
    </row>
    <row r="3057" spans="1:4" x14ac:dyDescent="0.25">
      <c r="A3057" s="88" t="s">
        <v>5280</v>
      </c>
      <c r="B3057" s="193" t="s">
        <v>10379</v>
      </c>
      <c r="C3057" s="88" t="s">
        <v>74</v>
      </c>
      <c r="D3057" s="487">
        <v>132.72999999999999</v>
      </c>
    </row>
    <row r="3058" spans="1:4" x14ac:dyDescent="0.25">
      <c r="A3058" s="88" t="s">
        <v>5281</v>
      </c>
      <c r="B3058" s="193" t="s">
        <v>10380</v>
      </c>
      <c r="C3058" s="88" t="s">
        <v>74</v>
      </c>
      <c r="D3058" s="487">
        <v>209.87</v>
      </c>
    </row>
    <row r="3059" spans="1:4" x14ac:dyDescent="0.25">
      <c r="A3059" s="88" t="s">
        <v>5282</v>
      </c>
      <c r="B3059" s="193" t="s">
        <v>10381</v>
      </c>
      <c r="C3059" s="88" t="s">
        <v>74</v>
      </c>
      <c r="D3059" s="487">
        <v>329.27</v>
      </c>
    </row>
    <row r="3060" spans="1:4" x14ac:dyDescent="0.25">
      <c r="A3060" s="88" t="s">
        <v>5283</v>
      </c>
      <c r="B3060" s="193" t="s">
        <v>10382</v>
      </c>
      <c r="C3060" s="88" t="s">
        <v>74</v>
      </c>
      <c r="D3060" s="487">
        <v>447.81</v>
      </c>
    </row>
    <row r="3061" spans="1:4" x14ac:dyDescent="0.25">
      <c r="A3061" s="88" t="s">
        <v>5284</v>
      </c>
      <c r="B3061" s="193" t="s">
        <v>10383</v>
      </c>
      <c r="C3061" s="88" t="s">
        <v>74</v>
      </c>
      <c r="D3061" s="487">
        <v>536.69000000000005</v>
      </c>
    </row>
    <row r="3062" spans="1:4" x14ac:dyDescent="0.25">
      <c r="A3062" s="88"/>
      <c r="B3062" s="193" t="s">
        <v>12385</v>
      </c>
      <c r="C3062" s="88"/>
      <c r="D3062" s="487"/>
    </row>
    <row r="3063" spans="1:4" x14ac:dyDescent="0.25">
      <c r="A3063" s="88" t="s">
        <v>5052</v>
      </c>
      <c r="B3063" s="193" t="s">
        <v>9762</v>
      </c>
      <c r="C3063" s="88" t="s">
        <v>77</v>
      </c>
      <c r="D3063" s="487">
        <v>15.2</v>
      </c>
    </row>
    <row r="3064" spans="1:4" x14ac:dyDescent="0.25">
      <c r="A3064" s="88" t="s">
        <v>5053</v>
      </c>
      <c r="B3064" s="193" t="s">
        <v>9763</v>
      </c>
      <c r="C3064" s="88" t="s">
        <v>77</v>
      </c>
      <c r="D3064" s="487">
        <v>25.36</v>
      </c>
    </row>
    <row r="3065" spans="1:4" x14ac:dyDescent="0.25">
      <c r="A3065" s="88" t="s">
        <v>5051</v>
      </c>
      <c r="B3065" s="193" t="s">
        <v>9761</v>
      </c>
      <c r="C3065" s="88" t="s">
        <v>77</v>
      </c>
      <c r="D3065" s="487">
        <v>42.77</v>
      </c>
    </row>
    <row r="3066" spans="1:4" x14ac:dyDescent="0.25">
      <c r="A3066" s="88" t="s">
        <v>5060</v>
      </c>
      <c r="B3066" s="193" t="s">
        <v>9764</v>
      </c>
      <c r="C3066" s="88" t="s">
        <v>77</v>
      </c>
      <c r="D3066" s="487">
        <v>73.56</v>
      </c>
    </row>
    <row r="3067" spans="1:4" x14ac:dyDescent="0.25">
      <c r="A3067" s="88" t="s">
        <v>5061</v>
      </c>
      <c r="B3067" s="193" t="s">
        <v>10306</v>
      </c>
      <c r="C3067" s="88" t="s">
        <v>77</v>
      </c>
      <c r="D3067" s="487">
        <v>18.05</v>
      </c>
    </row>
    <row r="3068" spans="1:4" x14ac:dyDescent="0.25">
      <c r="A3068" s="88" t="s">
        <v>5062</v>
      </c>
      <c r="B3068" s="193" t="s">
        <v>10307</v>
      </c>
      <c r="C3068" s="88" t="s">
        <v>77</v>
      </c>
      <c r="D3068" s="487">
        <v>40.76</v>
      </c>
    </row>
    <row r="3069" spans="1:4" x14ac:dyDescent="0.25">
      <c r="A3069" s="88" t="s">
        <v>5073</v>
      </c>
      <c r="B3069" s="193" t="s">
        <v>9765</v>
      </c>
      <c r="C3069" s="88" t="s">
        <v>77</v>
      </c>
      <c r="D3069" s="487">
        <v>110.08</v>
      </c>
    </row>
    <row r="3070" spans="1:4" x14ac:dyDescent="0.25">
      <c r="A3070" s="88" t="s">
        <v>5074</v>
      </c>
      <c r="B3070" s="193" t="s">
        <v>9766</v>
      </c>
      <c r="C3070" s="88" t="s">
        <v>77</v>
      </c>
      <c r="D3070" s="487">
        <v>18.36</v>
      </c>
    </row>
    <row r="3071" spans="1:4" x14ac:dyDescent="0.25">
      <c r="A3071" s="88" t="s">
        <v>5075</v>
      </c>
      <c r="B3071" s="193" t="s">
        <v>9767</v>
      </c>
      <c r="C3071" s="88" t="s">
        <v>77</v>
      </c>
      <c r="D3071" s="487">
        <v>66.349999999999994</v>
      </c>
    </row>
    <row r="3072" spans="1:4" x14ac:dyDescent="0.25">
      <c r="A3072" s="88" t="s">
        <v>5107</v>
      </c>
      <c r="B3072" s="193" t="s">
        <v>9768</v>
      </c>
      <c r="C3072" s="88" t="s">
        <v>77</v>
      </c>
      <c r="D3072" s="487">
        <v>97.79</v>
      </c>
    </row>
    <row r="3073" spans="1:4" x14ac:dyDescent="0.25">
      <c r="A3073" s="88" t="s">
        <v>5108</v>
      </c>
      <c r="B3073" s="193" t="s">
        <v>9769</v>
      </c>
      <c r="C3073" s="88" t="s">
        <v>77</v>
      </c>
      <c r="D3073" s="487">
        <v>21.66</v>
      </c>
    </row>
    <row r="3074" spans="1:4" x14ac:dyDescent="0.25">
      <c r="A3074" s="88" t="s">
        <v>5109</v>
      </c>
      <c r="B3074" s="193" t="s">
        <v>9770</v>
      </c>
      <c r="C3074" s="88" t="s">
        <v>77</v>
      </c>
      <c r="D3074" s="487">
        <v>47.84</v>
      </c>
    </row>
    <row r="3075" spans="1:4" x14ac:dyDescent="0.25">
      <c r="A3075" s="88" t="s">
        <v>5132</v>
      </c>
      <c r="B3075" s="193" t="s">
        <v>9771</v>
      </c>
      <c r="C3075" s="88" t="s">
        <v>77</v>
      </c>
      <c r="D3075" s="487">
        <v>54.02</v>
      </c>
    </row>
    <row r="3076" spans="1:4" x14ac:dyDescent="0.25">
      <c r="A3076" s="88" t="s">
        <v>5133</v>
      </c>
      <c r="B3076" s="193" t="s">
        <v>9772</v>
      </c>
      <c r="C3076" s="88" t="s">
        <v>77</v>
      </c>
      <c r="D3076" s="487">
        <v>11.95</v>
      </c>
    </row>
    <row r="3077" spans="1:4" x14ac:dyDescent="0.25">
      <c r="A3077" s="88" t="s">
        <v>5134</v>
      </c>
      <c r="B3077" s="193" t="s">
        <v>9773</v>
      </c>
      <c r="C3077" s="88" t="s">
        <v>77</v>
      </c>
      <c r="D3077" s="487">
        <v>34.020000000000003</v>
      </c>
    </row>
    <row r="3078" spans="1:4" x14ac:dyDescent="0.25">
      <c r="A3078" s="88" t="s">
        <v>5135</v>
      </c>
      <c r="B3078" s="193" t="s">
        <v>9774</v>
      </c>
      <c r="C3078" s="88" t="s">
        <v>77</v>
      </c>
      <c r="D3078" s="487">
        <v>34.049999999999997</v>
      </c>
    </row>
    <row r="3079" spans="1:4" x14ac:dyDescent="0.25">
      <c r="A3079" s="88" t="s">
        <v>5150</v>
      </c>
      <c r="B3079" s="193" t="s">
        <v>9776</v>
      </c>
      <c r="C3079" s="88" t="s">
        <v>77</v>
      </c>
      <c r="D3079" s="487">
        <v>17.899999999999999</v>
      </c>
    </row>
    <row r="3080" spans="1:4" x14ac:dyDescent="0.25">
      <c r="A3080" s="88" t="s">
        <v>5151</v>
      </c>
      <c r="B3080" s="193" t="s">
        <v>9777</v>
      </c>
      <c r="C3080" s="88" t="s">
        <v>77</v>
      </c>
      <c r="D3080" s="487">
        <v>36.56</v>
      </c>
    </row>
    <row r="3081" spans="1:4" x14ac:dyDescent="0.25">
      <c r="A3081" s="88" t="s">
        <v>5149</v>
      </c>
      <c r="B3081" s="193" t="s">
        <v>9775</v>
      </c>
      <c r="C3081" s="88" t="s">
        <v>77</v>
      </c>
      <c r="D3081" s="487">
        <v>54.92</v>
      </c>
    </row>
    <row r="3082" spans="1:4" x14ac:dyDescent="0.25">
      <c r="A3082" s="88" t="s">
        <v>5159</v>
      </c>
      <c r="B3082" s="193" t="s">
        <v>10308</v>
      </c>
      <c r="C3082" s="88" t="s">
        <v>77</v>
      </c>
      <c r="D3082" s="487">
        <v>41.3</v>
      </c>
    </row>
    <row r="3083" spans="1:4" x14ac:dyDescent="0.25">
      <c r="A3083" s="88" t="s">
        <v>5160</v>
      </c>
      <c r="B3083" s="193" t="s">
        <v>10309</v>
      </c>
      <c r="C3083" s="88" t="s">
        <v>77</v>
      </c>
      <c r="D3083" s="487">
        <v>68.45</v>
      </c>
    </row>
    <row r="3084" spans="1:4" x14ac:dyDescent="0.25">
      <c r="A3084" s="88" t="s">
        <v>5161</v>
      </c>
      <c r="B3084" s="193" t="s">
        <v>10310</v>
      </c>
      <c r="C3084" s="88" t="s">
        <v>77</v>
      </c>
      <c r="D3084" s="487">
        <v>41.69</v>
      </c>
    </row>
    <row r="3085" spans="1:4" x14ac:dyDescent="0.25">
      <c r="A3085" s="88" t="s">
        <v>5162</v>
      </c>
      <c r="B3085" s="193" t="s">
        <v>10311</v>
      </c>
      <c r="C3085" s="88" t="s">
        <v>77</v>
      </c>
      <c r="D3085" s="487">
        <v>26.28</v>
      </c>
    </row>
    <row r="3086" spans="1:4" x14ac:dyDescent="0.25">
      <c r="A3086" s="88" t="s">
        <v>5174</v>
      </c>
      <c r="B3086" s="193" t="s">
        <v>9779</v>
      </c>
      <c r="C3086" s="88" t="s">
        <v>77</v>
      </c>
      <c r="D3086" s="487">
        <v>25.6</v>
      </c>
    </row>
    <row r="3087" spans="1:4" x14ac:dyDescent="0.25">
      <c r="A3087" s="88" t="s">
        <v>5175</v>
      </c>
      <c r="B3087" s="193" t="s">
        <v>9780</v>
      </c>
      <c r="C3087" s="88" t="s">
        <v>77</v>
      </c>
      <c r="D3087" s="487">
        <v>43.06</v>
      </c>
    </row>
    <row r="3088" spans="1:4" x14ac:dyDescent="0.25">
      <c r="A3088" s="88" t="s">
        <v>5173</v>
      </c>
      <c r="B3088" s="193" t="s">
        <v>9778</v>
      </c>
      <c r="C3088" s="88" t="s">
        <v>77</v>
      </c>
      <c r="D3088" s="487">
        <v>83.13</v>
      </c>
    </row>
    <row r="3089" spans="1:4" x14ac:dyDescent="0.25">
      <c r="A3089" s="88" t="s">
        <v>5190</v>
      </c>
      <c r="B3089" s="193" t="s">
        <v>9783</v>
      </c>
      <c r="C3089" s="88" t="s">
        <v>77</v>
      </c>
      <c r="D3089" s="487">
        <v>41.93</v>
      </c>
    </row>
    <row r="3090" spans="1:4" x14ac:dyDescent="0.25">
      <c r="A3090" s="88" t="s">
        <v>5188</v>
      </c>
      <c r="B3090" s="193" t="s">
        <v>9781</v>
      </c>
      <c r="C3090" s="88" t="s">
        <v>77</v>
      </c>
      <c r="D3090" s="487">
        <v>95.86</v>
      </c>
    </row>
    <row r="3091" spans="1:4" x14ac:dyDescent="0.25">
      <c r="A3091" s="88" t="s">
        <v>5189</v>
      </c>
      <c r="B3091" s="193" t="s">
        <v>9782</v>
      </c>
      <c r="C3091" s="88" t="s">
        <v>77</v>
      </c>
      <c r="D3091" s="487">
        <v>67.91</v>
      </c>
    </row>
    <row r="3092" spans="1:4" x14ac:dyDescent="0.25">
      <c r="A3092" s="88" t="s">
        <v>10000</v>
      </c>
      <c r="B3092" s="193" t="s">
        <v>10001</v>
      </c>
      <c r="C3092" s="88" t="s">
        <v>77</v>
      </c>
      <c r="D3092" s="487">
        <v>4153.07</v>
      </c>
    </row>
    <row r="3093" spans="1:4" x14ac:dyDescent="0.25">
      <c r="A3093" s="88" t="s">
        <v>5273</v>
      </c>
      <c r="B3093" s="193" t="s">
        <v>9785</v>
      </c>
      <c r="C3093" s="88" t="s">
        <v>74</v>
      </c>
      <c r="D3093" s="487">
        <v>22.02</v>
      </c>
    </row>
    <row r="3094" spans="1:4" x14ac:dyDescent="0.25">
      <c r="A3094" s="88" t="s">
        <v>5274</v>
      </c>
      <c r="B3094" s="193" t="s">
        <v>9786</v>
      </c>
      <c r="C3094" s="88" t="s">
        <v>74</v>
      </c>
      <c r="D3094" s="487">
        <v>38.119999999999997</v>
      </c>
    </row>
    <row r="3095" spans="1:4" x14ac:dyDescent="0.25">
      <c r="A3095" s="88" t="s">
        <v>5272</v>
      </c>
      <c r="B3095" s="193" t="s">
        <v>9784</v>
      </c>
      <c r="C3095" s="88" t="s">
        <v>74</v>
      </c>
      <c r="D3095" s="487">
        <v>62.74</v>
      </c>
    </row>
    <row r="3096" spans="1:4" x14ac:dyDescent="0.25">
      <c r="A3096" s="88" t="s">
        <v>5276</v>
      </c>
      <c r="B3096" s="193" t="s">
        <v>9788</v>
      </c>
      <c r="C3096" s="88" t="s">
        <v>74</v>
      </c>
      <c r="D3096" s="487">
        <v>22.84</v>
      </c>
    </row>
    <row r="3097" spans="1:4" x14ac:dyDescent="0.25">
      <c r="A3097" s="88" t="s">
        <v>5277</v>
      </c>
      <c r="B3097" s="193" t="s">
        <v>9789</v>
      </c>
      <c r="C3097" s="88" t="s">
        <v>74</v>
      </c>
      <c r="D3097" s="487">
        <v>45.86</v>
      </c>
    </row>
    <row r="3098" spans="1:4" x14ac:dyDescent="0.25">
      <c r="A3098" s="88" t="s">
        <v>5275</v>
      </c>
      <c r="B3098" s="193" t="s">
        <v>9787</v>
      </c>
      <c r="C3098" s="88" t="s">
        <v>74</v>
      </c>
      <c r="D3098" s="487">
        <v>76.569999999999993</v>
      </c>
    </row>
    <row r="3099" spans="1:4" x14ac:dyDescent="0.25">
      <c r="A3099" s="88"/>
      <c r="B3099" s="193" t="s">
        <v>12386</v>
      </c>
      <c r="C3099" s="88"/>
      <c r="D3099" s="487"/>
    </row>
    <row r="3100" spans="1:4" x14ac:dyDescent="0.25">
      <c r="A3100" s="88" t="s">
        <v>5099</v>
      </c>
      <c r="B3100" s="193" t="s">
        <v>10272</v>
      </c>
      <c r="C3100" s="88" t="s">
        <v>77</v>
      </c>
      <c r="D3100" s="487">
        <v>22.23</v>
      </c>
    </row>
    <row r="3101" spans="1:4" x14ac:dyDescent="0.25">
      <c r="A3101" s="88" t="s">
        <v>5100</v>
      </c>
      <c r="B3101" s="193" t="s">
        <v>10273</v>
      </c>
      <c r="C3101" s="88" t="s">
        <v>77</v>
      </c>
      <c r="D3101" s="487">
        <v>4.51</v>
      </c>
    </row>
    <row r="3102" spans="1:4" x14ac:dyDescent="0.25">
      <c r="A3102" s="88" t="s">
        <v>5101</v>
      </c>
      <c r="B3102" s="193" t="s">
        <v>10274</v>
      </c>
      <c r="C3102" s="88" t="s">
        <v>77</v>
      </c>
      <c r="D3102" s="487">
        <v>9</v>
      </c>
    </row>
    <row r="3103" spans="1:4" x14ac:dyDescent="0.25">
      <c r="A3103" s="88" t="s">
        <v>5102</v>
      </c>
      <c r="B3103" s="193" t="s">
        <v>10275</v>
      </c>
      <c r="C3103" s="88" t="s">
        <v>77</v>
      </c>
      <c r="D3103" s="487">
        <v>20.36</v>
      </c>
    </row>
    <row r="3104" spans="1:4" x14ac:dyDescent="0.25">
      <c r="A3104" s="88" t="s">
        <v>5103</v>
      </c>
      <c r="B3104" s="193" t="s">
        <v>10276</v>
      </c>
      <c r="C3104" s="88" t="s">
        <v>77</v>
      </c>
      <c r="D3104" s="487">
        <v>55.54</v>
      </c>
    </row>
    <row r="3105" spans="1:4" x14ac:dyDescent="0.25">
      <c r="A3105" s="88" t="s">
        <v>5104</v>
      </c>
      <c r="B3105" s="193" t="s">
        <v>10277</v>
      </c>
      <c r="C3105" s="88" t="s">
        <v>77</v>
      </c>
      <c r="D3105" s="487">
        <v>6.68</v>
      </c>
    </row>
    <row r="3106" spans="1:4" x14ac:dyDescent="0.25">
      <c r="A3106" s="88" t="s">
        <v>5105</v>
      </c>
      <c r="B3106" s="193" t="s">
        <v>10278</v>
      </c>
      <c r="C3106" s="88" t="s">
        <v>77</v>
      </c>
      <c r="D3106" s="487">
        <v>12.92</v>
      </c>
    </row>
    <row r="3107" spans="1:4" x14ac:dyDescent="0.25">
      <c r="A3107" s="88" t="s">
        <v>5106</v>
      </c>
      <c r="B3107" s="193" t="s">
        <v>10279</v>
      </c>
      <c r="C3107" s="88" t="s">
        <v>77</v>
      </c>
      <c r="D3107" s="487">
        <v>39.909999999999997</v>
      </c>
    </row>
    <row r="3108" spans="1:4" x14ac:dyDescent="0.25">
      <c r="A3108" s="88" t="s">
        <v>5206</v>
      </c>
      <c r="B3108" s="193" t="s">
        <v>10280</v>
      </c>
      <c r="C3108" s="88" t="s">
        <v>77</v>
      </c>
      <c r="D3108" s="487">
        <v>10.4</v>
      </c>
    </row>
    <row r="3109" spans="1:4" x14ac:dyDescent="0.25">
      <c r="A3109" s="88" t="s">
        <v>5207</v>
      </c>
      <c r="B3109" s="193" t="s">
        <v>10281</v>
      </c>
      <c r="C3109" s="88" t="s">
        <v>77</v>
      </c>
      <c r="D3109" s="487">
        <v>9.65</v>
      </c>
    </row>
    <row r="3110" spans="1:4" x14ac:dyDescent="0.25">
      <c r="A3110" s="88" t="s">
        <v>5208</v>
      </c>
      <c r="B3110" s="193" t="s">
        <v>10282</v>
      </c>
      <c r="C3110" s="88" t="s">
        <v>77</v>
      </c>
      <c r="D3110" s="487">
        <v>13</v>
      </c>
    </row>
    <row r="3111" spans="1:4" x14ac:dyDescent="0.25">
      <c r="A3111" s="88" t="s">
        <v>5209</v>
      </c>
      <c r="B3111" s="193" t="s">
        <v>10283</v>
      </c>
      <c r="C3111" s="88" t="s">
        <v>77</v>
      </c>
      <c r="D3111" s="487">
        <v>3.33</v>
      </c>
    </row>
    <row r="3112" spans="1:4" x14ac:dyDescent="0.25">
      <c r="A3112" s="88" t="s">
        <v>5210</v>
      </c>
      <c r="B3112" s="193" t="s">
        <v>10284</v>
      </c>
      <c r="C3112" s="88" t="s">
        <v>77</v>
      </c>
      <c r="D3112" s="487">
        <v>6.46</v>
      </c>
    </row>
    <row r="3113" spans="1:4" x14ac:dyDescent="0.25">
      <c r="A3113" s="88" t="s">
        <v>5211</v>
      </c>
      <c r="B3113" s="193" t="s">
        <v>10285</v>
      </c>
      <c r="C3113" s="88" t="s">
        <v>77</v>
      </c>
      <c r="D3113" s="487">
        <v>14.36</v>
      </c>
    </row>
    <row r="3114" spans="1:4" x14ac:dyDescent="0.25">
      <c r="A3114" s="88" t="s">
        <v>5212</v>
      </c>
      <c r="B3114" s="193" t="s">
        <v>10286</v>
      </c>
      <c r="C3114" s="88" t="s">
        <v>77</v>
      </c>
      <c r="D3114" s="487">
        <v>11.89</v>
      </c>
    </row>
    <row r="3115" spans="1:4" x14ac:dyDescent="0.25">
      <c r="A3115" s="88" t="s">
        <v>5252</v>
      </c>
      <c r="B3115" s="193" t="s">
        <v>10288</v>
      </c>
      <c r="C3115" s="88" t="s">
        <v>74</v>
      </c>
      <c r="D3115" s="487">
        <v>6.51</v>
      </c>
    </row>
    <row r="3116" spans="1:4" x14ac:dyDescent="0.25">
      <c r="A3116" s="88" t="s">
        <v>5253</v>
      </c>
      <c r="B3116" s="193" t="s">
        <v>10289</v>
      </c>
      <c r="C3116" s="88" t="s">
        <v>74</v>
      </c>
      <c r="D3116" s="487">
        <v>10.88</v>
      </c>
    </row>
    <row r="3117" spans="1:4" x14ac:dyDescent="0.25">
      <c r="A3117" s="88" t="s">
        <v>5254</v>
      </c>
      <c r="B3117" s="193" t="s">
        <v>10290</v>
      </c>
      <c r="C3117" s="88" t="s">
        <v>74</v>
      </c>
      <c r="D3117" s="487">
        <v>17.149999999999999</v>
      </c>
    </row>
    <row r="3118" spans="1:4" x14ac:dyDescent="0.25">
      <c r="A3118" s="88" t="s">
        <v>5250</v>
      </c>
      <c r="B3118" s="193" t="s">
        <v>10287</v>
      </c>
      <c r="C3118" s="88" t="s">
        <v>74</v>
      </c>
      <c r="D3118" s="487">
        <v>16.05</v>
      </c>
    </row>
    <row r="3119" spans="1:4" x14ac:dyDescent="0.25">
      <c r="A3119" s="88" t="s">
        <v>5251</v>
      </c>
      <c r="B3119" s="193" t="s">
        <v>10312</v>
      </c>
      <c r="C3119" s="88" t="s">
        <v>74</v>
      </c>
      <c r="D3119" s="487">
        <v>46.12</v>
      </c>
    </row>
    <row r="3120" spans="1:4" x14ac:dyDescent="0.25">
      <c r="A3120" s="88"/>
      <c r="B3120" s="193" t="s">
        <v>12387</v>
      </c>
      <c r="C3120" s="88"/>
      <c r="D3120" s="487"/>
    </row>
    <row r="3121" spans="1:4" x14ac:dyDescent="0.25">
      <c r="A3121" s="88" t="s">
        <v>5093</v>
      </c>
      <c r="B3121" s="193" t="s">
        <v>10254</v>
      </c>
      <c r="C3121" s="88" t="s">
        <v>77</v>
      </c>
      <c r="D3121" s="487">
        <v>8.42</v>
      </c>
    </row>
    <row r="3122" spans="1:4" x14ac:dyDescent="0.25">
      <c r="A3122" s="88" t="s">
        <v>5094</v>
      </c>
      <c r="B3122" s="193" t="s">
        <v>10255</v>
      </c>
      <c r="C3122" s="88" t="s">
        <v>77</v>
      </c>
      <c r="D3122" s="487">
        <v>38.840000000000003</v>
      </c>
    </row>
    <row r="3123" spans="1:4" x14ac:dyDescent="0.25">
      <c r="A3123" s="88" t="s">
        <v>5095</v>
      </c>
      <c r="B3123" s="193" t="s">
        <v>10256</v>
      </c>
      <c r="C3123" s="88" t="s">
        <v>77</v>
      </c>
      <c r="D3123" s="487">
        <v>28.2</v>
      </c>
    </row>
    <row r="3124" spans="1:4" x14ac:dyDescent="0.25">
      <c r="A3124" s="88" t="s">
        <v>5096</v>
      </c>
      <c r="B3124" s="193" t="s">
        <v>10257</v>
      </c>
      <c r="C3124" s="88" t="s">
        <v>77</v>
      </c>
      <c r="D3124" s="487">
        <v>5.16</v>
      </c>
    </row>
    <row r="3125" spans="1:4" x14ac:dyDescent="0.25">
      <c r="A3125" s="88" t="s">
        <v>5097</v>
      </c>
      <c r="B3125" s="193" t="s">
        <v>10258</v>
      </c>
      <c r="C3125" s="88" t="s">
        <v>77</v>
      </c>
      <c r="D3125" s="487">
        <v>61.68</v>
      </c>
    </row>
    <row r="3126" spans="1:4" x14ac:dyDescent="0.25">
      <c r="A3126" s="88" t="s">
        <v>5098</v>
      </c>
      <c r="B3126" s="193" t="s">
        <v>10259</v>
      </c>
      <c r="C3126" s="88" t="s">
        <v>77</v>
      </c>
      <c r="D3126" s="487">
        <v>6.73</v>
      </c>
    </row>
    <row r="3127" spans="1:4" x14ac:dyDescent="0.25">
      <c r="A3127" s="88" t="s">
        <v>5119</v>
      </c>
      <c r="B3127" s="193" t="s">
        <v>10260</v>
      </c>
      <c r="C3127" s="88" t="s">
        <v>77</v>
      </c>
      <c r="D3127" s="487">
        <v>8.1199999999999992</v>
      </c>
    </row>
    <row r="3128" spans="1:4" x14ac:dyDescent="0.25">
      <c r="A3128" s="88" t="s">
        <v>7000</v>
      </c>
      <c r="B3128" s="193" t="s">
        <v>10261</v>
      </c>
      <c r="C3128" s="88" t="s">
        <v>77</v>
      </c>
      <c r="D3128" s="487">
        <v>4.18</v>
      </c>
    </row>
    <row r="3129" spans="1:4" x14ac:dyDescent="0.25">
      <c r="A3129" s="88" t="s">
        <v>5120</v>
      </c>
      <c r="B3129" s="193" t="s">
        <v>10262</v>
      </c>
      <c r="C3129" s="88" t="s">
        <v>77</v>
      </c>
      <c r="D3129" s="487">
        <v>24.25</v>
      </c>
    </row>
    <row r="3130" spans="1:4" x14ac:dyDescent="0.25">
      <c r="A3130" s="88" t="s">
        <v>7001</v>
      </c>
      <c r="B3130" s="193" t="s">
        <v>10263</v>
      </c>
      <c r="C3130" s="88" t="s">
        <v>77</v>
      </c>
      <c r="D3130" s="487">
        <v>7.12</v>
      </c>
    </row>
    <row r="3131" spans="1:4" x14ac:dyDescent="0.25">
      <c r="A3131" s="88" t="s">
        <v>7002</v>
      </c>
      <c r="B3131" s="193" t="s">
        <v>10264</v>
      </c>
      <c r="C3131" s="88" t="s">
        <v>77</v>
      </c>
      <c r="D3131" s="487">
        <v>3.64</v>
      </c>
    </row>
    <row r="3132" spans="1:4" x14ac:dyDescent="0.25">
      <c r="A3132" s="88" t="s">
        <v>7003</v>
      </c>
      <c r="B3132" s="193" t="s">
        <v>10265</v>
      </c>
      <c r="C3132" s="88" t="s">
        <v>77</v>
      </c>
      <c r="D3132" s="487">
        <v>7.23</v>
      </c>
    </row>
    <row r="3133" spans="1:4" x14ac:dyDescent="0.25">
      <c r="A3133" s="88" t="s">
        <v>7004</v>
      </c>
      <c r="B3133" s="193" t="s">
        <v>10266</v>
      </c>
      <c r="C3133" s="88" t="s">
        <v>77</v>
      </c>
      <c r="D3133" s="487">
        <v>2.73</v>
      </c>
    </row>
    <row r="3134" spans="1:4" x14ac:dyDescent="0.25">
      <c r="A3134" s="88" t="s">
        <v>5185</v>
      </c>
      <c r="B3134" s="193" t="s">
        <v>10267</v>
      </c>
      <c r="C3134" s="88" t="s">
        <v>77</v>
      </c>
      <c r="D3134" s="487">
        <v>11.78</v>
      </c>
    </row>
    <row r="3135" spans="1:4" x14ac:dyDescent="0.25">
      <c r="A3135" s="88" t="s">
        <v>5186</v>
      </c>
      <c r="B3135" s="193" t="s">
        <v>10268</v>
      </c>
      <c r="C3135" s="88" t="s">
        <v>77</v>
      </c>
      <c r="D3135" s="487">
        <v>18.21</v>
      </c>
    </row>
    <row r="3136" spans="1:4" x14ac:dyDescent="0.25">
      <c r="A3136" s="88" t="s">
        <v>5187</v>
      </c>
      <c r="B3136" s="193" t="s">
        <v>10269</v>
      </c>
      <c r="C3136" s="88" t="s">
        <v>77</v>
      </c>
      <c r="D3136" s="487">
        <v>9.89</v>
      </c>
    </row>
    <row r="3137" spans="1:4" x14ac:dyDescent="0.25">
      <c r="A3137" s="88" t="s">
        <v>6971</v>
      </c>
      <c r="B3137" s="193" t="s">
        <v>10270</v>
      </c>
      <c r="C3137" s="88" t="s">
        <v>74</v>
      </c>
      <c r="D3137" s="487">
        <v>25.99</v>
      </c>
    </row>
    <row r="3138" spans="1:4" x14ac:dyDescent="0.25">
      <c r="A3138" s="88" t="s">
        <v>5240</v>
      </c>
      <c r="B3138" s="193" t="s">
        <v>10271</v>
      </c>
      <c r="C3138" s="88" t="s">
        <v>74</v>
      </c>
      <c r="D3138" s="487">
        <v>11.93</v>
      </c>
    </row>
    <row r="3139" spans="1:4" x14ac:dyDescent="0.25">
      <c r="A3139" s="88"/>
      <c r="B3139" s="193" t="s">
        <v>12388</v>
      </c>
      <c r="C3139" s="88"/>
      <c r="D3139" s="487"/>
    </row>
    <row r="3140" spans="1:4" x14ac:dyDescent="0.25">
      <c r="A3140" s="88" t="s">
        <v>5076</v>
      </c>
      <c r="B3140" s="193" t="s">
        <v>10203</v>
      </c>
      <c r="C3140" s="88" t="s">
        <v>77</v>
      </c>
      <c r="D3140" s="487">
        <v>136.99</v>
      </c>
    </row>
    <row r="3141" spans="1:4" x14ac:dyDescent="0.25">
      <c r="A3141" s="88" t="s">
        <v>5077</v>
      </c>
      <c r="B3141" s="193" t="s">
        <v>10204</v>
      </c>
      <c r="C3141" s="88" t="s">
        <v>77</v>
      </c>
      <c r="D3141" s="487">
        <v>2.69</v>
      </c>
    </row>
    <row r="3142" spans="1:4" x14ac:dyDescent="0.25">
      <c r="A3142" s="88" t="s">
        <v>5078</v>
      </c>
      <c r="B3142" s="193" t="s">
        <v>10205</v>
      </c>
      <c r="C3142" s="88" t="s">
        <v>77</v>
      </c>
      <c r="D3142" s="487">
        <v>2.73</v>
      </c>
    </row>
    <row r="3143" spans="1:4" x14ac:dyDescent="0.25">
      <c r="A3143" s="88" t="s">
        <v>5079</v>
      </c>
      <c r="B3143" s="193" t="s">
        <v>10206</v>
      </c>
      <c r="C3143" s="88" t="s">
        <v>77</v>
      </c>
      <c r="D3143" s="487">
        <v>4.6900000000000004</v>
      </c>
    </row>
    <row r="3144" spans="1:4" x14ac:dyDescent="0.25">
      <c r="A3144" s="88" t="s">
        <v>5080</v>
      </c>
      <c r="B3144" s="193" t="s">
        <v>10207</v>
      </c>
      <c r="C3144" s="88" t="s">
        <v>77</v>
      </c>
      <c r="D3144" s="487">
        <v>5.74</v>
      </c>
    </row>
    <row r="3145" spans="1:4" x14ac:dyDescent="0.25">
      <c r="A3145" s="88" t="s">
        <v>5081</v>
      </c>
      <c r="B3145" s="193" t="s">
        <v>10208</v>
      </c>
      <c r="C3145" s="88" t="s">
        <v>77</v>
      </c>
      <c r="D3145" s="487">
        <v>9.48</v>
      </c>
    </row>
    <row r="3146" spans="1:4" x14ac:dyDescent="0.25">
      <c r="A3146" s="88" t="s">
        <v>5082</v>
      </c>
      <c r="B3146" s="193" t="s">
        <v>10209</v>
      </c>
      <c r="C3146" s="88" t="s">
        <v>77</v>
      </c>
      <c r="D3146" s="487">
        <v>18.559999999999999</v>
      </c>
    </row>
    <row r="3147" spans="1:4" x14ac:dyDescent="0.25">
      <c r="A3147" s="88" t="s">
        <v>5083</v>
      </c>
      <c r="B3147" s="193" t="s">
        <v>10210</v>
      </c>
      <c r="C3147" s="88" t="s">
        <v>77</v>
      </c>
      <c r="D3147" s="487">
        <v>45.81</v>
      </c>
    </row>
    <row r="3148" spans="1:4" x14ac:dyDescent="0.25">
      <c r="A3148" s="88" t="s">
        <v>5084</v>
      </c>
      <c r="B3148" s="193" t="s">
        <v>10211</v>
      </c>
      <c r="C3148" s="88" t="s">
        <v>77</v>
      </c>
      <c r="D3148" s="487">
        <v>55.27</v>
      </c>
    </row>
    <row r="3149" spans="1:4" x14ac:dyDescent="0.25">
      <c r="A3149" s="88" t="s">
        <v>5110</v>
      </c>
      <c r="B3149" s="193" t="s">
        <v>10212</v>
      </c>
      <c r="C3149" s="88" t="s">
        <v>77</v>
      </c>
      <c r="D3149" s="487">
        <v>237.54</v>
      </c>
    </row>
    <row r="3150" spans="1:4" x14ac:dyDescent="0.25">
      <c r="A3150" s="88" t="s">
        <v>5111</v>
      </c>
      <c r="B3150" s="193" t="s">
        <v>10213</v>
      </c>
      <c r="C3150" s="88" t="s">
        <v>77</v>
      </c>
      <c r="D3150" s="487">
        <v>2.14</v>
      </c>
    </row>
    <row r="3151" spans="1:4" x14ac:dyDescent="0.25">
      <c r="A3151" s="88" t="s">
        <v>5112</v>
      </c>
      <c r="B3151" s="193" t="s">
        <v>10214</v>
      </c>
      <c r="C3151" s="88" t="s">
        <v>77</v>
      </c>
      <c r="D3151" s="487">
        <v>3.01</v>
      </c>
    </row>
    <row r="3152" spans="1:4" x14ac:dyDescent="0.25">
      <c r="A3152" s="88" t="s">
        <v>5113</v>
      </c>
      <c r="B3152" s="193" t="s">
        <v>10215</v>
      </c>
      <c r="C3152" s="88" t="s">
        <v>77</v>
      </c>
      <c r="D3152" s="487">
        <v>6.57</v>
      </c>
    </row>
    <row r="3153" spans="1:4" x14ac:dyDescent="0.25">
      <c r="A3153" s="88" t="s">
        <v>5114</v>
      </c>
      <c r="B3153" s="193" t="s">
        <v>10216</v>
      </c>
      <c r="C3153" s="88" t="s">
        <v>77</v>
      </c>
      <c r="D3153" s="487">
        <v>11.89</v>
      </c>
    </row>
    <row r="3154" spans="1:4" x14ac:dyDescent="0.25">
      <c r="A3154" s="88" t="s">
        <v>5115</v>
      </c>
      <c r="B3154" s="193" t="s">
        <v>10217</v>
      </c>
      <c r="C3154" s="88" t="s">
        <v>77</v>
      </c>
      <c r="D3154" s="487">
        <v>13.2</v>
      </c>
    </row>
    <row r="3155" spans="1:4" x14ac:dyDescent="0.25">
      <c r="A3155" s="88" t="s">
        <v>5116</v>
      </c>
      <c r="B3155" s="193" t="s">
        <v>10218</v>
      </c>
      <c r="C3155" s="88" t="s">
        <v>77</v>
      </c>
      <c r="D3155" s="487">
        <v>34.770000000000003</v>
      </c>
    </row>
    <row r="3156" spans="1:4" x14ac:dyDescent="0.25">
      <c r="A3156" s="88" t="s">
        <v>5117</v>
      </c>
      <c r="B3156" s="193" t="s">
        <v>10219</v>
      </c>
      <c r="C3156" s="88" t="s">
        <v>77</v>
      </c>
      <c r="D3156" s="487">
        <v>50.82</v>
      </c>
    </row>
    <row r="3157" spans="1:4" x14ac:dyDescent="0.25">
      <c r="A3157" s="88" t="s">
        <v>5118</v>
      </c>
      <c r="B3157" s="193" t="s">
        <v>10220</v>
      </c>
      <c r="C3157" s="88" t="s">
        <v>77</v>
      </c>
      <c r="D3157" s="487">
        <v>63.7</v>
      </c>
    </row>
    <row r="3158" spans="1:4" x14ac:dyDescent="0.25">
      <c r="A3158" s="88" t="s">
        <v>5213</v>
      </c>
      <c r="B3158" s="193" t="s">
        <v>10230</v>
      </c>
      <c r="C3158" s="88" t="s">
        <v>77</v>
      </c>
      <c r="D3158" s="487">
        <v>8.92</v>
      </c>
    </row>
    <row r="3159" spans="1:4" x14ac:dyDescent="0.25">
      <c r="A3159" s="88" t="s">
        <v>5214</v>
      </c>
      <c r="B3159" s="193" t="s">
        <v>10231</v>
      </c>
      <c r="C3159" s="88" t="s">
        <v>77</v>
      </c>
      <c r="D3159" s="487">
        <v>13.31</v>
      </c>
    </row>
    <row r="3160" spans="1:4" x14ac:dyDescent="0.25">
      <c r="A3160" s="88" t="s">
        <v>5176</v>
      </c>
      <c r="B3160" s="193" t="s">
        <v>10221</v>
      </c>
      <c r="C3160" s="88" t="s">
        <v>77</v>
      </c>
      <c r="D3160" s="487">
        <v>178.62</v>
      </c>
    </row>
    <row r="3161" spans="1:4" x14ac:dyDescent="0.25">
      <c r="A3161" s="88" t="s">
        <v>5177</v>
      </c>
      <c r="B3161" s="193" t="s">
        <v>10222</v>
      </c>
      <c r="C3161" s="88" t="s">
        <v>77</v>
      </c>
      <c r="D3161" s="487">
        <v>1.07</v>
      </c>
    </row>
    <row r="3162" spans="1:4" x14ac:dyDescent="0.25">
      <c r="A3162" s="88" t="s">
        <v>5178</v>
      </c>
      <c r="B3162" s="193" t="s">
        <v>10223</v>
      </c>
      <c r="C3162" s="88" t="s">
        <v>77</v>
      </c>
      <c r="D3162" s="487">
        <v>1.24</v>
      </c>
    </row>
    <row r="3163" spans="1:4" x14ac:dyDescent="0.25">
      <c r="A3163" s="88" t="s">
        <v>5179</v>
      </c>
      <c r="B3163" s="193" t="s">
        <v>10224</v>
      </c>
      <c r="C3163" s="88" t="s">
        <v>77</v>
      </c>
      <c r="D3163" s="487">
        <v>3.86</v>
      </c>
    </row>
    <row r="3164" spans="1:4" x14ac:dyDescent="0.25">
      <c r="A3164" s="88" t="s">
        <v>5180</v>
      </c>
      <c r="B3164" s="193" t="s">
        <v>10225</v>
      </c>
      <c r="C3164" s="88" t="s">
        <v>77</v>
      </c>
      <c r="D3164" s="487">
        <v>9.7100000000000009</v>
      </c>
    </row>
    <row r="3165" spans="1:4" x14ac:dyDescent="0.25">
      <c r="A3165" s="88" t="s">
        <v>5181</v>
      </c>
      <c r="B3165" s="193" t="s">
        <v>10226</v>
      </c>
      <c r="C3165" s="88" t="s">
        <v>77</v>
      </c>
      <c r="D3165" s="487">
        <v>9.4499999999999993</v>
      </c>
    </row>
    <row r="3166" spans="1:4" x14ac:dyDescent="0.25">
      <c r="A3166" s="88" t="s">
        <v>5182</v>
      </c>
      <c r="B3166" s="193" t="s">
        <v>10227</v>
      </c>
      <c r="C3166" s="88" t="s">
        <v>77</v>
      </c>
      <c r="D3166" s="487">
        <v>40.33</v>
      </c>
    </row>
    <row r="3167" spans="1:4" x14ac:dyDescent="0.25">
      <c r="A3167" s="88" t="s">
        <v>5183</v>
      </c>
      <c r="B3167" s="193" t="s">
        <v>10228</v>
      </c>
      <c r="C3167" s="88" t="s">
        <v>77</v>
      </c>
      <c r="D3167" s="487">
        <v>70.650000000000006</v>
      </c>
    </row>
    <row r="3168" spans="1:4" x14ac:dyDescent="0.25">
      <c r="A3168" s="88" t="s">
        <v>5184</v>
      </c>
      <c r="B3168" s="193" t="s">
        <v>10229</v>
      </c>
      <c r="C3168" s="88" t="s">
        <v>77</v>
      </c>
      <c r="D3168" s="487">
        <v>112.31</v>
      </c>
    </row>
    <row r="3169" spans="1:4" x14ac:dyDescent="0.25">
      <c r="A3169" s="88" t="s">
        <v>5216</v>
      </c>
      <c r="B3169" s="193" t="s">
        <v>10233</v>
      </c>
      <c r="C3169" s="88" t="s">
        <v>77</v>
      </c>
      <c r="D3169" s="487">
        <v>4.1100000000000003</v>
      </c>
    </row>
    <row r="3170" spans="1:4" x14ac:dyDescent="0.25">
      <c r="A3170" s="88" t="s">
        <v>5217</v>
      </c>
      <c r="B3170" s="193" t="s">
        <v>10234</v>
      </c>
      <c r="C3170" s="88" t="s">
        <v>77</v>
      </c>
      <c r="D3170" s="487">
        <v>6.88</v>
      </c>
    </row>
    <row r="3171" spans="1:4" x14ac:dyDescent="0.25">
      <c r="A3171" s="88" t="s">
        <v>5218</v>
      </c>
      <c r="B3171" s="193" t="s">
        <v>10235</v>
      </c>
      <c r="C3171" s="88" t="s">
        <v>77</v>
      </c>
      <c r="D3171" s="487">
        <v>9.41</v>
      </c>
    </row>
    <row r="3172" spans="1:4" x14ac:dyDescent="0.25">
      <c r="A3172" s="88" t="s">
        <v>5219</v>
      </c>
      <c r="B3172" s="193" t="s">
        <v>10236</v>
      </c>
      <c r="C3172" s="88" t="s">
        <v>77</v>
      </c>
      <c r="D3172" s="487">
        <v>9.6</v>
      </c>
    </row>
    <row r="3173" spans="1:4" x14ac:dyDescent="0.25">
      <c r="A3173" s="88" t="s">
        <v>5220</v>
      </c>
      <c r="B3173" s="193" t="s">
        <v>10237</v>
      </c>
      <c r="C3173" s="88" t="s">
        <v>77</v>
      </c>
      <c r="D3173" s="487">
        <v>10.61</v>
      </c>
    </row>
    <row r="3174" spans="1:4" x14ac:dyDescent="0.25">
      <c r="A3174" s="88" t="s">
        <v>5221</v>
      </c>
      <c r="B3174" s="193" t="s">
        <v>10238</v>
      </c>
      <c r="C3174" s="88" t="s">
        <v>77</v>
      </c>
      <c r="D3174" s="487">
        <v>14.6</v>
      </c>
    </row>
    <row r="3175" spans="1:4" x14ac:dyDescent="0.25">
      <c r="A3175" s="88" t="s">
        <v>5222</v>
      </c>
      <c r="B3175" s="193" t="s">
        <v>10239</v>
      </c>
      <c r="C3175" s="88" t="s">
        <v>77</v>
      </c>
      <c r="D3175" s="487">
        <v>19.600000000000001</v>
      </c>
    </row>
    <row r="3176" spans="1:4" x14ac:dyDescent="0.25">
      <c r="A3176" s="88" t="s">
        <v>5223</v>
      </c>
      <c r="B3176" s="193" t="s">
        <v>12389</v>
      </c>
      <c r="C3176" s="88" t="s">
        <v>77</v>
      </c>
      <c r="D3176" s="487">
        <v>53.57</v>
      </c>
    </row>
    <row r="3177" spans="1:4" x14ac:dyDescent="0.25">
      <c r="A3177" s="88" t="s">
        <v>5224</v>
      </c>
      <c r="B3177" s="193" t="s">
        <v>10240</v>
      </c>
      <c r="C3177" s="88" t="s">
        <v>77</v>
      </c>
      <c r="D3177" s="487">
        <v>106.81</v>
      </c>
    </row>
    <row r="3178" spans="1:4" x14ac:dyDescent="0.25">
      <c r="A3178" s="88" t="s">
        <v>5215</v>
      </c>
      <c r="B3178" s="193" t="s">
        <v>10232</v>
      </c>
      <c r="C3178" s="88" t="s">
        <v>77</v>
      </c>
      <c r="D3178" s="487">
        <v>179.03</v>
      </c>
    </row>
    <row r="3179" spans="1:4" x14ac:dyDescent="0.25">
      <c r="A3179" s="88" t="s">
        <v>5242</v>
      </c>
      <c r="B3179" s="193" t="s">
        <v>10242</v>
      </c>
      <c r="C3179" s="88" t="s">
        <v>74</v>
      </c>
      <c r="D3179" s="487">
        <v>3.9</v>
      </c>
    </row>
    <row r="3180" spans="1:4" x14ac:dyDescent="0.25">
      <c r="A3180" s="88" t="s">
        <v>5243</v>
      </c>
      <c r="B3180" s="193" t="s">
        <v>10243</v>
      </c>
      <c r="C3180" s="88" t="s">
        <v>74</v>
      </c>
      <c r="D3180" s="487">
        <v>4.3600000000000003</v>
      </c>
    </row>
    <row r="3181" spans="1:4" x14ac:dyDescent="0.25">
      <c r="A3181" s="88" t="s">
        <v>5244</v>
      </c>
      <c r="B3181" s="193" t="s">
        <v>10244</v>
      </c>
      <c r="C3181" s="88" t="s">
        <v>74</v>
      </c>
      <c r="D3181" s="487">
        <v>9.6</v>
      </c>
    </row>
    <row r="3182" spans="1:4" x14ac:dyDescent="0.25">
      <c r="A3182" s="88" t="s">
        <v>5245</v>
      </c>
      <c r="B3182" s="193" t="s">
        <v>10245</v>
      </c>
      <c r="C3182" s="88" t="s">
        <v>74</v>
      </c>
      <c r="D3182" s="487">
        <v>15.27</v>
      </c>
    </row>
    <row r="3183" spans="1:4" x14ac:dyDescent="0.25">
      <c r="A3183" s="88" t="s">
        <v>5246</v>
      </c>
      <c r="B3183" s="193" t="s">
        <v>10246</v>
      </c>
      <c r="C3183" s="88" t="s">
        <v>74</v>
      </c>
      <c r="D3183" s="487">
        <v>16.059999999999999</v>
      </c>
    </row>
    <row r="3184" spans="1:4" x14ac:dyDescent="0.25">
      <c r="A3184" s="88" t="s">
        <v>5247</v>
      </c>
      <c r="B3184" s="193" t="s">
        <v>10247</v>
      </c>
      <c r="C3184" s="88" t="s">
        <v>74</v>
      </c>
      <c r="D3184" s="487">
        <v>32.07</v>
      </c>
    </row>
    <row r="3185" spans="1:4" x14ac:dyDescent="0.25">
      <c r="A3185" s="88" t="s">
        <v>5248</v>
      </c>
      <c r="B3185" s="193" t="s">
        <v>10248</v>
      </c>
      <c r="C3185" s="88" t="s">
        <v>74</v>
      </c>
      <c r="D3185" s="487">
        <v>36.950000000000003</v>
      </c>
    </row>
    <row r="3186" spans="1:4" x14ac:dyDescent="0.25">
      <c r="A3186" s="88" t="s">
        <v>5249</v>
      </c>
      <c r="B3186" s="193" t="s">
        <v>10249</v>
      </c>
      <c r="C3186" s="88" t="s">
        <v>74</v>
      </c>
      <c r="D3186" s="487">
        <v>73.290000000000006</v>
      </c>
    </row>
    <row r="3187" spans="1:4" x14ac:dyDescent="0.25">
      <c r="A3187" s="88" t="s">
        <v>5241</v>
      </c>
      <c r="B3187" s="193" t="s">
        <v>10241</v>
      </c>
      <c r="C3187" s="88" t="s">
        <v>74</v>
      </c>
      <c r="D3187" s="487">
        <v>81.27</v>
      </c>
    </row>
    <row r="3188" spans="1:4" x14ac:dyDescent="0.25">
      <c r="A3188" s="88"/>
      <c r="B3188" s="193" t="s">
        <v>12390</v>
      </c>
      <c r="C3188" s="88"/>
      <c r="D3188" s="487"/>
    </row>
    <row r="3189" spans="1:4" x14ac:dyDescent="0.25">
      <c r="A3189" s="88" t="s">
        <v>5234</v>
      </c>
      <c r="B3189" s="193" t="s">
        <v>10385</v>
      </c>
      <c r="C3189" s="88" t="s">
        <v>77</v>
      </c>
      <c r="D3189" s="487">
        <v>23.24</v>
      </c>
    </row>
    <row r="3190" spans="1:4" x14ac:dyDescent="0.25">
      <c r="A3190" s="88" t="s">
        <v>5232</v>
      </c>
      <c r="B3190" s="193" t="s">
        <v>10671</v>
      </c>
      <c r="C3190" s="88" t="s">
        <v>77</v>
      </c>
      <c r="D3190" s="487">
        <v>21.4</v>
      </c>
    </row>
    <row r="3191" spans="1:4" x14ac:dyDescent="0.25">
      <c r="A3191" s="88" t="s">
        <v>5233</v>
      </c>
      <c r="B3191" s="193" t="s">
        <v>10384</v>
      </c>
      <c r="C3191" s="88" t="s">
        <v>77</v>
      </c>
      <c r="D3191" s="487">
        <v>20.05</v>
      </c>
    </row>
    <row r="3192" spans="1:4" x14ac:dyDescent="0.25">
      <c r="A3192" s="88" t="s">
        <v>8414</v>
      </c>
      <c r="B3192" s="193" t="s">
        <v>11063</v>
      </c>
      <c r="C3192" s="88" t="s">
        <v>77</v>
      </c>
      <c r="D3192" s="487">
        <v>117.34</v>
      </c>
    </row>
    <row r="3193" spans="1:4" x14ac:dyDescent="0.25">
      <c r="A3193" s="88"/>
      <c r="B3193" s="193" t="s">
        <v>12391</v>
      </c>
      <c r="C3193" s="88"/>
      <c r="D3193" s="487"/>
    </row>
    <row r="3194" spans="1:4" x14ac:dyDescent="0.25">
      <c r="A3194" s="88"/>
      <c r="B3194" s="193" t="s">
        <v>12392</v>
      </c>
      <c r="C3194" s="88"/>
      <c r="D3194" s="487"/>
    </row>
    <row r="3195" spans="1:4" ht="25" x14ac:dyDescent="0.25">
      <c r="A3195" s="88" t="s">
        <v>7340</v>
      </c>
      <c r="B3195" s="193" t="s">
        <v>10821</v>
      </c>
      <c r="C3195" s="88" t="s">
        <v>77</v>
      </c>
      <c r="D3195" s="487">
        <v>2021.31</v>
      </c>
    </row>
    <row r="3196" spans="1:4" ht="25" x14ac:dyDescent="0.25">
      <c r="A3196" s="88" t="s">
        <v>7341</v>
      </c>
      <c r="B3196" s="193" t="s">
        <v>10822</v>
      </c>
      <c r="C3196" s="88" t="s">
        <v>77</v>
      </c>
      <c r="D3196" s="487">
        <v>3464.52</v>
      </c>
    </row>
    <row r="3197" spans="1:4" ht="25" x14ac:dyDescent="0.25">
      <c r="A3197" s="88" t="s">
        <v>7342</v>
      </c>
      <c r="B3197" s="193" t="s">
        <v>10823</v>
      </c>
      <c r="C3197" s="88" t="s">
        <v>77</v>
      </c>
      <c r="D3197" s="487">
        <v>3531.48</v>
      </c>
    </row>
    <row r="3198" spans="1:4" ht="25" x14ac:dyDescent="0.25">
      <c r="A3198" s="88" t="s">
        <v>7343</v>
      </c>
      <c r="B3198" s="193" t="s">
        <v>10824</v>
      </c>
      <c r="C3198" s="88" t="s">
        <v>77</v>
      </c>
      <c r="D3198" s="487">
        <v>3822.39</v>
      </c>
    </row>
    <row r="3199" spans="1:4" x14ac:dyDescent="0.25">
      <c r="A3199" s="88" t="s">
        <v>5285</v>
      </c>
      <c r="B3199" s="193" t="s">
        <v>10548</v>
      </c>
      <c r="C3199" s="88" t="s">
        <v>77</v>
      </c>
      <c r="D3199" s="487">
        <v>452.18</v>
      </c>
    </row>
    <row r="3200" spans="1:4" x14ac:dyDescent="0.25">
      <c r="A3200" s="88" t="s">
        <v>5286</v>
      </c>
      <c r="B3200" s="193" t="s">
        <v>10549</v>
      </c>
      <c r="C3200" s="88" t="s">
        <v>77</v>
      </c>
      <c r="D3200" s="487">
        <v>525.65</v>
      </c>
    </row>
    <row r="3201" spans="1:4" x14ac:dyDescent="0.25">
      <c r="A3201" s="88" t="s">
        <v>5287</v>
      </c>
      <c r="B3201" s="193" t="s">
        <v>10550</v>
      </c>
      <c r="C3201" s="88" t="s">
        <v>77</v>
      </c>
      <c r="D3201" s="487">
        <v>919.89</v>
      </c>
    </row>
    <row r="3202" spans="1:4" x14ac:dyDescent="0.25">
      <c r="A3202" s="88" t="s">
        <v>5288</v>
      </c>
      <c r="B3202" s="193" t="s">
        <v>10551</v>
      </c>
      <c r="C3202" s="88" t="s">
        <v>77</v>
      </c>
      <c r="D3202" s="487">
        <v>979.48</v>
      </c>
    </row>
    <row r="3203" spans="1:4" ht="25" x14ac:dyDescent="0.25">
      <c r="A3203" s="88" t="s">
        <v>5289</v>
      </c>
      <c r="B3203" s="193" t="s">
        <v>10552</v>
      </c>
      <c r="C3203" s="88" t="s">
        <v>77</v>
      </c>
      <c r="D3203" s="487">
        <v>1374.24</v>
      </c>
    </row>
    <row r="3204" spans="1:4" ht="25" x14ac:dyDescent="0.25">
      <c r="A3204" s="88" t="s">
        <v>5290</v>
      </c>
      <c r="B3204" s="193" t="s">
        <v>10553</v>
      </c>
      <c r="C3204" s="88" t="s">
        <v>77</v>
      </c>
      <c r="D3204" s="487">
        <v>1691.92</v>
      </c>
    </row>
    <row r="3205" spans="1:4" ht="25" x14ac:dyDescent="0.25">
      <c r="A3205" s="88" t="s">
        <v>5291</v>
      </c>
      <c r="B3205" s="193" t="s">
        <v>10554</v>
      </c>
      <c r="C3205" s="88" t="s">
        <v>77</v>
      </c>
      <c r="D3205" s="487">
        <v>2252.17</v>
      </c>
    </row>
    <row r="3206" spans="1:4" ht="25" x14ac:dyDescent="0.25">
      <c r="A3206" s="88" t="s">
        <v>5292</v>
      </c>
      <c r="B3206" s="193" t="s">
        <v>10555</v>
      </c>
      <c r="C3206" s="88" t="s">
        <v>77</v>
      </c>
      <c r="D3206" s="487">
        <v>1997.52</v>
      </c>
    </row>
    <row r="3207" spans="1:4" x14ac:dyDescent="0.25">
      <c r="A3207" s="88" t="s">
        <v>5293</v>
      </c>
      <c r="B3207" s="193" t="s">
        <v>10556</v>
      </c>
      <c r="C3207" s="88" t="s">
        <v>77</v>
      </c>
      <c r="D3207" s="487">
        <v>3293.63</v>
      </c>
    </row>
    <row r="3208" spans="1:4" x14ac:dyDescent="0.25">
      <c r="A3208" s="88" t="s">
        <v>5294</v>
      </c>
      <c r="B3208" s="193" t="s">
        <v>10557</v>
      </c>
      <c r="C3208" s="88" t="s">
        <v>77</v>
      </c>
      <c r="D3208" s="487">
        <v>4091.2</v>
      </c>
    </row>
    <row r="3209" spans="1:4" x14ac:dyDescent="0.25">
      <c r="A3209" s="88"/>
      <c r="B3209" s="193" t="s">
        <v>12393</v>
      </c>
      <c r="C3209" s="88"/>
      <c r="D3209" s="487"/>
    </row>
    <row r="3210" spans="1:4" ht="25" x14ac:dyDescent="0.25">
      <c r="A3210" s="88" t="s">
        <v>5295</v>
      </c>
      <c r="B3210" s="193" t="s">
        <v>9412</v>
      </c>
      <c r="C3210" s="88" t="s">
        <v>77</v>
      </c>
      <c r="D3210" s="487">
        <v>101.23</v>
      </c>
    </row>
    <row r="3211" spans="1:4" ht="25" x14ac:dyDescent="0.25">
      <c r="A3211" s="88" t="s">
        <v>5296</v>
      </c>
      <c r="B3211" s="193" t="s">
        <v>9413</v>
      </c>
      <c r="C3211" s="88" t="s">
        <v>77</v>
      </c>
      <c r="D3211" s="487">
        <v>122.46</v>
      </c>
    </row>
    <row r="3212" spans="1:4" ht="25" x14ac:dyDescent="0.25">
      <c r="A3212" s="88" t="s">
        <v>5297</v>
      </c>
      <c r="B3212" s="193" t="s">
        <v>9414</v>
      </c>
      <c r="C3212" s="88" t="s">
        <v>77</v>
      </c>
      <c r="D3212" s="487">
        <v>190.39</v>
      </c>
    </row>
    <row r="3213" spans="1:4" ht="25" x14ac:dyDescent="0.25">
      <c r="A3213" s="88" t="s">
        <v>5314</v>
      </c>
      <c r="B3213" s="193" t="s">
        <v>5315</v>
      </c>
      <c r="C3213" s="88" t="s">
        <v>77</v>
      </c>
      <c r="D3213" s="487">
        <v>120.92</v>
      </c>
    </row>
    <row r="3214" spans="1:4" ht="25" x14ac:dyDescent="0.25">
      <c r="A3214" s="88" t="s">
        <v>5298</v>
      </c>
      <c r="B3214" s="193" t="s">
        <v>5299</v>
      </c>
      <c r="C3214" s="88" t="s">
        <v>77</v>
      </c>
      <c r="D3214" s="487">
        <v>206.75</v>
      </c>
    </row>
    <row r="3215" spans="1:4" ht="25" x14ac:dyDescent="0.25">
      <c r="A3215" s="88" t="s">
        <v>5300</v>
      </c>
      <c r="B3215" s="193" t="s">
        <v>5301</v>
      </c>
      <c r="C3215" s="88" t="s">
        <v>77</v>
      </c>
      <c r="D3215" s="487">
        <v>218.68</v>
      </c>
    </row>
    <row r="3216" spans="1:4" ht="25" x14ac:dyDescent="0.25">
      <c r="A3216" s="88" t="s">
        <v>5302</v>
      </c>
      <c r="B3216" s="193" t="s">
        <v>5303</v>
      </c>
      <c r="C3216" s="88" t="s">
        <v>77</v>
      </c>
      <c r="D3216" s="487">
        <v>419.69</v>
      </c>
    </row>
    <row r="3217" spans="1:4" ht="25" x14ac:dyDescent="0.25">
      <c r="A3217" s="88" t="s">
        <v>5304</v>
      </c>
      <c r="B3217" s="193" t="s">
        <v>5305</v>
      </c>
      <c r="C3217" s="88" t="s">
        <v>77</v>
      </c>
      <c r="D3217" s="487">
        <v>643.33000000000004</v>
      </c>
    </row>
    <row r="3218" spans="1:4" ht="25" x14ac:dyDescent="0.25">
      <c r="A3218" s="88" t="s">
        <v>5306</v>
      </c>
      <c r="B3218" s="193" t="s">
        <v>5307</v>
      </c>
      <c r="C3218" s="88" t="s">
        <v>77</v>
      </c>
      <c r="D3218" s="487">
        <v>1221.93</v>
      </c>
    </row>
    <row r="3219" spans="1:4" ht="25" x14ac:dyDescent="0.25">
      <c r="A3219" s="88" t="s">
        <v>5308</v>
      </c>
      <c r="B3219" s="193" t="s">
        <v>5309</v>
      </c>
      <c r="C3219" s="88" t="s">
        <v>77</v>
      </c>
      <c r="D3219" s="487">
        <v>1431.02</v>
      </c>
    </row>
    <row r="3220" spans="1:4" ht="25" x14ac:dyDescent="0.25">
      <c r="A3220" s="88" t="s">
        <v>5310</v>
      </c>
      <c r="B3220" s="193" t="s">
        <v>5311</v>
      </c>
      <c r="C3220" s="88" t="s">
        <v>77</v>
      </c>
      <c r="D3220" s="487">
        <v>1640.23</v>
      </c>
    </row>
    <row r="3221" spans="1:4" ht="25" x14ac:dyDescent="0.25">
      <c r="A3221" s="88" t="s">
        <v>5312</v>
      </c>
      <c r="B3221" s="193" t="s">
        <v>5313</v>
      </c>
      <c r="C3221" s="88" t="s">
        <v>77</v>
      </c>
      <c r="D3221" s="487">
        <v>2828.82</v>
      </c>
    </row>
    <row r="3222" spans="1:4" ht="25" x14ac:dyDescent="0.25">
      <c r="A3222" s="88" t="s">
        <v>7081</v>
      </c>
      <c r="B3222" s="193" t="s">
        <v>7082</v>
      </c>
      <c r="C3222" s="88" t="s">
        <v>77</v>
      </c>
      <c r="D3222" s="487">
        <v>902.33</v>
      </c>
    </row>
    <row r="3223" spans="1:4" ht="25" x14ac:dyDescent="0.25">
      <c r="A3223" s="88" t="s">
        <v>7085</v>
      </c>
      <c r="B3223" s="193" t="s">
        <v>7086</v>
      </c>
      <c r="C3223" s="88" t="s">
        <v>77</v>
      </c>
      <c r="D3223" s="487">
        <v>1506.05</v>
      </c>
    </row>
    <row r="3224" spans="1:4" ht="25" x14ac:dyDescent="0.25">
      <c r="A3224" s="88" t="s">
        <v>7089</v>
      </c>
      <c r="B3224" s="193" t="s">
        <v>7090</v>
      </c>
      <c r="C3224" s="88" t="s">
        <v>77</v>
      </c>
      <c r="D3224" s="487">
        <v>2081.19</v>
      </c>
    </row>
    <row r="3225" spans="1:4" ht="25" x14ac:dyDescent="0.25">
      <c r="A3225" s="88" t="s">
        <v>7093</v>
      </c>
      <c r="B3225" s="193" t="s">
        <v>7094</v>
      </c>
      <c r="C3225" s="88" t="s">
        <v>77</v>
      </c>
      <c r="D3225" s="487">
        <v>2508.34</v>
      </c>
    </row>
    <row r="3226" spans="1:4" ht="25" x14ac:dyDescent="0.25">
      <c r="A3226" s="88" t="s">
        <v>7097</v>
      </c>
      <c r="B3226" s="193" t="s">
        <v>7098</v>
      </c>
      <c r="C3226" s="88" t="s">
        <v>77</v>
      </c>
      <c r="D3226" s="487">
        <v>3030.28</v>
      </c>
    </row>
    <row r="3227" spans="1:4" ht="25" x14ac:dyDescent="0.25">
      <c r="A3227" s="88" t="s">
        <v>7101</v>
      </c>
      <c r="B3227" s="193" t="s">
        <v>7102</v>
      </c>
      <c r="C3227" s="88" t="s">
        <v>77</v>
      </c>
      <c r="D3227" s="487">
        <v>4622.9799999999996</v>
      </c>
    </row>
    <row r="3228" spans="1:4" ht="25" x14ac:dyDescent="0.25">
      <c r="A3228" s="88" t="s">
        <v>7105</v>
      </c>
      <c r="B3228" s="193" t="s">
        <v>7106</v>
      </c>
      <c r="C3228" s="88" t="s">
        <v>77</v>
      </c>
      <c r="D3228" s="487">
        <v>7480.29</v>
      </c>
    </row>
    <row r="3229" spans="1:4" ht="25" x14ac:dyDescent="0.25">
      <c r="A3229" s="88" t="s">
        <v>7109</v>
      </c>
      <c r="B3229" s="193" t="s">
        <v>7110</v>
      </c>
      <c r="C3229" s="88" t="s">
        <v>77</v>
      </c>
      <c r="D3229" s="487">
        <v>8365.41</v>
      </c>
    </row>
    <row r="3230" spans="1:4" ht="25" x14ac:dyDescent="0.25">
      <c r="A3230" s="88" t="s">
        <v>7113</v>
      </c>
      <c r="B3230" s="193" t="s">
        <v>7114</v>
      </c>
      <c r="C3230" s="88" t="s">
        <v>77</v>
      </c>
      <c r="D3230" s="487">
        <v>9250.5400000000009</v>
      </c>
    </row>
    <row r="3231" spans="1:4" ht="25" x14ac:dyDescent="0.25">
      <c r="A3231" s="88" t="s">
        <v>5346</v>
      </c>
      <c r="B3231" s="193" t="s">
        <v>5347</v>
      </c>
      <c r="C3231" s="88" t="s">
        <v>77</v>
      </c>
      <c r="D3231" s="487">
        <v>201.61</v>
      </c>
    </row>
    <row r="3232" spans="1:4" ht="25" x14ac:dyDescent="0.25">
      <c r="A3232" s="88" t="s">
        <v>5328</v>
      </c>
      <c r="B3232" s="193" t="s">
        <v>5329</v>
      </c>
      <c r="C3232" s="88" t="s">
        <v>77</v>
      </c>
      <c r="D3232" s="487">
        <v>271.44</v>
      </c>
    </row>
    <row r="3233" spans="1:4" ht="25" x14ac:dyDescent="0.25">
      <c r="A3233" s="88" t="s">
        <v>5330</v>
      </c>
      <c r="B3233" s="193" t="s">
        <v>5331</v>
      </c>
      <c r="C3233" s="88" t="s">
        <v>77</v>
      </c>
      <c r="D3233" s="487">
        <v>395.88</v>
      </c>
    </row>
    <row r="3234" spans="1:4" ht="25" x14ac:dyDescent="0.25">
      <c r="A3234" s="88" t="s">
        <v>5332</v>
      </c>
      <c r="B3234" s="193" t="s">
        <v>5333</v>
      </c>
      <c r="C3234" s="88" t="s">
        <v>77</v>
      </c>
      <c r="D3234" s="487">
        <v>460.15</v>
      </c>
    </row>
    <row r="3235" spans="1:4" ht="25" x14ac:dyDescent="0.25">
      <c r="A3235" s="88" t="s">
        <v>5334</v>
      </c>
      <c r="B3235" s="193" t="s">
        <v>5335</v>
      </c>
      <c r="C3235" s="88" t="s">
        <v>77</v>
      </c>
      <c r="D3235" s="487">
        <v>629.87</v>
      </c>
    </row>
    <row r="3236" spans="1:4" ht="25" x14ac:dyDescent="0.25">
      <c r="A3236" s="88" t="s">
        <v>5336</v>
      </c>
      <c r="B3236" s="193" t="s">
        <v>5337</v>
      </c>
      <c r="C3236" s="88" t="s">
        <v>77</v>
      </c>
      <c r="D3236" s="487">
        <v>982.3</v>
      </c>
    </row>
    <row r="3237" spans="1:4" ht="25" x14ac:dyDescent="0.25">
      <c r="A3237" s="88" t="s">
        <v>5338</v>
      </c>
      <c r="B3237" s="193" t="s">
        <v>5339</v>
      </c>
      <c r="C3237" s="88" t="s">
        <v>77</v>
      </c>
      <c r="D3237" s="487">
        <v>1782.69</v>
      </c>
    </row>
    <row r="3238" spans="1:4" ht="25" x14ac:dyDescent="0.25">
      <c r="A3238" s="88" t="s">
        <v>5340</v>
      </c>
      <c r="B3238" s="193" t="s">
        <v>5341</v>
      </c>
      <c r="C3238" s="88" t="s">
        <v>77</v>
      </c>
      <c r="D3238" s="487">
        <v>2186.84</v>
      </c>
    </row>
    <row r="3239" spans="1:4" ht="25" x14ac:dyDescent="0.25">
      <c r="A3239" s="88" t="s">
        <v>5342</v>
      </c>
      <c r="B3239" s="193" t="s">
        <v>5343</v>
      </c>
      <c r="C3239" s="88" t="s">
        <v>77</v>
      </c>
      <c r="D3239" s="487">
        <v>2464.9499999999998</v>
      </c>
    </row>
    <row r="3240" spans="1:4" ht="25" x14ac:dyDescent="0.25">
      <c r="A3240" s="88" t="s">
        <v>5344</v>
      </c>
      <c r="B3240" s="193" t="s">
        <v>5345</v>
      </c>
      <c r="C3240" s="88" t="s">
        <v>77</v>
      </c>
      <c r="D3240" s="487">
        <v>2909.91</v>
      </c>
    </row>
    <row r="3241" spans="1:4" ht="25" x14ac:dyDescent="0.25">
      <c r="A3241" s="88" t="s">
        <v>5366</v>
      </c>
      <c r="B3241" s="193" t="s">
        <v>5367</v>
      </c>
      <c r="C3241" s="88" t="s">
        <v>77</v>
      </c>
      <c r="D3241" s="487">
        <v>201.16</v>
      </c>
    </row>
    <row r="3242" spans="1:4" ht="25" x14ac:dyDescent="0.25">
      <c r="A3242" s="88" t="s">
        <v>5348</v>
      </c>
      <c r="B3242" s="193" t="s">
        <v>5349</v>
      </c>
      <c r="C3242" s="88" t="s">
        <v>77</v>
      </c>
      <c r="D3242" s="487">
        <v>268.14</v>
      </c>
    </row>
    <row r="3243" spans="1:4" ht="25" x14ac:dyDescent="0.25">
      <c r="A3243" s="88" t="s">
        <v>5350</v>
      </c>
      <c r="B3243" s="193" t="s">
        <v>5351</v>
      </c>
      <c r="C3243" s="88" t="s">
        <v>77</v>
      </c>
      <c r="D3243" s="487">
        <v>339.44</v>
      </c>
    </row>
    <row r="3244" spans="1:4" ht="25" x14ac:dyDescent="0.25">
      <c r="A3244" s="88" t="s">
        <v>5352</v>
      </c>
      <c r="B3244" s="193" t="s">
        <v>5353</v>
      </c>
      <c r="C3244" s="88" t="s">
        <v>77</v>
      </c>
      <c r="D3244" s="487">
        <v>523.55999999999995</v>
      </c>
    </row>
    <row r="3245" spans="1:4" ht="25" x14ac:dyDescent="0.25">
      <c r="A3245" s="88" t="s">
        <v>5354</v>
      </c>
      <c r="B3245" s="193" t="s">
        <v>5355</v>
      </c>
      <c r="C3245" s="88" t="s">
        <v>77</v>
      </c>
      <c r="D3245" s="487">
        <v>735.78</v>
      </c>
    </row>
    <row r="3246" spans="1:4" ht="25" x14ac:dyDescent="0.25">
      <c r="A3246" s="88" t="s">
        <v>5356</v>
      </c>
      <c r="B3246" s="193" t="s">
        <v>5357</v>
      </c>
      <c r="C3246" s="88" t="s">
        <v>77</v>
      </c>
      <c r="D3246" s="487">
        <v>819.05</v>
      </c>
    </row>
    <row r="3247" spans="1:4" ht="25" x14ac:dyDescent="0.25">
      <c r="A3247" s="88" t="s">
        <v>5358</v>
      </c>
      <c r="B3247" s="193" t="s">
        <v>5359</v>
      </c>
      <c r="C3247" s="88" t="s">
        <v>77</v>
      </c>
      <c r="D3247" s="487">
        <v>1929.54</v>
      </c>
    </row>
    <row r="3248" spans="1:4" ht="25" x14ac:dyDescent="0.25">
      <c r="A3248" s="88" t="s">
        <v>5360</v>
      </c>
      <c r="B3248" s="193" t="s">
        <v>5361</v>
      </c>
      <c r="C3248" s="88" t="s">
        <v>77</v>
      </c>
      <c r="D3248" s="487">
        <v>2673.18</v>
      </c>
    </row>
    <row r="3249" spans="1:4" ht="25" x14ac:dyDescent="0.25">
      <c r="A3249" s="88" t="s">
        <v>5362</v>
      </c>
      <c r="B3249" s="193" t="s">
        <v>5363</v>
      </c>
      <c r="C3249" s="88" t="s">
        <v>77</v>
      </c>
      <c r="D3249" s="487">
        <v>3019.39</v>
      </c>
    </row>
    <row r="3250" spans="1:4" ht="25" x14ac:dyDescent="0.25">
      <c r="A3250" s="88" t="s">
        <v>5364</v>
      </c>
      <c r="B3250" s="193" t="s">
        <v>5365</v>
      </c>
      <c r="C3250" s="88" t="s">
        <v>77</v>
      </c>
      <c r="D3250" s="487">
        <v>3393.07</v>
      </c>
    </row>
    <row r="3251" spans="1:4" ht="25" x14ac:dyDescent="0.25">
      <c r="A3251" s="88" t="s">
        <v>5386</v>
      </c>
      <c r="B3251" s="193" t="s">
        <v>5387</v>
      </c>
      <c r="C3251" s="88" t="s">
        <v>77</v>
      </c>
      <c r="D3251" s="487">
        <v>241.63</v>
      </c>
    </row>
    <row r="3252" spans="1:4" ht="25" x14ac:dyDescent="0.25">
      <c r="A3252" s="88" t="s">
        <v>5368</v>
      </c>
      <c r="B3252" s="193" t="s">
        <v>5369</v>
      </c>
      <c r="C3252" s="88" t="s">
        <v>77</v>
      </c>
      <c r="D3252" s="487">
        <v>334.76</v>
      </c>
    </row>
    <row r="3253" spans="1:4" ht="25" x14ac:dyDescent="0.25">
      <c r="A3253" s="88" t="s">
        <v>5370</v>
      </c>
      <c r="B3253" s="193" t="s">
        <v>5371</v>
      </c>
      <c r="C3253" s="88" t="s">
        <v>77</v>
      </c>
      <c r="D3253" s="487">
        <v>402.1</v>
      </c>
    </row>
    <row r="3254" spans="1:4" ht="25" x14ac:dyDescent="0.25">
      <c r="A3254" s="88" t="s">
        <v>5372</v>
      </c>
      <c r="B3254" s="193" t="s">
        <v>5373</v>
      </c>
      <c r="C3254" s="88" t="s">
        <v>77</v>
      </c>
      <c r="D3254" s="487">
        <v>775.93</v>
      </c>
    </row>
    <row r="3255" spans="1:4" ht="25" x14ac:dyDescent="0.25">
      <c r="A3255" s="88" t="s">
        <v>5374</v>
      </c>
      <c r="B3255" s="193" t="s">
        <v>5375</v>
      </c>
      <c r="C3255" s="88" t="s">
        <v>77</v>
      </c>
      <c r="D3255" s="487">
        <v>1194.72</v>
      </c>
    </row>
    <row r="3256" spans="1:4" ht="25" x14ac:dyDescent="0.25">
      <c r="A3256" s="88" t="s">
        <v>5376</v>
      </c>
      <c r="B3256" s="193" t="s">
        <v>5377</v>
      </c>
      <c r="C3256" s="88" t="s">
        <v>77</v>
      </c>
      <c r="D3256" s="487">
        <v>2072.0500000000002</v>
      </c>
    </row>
    <row r="3257" spans="1:4" ht="25" x14ac:dyDescent="0.25">
      <c r="A3257" s="88" t="s">
        <v>5378</v>
      </c>
      <c r="B3257" s="193" t="s">
        <v>5379</v>
      </c>
      <c r="C3257" s="88" t="s">
        <v>77</v>
      </c>
      <c r="D3257" s="487">
        <v>2731.01</v>
      </c>
    </row>
    <row r="3258" spans="1:4" ht="25" x14ac:dyDescent="0.25">
      <c r="A3258" s="88" t="s">
        <v>5380</v>
      </c>
      <c r="B3258" s="193" t="s">
        <v>5381</v>
      </c>
      <c r="C3258" s="88" t="s">
        <v>77</v>
      </c>
      <c r="D3258" s="487">
        <v>3031.11</v>
      </c>
    </row>
    <row r="3259" spans="1:4" ht="25" x14ac:dyDescent="0.25">
      <c r="A3259" s="88" t="s">
        <v>5382</v>
      </c>
      <c r="B3259" s="193" t="s">
        <v>5383</v>
      </c>
      <c r="C3259" s="88" t="s">
        <v>77</v>
      </c>
      <c r="D3259" s="487">
        <v>4753.51</v>
      </c>
    </row>
    <row r="3260" spans="1:4" ht="25" x14ac:dyDescent="0.25">
      <c r="A3260" s="88" t="s">
        <v>5384</v>
      </c>
      <c r="B3260" s="193" t="s">
        <v>5385</v>
      </c>
      <c r="C3260" s="88" t="s">
        <v>77</v>
      </c>
      <c r="D3260" s="487">
        <v>5145.8900000000003</v>
      </c>
    </row>
    <row r="3261" spans="1:4" ht="25" x14ac:dyDescent="0.25">
      <c r="A3261" s="88" t="s">
        <v>5406</v>
      </c>
      <c r="B3261" s="193" t="s">
        <v>5407</v>
      </c>
      <c r="C3261" s="88" t="s">
        <v>77</v>
      </c>
      <c r="D3261" s="487">
        <v>309.88</v>
      </c>
    </row>
    <row r="3262" spans="1:4" ht="25" x14ac:dyDescent="0.25">
      <c r="A3262" s="88" t="s">
        <v>5388</v>
      </c>
      <c r="B3262" s="193" t="s">
        <v>5389</v>
      </c>
      <c r="C3262" s="88" t="s">
        <v>77</v>
      </c>
      <c r="D3262" s="487">
        <v>418.45</v>
      </c>
    </row>
    <row r="3263" spans="1:4" ht="25" x14ac:dyDescent="0.25">
      <c r="A3263" s="88" t="s">
        <v>5390</v>
      </c>
      <c r="B3263" s="193" t="s">
        <v>5391</v>
      </c>
      <c r="C3263" s="88" t="s">
        <v>77</v>
      </c>
      <c r="D3263" s="487">
        <v>660.64</v>
      </c>
    </row>
    <row r="3264" spans="1:4" ht="25" x14ac:dyDescent="0.25">
      <c r="A3264" s="88" t="s">
        <v>5392</v>
      </c>
      <c r="B3264" s="193" t="s">
        <v>5393</v>
      </c>
      <c r="C3264" s="88" t="s">
        <v>77</v>
      </c>
      <c r="D3264" s="487">
        <v>924.53</v>
      </c>
    </row>
    <row r="3265" spans="1:4" ht="25" x14ac:dyDescent="0.25">
      <c r="A3265" s="88" t="s">
        <v>5394</v>
      </c>
      <c r="B3265" s="193" t="s">
        <v>5395</v>
      </c>
      <c r="C3265" s="88" t="s">
        <v>77</v>
      </c>
      <c r="D3265" s="487">
        <v>1413.6</v>
      </c>
    </row>
    <row r="3266" spans="1:4" ht="25" x14ac:dyDescent="0.25">
      <c r="A3266" s="88" t="s">
        <v>5396</v>
      </c>
      <c r="B3266" s="193" t="s">
        <v>5397</v>
      </c>
      <c r="C3266" s="88" t="s">
        <v>77</v>
      </c>
      <c r="D3266" s="487">
        <v>3037.62</v>
      </c>
    </row>
    <row r="3267" spans="1:4" ht="25" x14ac:dyDescent="0.25">
      <c r="A3267" s="88" t="s">
        <v>5398</v>
      </c>
      <c r="B3267" s="193" t="s">
        <v>5399</v>
      </c>
      <c r="C3267" s="88" t="s">
        <v>77</v>
      </c>
      <c r="D3267" s="487">
        <v>4657.62</v>
      </c>
    </row>
    <row r="3268" spans="1:4" ht="25" x14ac:dyDescent="0.25">
      <c r="A3268" s="88" t="s">
        <v>5400</v>
      </c>
      <c r="B3268" s="193" t="s">
        <v>5401</v>
      </c>
      <c r="C3268" s="88" t="s">
        <v>77</v>
      </c>
      <c r="D3268" s="487">
        <v>5702.73</v>
      </c>
    </row>
    <row r="3269" spans="1:4" ht="25" x14ac:dyDescent="0.25">
      <c r="A3269" s="88" t="s">
        <v>5402</v>
      </c>
      <c r="B3269" s="193" t="s">
        <v>5403</v>
      </c>
      <c r="C3269" s="88" t="s">
        <v>77</v>
      </c>
      <c r="D3269" s="487">
        <v>7490.77</v>
      </c>
    </row>
    <row r="3270" spans="1:4" ht="25" x14ac:dyDescent="0.25">
      <c r="A3270" s="88" t="s">
        <v>5404</v>
      </c>
      <c r="B3270" s="193" t="s">
        <v>5405</v>
      </c>
      <c r="C3270" s="88" t="s">
        <v>77</v>
      </c>
      <c r="D3270" s="487">
        <v>9745.94</v>
      </c>
    </row>
    <row r="3271" spans="1:4" ht="25" x14ac:dyDescent="0.25">
      <c r="A3271" s="88" t="s">
        <v>5451</v>
      </c>
      <c r="B3271" s="193" t="s">
        <v>10427</v>
      </c>
      <c r="C3271" s="88" t="s">
        <v>77</v>
      </c>
      <c r="D3271" s="487">
        <v>392.59</v>
      </c>
    </row>
    <row r="3272" spans="1:4" ht="25" x14ac:dyDescent="0.25">
      <c r="A3272" s="88" t="s">
        <v>5431</v>
      </c>
      <c r="B3272" s="193" t="s">
        <v>10407</v>
      </c>
      <c r="C3272" s="88" t="s">
        <v>77</v>
      </c>
      <c r="D3272" s="487">
        <v>429.28</v>
      </c>
    </row>
    <row r="3273" spans="1:4" ht="25" x14ac:dyDescent="0.25">
      <c r="A3273" s="88" t="s">
        <v>5432</v>
      </c>
      <c r="B3273" s="193" t="s">
        <v>10408</v>
      </c>
      <c r="C3273" s="88" t="s">
        <v>77</v>
      </c>
      <c r="D3273" s="487">
        <v>569.14</v>
      </c>
    </row>
    <row r="3274" spans="1:4" ht="25" x14ac:dyDescent="0.25">
      <c r="A3274" s="88" t="s">
        <v>5433</v>
      </c>
      <c r="B3274" s="193" t="s">
        <v>10409</v>
      </c>
      <c r="C3274" s="88" t="s">
        <v>77</v>
      </c>
      <c r="D3274" s="487">
        <v>907.42</v>
      </c>
    </row>
    <row r="3275" spans="1:4" ht="25" x14ac:dyDescent="0.25">
      <c r="A3275" s="88" t="s">
        <v>5434</v>
      </c>
      <c r="B3275" s="193" t="s">
        <v>10410</v>
      </c>
      <c r="C3275" s="88" t="s">
        <v>77</v>
      </c>
      <c r="D3275" s="487">
        <v>1228.25</v>
      </c>
    </row>
    <row r="3276" spans="1:4" ht="25" x14ac:dyDescent="0.25">
      <c r="A3276" s="88" t="s">
        <v>5435</v>
      </c>
      <c r="B3276" s="193" t="s">
        <v>10411</v>
      </c>
      <c r="C3276" s="88" t="s">
        <v>77</v>
      </c>
      <c r="D3276" s="487">
        <v>1952.74</v>
      </c>
    </row>
    <row r="3277" spans="1:4" ht="25" x14ac:dyDescent="0.25">
      <c r="A3277" s="88" t="s">
        <v>5417</v>
      </c>
      <c r="B3277" s="193" t="s">
        <v>10393</v>
      </c>
      <c r="C3277" s="88" t="s">
        <v>77</v>
      </c>
      <c r="D3277" s="487">
        <v>3515.69</v>
      </c>
    </row>
    <row r="3278" spans="1:4" ht="25" x14ac:dyDescent="0.25">
      <c r="A3278" s="88" t="s">
        <v>5418</v>
      </c>
      <c r="B3278" s="193" t="s">
        <v>10394</v>
      </c>
      <c r="C3278" s="88" t="s">
        <v>77</v>
      </c>
      <c r="D3278" s="487">
        <v>7032.23</v>
      </c>
    </row>
    <row r="3279" spans="1:4" ht="25" x14ac:dyDescent="0.25">
      <c r="A3279" s="88" t="s">
        <v>5452</v>
      </c>
      <c r="B3279" s="193" t="s">
        <v>10428</v>
      </c>
      <c r="C3279" s="88" t="s">
        <v>77</v>
      </c>
      <c r="D3279" s="487">
        <v>351.6</v>
      </c>
    </row>
    <row r="3280" spans="1:4" ht="25" x14ac:dyDescent="0.25">
      <c r="A3280" s="88" t="s">
        <v>5436</v>
      </c>
      <c r="B3280" s="193" t="s">
        <v>10412</v>
      </c>
      <c r="C3280" s="88" t="s">
        <v>77</v>
      </c>
      <c r="D3280" s="487">
        <v>440.33</v>
      </c>
    </row>
    <row r="3281" spans="1:4" ht="25" x14ac:dyDescent="0.25">
      <c r="A3281" s="88" t="s">
        <v>5437</v>
      </c>
      <c r="B3281" s="193" t="s">
        <v>10413</v>
      </c>
      <c r="C3281" s="88" t="s">
        <v>77</v>
      </c>
      <c r="D3281" s="487">
        <v>628.15</v>
      </c>
    </row>
    <row r="3282" spans="1:4" ht="25" x14ac:dyDescent="0.25">
      <c r="A3282" s="88" t="s">
        <v>5438</v>
      </c>
      <c r="B3282" s="193" t="s">
        <v>10414</v>
      </c>
      <c r="C3282" s="88" t="s">
        <v>77</v>
      </c>
      <c r="D3282" s="487">
        <v>1024.8</v>
      </c>
    </row>
    <row r="3283" spans="1:4" ht="25" x14ac:dyDescent="0.25">
      <c r="A3283" s="88" t="s">
        <v>5439</v>
      </c>
      <c r="B3283" s="193" t="s">
        <v>10415</v>
      </c>
      <c r="C3283" s="88" t="s">
        <v>77</v>
      </c>
      <c r="D3283" s="487">
        <v>1579.53</v>
      </c>
    </row>
    <row r="3284" spans="1:4" ht="25" x14ac:dyDescent="0.25">
      <c r="A3284" s="88" t="s">
        <v>5440</v>
      </c>
      <c r="B3284" s="193" t="s">
        <v>10416</v>
      </c>
      <c r="C3284" s="88" t="s">
        <v>77</v>
      </c>
      <c r="D3284" s="487">
        <v>1960.23</v>
      </c>
    </row>
    <row r="3285" spans="1:4" ht="25" x14ac:dyDescent="0.25">
      <c r="A3285" s="88" t="s">
        <v>5419</v>
      </c>
      <c r="B3285" s="193" t="s">
        <v>10395</v>
      </c>
      <c r="C3285" s="88" t="s">
        <v>77</v>
      </c>
      <c r="D3285" s="487">
        <v>3066.31</v>
      </c>
    </row>
    <row r="3286" spans="1:4" ht="25" x14ac:dyDescent="0.25">
      <c r="A3286" s="88" t="s">
        <v>5420</v>
      </c>
      <c r="B3286" s="193" t="s">
        <v>10396</v>
      </c>
      <c r="C3286" s="88" t="s">
        <v>77</v>
      </c>
      <c r="D3286" s="487">
        <v>3395.49</v>
      </c>
    </row>
    <row r="3287" spans="1:4" ht="25" x14ac:dyDescent="0.25">
      <c r="A3287" s="88" t="s">
        <v>5421</v>
      </c>
      <c r="B3287" s="193" t="s">
        <v>10397</v>
      </c>
      <c r="C3287" s="88" t="s">
        <v>77</v>
      </c>
      <c r="D3287" s="487">
        <v>7361.87</v>
      </c>
    </row>
    <row r="3288" spans="1:4" ht="25" x14ac:dyDescent="0.25">
      <c r="A3288" s="88" t="s">
        <v>5422</v>
      </c>
      <c r="B3288" s="193" t="s">
        <v>10398</v>
      </c>
      <c r="C3288" s="88" t="s">
        <v>77</v>
      </c>
      <c r="D3288" s="487">
        <v>8005.53</v>
      </c>
    </row>
    <row r="3289" spans="1:4" ht="25" x14ac:dyDescent="0.25">
      <c r="A3289" s="88" t="s">
        <v>5453</v>
      </c>
      <c r="B3289" s="193" t="s">
        <v>10429</v>
      </c>
      <c r="C3289" s="88" t="s">
        <v>77</v>
      </c>
      <c r="D3289" s="487">
        <v>295.74</v>
      </c>
    </row>
    <row r="3290" spans="1:4" ht="25" x14ac:dyDescent="0.25">
      <c r="A3290" s="88" t="s">
        <v>5441</v>
      </c>
      <c r="B3290" s="193" t="s">
        <v>10417</v>
      </c>
      <c r="C3290" s="88" t="s">
        <v>77</v>
      </c>
      <c r="D3290" s="487">
        <v>498.98</v>
      </c>
    </row>
    <row r="3291" spans="1:4" ht="25" x14ac:dyDescent="0.25">
      <c r="A3291" s="88" t="s">
        <v>5442</v>
      </c>
      <c r="B3291" s="193" t="s">
        <v>10418</v>
      </c>
      <c r="C3291" s="88" t="s">
        <v>77</v>
      </c>
      <c r="D3291" s="487">
        <v>747.05</v>
      </c>
    </row>
    <row r="3292" spans="1:4" ht="25" x14ac:dyDescent="0.25">
      <c r="A3292" s="88" t="s">
        <v>5443</v>
      </c>
      <c r="B3292" s="193" t="s">
        <v>10419</v>
      </c>
      <c r="C3292" s="88" t="s">
        <v>77</v>
      </c>
      <c r="D3292" s="487">
        <v>824.5</v>
      </c>
    </row>
    <row r="3293" spans="1:4" ht="25" x14ac:dyDescent="0.25">
      <c r="A3293" s="88" t="s">
        <v>5444</v>
      </c>
      <c r="B3293" s="193" t="s">
        <v>10420</v>
      </c>
      <c r="C3293" s="88" t="s">
        <v>77</v>
      </c>
      <c r="D3293" s="487">
        <v>2237.39</v>
      </c>
    </row>
    <row r="3294" spans="1:4" ht="25" x14ac:dyDescent="0.25">
      <c r="A3294" s="88" t="s">
        <v>5445</v>
      </c>
      <c r="B3294" s="193" t="s">
        <v>10421</v>
      </c>
      <c r="C3294" s="88" t="s">
        <v>77</v>
      </c>
      <c r="D3294" s="487">
        <v>3645.47</v>
      </c>
    </row>
    <row r="3295" spans="1:4" ht="25" x14ac:dyDescent="0.25">
      <c r="A3295" s="88" t="s">
        <v>5423</v>
      </c>
      <c r="B3295" s="193" t="s">
        <v>10399</v>
      </c>
      <c r="C3295" s="88" t="s">
        <v>77</v>
      </c>
      <c r="D3295" s="487">
        <v>4113.83</v>
      </c>
    </row>
    <row r="3296" spans="1:4" ht="25" x14ac:dyDescent="0.25">
      <c r="A3296" s="88" t="s">
        <v>5424</v>
      </c>
      <c r="B3296" s="193" t="s">
        <v>10400</v>
      </c>
      <c r="C3296" s="88" t="s">
        <v>77</v>
      </c>
      <c r="D3296" s="487">
        <v>4557.53</v>
      </c>
    </row>
    <row r="3297" spans="1:4" ht="25" x14ac:dyDescent="0.25">
      <c r="A3297" s="88" t="s">
        <v>5425</v>
      </c>
      <c r="B3297" s="193" t="s">
        <v>10401</v>
      </c>
      <c r="C3297" s="88" t="s">
        <v>77</v>
      </c>
      <c r="D3297" s="487">
        <v>6786.85</v>
      </c>
    </row>
    <row r="3298" spans="1:4" ht="25" x14ac:dyDescent="0.25">
      <c r="A3298" s="88" t="s">
        <v>5426</v>
      </c>
      <c r="B3298" s="193" t="s">
        <v>10402</v>
      </c>
      <c r="C3298" s="88" t="s">
        <v>77</v>
      </c>
      <c r="D3298" s="487">
        <v>7822.02</v>
      </c>
    </row>
    <row r="3299" spans="1:4" ht="25" x14ac:dyDescent="0.25">
      <c r="A3299" s="88" t="s">
        <v>5454</v>
      </c>
      <c r="B3299" s="193" t="s">
        <v>10430</v>
      </c>
      <c r="C3299" s="88" t="s">
        <v>77</v>
      </c>
      <c r="D3299" s="487">
        <v>300.72000000000003</v>
      </c>
    </row>
    <row r="3300" spans="1:4" ht="25" x14ac:dyDescent="0.25">
      <c r="A3300" s="88" t="s">
        <v>5446</v>
      </c>
      <c r="B3300" s="193" t="s">
        <v>10422</v>
      </c>
      <c r="C3300" s="88" t="s">
        <v>77</v>
      </c>
      <c r="D3300" s="487">
        <v>529</v>
      </c>
    </row>
    <row r="3301" spans="1:4" ht="25" x14ac:dyDescent="0.25">
      <c r="A3301" s="88" t="s">
        <v>5447</v>
      </c>
      <c r="B3301" s="193" t="s">
        <v>10423</v>
      </c>
      <c r="C3301" s="88" t="s">
        <v>77</v>
      </c>
      <c r="D3301" s="487">
        <v>671.39</v>
      </c>
    </row>
    <row r="3302" spans="1:4" ht="25" x14ac:dyDescent="0.25">
      <c r="A3302" s="88" t="s">
        <v>5448</v>
      </c>
      <c r="B3302" s="193" t="s">
        <v>10424</v>
      </c>
      <c r="C3302" s="88" t="s">
        <v>77</v>
      </c>
      <c r="D3302" s="487">
        <v>1090.98</v>
      </c>
    </row>
    <row r="3303" spans="1:4" ht="25" x14ac:dyDescent="0.25">
      <c r="A3303" s="88" t="s">
        <v>5449</v>
      </c>
      <c r="B3303" s="193" t="s">
        <v>10425</v>
      </c>
      <c r="C3303" s="88" t="s">
        <v>77</v>
      </c>
      <c r="D3303" s="487">
        <v>1900.53</v>
      </c>
    </row>
    <row r="3304" spans="1:4" ht="25" x14ac:dyDescent="0.25">
      <c r="A3304" s="88" t="s">
        <v>5450</v>
      </c>
      <c r="B3304" s="193" t="s">
        <v>10426</v>
      </c>
      <c r="C3304" s="88" t="s">
        <v>77</v>
      </c>
      <c r="D3304" s="487">
        <v>3059.37</v>
      </c>
    </row>
    <row r="3305" spans="1:4" ht="25" x14ac:dyDescent="0.25">
      <c r="A3305" s="88" t="s">
        <v>5427</v>
      </c>
      <c r="B3305" s="193" t="s">
        <v>10403</v>
      </c>
      <c r="C3305" s="88" t="s">
        <v>77</v>
      </c>
      <c r="D3305" s="487">
        <v>3773.66</v>
      </c>
    </row>
    <row r="3306" spans="1:4" ht="25" x14ac:dyDescent="0.25">
      <c r="A3306" s="88" t="s">
        <v>5428</v>
      </c>
      <c r="B3306" s="193" t="s">
        <v>10404</v>
      </c>
      <c r="C3306" s="88" t="s">
        <v>77</v>
      </c>
      <c r="D3306" s="487">
        <v>7802.91</v>
      </c>
    </row>
    <row r="3307" spans="1:4" ht="25" x14ac:dyDescent="0.25">
      <c r="A3307" s="88" t="s">
        <v>5429</v>
      </c>
      <c r="B3307" s="193" t="s">
        <v>10405</v>
      </c>
      <c r="C3307" s="88" t="s">
        <v>77</v>
      </c>
      <c r="D3307" s="487">
        <v>9505.4599999999991</v>
      </c>
    </row>
    <row r="3308" spans="1:4" ht="25" x14ac:dyDescent="0.25">
      <c r="A3308" s="88" t="s">
        <v>5430</v>
      </c>
      <c r="B3308" s="193" t="s">
        <v>10406</v>
      </c>
      <c r="C3308" s="88" t="s">
        <v>77</v>
      </c>
      <c r="D3308" s="487">
        <v>11708.41</v>
      </c>
    </row>
    <row r="3309" spans="1:4" ht="25" x14ac:dyDescent="0.25">
      <c r="A3309" s="88" t="s">
        <v>5408</v>
      </c>
      <c r="B3309" s="193" t="s">
        <v>10431</v>
      </c>
      <c r="C3309" s="88" t="s">
        <v>77</v>
      </c>
      <c r="D3309" s="487">
        <v>781.32</v>
      </c>
    </row>
    <row r="3310" spans="1:4" ht="25" x14ac:dyDescent="0.25">
      <c r="A3310" s="88" t="s">
        <v>5409</v>
      </c>
      <c r="B3310" s="193" t="s">
        <v>10432</v>
      </c>
      <c r="C3310" s="88" t="s">
        <v>77</v>
      </c>
      <c r="D3310" s="487">
        <v>1244.33</v>
      </c>
    </row>
    <row r="3311" spans="1:4" ht="25" x14ac:dyDescent="0.25">
      <c r="A3311" s="88" t="s">
        <v>5410</v>
      </c>
      <c r="B3311" s="193" t="s">
        <v>10433</v>
      </c>
      <c r="C3311" s="88" t="s">
        <v>77</v>
      </c>
      <c r="D3311" s="487">
        <v>1612.03</v>
      </c>
    </row>
    <row r="3312" spans="1:4" ht="25" x14ac:dyDescent="0.25">
      <c r="A3312" s="88" t="s">
        <v>5411</v>
      </c>
      <c r="B3312" s="193" t="s">
        <v>10434</v>
      </c>
      <c r="C3312" s="88" t="s">
        <v>77</v>
      </c>
      <c r="D3312" s="487">
        <v>2956.44</v>
      </c>
    </row>
    <row r="3313" spans="1:4" ht="25" x14ac:dyDescent="0.25">
      <c r="A3313" s="88" t="s">
        <v>5412</v>
      </c>
      <c r="B3313" s="193" t="s">
        <v>10435</v>
      </c>
      <c r="C3313" s="88" t="s">
        <v>77</v>
      </c>
      <c r="D3313" s="487">
        <v>4362.3900000000003</v>
      </c>
    </row>
    <row r="3314" spans="1:4" ht="25" x14ac:dyDescent="0.25">
      <c r="A3314" s="88" t="s">
        <v>5413</v>
      </c>
      <c r="B3314" s="193" t="s">
        <v>10436</v>
      </c>
      <c r="C3314" s="88" t="s">
        <v>77</v>
      </c>
      <c r="D3314" s="487">
        <v>6258.67</v>
      </c>
    </row>
    <row r="3315" spans="1:4" ht="25" x14ac:dyDescent="0.25">
      <c r="A3315" s="88" t="s">
        <v>5414</v>
      </c>
      <c r="B3315" s="193" t="s">
        <v>10437</v>
      </c>
      <c r="C3315" s="88" t="s">
        <v>77</v>
      </c>
      <c r="D3315" s="487">
        <v>9322.6</v>
      </c>
    </row>
    <row r="3316" spans="1:4" ht="25" x14ac:dyDescent="0.25">
      <c r="A3316" s="88" t="s">
        <v>5415</v>
      </c>
      <c r="B3316" s="193" t="s">
        <v>10438</v>
      </c>
      <c r="C3316" s="88" t="s">
        <v>77</v>
      </c>
      <c r="D3316" s="487">
        <v>14521.15</v>
      </c>
    </row>
    <row r="3317" spans="1:4" ht="25" x14ac:dyDescent="0.25">
      <c r="A3317" s="88" t="s">
        <v>5416</v>
      </c>
      <c r="B3317" s="193" t="s">
        <v>10439</v>
      </c>
      <c r="C3317" s="88" t="s">
        <v>77</v>
      </c>
      <c r="D3317" s="487">
        <v>18428.36</v>
      </c>
    </row>
    <row r="3318" spans="1:4" ht="25" x14ac:dyDescent="0.25">
      <c r="A3318" s="88" t="s">
        <v>5316</v>
      </c>
      <c r="B3318" s="193" t="s">
        <v>5317</v>
      </c>
      <c r="C3318" s="88" t="s">
        <v>77</v>
      </c>
      <c r="D3318" s="487">
        <v>820.19</v>
      </c>
    </row>
    <row r="3319" spans="1:4" ht="25" x14ac:dyDescent="0.25">
      <c r="A3319" s="88" t="s">
        <v>5318</v>
      </c>
      <c r="B3319" s="193" t="s">
        <v>5319</v>
      </c>
      <c r="C3319" s="88" t="s">
        <v>77</v>
      </c>
      <c r="D3319" s="487">
        <v>964.86</v>
      </c>
    </row>
    <row r="3320" spans="1:4" ht="25" x14ac:dyDescent="0.25">
      <c r="A3320" s="88" t="s">
        <v>5320</v>
      </c>
      <c r="B3320" s="193" t="s">
        <v>5321</v>
      </c>
      <c r="C3320" s="88" t="s">
        <v>77</v>
      </c>
      <c r="D3320" s="487">
        <v>2007.59</v>
      </c>
    </row>
    <row r="3321" spans="1:4" ht="25" x14ac:dyDescent="0.25">
      <c r="A3321" s="88" t="s">
        <v>5322</v>
      </c>
      <c r="B3321" s="193" t="s">
        <v>5323</v>
      </c>
      <c r="C3321" s="88" t="s">
        <v>77</v>
      </c>
      <c r="D3321" s="487">
        <v>2450.6</v>
      </c>
    </row>
    <row r="3322" spans="1:4" ht="25" x14ac:dyDescent="0.25">
      <c r="A3322" s="88" t="s">
        <v>5324</v>
      </c>
      <c r="B3322" s="193" t="s">
        <v>5325</v>
      </c>
      <c r="C3322" s="88" t="s">
        <v>77</v>
      </c>
      <c r="D3322" s="487">
        <v>3207.66</v>
      </c>
    </row>
    <row r="3323" spans="1:4" ht="25" x14ac:dyDescent="0.25">
      <c r="A3323" s="88" t="s">
        <v>5326</v>
      </c>
      <c r="B3323" s="193" t="s">
        <v>5327</v>
      </c>
      <c r="C3323" s="88" t="s">
        <v>77</v>
      </c>
      <c r="D3323" s="487">
        <v>7421.91</v>
      </c>
    </row>
    <row r="3324" spans="1:4" ht="25" x14ac:dyDescent="0.25">
      <c r="A3324" s="88" t="s">
        <v>5464</v>
      </c>
      <c r="B3324" s="193" t="s">
        <v>10449</v>
      </c>
      <c r="C3324" s="88" t="s">
        <v>77</v>
      </c>
      <c r="D3324" s="487">
        <v>368.17</v>
      </c>
    </row>
    <row r="3325" spans="1:4" ht="25" x14ac:dyDescent="0.25">
      <c r="A3325" s="88" t="s">
        <v>5459</v>
      </c>
      <c r="B3325" s="193" t="s">
        <v>10444</v>
      </c>
      <c r="C3325" s="88" t="s">
        <v>77</v>
      </c>
      <c r="D3325" s="487">
        <v>573.44000000000005</v>
      </c>
    </row>
    <row r="3326" spans="1:4" ht="25" x14ac:dyDescent="0.25">
      <c r="A3326" s="88" t="s">
        <v>5460</v>
      </c>
      <c r="B3326" s="193" t="s">
        <v>10445</v>
      </c>
      <c r="C3326" s="88" t="s">
        <v>77</v>
      </c>
      <c r="D3326" s="487">
        <v>754.4</v>
      </c>
    </row>
    <row r="3327" spans="1:4" ht="25" x14ac:dyDescent="0.25">
      <c r="A3327" s="88" t="s">
        <v>5461</v>
      </c>
      <c r="B3327" s="193" t="s">
        <v>10446</v>
      </c>
      <c r="C3327" s="88" t="s">
        <v>77</v>
      </c>
      <c r="D3327" s="487">
        <v>928.22</v>
      </c>
    </row>
    <row r="3328" spans="1:4" ht="25" x14ac:dyDescent="0.25">
      <c r="A3328" s="88" t="s">
        <v>5462</v>
      </c>
      <c r="B3328" s="193" t="s">
        <v>10447</v>
      </c>
      <c r="C3328" s="88" t="s">
        <v>77</v>
      </c>
      <c r="D3328" s="487">
        <v>1373</v>
      </c>
    </row>
    <row r="3329" spans="1:4" ht="25" x14ac:dyDescent="0.25">
      <c r="A3329" s="88" t="s">
        <v>5463</v>
      </c>
      <c r="B3329" s="193" t="s">
        <v>10448</v>
      </c>
      <c r="C3329" s="88" t="s">
        <v>77</v>
      </c>
      <c r="D3329" s="487">
        <v>1881.49</v>
      </c>
    </row>
    <row r="3330" spans="1:4" ht="25" x14ac:dyDescent="0.25">
      <c r="A3330" s="88" t="s">
        <v>5455</v>
      </c>
      <c r="B3330" s="193" t="s">
        <v>10440</v>
      </c>
      <c r="C3330" s="88" t="s">
        <v>77</v>
      </c>
      <c r="D3330" s="487">
        <v>2411.85</v>
      </c>
    </row>
    <row r="3331" spans="1:4" ht="25" x14ac:dyDescent="0.25">
      <c r="A3331" s="88" t="s">
        <v>5456</v>
      </c>
      <c r="B3331" s="193" t="s">
        <v>10441</v>
      </c>
      <c r="C3331" s="88" t="s">
        <v>77</v>
      </c>
      <c r="D3331" s="487">
        <v>2699.78</v>
      </c>
    </row>
    <row r="3332" spans="1:4" ht="25" x14ac:dyDescent="0.25">
      <c r="A3332" s="88" t="s">
        <v>5457</v>
      </c>
      <c r="B3332" s="193" t="s">
        <v>10442</v>
      </c>
      <c r="C3332" s="88" t="s">
        <v>77</v>
      </c>
      <c r="D3332" s="487">
        <v>4381.26</v>
      </c>
    </row>
    <row r="3333" spans="1:4" ht="25" x14ac:dyDescent="0.25">
      <c r="A3333" s="88" t="s">
        <v>5458</v>
      </c>
      <c r="B3333" s="193" t="s">
        <v>10443</v>
      </c>
      <c r="C3333" s="88" t="s">
        <v>77</v>
      </c>
      <c r="D3333" s="487">
        <v>4895.6400000000003</v>
      </c>
    </row>
    <row r="3334" spans="1:4" ht="25" x14ac:dyDescent="0.25">
      <c r="A3334" s="88" t="s">
        <v>5483</v>
      </c>
      <c r="B3334" s="193" t="s">
        <v>10468</v>
      </c>
      <c r="C3334" s="88" t="s">
        <v>77</v>
      </c>
      <c r="D3334" s="487">
        <v>671.99</v>
      </c>
    </row>
    <row r="3335" spans="1:4" ht="25" x14ac:dyDescent="0.25">
      <c r="A3335" s="88" t="s">
        <v>5482</v>
      </c>
      <c r="B3335" s="193" t="s">
        <v>10467</v>
      </c>
      <c r="C3335" s="88" t="s">
        <v>77</v>
      </c>
      <c r="D3335" s="487">
        <v>1090.3599999999999</v>
      </c>
    </row>
    <row r="3336" spans="1:4" ht="25" x14ac:dyDescent="0.25">
      <c r="A3336" s="88" t="s">
        <v>5478</v>
      </c>
      <c r="B3336" s="193" t="s">
        <v>10463</v>
      </c>
      <c r="C3336" s="88" t="s">
        <v>77</v>
      </c>
      <c r="D3336" s="487">
        <v>1226.8800000000001</v>
      </c>
    </row>
    <row r="3337" spans="1:4" ht="25" x14ac:dyDescent="0.25">
      <c r="A3337" s="88" t="s">
        <v>5479</v>
      </c>
      <c r="B3337" s="193" t="s">
        <v>10464</v>
      </c>
      <c r="C3337" s="88" t="s">
        <v>77</v>
      </c>
      <c r="D3337" s="487">
        <v>1516.05</v>
      </c>
    </row>
    <row r="3338" spans="1:4" ht="25" x14ac:dyDescent="0.25">
      <c r="A3338" s="88" t="s">
        <v>5480</v>
      </c>
      <c r="B3338" s="193" t="s">
        <v>10465</v>
      </c>
      <c r="C3338" s="88" t="s">
        <v>77</v>
      </c>
      <c r="D3338" s="487">
        <v>3033.54</v>
      </c>
    </row>
    <row r="3339" spans="1:4" ht="25" x14ac:dyDescent="0.25">
      <c r="A3339" s="88" t="s">
        <v>5481</v>
      </c>
      <c r="B3339" s="193" t="s">
        <v>10466</v>
      </c>
      <c r="C3339" s="88" t="s">
        <v>77</v>
      </c>
      <c r="D3339" s="487">
        <v>4185.54</v>
      </c>
    </row>
    <row r="3340" spans="1:4" ht="25" x14ac:dyDescent="0.25">
      <c r="A3340" s="88" t="s">
        <v>5475</v>
      </c>
      <c r="B3340" s="193" t="s">
        <v>10460</v>
      </c>
      <c r="C3340" s="88" t="s">
        <v>77</v>
      </c>
      <c r="D3340" s="487">
        <v>5008.71</v>
      </c>
    </row>
    <row r="3341" spans="1:4" ht="25" x14ac:dyDescent="0.25">
      <c r="A3341" s="88" t="s">
        <v>5476</v>
      </c>
      <c r="B3341" s="193" t="s">
        <v>10461</v>
      </c>
      <c r="C3341" s="88" t="s">
        <v>77</v>
      </c>
      <c r="D3341" s="487">
        <v>6105.98</v>
      </c>
    </row>
    <row r="3342" spans="1:4" ht="25" x14ac:dyDescent="0.25">
      <c r="A3342" s="88" t="s">
        <v>5477</v>
      </c>
      <c r="B3342" s="193" t="s">
        <v>10462</v>
      </c>
      <c r="C3342" s="88" t="s">
        <v>77</v>
      </c>
      <c r="D3342" s="487">
        <v>9113.69</v>
      </c>
    </row>
    <row r="3343" spans="1:4" ht="25" x14ac:dyDescent="0.25">
      <c r="A3343" s="88" t="s">
        <v>5474</v>
      </c>
      <c r="B3343" s="193" t="s">
        <v>10459</v>
      </c>
      <c r="C3343" s="88" t="s">
        <v>77</v>
      </c>
      <c r="D3343" s="487">
        <v>340.35</v>
      </c>
    </row>
    <row r="3344" spans="1:4" ht="25" x14ac:dyDescent="0.25">
      <c r="A3344" s="88" t="s">
        <v>5473</v>
      </c>
      <c r="B3344" s="193" t="s">
        <v>10458</v>
      </c>
      <c r="C3344" s="88" t="s">
        <v>77</v>
      </c>
      <c r="D3344" s="487">
        <v>774.81</v>
      </c>
    </row>
    <row r="3345" spans="1:4" ht="25" x14ac:dyDescent="0.25">
      <c r="A3345" s="88" t="s">
        <v>5465</v>
      </c>
      <c r="B3345" s="193" t="s">
        <v>10450</v>
      </c>
      <c r="C3345" s="88" t="s">
        <v>77</v>
      </c>
      <c r="D3345" s="487">
        <v>997.45</v>
      </c>
    </row>
    <row r="3346" spans="1:4" ht="25" x14ac:dyDescent="0.25">
      <c r="A3346" s="88" t="s">
        <v>5466</v>
      </c>
      <c r="B3346" s="193" t="s">
        <v>10451</v>
      </c>
      <c r="C3346" s="88" t="s">
        <v>77</v>
      </c>
      <c r="D3346" s="487">
        <v>1249.49</v>
      </c>
    </row>
    <row r="3347" spans="1:4" ht="25" x14ac:dyDescent="0.25">
      <c r="A3347" s="88" t="s">
        <v>5467</v>
      </c>
      <c r="B3347" s="193" t="s">
        <v>10452</v>
      </c>
      <c r="C3347" s="88" t="s">
        <v>77</v>
      </c>
      <c r="D3347" s="487">
        <v>1813.7</v>
      </c>
    </row>
    <row r="3348" spans="1:4" ht="25" x14ac:dyDescent="0.25">
      <c r="A3348" s="88" t="s">
        <v>5468</v>
      </c>
      <c r="B3348" s="193" t="s">
        <v>10453</v>
      </c>
      <c r="C3348" s="88" t="s">
        <v>77</v>
      </c>
      <c r="D3348" s="487">
        <v>2289.2800000000002</v>
      </c>
    </row>
    <row r="3349" spans="1:4" ht="25" x14ac:dyDescent="0.25">
      <c r="A3349" s="88" t="s">
        <v>5469</v>
      </c>
      <c r="B3349" s="193" t="s">
        <v>10454</v>
      </c>
      <c r="C3349" s="88" t="s">
        <v>77</v>
      </c>
      <c r="D3349" s="487">
        <v>3778.18</v>
      </c>
    </row>
    <row r="3350" spans="1:4" ht="25" x14ac:dyDescent="0.25">
      <c r="A3350" s="88" t="s">
        <v>5470</v>
      </c>
      <c r="B3350" s="193" t="s">
        <v>10455</v>
      </c>
      <c r="C3350" s="88" t="s">
        <v>77</v>
      </c>
      <c r="D3350" s="487">
        <v>3953.14</v>
      </c>
    </row>
    <row r="3351" spans="1:4" ht="25" x14ac:dyDescent="0.25">
      <c r="A3351" s="88" t="s">
        <v>5471</v>
      </c>
      <c r="B3351" s="193" t="s">
        <v>10456</v>
      </c>
      <c r="C3351" s="88" t="s">
        <v>77</v>
      </c>
      <c r="D3351" s="487">
        <v>4733.6099999999997</v>
      </c>
    </row>
    <row r="3352" spans="1:4" ht="25" x14ac:dyDescent="0.25">
      <c r="A3352" s="88" t="s">
        <v>5472</v>
      </c>
      <c r="B3352" s="193" t="s">
        <v>10457</v>
      </c>
      <c r="C3352" s="88" t="s">
        <v>77</v>
      </c>
      <c r="D3352" s="487">
        <v>5665.94</v>
      </c>
    </row>
    <row r="3353" spans="1:4" ht="25" x14ac:dyDescent="0.25">
      <c r="A3353" s="88" t="s">
        <v>5503</v>
      </c>
      <c r="B3353" s="193" t="s">
        <v>10488</v>
      </c>
      <c r="C3353" s="88" t="s">
        <v>77</v>
      </c>
      <c r="D3353" s="487">
        <v>158.35</v>
      </c>
    </row>
    <row r="3354" spans="1:4" ht="25" x14ac:dyDescent="0.25">
      <c r="A3354" s="88" t="s">
        <v>5504</v>
      </c>
      <c r="B3354" s="193" t="s">
        <v>10489</v>
      </c>
      <c r="C3354" s="88" t="s">
        <v>77</v>
      </c>
      <c r="D3354" s="487">
        <v>186.24</v>
      </c>
    </row>
    <row r="3355" spans="1:4" ht="25" x14ac:dyDescent="0.25">
      <c r="A3355" s="88" t="s">
        <v>5498</v>
      </c>
      <c r="B3355" s="193" t="s">
        <v>10483</v>
      </c>
      <c r="C3355" s="88" t="s">
        <v>77</v>
      </c>
      <c r="D3355" s="487">
        <v>247.28</v>
      </c>
    </row>
    <row r="3356" spans="1:4" ht="25" x14ac:dyDescent="0.25">
      <c r="A3356" s="88" t="s">
        <v>5499</v>
      </c>
      <c r="B3356" s="193" t="s">
        <v>10484</v>
      </c>
      <c r="C3356" s="88" t="s">
        <v>77</v>
      </c>
      <c r="D3356" s="487">
        <v>335.93</v>
      </c>
    </row>
    <row r="3357" spans="1:4" ht="25" x14ac:dyDescent="0.25">
      <c r="A3357" s="88" t="s">
        <v>5500</v>
      </c>
      <c r="B3357" s="193" t="s">
        <v>10485</v>
      </c>
      <c r="C3357" s="88" t="s">
        <v>77</v>
      </c>
      <c r="D3357" s="487">
        <v>522.44000000000005</v>
      </c>
    </row>
    <row r="3358" spans="1:4" ht="25" x14ac:dyDescent="0.25">
      <c r="A3358" s="88" t="s">
        <v>5501</v>
      </c>
      <c r="B3358" s="193" t="s">
        <v>10486</v>
      </c>
      <c r="C3358" s="88" t="s">
        <v>77</v>
      </c>
      <c r="D3358" s="487">
        <v>717.57</v>
      </c>
    </row>
    <row r="3359" spans="1:4" ht="25" x14ac:dyDescent="0.25">
      <c r="A3359" s="88" t="s">
        <v>5502</v>
      </c>
      <c r="B3359" s="193" t="s">
        <v>10487</v>
      </c>
      <c r="C3359" s="88" t="s">
        <v>77</v>
      </c>
      <c r="D3359" s="487">
        <v>1125.97</v>
      </c>
    </row>
    <row r="3360" spans="1:4" ht="25" x14ac:dyDescent="0.25">
      <c r="A3360" s="88" t="s">
        <v>5494</v>
      </c>
      <c r="B3360" s="193" t="s">
        <v>10479</v>
      </c>
      <c r="C3360" s="88" t="s">
        <v>77</v>
      </c>
      <c r="D3360" s="487">
        <v>1596.47</v>
      </c>
    </row>
    <row r="3361" spans="1:4" ht="25" x14ac:dyDescent="0.25">
      <c r="A3361" s="88" t="s">
        <v>5495</v>
      </c>
      <c r="B3361" s="193" t="s">
        <v>10480</v>
      </c>
      <c r="C3361" s="88" t="s">
        <v>77</v>
      </c>
      <c r="D3361" s="487">
        <v>1791.85</v>
      </c>
    </row>
    <row r="3362" spans="1:4" ht="25" x14ac:dyDescent="0.25">
      <c r="A3362" s="88" t="s">
        <v>5496</v>
      </c>
      <c r="B3362" s="193" t="s">
        <v>10481</v>
      </c>
      <c r="C3362" s="88" t="s">
        <v>77</v>
      </c>
      <c r="D3362" s="487">
        <v>2002.71</v>
      </c>
    </row>
    <row r="3363" spans="1:4" ht="25" x14ac:dyDescent="0.25">
      <c r="A3363" s="88" t="s">
        <v>5497</v>
      </c>
      <c r="B3363" s="193" t="s">
        <v>10482</v>
      </c>
      <c r="C3363" s="88" t="s">
        <v>77</v>
      </c>
      <c r="D3363" s="487">
        <v>2699.96</v>
      </c>
    </row>
    <row r="3364" spans="1:4" ht="25" x14ac:dyDescent="0.25">
      <c r="A3364" s="88" t="s">
        <v>5493</v>
      </c>
      <c r="B3364" s="193" t="s">
        <v>10478</v>
      </c>
      <c r="C3364" s="88" t="s">
        <v>77</v>
      </c>
      <c r="D3364" s="487">
        <v>200.33</v>
      </c>
    </row>
    <row r="3365" spans="1:4" ht="25" x14ac:dyDescent="0.25">
      <c r="A3365" s="88" t="s">
        <v>5488</v>
      </c>
      <c r="B3365" s="193" t="s">
        <v>10473</v>
      </c>
      <c r="C3365" s="88" t="s">
        <v>77</v>
      </c>
      <c r="D3365" s="487">
        <v>283.61</v>
      </c>
    </row>
    <row r="3366" spans="1:4" ht="25" x14ac:dyDescent="0.25">
      <c r="A3366" s="88" t="s">
        <v>5489</v>
      </c>
      <c r="B3366" s="193" t="s">
        <v>10474</v>
      </c>
      <c r="C3366" s="88" t="s">
        <v>77</v>
      </c>
      <c r="D3366" s="487">
        <v>358.57</v>
      </c>
    </row>
    <row r="3367" spans="1:4" ht="25" x14ac:dyDescent="0.25">
      <c r="A3367" s="88" t="s">
        <v>5490</v>
      </c>
      <c r="B3367" s="193" t="s">
        <v>10475</v>
      </c>
      <c r="C3367" s="88" t="s">
        <v>77</v>
      </c>
      <c r="D3367" s="487">
        <v>462.52</v>
      </c>
    </row>
    <row r="3368" spans="1:4" ht="25" x14ac:dyDescent="0.25">
      <c r="A3368" s="88" t="s">
        <v>5491</v>
      </c>
      <c r="B3368" s="193" t="s">
        <v>10476</v>
      </c>
      <c r="C3368" s="88" t="s">
        <v>77</v>
      </c>
      <c r="D3368" s="487">
        <v>784.19</v>
      </c>
    </row>
    <row r="3369" spans="1:4" ht="25" x14ac:dyDescent="0.25">
      <c r="A3369" s="88" t="s">
        <v>5492</v>
      </c>
      <c r="B3369" s="193" t="s">
        <v>10477</v>
      </c>
      <c r="C3369" s="88" t="s">
        <v>77</v>
      </c>
      <c r="D3369" s="487">
        <v>1047.08</v>
      </c>
    </row>
    <row r="3370" spans="1:4" ht="25" x14ac:dyDescent="0.25">
      <c r="A3370" s="88" t="s">
        <v>5484</v>
      </c>
      <c r="B3370" s="193" t="s">
        <v>10469</v>
      </c>
      <c r="C3370" s="88" t="s">
        <v>77</v>
      </c>
      <c r="D3370" s="487">
        <v>1203.82</v>
      </c>
    </row>
    <row r="3371" spans="1:4" ht="25" x14ac:dyDescent="0.25">
      <c r="A3371" s="88" t="s">
        <v>5485</v>
      </c>
      <c r="B3371" s="193" t="s">
        <v>10470</v>
      </c>
      <c r="C3371" s="88" t="s">
        <v>77</v>
      </c>
      <c r="D3371" s="487">
        <v>1470.83</v>
      </c>
    </row>
    <row r="3372" spans="1:4" ht="25" x14ac:dyDescent="0.25">
      <c r="A3372" s="88" t="s">
        <v>5486</v>
      </c>
      <c r="B3372" s="193" t="s">
        <v>10471</v>
      </c>
      <c r="C3372" s="88" t="s">
        <v>77</v>
      </c>
      <c r="D3372" s="487">
        <v>1906.44</v>
      </c>
    </row>
    <row r="3373" spans="1:4" ht="25" x14ac:dyDescent="0.25">
      <c r="A3373" s="88" t="s">
        <v>5487</v>
      </c>
      <c r="B3373" s="193" t="s">
        <v>10472</v>
      </c>
      <c r="C3373" s="88" t="s">
        <v>77</v>
      </c>
      <c r="D3373" s="487">
        <v>2619.75</v>
      </c>
    </row>
    <row r="3374" spans="1:4" ht="25" x14ac:dyDescent="0.25">
      <c r="A3374" s="88" t="s">
        <v>5520</v>
      </c>
      <c r="B3374" s="193" t="s">
        <v>10524</v>
      </c>
      <c r="C3374" s="88" t="s">
        <v>77</v>
      </c>
      <c r="D3374" s="487">
        <v>753.73</v>
      </c>
    </row>
    <row r="3375" spans="1:4" ht="25" x14ac:dyDescent="0.25">
      <c r="A3375" s="88" t="s">
        <v>5508</v>
      </c>
      <c r="B3375" s="193" t="s">
        <v>10512</v>
      </c>
      <c r="C3375" s="88" t="s">
        <v>77</v>
      </c>
      <c r="D3375" s="487">
        <v>1041.17</v>
      </c>
    </row>
    <row r="3376" spans="1:4" ht="25" x14ac:dyDescent="0.25">
      <c r="A3376" s="88" t="s">
        <v>5507</v>
      </c>
      <c r="B3376" s="193" t="s">
        <v>10511</v>
      </c>
      <c r="C3376" s="88" t="s">
        <v>77</v>
      </c>
      <c r="D3376" s="487">
        <v>1147.8800000000001</v>
      </c>
    </row>
    <row r="3377" spans="1:4" ht="25" x14ac:dyDescent="0.25">
      <c r="A3377" s="88" t="s">
        <v>5509</v>
      </c>
      <c r="B3377" s="193" t="s">
        <v>10513</v>
      </c>
      <c r="C3377" s="88" t="s">
        <v>77</v>
      </c>
      <c r="D3377" s="487">
        <v>1215.55</v>
      </c>
    </row>
    <row r="3378" spans="1:4" ht="25" x14ac:dyDescent="0.25">
      <c r="A3378" s="88" t="s">
        <v>5510</v>
      </c>
      <c r="B3378" s="193" t="s">
        <v>10514</v>
      </c>
      <c r="C3378" s="88" t="s">
        <v>77</v>
      </c>
      <c r="D3378" s="487">
        <v>1619.14</v>
      </c>
    </row>
    <row r="3379" spans="1:4" ht="25" x14ac:dyDescent="0.25">
      <c r="A3379" s="88" t="s">
        <v>5511</v>
      </c>
      <c r="B3379" s="193" t="s">
        <v>10515</v>
      </c>
      <c r="C3379" s="88" t="s">
        <v>77</v>
      </c>
      <c r="D3379" s="487">
        <v>1904.95</v>
      </c>
    </row>
    <row r="3380" spans="1:4" ht="25" x14ac:dyDescent="0.25">
      <c r="A3380" s="88" t="s">
        <v>5512</v>
      </c>
      <c r="B3380" s="193" t="s">
        <v>10516</v>
      </c>
      <c r="C3380" s="88" t="s">
        <v>77</v>
      </c>
      <c r="D3380" s="487">
        <v>2642.8</v>
      </c>
    </row>
    <row r="3381" spans="1:4" ht="25" x14ac:dyDescent="0.25">
      <c r="A3381" s="88" t="s">
        <v>5513</v>
      </c>
      <c r="B3381" s="193" t="s">
        <v>10517</v>
      </c>
      <c r="C3381" s="88" t="s">
        <v>77</v>
      </c>
      <c r="D3381" s="487">
        <v>2777.4</v>
      </c>
    </row>
    <row r="3382" spans="1:4" ht="25" x14ac:dyDescent="0.25">
      <c r="A3382" s="88" t="s">
        <v>5514</v>
      </c>
      <c r="B3382" s="193" t="s">
        <v>10518</v>
      </c>
      <c r="C3382" s="88" t="s">
        <v>77</v>
      </c>
      <c r="D3382" s="487">
        <v>3527.66</v>
      </c>
    </row>
    <row r="3383" spans="1:4" ht="25" x14ac:dyDescent="0.25">
      <c r="A3383" s="88" t="s">
        <v>5515</v>
      </c>
      <c r="B3383" s="193" t="s">
        <v>10519</v>
      </c>
      <c r="C3383" s="88" t="s">
        <v>77</v>
      </c>
      <c r="D3383" s="487">
        <v>3997.09</v>
      </c>
    </row>
    <row r="3384" spans="1:4" ht="25" x14ac:dyDescent="0.25">
      <c r="A3384" s="88" t="s">
        <v>5516</v>
      </c>
      <c r="B3384" s="193" t="s">
        <v>10520</v>
      </c>
      <c r="C3384" s="88" t="s">
        <v>77</v>
      </c>
      <c r="D3384" s="487">
        <v>4466.63</v>
      </c>
    </row>
    <row r="3385" spans="1:4" ht="25" x14ac:dyDescent="0.25">
      <c r="A3385" s="88" t="s">
        <v>5517</v>
      </c>
      <c r="B3385" s="193" t="s">
        <v>10521</v>
      </c>
      <c r="C3385" s="88" t="s">
        <v>77</v>
      </c>
      <c r="D3385" s="487">
        <v>5130.21</v>
      </c>
    </row>
    <row r="3386" spans="1:4" ht="25" x14ac:dyDescent="0.25">
      <c r="A3386" s="88" t="s">
        <v>5518</v>
      </c>
      <c r="B3386" s="193" t="s">
        <v>10522</v>
      </c>
      <c r="C3386" s="88" t="s">
        <v>77</v>
      </c>
      <c r="D3386" s="487">
        <v>5518.71</v>
      </c>
    </row>
    <row r="3387" spans="1:4" ht="25" x14ac:dyDescent="0.25">
      <c r="A3387" s="88" t="s">
        <v>5519</v>
      </c>
      <c r="B3387" s="193" t="s">
        <v>10523</v>
      </c>
      <c r="C3387" s="88" t="s">
        <v>77</v>
      </c>
      <c r="D3387" s="487">
        <v>5940.51</v>
      </c>
    </row>
    <row r="3388" spans="1:4" ht="25" x14ac:dyDescent="0.25">
      <c r="A3388" s="88" t="s">
        <v>5505</v>
      </c>
      <c r="B3388" s="193" t="s">
        <v>10509</v>
      </c>
      <c r="C3388" s="88" t="s">
        <v>77</v>
      </c>
      <c r="D3388" s="487">
        <v>12732.7</v>
      </c>
    </row>
    <row r="3389" spans="1:4" ht="25" x14ac:dyDescent="0.25">
      <c r="A3389" s="88" t="s">
        <v>5506</v>
      </c>
      <c r="B3389" s="193" t="s">
        <v>10510</v>
      </c>
      <c r="C3389" s="88" t="s">
        <v>77</v>
      </c>
      <c r="D3389" s="487">
        <v>13558.48</v>
      </c>
    </row>
    <row r="3390" spans="1:4" ht="25" x14ac:dyDescent="0.25">
      <c r="A3390" s="88" t="s">
        <v>4839</v>
      </c>
      <c r="B3390" s="193" t="s">
        <v>10508</v>
      </c>
      <c r="C3390" s="88" t="s">
        <v>77</v>
      </c>
      <c r="D3390" s="487">
        <v>494.22</v>
      </c>
    </row>
    <row r="3391" spans="1:4" ht="25" x14ac:dyDescent="0.25">
      <c r="A3391" s="88" t="s">
        <v>4829</v>
      </c>
      <c r="B3391" s="193" t="s">
        <v>10498</v>
      </c>
      <c r="C3391" s="88" t="s">
        <v>77</v>
      </c>
      <c r="D3391" s="487">
        <v>508.47</v>
      </c>
    </row>
    <row r="3392" spans="1:4" ht="25" x14ac:dyDescent="0.25">
      <c r="A3392" s="88" t="s">
        <v>4830</v>
      </c>
      <c r="B3392" s="193" t="s">
        <v>10499</v>
      </c>
      <c r="C3392" s="88" t="s">
        <v>77</v>
      </c>
      <c r="D3392" s="487">
        <v>665.48</v>
      </c>
    </row>
    <row r="3393" spans="1:4" ht="25" x14ac:dyDescent="0.25">
      <c r="A3393" s="88" t="s">
        <v>4831</v>
      </c>
      <c r="B3393" s="193" t="s">
        <v>10500</v>
      </c>
      <c r="C3393" s="88" t="s">
        <v>77</v>
      </c>
      <c r="D3393" s="487">
        <v>1084.95</v>
      </c>
    </row>
    <row r="3394" spans="1:4" ht="25" x14ac:dyDescent="0.25">
      <c r="A3394" s="88" t="s">
        <v>4832</v>
      </c>
      <c r="B3394" s="193" t="s">
        <v>10501</v>
      </c>
      <c r="C3394" s="88" t="s">
        <v>77</v>
      </c>
      <c r="D3394" s="487">
        <v>1225.26</v>
      </c>
    </row>
    <row r="3395" spans="1:4" ht="25" x14ac:dyDescent="0.25">
      <c r="A3395" s="88" t="s">
        <v>4833</v>
      </c>
      <c r="B3395" s="193" t="s">
        <v>10502</v>
      </c>
      <c r="C3395" s="88" t="s">
        <v>77</v>
      </c>
      <c r="D3395" s="487">
        <v>2100.44</v>
      </c>
    </row>
    <row r="3396" spans="1:4" ht="25" x14ac:dyDescent="0.25">
      <c r="A3396" s="88" t="s">
        <v>4834</v>
      </c>
      <c r="B3396" s="193" t="s">
        <v>10503</v>
      </c>
      <c r="C3396" s="88" t="s">
        <v>77</v>
      </c>
      <c r="D3396" s="487">
        <v>2772.79</v>
      </c>
    </row>
    <row r="3397" spans="1:4" ht="25" x14ac:dyDescent="0.25">
      <c r="A3397" s="88" t="s">
        <v>4835</v>
      </c>
      <c r="B3397" s="193" t="s">
        <v>10504</v>
      </c>
      <c r="C3397" s="88" t="s">
        <v>77</v>
      </c>
      <c r="D3397" s="487">
        <v>3103.66</v>
      </c>
    </row>
    <row r="3398" spans="1:4" ht="25" x14ac:dyDescent="0.25">
      <c r="A3398" s="88" t="s">
        <v>4836</v>
      </c>
      <c r="B3398" s="193" t="s">
        <v>10505</v>
      </c>
      <c r="C3398" s="88" t="s">
        <v>77</v>
      </c>
      <c r="D3398" s="487">
        <v>3612.89</v>
      </c>
    </row>
    <row r="3399" spans="1:4" ht="25" x14ac:dyDescent="0.25">
      <c r="A3399" s="88" t="s">
        <v>4837</v>
      </c>
      <c r="B3399" s="193" t="s">
        <v>10506</v>
      </c>
      <c r="C3399" s="88" t="s">
        <v>77</v>
      </c>
      <c r="D3399" s="487">
        <v>4180.72</v>
      </c>
    </row>
    <row r="3400" spans="1:4" ht="25" x14ac:dyDescent="0.25">
      <c r="A3400" s="88" t="s">
        <v>4838</v>
      </c>
      <c r="B3400" s="193" t="s">
        <v>10507</v>
      </c>
      <c r="C3400" s="88" t="s">
        <v>77</v>
      </c>
      <c r="D3400" s="487">
        <v>5161.76</v>
      </c>
    </row>
    <row r="3401" spans="1:4" ht="25" x14ac:dyDescent="0.25">
      <c r="A3401" s="88" t="s">
        <v>5543</v>
      </c>
      <c r="B3401" s="193" t="s">
        <v>10547</v>
      </c>
      <c r="C3401" s="88" t="s">
        <v>77</v>
      </c>
      <c r="D3401" s="487">
        <v>325.75</v>
      </c>
    </row>
    <row r="3402" spans="1:4" ht="25" x14ac:dyDescent="0.25">
      <c r="A3402" s="88" t="s">
        <v>5534</v>
      </c>
      <c r="B3402" s="193" t="s">
        <v>10538</v>
      </c>
      <c r="C3402" s="88" t="s">
        <v>77</v>
      </c>
      <c r="D3402" s="487">
        <v>412.72</v>
      </c>
    </row>
    <row r="3403" spans="1:4" ht="25" x14ac:dyDescent="0.25">
      <c r="A3403" s="88" t="s">
        <v>5535</v>
      </c>
      <c r="B3403" s="193" t="s">
        <v>10539</v>
      </c>
      <c r="C3403" s="88" t="s">
        <v>77</v>
      </c>
      <c r="D3403" s="487">
        <v>570.64</v>
      </c>
    </row>
    <row r="3404" spans="1:4" ht="25" x14ac:dyDescent="0.25">
      <c r="A3404" s="88" t="s">
        <v>5536</v>
      </c>
      <c r="B3404" s="193" t="s">
        <v>10540</v>
      </c>
      <c r="C3404" s="88" t="s">
        <v>77</v>
      </c>
      <c r="D3404" s="487">
        <v>826.91</v>
      </c>
    </row>
    <row r="3405" spans="1:4" ht="25" x14ac:dyDescent="0.25">
      <c r="A3405" s="88" t="s">
        <v>5537</v>
      </c>
      <c r="B3405" s="193" t="s">
        <v>10541</v>
      </c>
      <c r="C3405" s="88" t="s">
        <v>77</v>
      </c>
      <c r="D3405" s="487">
        <v>1031.93</v>
      </c>
    </row>
    <row r="3406" spans="1:4" ht="25" x14ac:dyDescent="0.25">
      <c r="A3406" s="88" t="s">
        <v>5538</v>
      </c>
      <c r="B3406" s="193" t="s">
        <v>10542</v>
      </c>
      <c r="C3406" s="88" t="s">
        <v>77</v>
      </c>
      <c r="D3406" s="487">
        <v>1850.07</v>
      </c>
    </row>
    <row r="3407" spans="1:4" ht="25" x14ac:dyDescent="0.25">
      <c r="A3407" s="88" t="s">
        <v>5539</v>
      </c>
      <c r="B3407" s="193" t="s">
        <v>10543</v>
      </c>
      <c r="C3407" s="88" t="s">
        <v>77</v>
      </c>
      <c r="D3407" s="487">
        <v>2243.1999999999998</v>
      </c>
    </row>
    <row r="3408" spans="1:4" ht="25" x14ac:dyDescent="0.25">
      <c r="A3408" s="88" t="s">
        <v>5540</v>
      </c>
      <c r="B3408" s="193" t="s">
        <v>10544</v>
      </c>
      <c r="C3408" s="88" t="s">
        <v>77</v>
      </c>
      <c r="D3408" s="487">
        <v>2387.6</v>
      </c>
    </row>
    <row r="3409" spans="1:4" ht="25" x14ac:dyDescent="0.25">
      <c r="A3409" s="88" t="s">
        <v>5541</v>
      </c>
      <c r="B3409" s="193" t="s">
        <v>10545</v>
      </c>
      <c r="C3409" s="88" t="s">
        <v>77</v>
      </c>
      <c r="D3409" s="487">
        <v>2908.09</v>
      </c>
    </row>
    <row r="3410" spans="1:4" ht="25" x14ac:dyDescent="0.25">
      <c r="A3410" s="88" t="s">
        <v>5542</v>
      </c>
      <c r="B3410" s="193" t="s">
        <v>10546</v>
      </c>
      <c r="C3410" s="88" t="s">
        <v>77</v>
      </c>
      <c r="D3410" s="487">
        <v>4066.13</v>
      </c>
    </row>
    <row r="3411" spans="1:4" ht="25" x14ac:dyDescent="0.25">
      <c r="A3411" s="88" t="s">
        <v>5532</v>
      </c>
      <c r="B3411" s="193" t="s">
        <v>10536</v>
      </c>
      <c r="C3411" s="88" t="s">
        <v>77</v>
      </c>
      <c r="D3411" s="487">
        <v>662.21</v>
      </c>
    </row>
    <row r="3412" spans="1:4" ht="25" x14ac:dyDescent="0.25">
      <c r="A3412" s="88" t="s">
        <v>5521</v>
      </c>
      <c r="B3412" s="193" t="s">
        <v>10525</v>
      </c>
      <c r="C3412" s="88" t="s">
        <v>77</v>
      </c>
      <c r="D3412" s="487">
        <v>1217.42</v>
      </c>
    </row>
    <row r="3413" spans="1:4" ht="25" x14ac:dyDescent="0.25">
      <c r="A3413" s="88" t="s">
        <v>5522</v>
      </c>
      <c r="B3413" s="193" t="s">
        <v>10526</v>
      </c>
      <c r="C3413" s="88" t="s">
        <v>77</v>
      </c>
      <c r="D3413" s="487">
        <v>1254.6500000000001</v>
      </c>
    </row>
    <row r="3414" spans="1:4" ht="25" x14ac:dyDescent="0.25">
      <c r="A3414" s="88" t="s">
        <v>5523</v>
      </c>
      <c r="B3414" s="193" t="s">
        <v>10527</v>
      </c>
      <c r="C3414" s="88" t="s">
        <v>77</v>
      </c>
      <c r="D3414" s="487">
        <v>1590.02</v>
      </c>
    </row>
    <row r="3415" spans="1:4" ht="25" x14ac:dyDescent="0.25">
      <c r="A3415" s="88" t="s">
        <v>5524</v>
      </c>
      <c r="B3415" s="193" t="s">
        <v>10528</v>
      </c>
      <c r="C3415" s="88" t="s">
        <v>77</v>
      </c>
      <c r="D3415" s="487">
        <v>2373.91</v>
      </c>
    </row>
    <row r="3416" spans="1:4" ht="25" x14ac:dyDescent="0.25">
      <c r="A3416" s="88" t="s">
        <v>5525</v>
      </c>
      <c r="B3416" s="193" t="s">
        <v>10529</v>
      </c>
      <c r="C3416" s="88" t="s">
        <v>77</v>
      </c>
      <c r="D3416" s="487">
        <v>3130.2</v>
      </c>
    </row>
    <row r="3417" spans="1:4" ht="25" x14ac:dyDescent="0.25">
      <c r="A3417" s="88" t="s">
        <v>5526</v>
      </c>
      <c r="B3417" s="193" t="s">
        <v>10530</v>
      </c>
      <c r="C3417" s="88" t="s">
        <v>77</v>
      </c>
      <c r="D3417" s="487">
        <v>4568.3</v>
      </c>
    </row>
    <row r="3418" spans="1:4" ht="25" x14ac:dyDescent="0.25">
      <c r="A3418" s="88" t="s">
        <v>5527</v>
      </c>
      <c r="B3418" s="193" t="s">
        <v>10531</v>
      </c>
      <c r="C3418" s="88" t="s">
        <v>77</v>
      </c>
      <c r="D3418" s="487">
        <v>4594.1099999999997</v>
      </c>
    </row>
    <row r="3419" spans="1:4" ht="25" x14ac:dyDescent="0.25">
      <c r="A3419" s="88" t="s">
        <v>5528</v>
      </c>
      <c r="B3419" s="193" t="s">
        <v>10532</v>
      </c>
      <c r="C3419" s="88" t="s">
        <v>77</v>
      </c>
      <c r="D3419" s="487">
        <v>6093.47</v>
      </c>
    </row>
    <row r="3420" spans="1:4" ht="25" x14ac:dyDescent="0.25">
      <c r="A3420" s="88" t="s">
        <v>5529</v>
      </c>
      <c r="B3420" s="193" t="s">
        <v>10533</v>
      </c>
      <c r="C3420" s="88" t="s">
        <v>77</v>
      </c>
      <c r="D3420" s="487">
        <v>7152.12</v>
      </c>
    </row>
    <row r="3421" spans="1:4" ht="25" x14ac:dyDescent="0.25">
      <c r="A3421" s="88" t="s">
        <v>5530</v>
      </c>
      <c r="B3421" s="193" t="s">
        <v>10534</v>
      </c>
      <c r="C3421" s="88" t="s">
        <v>77</v>
      </c>
      <c r="D3421" s="487">
        <v>11281.93</v>
      </c>
    </row>
    <row r="3422" spans="1:4" ht="25" x14ac:dyDescent="0.25">
      <c r="A3422" s="88" t="s">
        <v>5531</v>
      </c>
      <c r="B3422" s="193" t="s">
        <v>10535</v>
      </c>
      <c r="C3422" s="88" t="s">
        <v>77</v>
      </c>
      <c r="D3422" s="487">
        <v>17176.5</v>
      </c>
    </row>
    <row r="3423" spans="1:4" ht="25" x14ac:dyDescent="0.25">
      <c r="A3423" s="88" t="s">
        <v>5533</v>
      </c>
      <c r="B3423" s="193" t="s">
        <v>10537</v>
      </c>
      <c r="C3423" s="88" t="s">
        <v>77</v>
      </c>
      <c r="D3423" s="487">
        <v>21112.2</v>
      </c>
    </row>
    <row r="3424" spans="1:4" ht="25" x14ac:dyDescent="0.25">
      <c r="A3424" s="88" t="s">
        <v>5555</v>
      </c>
      <c r="B3424" s="193" t="s">
        <v>10569</v>
      </c>
      <c r="C3424" s="88" t="s">
        <v>77</v>
      </c>
      <c r="D3424" s="487">
        <v>400.31</v>
      </c>
    </row>
    <row r="3425" spans="1:4" ht="25" x14ac:dyDescent="0.25">
      <c r="A3425" s="88" t="s">
        <v>5553</v>
      </c>
      <c r="B3425" s="193" t="s">
        <v>10567</v>
      </c>
      <c r="C3425" s="88" t="s">
        <v>77</v>
      </c>
      <c r="D3425" s="487">
        <v>643.19000000000005</v>
      </c>
    </row>
    <row r="3426" spans="1:4" ht="25" x14ac:dyDescent="0.25">
      <c r="A3426" s="88" t="s">
        <v>5552</v>
      </c>
      <c r="B3426" s="193" t="s">
        <v>10566</v>
      </c>
      <c r="C3426" s="88" t="s">
        <v>77</v>
      </c>
      <c r="D3426" s="487">
        <v>636.86</v>
      </c>
    </row>
    <row r="3427" spans="1:4" ht="25" x14ac:dyDescent="0.25">
      <c r="A3427" s="88" t="s">
        <v>5554</v>
      </c>
      <c r="B3427" s="193" t="s">
        <v>10568</v>
      </c>
      <c r="C3427" s="88" t="s">
        <v>77</v>
      </c>
      <c r="D3427" s="487">
        <v>1170.23</v>
      </c>
    </row>
    <row r="3428" spans="1:4" ht="25" x14ac:dyDescent="0.25">
      <c r="A3428" s="88" t="s">
        <v>5544</v>
      </c>
      <c r="B3428" s="193" t="s">
        <v>10558</v>
      </c>
      <c r="C3428" s="88" t="s">
        <v>77</v>
      </c>
      <c r="D3428" s="487">
        <v>1419.78</v>
      </c>
    </row>
    <row r="3429" spans="1:4" ht="25" x14ac:dyDescent="0.25">
      <c r="A3429" s="88" t="s">
        <v>5545</v>
      </c>
      <c r="B3429" s="193" t="s">
        <v>10559</v>
      </c>
      <c r="C3429" s="88" t="s">
        <v>77</v>
      </c>
      <c r="D3429" s="487">
        <v>1757.32</v>
      </c>
    </row>
    <row r="3430" spans="1:4" ht="25" x14ac:dyDescent="0.25">
      <c r="A3430" s="88" t="s">
        <v>5546</v>
      </c>
      <c r="B3430" s="193" t="s">
        <v>10560</v>
      </c>
      <c r="C3430" s="88" t="s">
        <v>77</v>
      </c>
      <c r="D3430" s="487">
        <v>1612.47</v>
      </c>
    </row>
    <row r="3431" spans="1:4" ht="25" x14ac:dyDescent="0.25">
      <c r="A3431" s="88" t="s">
        <v>5547</v>
      </c>
      <c r="B3431" s="193" t="s">
        <v>10561</v>
      </c>
      <c r="C3431" s="88" t="s">
        <v>77</v>
      </c>
      <c r="D3431" s="487">
        <v>1428.03</v>
      </c>
    </row>
    <row r="3432" spans="1:4" ht="25" x14ac:dyDescent="0.25">
      <c r="A3432" s="88" t="s">
        <v>5548</v>
      </c>
      <c r="B3432" s="193" t="s">
        <v>10562</v>
      </c>
      <c r="C3432" s="88" t="s">
        <v>77</v>
      </c>
      <c r="D3432" s="487">
        <v>1850.94</v>
      </c>
    </row>
    <row r="3433" spans="1:4" ht="25" x14ac:dyDescent="0.25">
      <c r="A3433" s="88" t="s">
        <v>5549</v>
      </c>
      <c r="B3433" s="193" t="s">
        <v>10563</v>
      </c>
      <c r="C3433" s="88" t="s">
        <v>77</v>
      </c>
      <c r="D3433" s="487">
        <v>1936.4</v>
      </c>
    </row>
    <row r="3434" spans="1:4" ht="25" x14ac:dyDescent="0.25">
      <c r="A3434" s="88" t="s">
        <v>5550</v>
      </c>
      <c r="B3434" s="193" t="s">
        <v>10564</v>
      </c>
      <c r="C3434" s="88" t="s">
        <v>77</v>
      </c>
      <c r="D3434" s="487">
        <v>4740.4399999999996</v>
      </c>
    </row>
    <row r="3435" spans="1:4" ht="25" x14ac:dyDescent="0.25">
      <c r="A3435" s="88" t="s">
        <v>5551</v>
      </c>
      <c r="B3435" s="193" t="s">
        <v>10565</v>
      </c>
      <c r="C3435" s="88" t="s">
        <v>77</v>
      </c>
      <c r="D3435" s="487">
        <v>3491.28</v>
      </c>
    </row>
    <row r="3436" spans="1:4" ht="25" x14ac:dyDescent="0.25">
      <c r="A3436" s="88" t="s">
        <v>5591</v>
      </c>
      <c r="B3436" s="193" t="s">
        <v>10598</v>
      </c>
      <c r="C3436" s="88" t="s">
        <v>77</v>
      </c>
      <c r="D3436" s="487">
        <v>281.48</v>
      </c>
    </row>
    <row r="3437" spans="1:4" ht="25" x14ac:dyDescent="0.25">
      <c r="A3437" s="88" t="s">
        <v>5589</v>
      </c>
      <c r="B3437" s="193" t="s">
        <v>10596</v>
      </c>
      <c r="C3437" s="88" t="s">
        <v>77</v>
      </c>
      <c r="D3437" s="487">
        <v>464.03</v>
      </c>
    </row>
    <row r="3438" spans="1:4" ht="25" x14ac:dyDescent="0.25">
      <c r="A3438" s="88" t="s">
        <v>5590</v>
      </c>
      <c r="B3438" s="193" t="s">
        <v>10597</v>
      </c>
      <c r="C3438" s="88" t="s">
        <v>77</v>
      </c>
      <c r="D3438" s="487">
        <v>436.5</v>
      </c>
    </row>
    <row r="3439" spans="1:4" ht="25" x14ac:dyDescent="0.25">
      <c r="A3439" s="88" t="s">
        <v>5580</v>
      </c>
      <c r="B3439" s="193" t="s">
        <v>10587</v>
      </c>
      <c r="C3439" s="88" t="s">
        <v>77</v>
      </c>
      <c r="D3439" s="487">
        <v>545.46</v>
      </c>
    </row>
    <row r="3440" spans="1:4" ht="25" x14ac:dyDescent="0.25">
      <c r="A3440" s="88" t="s">
        <v>5579</v>
      </c>
      <c r="B3440" s="193" t="s">
        <v>10586</v>
      </c>
      <c r="C3440" s="88" t="s">
        <v>77</v>
      </c>
      <c r="D3440" s="487">
        <v>526.82000000000005</v>
      </c>
    </row>
    <row r="3441" spans="1:4" ht="25" x14ac:dyDescent="0.25">
      <c r="A3441" s="88" t="s">
        <v>8415</v>
      </c>
      <c r="B3441" s="193" t="s">
        <v>11064</v>
      </c>
      <c r="C3441" s="88" t="s">
        <v>77</v>
      </c>
      <c r="D3441" s="487">
        <v>1247.9100000000001</v>
      </c>
    </row>
    <row r="3442" spans="1:4" ht="25" x14ac:dyDescent="0.25">
      <c r="A3442" s="88" t="s">
        <v>5581</v>
      </c>
      <c r="B3442" s="193" t="s">
        <v>10588</v>
      </c>
      <c r="C3442" s="88" t="s">
        <v>77</v>
      </c>
      <c r="D3442" s="487">
        <v>1278.06</v>
      </c>
    </row>
    <row r="3443" spans="1:4" ht="25" x14ac:dyDescent="0.25">
      <c r="A3443" s="88" t="s">
        <v>7420</v>
      </c>
      <c r="B3443" s="193" t="s">
        <v>10901</v>
      </c>
      <c r="C3443" s="88" t="s">
        <v>77</v>
      </c>
      <c r="D3443" s="487">
        <v>1164.55</v>
      </c>
    </row>
    <row r="3444" spans="1:4" ht="25" x14ac:dyDescent="0.25">
      <c r="A3444" s="88" t="s">
        <v>5582</v>
      </c>
      <c r="B3444" s="193" t="s">
        <v>10589</v>
      </c>
      <c r="C3444" s="88" t="s">
        <v>77</v>
      </c>
      <c r="D3444" s="487">
        <v>1628.92</v>
      </c>
    </row>
    <row r="3445" spans="1:4" ht="25" x14ac:dyDescent="0.25">
      <c r="A3445" s="88" t="s">
        <v>5583</v>
      </c>
      <c r="B3445" s="193" t="s">
        <v>10590</v>
      </c>
      <c r="C3445" s="88" t="s">
        <v>77</v>
      </c>
      <c r="D3445" s="487">
        <v>1080.7</v>
      </c>
    </row>
    <row r="3446" spans="1:4" ht="25" x14ac:dyDescent="0.25">
      <c r="A3446" s="88" t="s">
        <v>5584</v>
      </c>
      <c r="B3446" s="193" t="s">
        <v>10591</v>
      </c>
      <c r="C3446" s="88" t="s">
        <v>77</v>
      </c>
      <c r="D3446" s="487">
        <v>2257.33</v>
      </c>
    </row>
    <row r="3447" spans="1:4" ht="25" x14ac:dyDescent="0.25">
      <c r="A3447" s="88" t="s">
        <v>5585</v>
      </c>
      <c r="B3447" s="193" t="s">
        <v>10592</v>
      </c>
      <c r="C3447" s="88" t="s">
        <v>77</v>
      </c>
      <c r="D3447" s="487">
        <v>2186.86</v>
      </c>
    </row>
    <row r="3448" spans="1:4" ht="25" x14ac:dyDescent="0.25">
      <c r="A3448" s="88" t="s">
        <v>5586</v>
      </c>
      <c r="B3448" s="193" t="s">
        <v>10593</v>
      </c>
      <c r="C3448" s="88" t="s">
        <v>77</v>
      </c>
      <c r="D3448" s="487">
        <v>1285.33</v>
      </c>
    </row>
    <row r="3449" spans="1:4" ht="25" x14ac:dyDescent="0.25">
      <c r="A3449" s="88" t="s">
        <v>5587</v>
      </c>
      <c r="B3449" s="193" t="s">
        <v>10594</v>
      </c>
      <c r="C3449" s="88" t="s">
        <v>77</v>
      </c>
      <c r="D3449" s="487">
        <v>1698.02</v>
      </c>
    </row>
    <row r="3450" spans="1:4" ht="25" x14ac:dyDescent="0.25">
      <c r="A3450" s="88" t="s">
        <v>5588</v>
      </c>
      <c r="B3450" s="193" t="s">
        <v>10595</v>
      </c>
      <c r="C3450" s="88" t="s">
        <v>77</v>
      </c>
      <c r="D3450" s="487">
        <v>3022.09</v>
      </c>
    </row>
    <row r="3451" spans="1:4" ht="25" x14ac:dyDescent="0.25">
      <c r="A3451" s="88" t="s">
        <v>8416</v>
      </c>
      <c r="B3451" s="193" t="s">
        <v>11065</v>
      </c>
      <c r="C3451" s="88" t="s">
        <v>77</v>
      </c>
      <c r="D3451" s="487">
        <v>2529.96</v>
      </c>
    </row>
    <row r="3452" spans="1:4" ht="25" x14ac:dyDescent="0.25">
      <c r="A3452" s="88" t="s">
        <v>5569</v>
      </c>
      <c r="B3452" s="193" t="s">
        <v>10576</v>
      </c>
      <c r="C3452" s="88" t="s">
        <v>77</v>
      </c>
      <c r="D3452" s="487">
        <v>2290.2199999999998</v>
      </c>
    </row>
    <row r="3453" spans="1:4" ht="25" x14ac:dyDescent="0.25">
      <c r="A3453" s="88" t="s">
        <v>5570</v>
      </c>
      <c r="B3453" s="193" t="s">
        <v>10577</v>
      </c>
      <c r="C3453" s="88" t="s">
        <v>77</v>
      </c>
      <c r="D3453" s="487">
        <v>2938.6</v>
      </c>
    </row>
    <row r="3454" spans="1:4" ht="25" x14ac:dyDescent="0.25">
      <c r="A3454" s="88" t="s">
        <v>5571</v>
      </c>
      <c r="B3454" s="193" t="s">
        <v>10578</v>
      </c>
      <c r="C3454" s="88" t="s">
        <v>77</v>
      </c>
      <c r="D3454" s="487">
        <v>2774.64</v>
      </c>
    </row>
    <row r="3455" spans="1:4" ht="25" x14ac:dyDescent="0.25">
      <c r="A3455" s="88" t="s">
        <v>5572</v>
      </c>
      <c r="B3455" s="193" t="s">
        <v>10579</v>
      </c>
      <c r="C3455" s="88" t="s">
        <v>77</v>
      </c>
      <c r="D3455" s="487">
        <v>2390.92</v>
      </c>
    </row>
    <row r="3456" spans="1:4" ht="25" x14ac:dyDescent="0.25">
      <c r="A3456" s="88" t="s">
        <v>5573</v>
      </c>
      <c r="B3456" s="193" t="s">
        <v>10580</v>
      </c>
      <c r="C3456" s="88" t="s">
        <v>77</v>
      </c>
      <c r="D3456" s="487">
        <v>3514.77</v>
      </c>
    </row>
    <row r="3457" spans="1:4" ht="25" x14ac:dyDescent="0.25">
      <c r="A3457" s="88" t="s">
        <v>5574</v>
      </c>
      <c r="B3457" s="193" t="s">
        <v>10581</v>
      </c>
      <c r="C3457" s="88" t="s">
        <v>77</v>
      </c>
      <c r="D3457" s="487">
        <v>3601.12</v>
      </c>
    </row>
    <row r="3458" spans="1:4" ht="25" x14ac:dyDescent="0.25">
      <c r="A3458" s="88" t="s">
        <v>5575</v>
      </c>
      <c r="B3458" s="193" t="s">
        <v>10582</v>
      </c>
      <c r="C3458" s="88" t="s">
        <v>77</v>
      </c>
      <c r="D3458" s="487">
        <v>3811.28</v>
      </c>
    </row>
    <row r="3459" spans="1:4" ht="25" x14ac:dyDescent="0.25">
      <c r="A3459" s="88" t="s">
        <v>8417</v>
      </c>
      <c r="B3459" s="193" t="s">
        <v>11066</v>
      </c>
      <c r="C3459" s="88" t="s">
        <v>77</v>
      </c>
      <c r="D3459" s="487">
        <v>3700.03</v>
      </c>
    </row>
    <row r="3460" spans="1:4" ht="25" x14ac:dyDescent="0.25">
      <c r="A3460" s="88" t="s">
        <v>5576</v>
      </c>
      <c r="B3460" s="193" t="s">
        <v>10583</v>
      </c>
      <c r="C3460" s="88" t="s">
        <v>77</v>
      </c>
      <c r="D3460" s="487">
        <v>3729.3</v>
      </c>
    </row>
    <row r="3461" spans="1:4" ht="25" x14ac:dyDescent="0.25">
      <c r="A3461" s="88" t="s">
        <v>5577</v>
      </c>
      <c r="B3461" s="193" t="s">
        <v>10584</v>
      </c>
      <c r="C3461" s="88" t="s">
        <v>77</v>
      </c>
      <c r="D3461" s="487">
        <v>5739.6</v>
      </c>
    </row>
    <row r="3462" spans="1:4" ht="25" x14ac:dyDescent="0.25">
      <c r="A3462" s="88" t="s">
        <v>5578</v>
      </c>
      <c r="B3462" s="193" t="s">
        <v>10585</v>
      </c>
      <c r="C3462" s="88" t="s">
        <v>77</v>
      </c>
      <c r="D3462" s="487">
        <v>5947.78</v>
      </c>
    </row>
    <row r="3463" spans="1:4" ht="25" x14ac:dyDescent="0.25">
      <c r="A3463" s="88" t="s">
        <v>5568</v>
      </c>
      <c r="B3463" s="193" t="s">
        <v>10575</v>
      </c>
      <c r="C3463" s="88" t="s">
        <v>77</v>
      </c>
      <c r="D3463" s="487">
        <v>275.57</v>
      </c>
    </row>
    <row r="3464" spans="1:4" ht="25" x14ac:dyDescent="0.25">
      <c r="A3464" s="88" t="s">
        <v>5565</v>
      </c>
      <c r="B3464" s="193" t="s">
        <v>10572</v>
      </c>
      <c r="C3464" s="88" t="s">
        <v>77</v>
      </c>
      <c r="D3464" s="487">
        <v>470.33</v>
      </c>
    </row>
    <row r="3465" spans="1:4" ht="25" x14ac:dyDescent="0.25">
      <c r="A3465" s="88" t="s">
        <v>5567</v>
      </c>
      <c r="B3465" s="193" t="s">
        <v>10574</v>
      </c>
      <c r="C3465" s="88" t="s">
        <v>77</v>
      </c>
      <c r="D3465" s="487">
        <v>433.58</v>
      </c>
    </row>
    <row r="3466" spans="1:4" ht="25" x14ac:dyDescent="0.25">
      <c r="A3466" s="88" t="s">
        <v>5566</v>
      </c>
      <c r="B3466" s="193" t="s">
        <v>10573</v>
      </c>
      <c r="C3466" s="88" t="s">
        <v>77</v>
      </c>
      <c r="D3466" s="487">
        <v>475.68</v>
      </c>
    </row>
    <row r="3467" spans="1:4" ht="25" x14ac:dyDescent="0.25">
      <c r="A3467" s="88" t="s">
        <v>5556</v>
      </c>
      <c r="B3467" s="193" t="s">
        <v>10599</v>
      </c>
      <c r="C3467" s="88" t="s">
        <v>77</v>
      </c>
      <c r="D3467" s="487">
        <v>812.15</v>
      </c>
    </row>
    <row r="3468" spans="1:4" ht="25" x14ac:dyDescent="0.25">
      <c r="A3468" s="88" t="s">
        <v>5557</v>
      </c>
      <c r="B3468" s="193" t="s">
        <v>10600</v>
      </c>
      <c r="C3468" s="88" t="s">
        <v>77</v>
      </c>
      <c r="D3468" s="487">
        <v>607.99</v>
      </c>
    </row>
    <row r="3469" spans="1:4" ht="25" x14ac:dyDescent="0.25">
      <c r="A3469" s="88" t="s">
        <v>5558</v>
      </c>
      <c r="B3469" s="193" t="s">
        <v>10601</v>
      </c>
      <c r="C3469" s="88" t="s">
        <v>77</v>
      </c>
      <c r="D3469" s="487">
        <v>1957.61</v>
      </c>
    </row>
    <row r="3470" spans="1:4" ht="25" x14ac:dyDescent="0.25">
      <c r="A3470" s="88" t="s">
        <v>5559</v>
      </c>
      <c r="B3470" s="193" t="s">
        <v>10602</v>
      </c>
      <c r="C3470" s="88" t="s">
        <v>77</v>
      </c>
      <c r="D3470" s="487">
        <v>1040.8699999999999</v>
      </c>
    </row>
    <row r="3471" spans="1:4" ht="25" x14ac:dyDescent="0.25">
      <c r="A3471" s="88" t="s">
        <v>5560</v>
      </c>
      <c r="B3471" s="193" t="s">
        <v>10603</v>
      </c>
      <c r="C3471" s="88" t="s">
        <v>77</v>
      </c>
      <c r="D3471" s="487">
        <v>1990.56</v>
      </c>
    </row>
    <row r="3472" spans="1:4" ht="25" x14ac:dyDescent="0.25">
      <c r="A3472" s="88" t="s">
        <v>5561</v>
      </c>
      <c r="B3472" s="193" t="s">
        <v>10604</v>
      </c>
      <c r="C3472" s="88" t="s">
        <v>77</v>
      </c>
      <c r="D3472" s="487">
        <v>1859.87</v>
      </c>
    </row>
    <row r="3473" spans="1:4" ht="25" x14ac:dyDescent="0.25">
      <c r="A3473" s="88" t="s">
        <v>5562</v>
      </c>
      <c r="B3473" s="193" t="s">
        <v>10605</v>
      </c>
      <c r="C3473" s="88" t="s">
        <v>77</v>
      </c>
      <c r="D3473" s="487">
        <v>1684.59</v>
      </c>
    </row>
    <row r="3474" spans="1:4" ht="25" x14ac:dyDescent="0.25">
      <c r="A3474" s="88" t="s">
        <v>5563</v>
      </c>
      <c r="B3474" s="193" t="s">
        <v>10570</v>
      </c>
      <c r="C3474" s="88" t="s">
        <v>77</v>
      </c>
      <c r="D3474" s="487">
        <v>4133.3</v>
      </c>
    </row>
    <row r="3475" spans="1:4" ht="25" x14ac:dyDescent="0.25">
      <c r="A3475" s="88" t="s">
        <v>5564</v>
      </c>
      <c r="B3475" s="193" t="s">
        <v>10571</v>
      </c>
      <c r="C3475" s="88" t="s">
        <v>77</v>
      </c>
      <c r="D3475" s="487">
        <v>4208.55</v>
      </c>
    </row>
    <row r="3476" spans="1:4" ht="25" x14ac:dyDescent="0.25">
      <c r="A3476" s="88" t="s">
        <v>5592</v>
      </c>
      <c r="B3476" s="193" t="s">
        <v>10606</v>
      </c>
      <c r="C3476" s="88" t="s">
        <v>77</v>
      </c>
      <c r="D3476" s="487">
        <v>309.74</v>
      </c>
    </row>
    <row r="3477" spans="1:4" ht="25" x14ac:dyDescent="0.25">
      <c r="A3477" s="88" t="s">
        <v>7459</v>
      </c>
      <c r="B3477" s="193" t="s">
        <v>14238</v>
      </c>
      <c r="C3477" s="88" t="s">
        <v>77</v>
      </c>
      <c r="D3477" s="487">
        <v>354.77</v>
      </c>
    </row>
    <row r="3478" spans="1:4" ht="25" x14ac:dyDescent="0.25">
      <c r="A3478" s="88" t="s">
        <v>5593</v>
      </c>
      <c r="B3478" s="193" t="s">
        <v>10607</v>
      </c>
      <c r="C3478" s="88" t="s">
        <v>77</v>
      </c>
      <c r="D3478" s="487">
        <v>332.01</v>
      </c>
    </row>
    <row r="3479" spans="1:4" ht="25" x14ac:dyDescent="0.25">
      <c r="A3479" s="88" t="s">
        <v>5596</v>
      </c>
      <c r="B3479" s="193" t="s">
        <v>10610</v>
      </c>
      <c r="C3479" s="88" t="s">
        <v>77</v>
      </c>
      <c r="D3479" s="487">
        <v>391.28</v>
      </c>
    </row>
    <row r="3480" spans="1:4" ht="25" x14ac:dyDescent="0.25">
      <c r="A3480" s="88" t="s">
        <v>5594</v>
      </c>
      <c r="B3480" s="193" t="s">
        <v>10608</v>
      </c>
      <c r="C3480" s="88" t="s">
        <v>77</v>
      </c>
      <c r="D3480" s="487">
        <v>453.4</v>
      </c>
    </row>
    <row r="3481" spans="1:4" ht="25" x14ac:dyDescent="0.25">
      <c r="A3481" s="88" t="s">
        <v>5595</v>
      </c>
      <c r="B3481" s="193" t="s">
        <v>10609</v>
      </c>
      <c r="C3481" s="88" t="s">
        <v>77</v>
      </c>
      <c r="D3481" s="487">
        <v>620.82000000000005</v>
      </c>
    </row>
    <row r="3482" spans="1:4" ht="25" x14ac:dyDescent="0.25">
      <c r="A3482" s="88" t="s">
        <v>5597</v>
      </c>
      <c r="B3482" s="193" t="s">
        <v>10611</v>
      </c>
      <c r="C3482" s="88" t="s">
        <v>77</v>
      </c>
      <c r="D3482" s="487">
        <v>821.47</v>
      </c>
    </row>
    <row r="3483" spans="1:4" ht="25" x14ac:dyDescent="0.25">
      <c r="A3483" s="88" t="s">
        <v>5598</v>
      </c>
      <c r="B3483" s="193" t="s">
        <v>10612</v>
      </c>
      <c r="C3483" s="88" t="s">
        <v>77</v>
      </c>
      <c r="D3483" s="487">
        <v>817.19</v>
      </c>
    </row>
    <row r="3484" spans="1:4" ht="25" x14ac:dyDescent="0.25">
      <c r="A3484" s="88" t="s">
        <v>5599</v>
      </c>
      <c r="B3484" s="193" t="s">
        <v>10613</v>
      </c>
      <c r="C3484" s="88" t="s">
        <v>77</v>
      </c>
      <c r="D3484" s="487">
        <v>1069.56</v>
      </c>
    </row>
    <row r="3485" spans="1:4" ht="25" x14ac:dyDescent="0.25">
      <c r="A3485" s="88" t="s">
        <v>5600</v>
      </c>
      <c r="B3485" s="193" t="s">
        <v>10614</v>
      </c>
      <c r="C3485" s="88" t="s">
        <v>77</v>
      </c>
      <c r="D3485" s="487">
        <v>1344.95</v>
      </c>
    </row>
    <row r="3486" spans="1:4" ht="25" x14ac:dyDescent="0.25">
      <c r="A3486" s="88" t="s">
        <v>5601</v>
      </c>
      <c r="B3486" s="193" t="s">
        <v>10615</v>
      </c>
      <c r="C3486" s="88" t="s">
        <v>77</v>
      </c>
      <c r="D3486" s="487">
        <v>962.08</v>
      </c>
    </row>
    <row r="3487" spans="1:4" ht="25" x14ac:dyDescent="0.25">
      <c r="A3487" s="88" t="s">
        <v>5602</v>
      </c>
      <c r="B3487" s="193" t="s">
        <v>10616</v>
      </c>
      <c r="C3487" s="88" t="s">
        <v>77</v>
      </c>
      <c r="D3487" s="487">
        <v>1894.86</v>
      </c>
    </row>
    <row r="3488" spans="1:4" ht="25" x14ac:dyDescent="0.25">
      <c r="A3488" s="88" t="s">
        <v>5603</v>
      </c>
      <c r="B3488" s="193" t="s">
        <v>10617</v>
      </c>
      <c r="C3488" s="88" t="s">
        <v>77</v>
      </c>
      <c r="D3488" s="487">
        <v>1842.8</v>
      </c>
    </row>
    <row r="3489" spans="1:4" ht="25" x14ac:dyDescent="0.25">
      <c r="A3489" s="88" t="s">
        <v>5604</v>
      </c>
      <c r="B3489" s="193" t="s">
        <v>10618</v>
      </c>
      <c r="C3489" s="88" t="s">
        <v>77</v>
      </c>
      <c r="D3489" s="487">
        <v>1532.3</v>
      </c>
    </row>
    <row r="3490" spans="1:4" ht="25" x14ac:dyDescent="0.25">
      <c r="A3490" s="88" t="s">
        <v>5605</v>
      </c>
      <c r="B3490" s="193" t="s">
        <v>10619</v>
      </c>
      <c r="C3490" s="88" t="s">
        <v>77</v>
      </c>
      <c r="D3490" s="487">
        <v>2380.25</v>
      </c>
    </row>
    <row r="3491" spans="1:4" ht="25" x14ac:dyDescent="0.25">
      <c r="A3491" s="88" t="s">
        <v>5606</v>
      </c>
      <c r="B3491" s="193" t="s">
        <v>10620</v>
      </c>
      <c r="C3491" s="88" t="s">
        <v>77</v>
      </c>
      <c r="D3491" s="487">
        <v>2318.75</v>
      </c>
    </row>
    <row r="3492" spans="1:4" ht="25" x14ac:dyDescent="0.25">
      <c r="A3492" s="88" t="s">
        <v>5607</v>
      </c>
      <c r="B3492" s="193" t="s">
        <v>10621</v>
      </c>
      <c r="C3492" s="88" t="s">
        <v>77</v>
      </c>
      <c r="D3492" s="487">
        <v>1984.74</v>
      </c>
    </row>
    <row r="3493" spans="1:4" ht="25" x14ac:dyDescent="0.25">
      <c r="A3493" s="88" t="s">
        <v>5608</v>
      </c>
      <c r="B3493" s="193" t="s">
        <v>10622</v>
      </c>
      <c r="C3493" s="88" t="s">
        <v>77</v>
      </c>
      <c r="D3493" s="487">
        <v>3869.03</v>
      </c>
    </row>
    <row r="3494" spans="1:4" ht="25" x14ac:dyDescent="0.25">
      <c r="A3494" s="88" t="s">
        <v>5609</v>
      </c>
      <c r="B3494" s="193" t="s">
        <v>10623</v>
      </c>
      <c r="C3494" s="88" t="s">
        <v>77</v>
      </c>
      <c r="D3494" s="487">
        <v>3497.28</v>
      </c>
    </row>
    <row r="3495" spans="1:4" ht="25" x14ac:dyDescent="0.25">
      <c r="A3495" s="88" t="s">
        <v>5639</v>
      </c>
      <c r="B3495" s="193" t="s">
        <v>10653</v>
      </c>
      <c r="C3495" s="88" t="s">
        <v>77</v>
      </c>
      <c r="D3495" s="487">
        <v>434.19</v>
      </c>
    </row>
    <row r="3496" spans="1:4" ht="25" x14ac:dyDescent="0.25">
      <c r="A3496" s="88" t="s">
        <v>5611</v>
      </c>
      <c r="B3496" s="193" t="s">
        <v>10625</v>
      </c>
      <c r="C3496" s="88" t="s">
        <v>77</v>
      </c>
      <c r="D3496" s="487">
        <v>730.54</v>
      </c>
    </row>
    <row r="3497" spans="1:4" ht="25" x14ac:dyDescent="0.25">
      <c r="A3497" s="88" t="s">
        <v>5610</v>
      </c>
      <c r="B3497" s="193" t="s">
        <v>10624</v>
      </c>
      <c r="C3497" s="88" t="s">
        <v>77</v>
      </c>
      <c r="D3497" s="487">
        <v>557.84</v>
      </c>
    </row>
    <row r="3498" spans="1:4" ht="25" x14ac:dyDescent="0.25">
      <c r="A3498" s="88" t="s">
        <v>5614</v>
      </c>
      <c r="B3498" s="193" t="s">
        <v>10628</v>
      </c>
      <c r="C3498" s="88" t="s">
        <v>77</v>
      </c>
      <c r="D3498" s="487">
        <v>546.45000000000005</v>
      </c>
    </row>
    <row r="3499" spans="1:4" ht="25" x14ac:dyDescent="0.25">
      <c r="A3499" s="88" t="s">
        <v>5612</v>
      </c>
      <c r="B3499" s="193" t="s">
        <v>10626</v>
      </c>
      <c r="C3499" s="88" t="s">
        <v>77</v>
      </c>
      <c r="D3499" s="487">
        <v>556.9</v>
      </c>
    </row>
    <row r="3500" spans="1:4" ht="25" x14ac:dyDescent="0.25">
      <c r="A3500" s="88" t="s">
        <v>5613</v>
      </c>
      <c r="B3500" s="193" t="s">
        <v>10627</v>
      </c>
      <c r="C3500" s="88" t="s">
        <v>77</v>
      </c>
      <c r="D3500" s="487">
        <v>681.78</v>
      </c>
    </row>
    <row r="3501" spans="1:4" ht="25" x14ac:dyDescent="0.25">
      <c r="A3501" s="88" t="s">
        <v>5618</v>
      </c>
      <c r="B3501" s="193" t="s">
        <v>10632</v>
      </c>
      <c r="C3501" s="88" t="s">
        <v>77</v>
      </c>
      <c r="D3501" s="487">
        <v>887.3</v>
      </c>
    </row>
    <row r="3502" spans="1:4" ht="25" x14ac:dyDescent="0.25">
      <c r="A3502" s="88" t="s">
        <v>5615</v>
      </c>
      <c r="B3502" s="193" t="s">
        <v>10629</v>
      </c>
      <c r="C3502" s="88" t="s">
        <v>77</v>
      </c>
      <c r="D3502" s="487">
        <v>912.36</v>
      </c>
    </row>
    <row r="3503" spans="1:4" ht="25" x14ac:dyDescent="0.25">
      <c r="A3503" s="88" t="s">
        <v>5616</v>
      </c>
      <c r="B3503" s="193" t="s">
        <v>10630</v>
      </c>
      <c r="C3503" s="88" t="s">
        <v>77</v>
      </c>
      <c r="D3503" s="487">
        <v>1061.7</v>
      </c>
    </row>
    <row r="3504" spans="1:4" ht="25" x14ac:dyDescent="0.25">
      <c r="A3504" s="88" t="s">
        <v>5617</v>
      </c>
      <c r="B3504" s="193" t="s">
        <v>10631</v>
      </c>
      <c r="C3504" s="88" t="s">
        <v>77</v>
      </c>
      <c r="D3504" s="487">
        <v>1056.92</v>
      </c>
    </row>
    <row r="3505" spans="1:4" ht="25" x14ac:dyDescent="0.25">
      <c r="A3505" s="88" t="s">
        <v>5621</v>
      </c>
      <c r="B3505" s="193" t="s">
        <v>10635</v>
      </c>
      <c r="C3505" s="88" t="s">
        <v>77</v>
      </c>
      <c r="D3505" s="487">
        <v>1081.04</v>
      </c>
    </row>
    <row r="3506" spans="1:4" ht="25" x14ac:dyDescent="0.25">
      <c r="A3506" s="88" t="s">
        <v>5619</v>
      </c>
      <c r="B3506" s="193" t="s">
        <v>10633</v>
      </c>
      <c r="C3506" s="88" t="s">
        <v>77</v>
      </c>
      <c r="D3506" s="487">
        <v>1355.06</v>
      </c>
    </row>
    <row r="3507" spans="1:4" ht="25" x14ac:dyDescent="0.25">
      <c r="A3507" s="88" t="s">
        <v>5620</v>
      </c>
      <c r="B3507" s="193" t="s">
        <v>10634</v>
      </c>
      <c r="C3507" s="88" t="s">
        <v>77</v>
      </c>
      <c r="D3507" s="487">
        <v>1652.17</v>
      </c>
    </row>
    <row r="3508" spans="1:4" ht="25" x14ac:dyDescent="0.25">
      <c r="A3508" s="88" t="s">
        <v>5627</v>
      </c>
      <c r="B3508" s="193" t="s">
        <v>10641</v>
      </c>
      <c r="C3508" s="88" t="s">
        <v>77</v>
      </c>
      <c r="D3508" s="487">
        <v>1603.35</v>
      </c>
    </row>
    <row r="3509" spans="1:4" ht="25" x14ac:dyDescent="0.25">
      <c r="A3509" s="88" t="s">
        <v>5622</v>
      </c>
      <c r="B3509" s="193" t="s">
        <v>10636</v>
      </c>
      <c r="C3509" s="88" t="s">
        <v>77</v>
      </c>
      <c r="D3509" s="487">
        <v>1625.74</v>
      </c>
    </row>
    <row r="3510" spans="1:4" ht="25" x14ac:dyDescent="0.25">
      <c r="A3510" s="88" t="s">
        <v>5623</v>
      </c>
      <c r="B3510" s="193" t="s">
        <v>10637</v>
      </c>
      <c r="C3510" s="88" t="s">
        <v>77</v>
      </c>
      <c r="D3510" s="487">
        <v>1774.91</v>
      </c>
    </row>
    <row r="3511" spans="1:4" ht="25" x14ac:dyDescent="0.25">
      <c r="A3511" s="88" t="s">
        <v>5624</v>
      </c>
      <c r="B3511" s="193" t="s">
        <v>10638</v>
      </c>
      <c r="C3511" s="88" t="s">
        <v>77</v>
      </c>
      <c r="D3511" s="487">
        <v>2116.7800000000002</v>
      </c>
    </row>
    <row r="3512" spans="1:4" ht="25" x14ac:dyDescent="0.25">
      <c r="A3512" s="88" t="s">
        <v>5625</v>
      </c>
      <c r="B3512" s="193" t="s">
        <v>10639</v>
      </c>
      <c r="C3512" s="88" t="s">
        <v>77</v>
      </c>
      <c r="D3512" s="487">
        <v>2602.16</v>
      </c>
    </row>
    <row r="3513" spans="1:4" ht="25" x14ac:dyDescent="0.25">
      <c r="A3513" s="88" t="s">
        <v>5626</v>
      </c>
      <c r="B3513" s="193" t="s">
        <v>10640</v>
      </c>
      <c r="C3513" s="88" t="s">
        <v>77</v>
      </c>
      <c r="D3513" s="487">
        <v>2765.02</v>
      </c>
    </row>
    <row r="3514" spans="1:4" ht="25" x14ac:dyDescent="0.25">
      <c r="A3514" s="88" t="s">
        <v>5628</v>
      </c>
      <c r="B3514" s="193" t="s">
        <v>10642</v>
      </c>
      <c r="C3514" s="88" t="s">
        <v>77</v>
      </c>
      <c r="D3514" s="487">
        <v>2372.77</v>
      </c>
    </row>
    <row r="3515" spans="1:4" ht="25" x14ac:dyDescent="0.25">
      <c r="A3515" s="88" t="s">
        <v>5629</v>
      </c>
      <c r="B3515" s="193" t="s">
        <v>10643</v>
      </c>
      <c r="C3515" s="88" t="s">
        <v>77</v>
      </c>
      <c r="D3515" s="487">
        <v>3172.14</v>
      </c>
    </row>
    <row r="3516" spans="1:4" ht="25" x14ac:dyDescent="0.25">
      <c r="A3516" s="88" t="s">
        <v>7507</v>
      </c>
      <c r="B3516" s="193" t="s">
        <v>10981</v>
      </c>
      <c r="C3516" s="88" t="s">
        <v>77</v>
      </c>
      <c r="D3516" s="487">
        <v>4392.0200000000004</v>
      </c>
    </row>
    <row r="3517" spans="1:4" ht="25" x14ac:dyDescent="0.25">
      <c r="A3517" s="88" t="s">
        <v>7508</v>
      </c>
      <c r="B3517" s="193" t="s">
        <v>10982</v>
      </c>
      <c r="C3517" s="88" t="s">
        <v>77</v>
      </c>
      <c r="D3517" s="487">
        <v>4800.99</v>
      </c>
    </row>
    <row r="3518" spans="1:4" ht="25" x14ac:dyDescent="0.25">
      <c r="A3518" s="88" t="s">
        <v>5634</v>
      </c>
      <c r="B3518" s="193" t="s">
        <v>10648</v>
      </c>
      <c r="C3518" s="88" t="s">
        <v>77</v>
      </c>
      <c r="D3518" s="487">
        <v>2893.46</v>
      </c>
    </row>
    <row r="3519" spans="1:4" ht="25" x14ac:dyDescent="0.25">
      <c r="A3519" s="88" t="s">
        <v>5630</v>
      </c>
      <c r="B3519" s="193" t="s">
        <v>10644</v>
      </c>
      <c r="C3519" s="88" t="s">
        <v>77</v>
      </c>
      <c r="D3519" s="487">
        <v>2835.94</v>
      </c>
    </row>
    <row r="3520" spans="1:4" ht="25" x14ac:dyDescent="0.25">
      <c r="A3520" s="88" t="s">
        <v>5631</v>
      </c>
      <c r="B3520" s="193" t="s">
        <v>10645</v>
      </c>
      <c r="C3520" s="88" t="s">
        <v>77</v>
      </c>
      <c r="D3520" s="487">
        <v>3244.73</v>
      </c>
    </row>
    <row r="3521" spans="1:4" ht="25" x14ac:dyDescent="0.25">
      <c r="A3521" s="88" t="s">
        <v>5632</v>
      </c>
      <c r="B3521" s="193" t="s">
        <v>10646</v>
      </c>
      <c r="C3521" s="88" t="s">
        <v>77</v>
      </c>
      <c r="D3521" s="487">
        <v>3613.44</v>
      </c>
    </row>
    <row r="3522" spans="1:4" ht="25" x14ac:dyDescent="0.25">
      <c r="A3522" s="88" t="s">
        <v>5633</v>
      </c>
      <c r="B3522" s="193" t="s">
        <v>10647</v>
      </c>
      <c r="C3522" s="88" t="s">
        <v>77</v>
      </c>
      <c r="D3522" s="487">
        <v>4285.87</v>
      </c>
    </row>
    <row r="3523" spans="1:4" ht="25" x14ac:dyDescent="0.25">
      <c r="A3523" s="88" t="s">
        <v>5635</v>
      </c>
      <c r="B3523" s="193" t="s">
        <v>10649</v>
      </c>
      <c r="C3523" s="88" t="s">
        <v>77</v>
      </c>
      <c r="D3523" s="487">
        <v>4013.7</v>
      </c>
    </row>
    <row r="3524" spans="1:4" ht="25" x14ac:dyDescent="0.25">
      <c r="A3524" s="88" t="s">
        <v>5636</v>
      </c>
      <c r="B3524" s="193" t="s">
        <v>10650</v>
      </c>
      <c r="C3524" s="88" t="s">
        <v>77</v>
      </c>
      <c r="D3524" s="487">
        <v>4498.18</v>
      </c>
    </row>
    <row r="3525" spans="1:4" ht="25" x14ac:dyDescent="0.25">
      <c r="A3525" s="88" t="s">
        <v>5637</v>
      </c>
      <c r="B3525" s="193" t="s">
        <v>10651</v>
      </c>
      <c r="C3525" s="88" t="s">
        <v>77</v>
      </c>
      <c r="D3525" s="487">
        <v>7263.81</v>
      </c>
    </row>
    <row r="3526" spans="1:4" ht="25" x14ac:dyDescent="0.25">
      <c r="A3526" s="88" t="s">
        <v>5638</v>
      </c>
      <c r="B3526" s="193" t="s">
        <v>10652</v>
      </c>
      <c r="C3526" s="88" t="s">
        <v>77</v>
      </c>
      <c r="D3526" s="487">
        <v>10885.77</v>
      </c>
    </row>
    <row r="3527" spans="1:4" ht="25" x14ac:dyDescent="0.25">
      <c r="A3527" s="88" t="s">
        <v>7578</v>
      </c>
      <c r="B3527" s="193" t="s">
        <v>11002</v>
      </c>
      <c r="C3527" s="88" t="s">
        <v>77</v>
      </c>
      <c r="D3527" s="487">
        <v>384.93</v>
      </c>
    </row>
    <row r="3528" spans="1:4" ht="25" x14ac:dyDescent="0.25">
      <c r="A3528" s="88" t="s">
        <v>5690</v>
      </c>
      <c r="B3528" s="193" t="s">
        <v>5691</v>
      </c>
      <c r="C3528" s="88" t="s">
        <v>77</v>
      </c>
      <c r="D3528" s="487">
        <v>414.07</v>
      </c>
    </row>
    <row r="3529" spans="1:4" ht="25" x14ac:dyDescent="0.25">
      <c r="A3529" s="88" t="s">
        <v>7568</v>
      </c>
      <c r="B3529" s="193" t="s">
        <v>10998</v>
      </c>
      <c r="C3529" s="88" t="s">
        <v>77</v>
      </c>
      <c r="D3529" s="487">
        <v>452.54</v>
      </c>
    </row>
    <row r="3530" spans="1:4" ht="25" x14ac:dyDescent="0.25">
      <c r="A3530" s="88" t="s">
        <v>7548</v>
      </c>
      <c r="B3530" s="193" t="s">
        <v>10996</v>
      </c>
      <c r="C3530" s="88" t="s">
        <v>77</v>
      </c>
      <c r="D3530" s="487">
        <v>599.14</v>
      </c>
    </row>
    <row r="3531" spans="1:4" ht="25" x14ac:dyDescent="0.25">
      <c r="A3531" s="88" t="s">
        <v>5682</v>
      </c>
      <c r="B3531" s="193" t="s">
        <v>5683</v>
      </c>
      <c r="C3531" s="88" t="s">
        <v>77</v>
      </c>
      <c r="D3531" s="487">
        <v>645.16</v>
      </c>
    </row>
    <row r="3532" spans="1:4" ht="25" x14ac:dyDescent="0.25">
      <c r="A3532" s="88" t="s">
        <v>7569</v>
      </c>
      <c r="B3532" s="193" t="s">
        <v>10999</v>
      </c>
      <c r="C3532" s="88" t="s">
        <v>77</v>
      </c>
      <c r="D3532" s="487">
        <v>899.21</v>
      </c>
    </row>
    <row r="3533" spans="1:4" ht="25" x14ac:dyDescent="0.25">
      <c r="A3533" s="88" t="s">
        <v>5684</v>
      </c>
      <c r="B3533" s="193" t="s">
        <v>5685</v>
      </c>
      <c r="C3533" s="88" t="s">
        <v>77</v>
      </c>
      <c r="D3533" s="487">
        <v>948.77</v>
      </c>
    </row>
    <row r="3534" spans="1:4" ht="25" x14ac:dyDescent="0.25">
      <c r="A3534" s="88" t="s">
        <v>5662</v>
      </c>
      <c r="B3534" s="193" t="s">
        <v>5663</v>
      </c>
      <c r="C3534" s="88" t="s">
        <v>77</v>
      </c>
      <c r="D3534" s="487">
        <v>1132.1600000000001</v>
      </c>
    </row>
    <row r="3535" spans="1:4" ht="25" x14ac:dyDescent="0.25">
      <c r="A3535" s="88" t="s">
        <v>5664</v>
      </c>
      <c r="B3535" s="193" t="s">
        <v>5665</v>
      </c>
      <c r="C3535" s="88" t="s">
        <v>77</v>
      </c>
      <c r="D3535" s="487">
        <v>1233.5999999999999</v>
      </c>
    </row>
    <row r="3536" spans="1:4" ht="25" x14ac:dyDescent="0.25">
      <c r="A3536" s="88" t="s">
        <v>7572</v>
      </c>
      <c r="B3536" s="193" t="s">
        <v>11000</v>
      </c>
      <c r="C3536" s="88" t="s">
        <v>77</v>
      </c>
      <c r="D3536" s="487">
        <v>1068.47</v>
      </c>
    </row>
    <row r="3537" spans="1:4" ht="25" x14ac:dyDescent="0.25">
      <c r="A3537" s="88" t="s">
        <v>5686</v>
      </c>
      <c r="B3537" s="193" t="s">
        <v>5687</v>
      </c>
      <c r="C3537" s="88" t="s">
        <v>77</v>
      </c>
      <c r="D3537" s="487">
        <v>1134.45</v>
      </c>
    </row>
    <row r="3538" spans="1:4" ht="25" x14ac:dyDescent="0.25">
      <c r="A3538" s="88" t="s">
        <v>5666</v>
      </c>
      <c r="B3538" s="193" t="s">
        <v>5667</v>
      </c>
      <c r="C3538" s="88" t="s">
        <v>77</v>
      </c>
      <c r="D3538" s="487">
        <v>1313.14</v>
      </c>
    </row>
    <row r="3539" spans="1:4" ht="25" x14ac:dyDescent="0.25">
      <c r="A3539" s="88" t="s">
        <v>5668</v>
      </c>
      <c r="B3539" s="193" t="s">
        <v>5669</v>
      </c>
      <c r="C3539" s="88" t="s">
        <v>77</v>
      </c>
      <c r="D3539" s="487">
        <v>1439.24</v>
      </c>
    </row>
    <row r="3540" spans="1:4" ht="25" x14ac:dyDescent="0.25">
      <c r="A3540" s="88" t="s">
        <v>5670</v>
      </c>
      <c r="B3540" s="193" t="s">
        <v>5671</v>
      </c>
      <c r="C3540" s="88" t="s">
        <v>77</v>
      </c>
      <c r="D3540" s="487">
        <v>1501.34</v>
      </c>
    </row>
    <row r="3541" spans="1:4" ht="25" x14ac:dyDescent="0.25">
      <c r="A3541" s="88" t="s">
        <v>7575</v>
      </c>
      <c r="B3541" s="193" t="s">
        <v>11001</v>
      </c>
      <c r="C3541" s="88" t="s">
        <v>77</v>
      </c>
      <c r="D3541" s="487">
        <v>1246.6400000000001</v>
      </c>
    </row>
    <row r="3542" spans="1:4" ht="25" x14ac:dyDescent="0.25">
      <c r="A3542" s="88" t="s">
        <v>5688</v>
      </c>
      <c r="B3542" s="193" t="s">
        <v>5689</v>
      </c>
      <c r="C3542" s="88" t="s">
        <v>77</v>
      </c>
      <c r="D3542" s="487">
        <v>1302.8800000000001</v>
      </c>
    </row>
    <row r="3543" spans="1:4" ht="25" x14ac:dyDescent="0.25">
      <c r="A3543" s="88" t="s">
        <v>5672</v>
      </c>
      <c r="B3543" s="193" t="s">
        <v>5673</v>
      </c>
      <c r="C3543" s="88" t="s">
        <v>77</v>
      </c>
      <c r="D3543" s="487">
        <v>1562.72</v>
      </c>
    </row>
    <row r="3544" spans="1:4" ht="25" x14ac:dyDescent="0.25">
      <c r="A3544" s="88" t="s">
        <v>7521</v>
      </c>
      <c r="B3544" s="193" t="s">
        <v>10993</v>
      </c>
      <c r="C3544" s="88" t="s">
        <v>77</v>
      </c>
      <c r="D3544" s="487">
        <v>2183.5500000000002</v>
      </c>
    </row>
    <row r="3545" spans="1:4" ht="25" x14ac:dyDescent="0.25">
      <c r="A3545" s="88" t="s">
        <v>5674</v>
      </c>
      <c r="B3545" s="193" t="s">
        <v>5675</v>
      </c>
      <c r="C3545" s="88" t="s">
        <v>77</v>
      </c>
      <c r="D3545" s="487">
        <v>1975.74</v>
      </c>
    </row>
    <row r="3546" spans="1:4" ht="25" x14ac:dyDescent="0.25">
      <c r="A3546" s="88" t="s">
        <v>7561</v>
      </c>
      <c r="B3546" s="193" t="s">
        <v>10997</v>
      </c>
      <c r="C3546" s="88" t="s">
        <v>77</v>
      </c>
      <c r="D3546" s="487">
        <v>2238.56</v>
      </c>
    </row>
    <row r="3547" spans="1:4" ht="25" x14ac:dyDescent="0.25">
      <c r="A3547" s="88" t="s">
        <v>5640</v>
      </c>
      <c r="B3547" s="193" t="s">
        <v>5641</v>
      </c>
      <c r="C3547" s="88" t="s">
        <v>77</v>
      </c>
      <c r="D3547" s="487">
        <v>2909.22</v>
      </c>
    </row>
    <row r="3548" spans="1:4" ht="25" x14ac:dyDescent="0.25">
      <c r="A3548" s="88" t="s">
        <v>7524</v>
      </c>
      <c r="B3548" s="193" t="s">
        <v>10994</v>
      </c>
      <c r="C3548" s="88" t="s">
        <v>77</v>
      </c>
      <c r="D3548" s="487">
        <v>3302.91</v>
      </c>
    </row>
    <row r="3549" spans="1:4" ht="25" x14ac:dyDescent="0.25">
      <c r="A3549" s="88" t="s">
        <v>5642</v>
      </c>
      <c r="B3549" s="193" t="s">
        <v>5643</v>
      </c>
      <c r="C3549" s="88" t="s">
        <v>77</v>
      </c>
      <c r="D3549" s="487">
        <v>3731.64</v>
      </c>
    </row>
    <row r="3550" spans="1:4" ht="25" x14ac:dyDescent="0.25">
      <c r="A3550" s="88" t="s">
        <v>5676</v>
      </c>
      <c r="B3550" s="193" t="s">
        <v>5677</v>
      </c>
      <c r="C3550" s="88" t="s">
        <v>77</v>
      </c>
      <c r="D3550" s="487">
        <v>2391.7399999999998</v>
      </c>
    </row>
    <row r="3551" spans="1:4" ht="25" x14ac:dyDescent="0.25">
      <c r="A3551" s="88" t="s">
        <v>5644</v>
      </c>
      <c r="B3551" s="193" t="s">
        <v>5645</v>
      </c>
      <c r="C3551" s="88" t="s">
        <v>77</v>
      </c>
      <c r="D3551" s="487">
        <v>3136.38</v>
      </c>
    </row>
    <row r="3552" spans="1:4" ht="25" x14ac:dyDescent="0.25">
      <c r="A3552" s="88" t="s">
        <v>7529</v>
      </c>
      <c r="B3552" s="193" t="s">
        <v>10995</v>
      </c>
      <c r="C3552" s="88" t="s">
        <v>77</v>
      </c>
      <c r="D3552" s="487">
        <v>4470.01</v>
      </c>
    </row>
    <row r="3553" spans="1:4" ht="25" x14ac:dyDescent="0.25">
      <c r="A3553" s="88" t="s">
        <v>5646</v>
      </c>
      <c r="B3553" s="193" t="s">
        <v>5647</v>
      </c>
      <c r="C3553" s="88" t="s">
        <v>77</v>
      </c>
      <c r="D3553" s="487">
        <v>5872.5</v>
      </c>
    </row>
    <row r="3554" spans="1:4" ht="25" x14ac:dyDescent="0.25">
      <c r="A3554" s="88" t="s">
        <v>5678</v>
      </c>
      <c r="B3554" s="193" t="s">
        <v>5679</v>
      </c>
      <c r="C3554" s="88" t="s">
        <v>77</v>
      </c>
      <c r="D3554" s="487">
        <v>2951.47</v>
      </c>
    </row>
    <row r="3555" spans="1:4" ht="25" x14ac:dyDescent="0.25">
      <c r="A3555" s="88" t="s">
        <v>5648</v>
      </c>
      <c r="B3555" s="193" t="s">
        <v>5649</v>
      </c>
      <c r="C3555" s="88" t="s">
        <v>77</v>
      </c>
      <c r="D3555" s="487">
        <v>4197.32</v>
      </c>
    </row>
    <row r="3556" spans="1:4" ht="25" x14ac:dyDescent="0.25">
      <c r="A3556" s="88" t="s">
        <v>5650</v>
      </c>
      <c r="B3556" s="193" t="s">
        <v>5651</v>
      </c>
      <c r="C3556" s="88" t="s">
        <v>77</v>
      </c>
      <c r="D3556" s="487">
        <v>5318.3</v>
      </c>
    </row>
    <row r="3557" spans="1:4" ht="25" x14ac:dyDescent="0.25">
      <c r="A3557" s="88" t="s">
        <v>5652</v>
      </c>
      <c r="B3557" s="193" t="s">
        <v>5653</v>
      </c>
      <c r="C3557" s="88" t="s">
        <v>77</v>
      </c>
      <c r="D3557" s="487">
        <v>8561.17</v>
      </c>
    </row>
    <row r="3558" spans="1:4" ht="25" x14ac:dyDescent="0.25">
      <c r="A3558" s="88" t="s">
        <v>5680</v>
      </c>
      <c r="B3558" s="193" t="s">
        <v>5681</v>
      </c>
      <c r="C3558" s="88" t="s">
        <v>77</v>
      </c>
      <c r="D3558" s="487">
        <v>4487.76</v>
      </c>
    </row>
    <row r="3559" spans="1:4" ht="25" x14ac:dyDescent="0.25">
      <c r="A3559" s="88" t="s">
        <v>5654</v>
      </c>
      <c r="B3559" s="193" t="s">
        <v>5655</v>
      </c>
      <c r="C3559" s="88" t="s">
        <v>77</v>
      </c>
      <c r="D3559" s="487">
        <v>5401.7</v>
      </c>
    </row>
    <row r="3560" spans="1:4" ht="25" x14ac:dyDescent="0.25">
      <c r="A3560" s="88" t="s">
        <v>5656</v>
      </c>
      <c r="B3560" s="193" t="s">
        <v>5657</v>
      </c>
      <c r="C3560" s="88" t="s">
        <v>77</v>
      </c>
      <c r="D3560" s="487">
        <v>6085.85</v>
      </c>
    </row>
    <row r="3561" spans="1:4" ht="25" x14ac:dyDescent="0.25">
      <c r="A3561" s="88" t="s">
        <v>5658</v>
      </c>
      <c r="B3561" s="193" t="s">
        <v>5659</v>
      </c>
      <c r="C3561" s="88" t="s">
        <v>77</v>
      </c>
      <c r="D3561" s="487">
        <v>11145.51</v>
      </c>
    </row>
    <row r="3562" spans="1:4" ht="25" x14ac:dyDescent="0.25">
      <c r="A3562" s="88" t="s">
        <v>5660</v>
      </c>
      <c r="B3562" s="193" t="s">
        <v>5661</v>
      </c>
      <c r="C3562" s="88" t="s">
        <v>77</v>
      </c>
      <c r="D3562" s="487">
        <v>13870.9</v>
      </c>
    </row>
    <row r="3563" spans="1:4" ht="25" x14ac:dyDescent="0.25">
      <c r="A3563" s="88" t="s">
        <v>5756</v>
      </c>
      <c r="B3563" s="193" t="s">
        <v>5757</v>
      </c>
      <c r="C3563" s="88" t="s">
        <v>77</v>
      </c>
      <c r="D3563" s="487">
        <v>458.83</v>
      </c>
    </row>
    <row r="3564" spans="1:4" ht="25" x14ac:dyDescent="0.25">
      <c r="A3564" s="88" t="s">
        <v>5758</v>
      </c>
      <c r="B3564" s="193" t="s">
        <v>5759</v>
      </c>
      <c r="C3564" s="88" t="s">
        <v>77</v>
      </c>
      <c r="D3564" s="487">
        <v>485.46</v>
      </c>
    </row>
    <row r="3565" spans="1:4" ht="25" x14ac:dyDescent="0.25">
      <c r="A3565" s="88" t="s">
        <v>5752</v>
      </c>
      <c r="B3565" s="193" t="s">
        <v>5753</v>
      </c>
      <c r="C3565" s="88" t="s">
        <v>77</v>
      </c>
      <c r="D3565" s="487">
        <v>553.57000000000005</v>
      </c>
    </row>
    <row r="3566" spans="1:4" ht="25" x14ac:dyDescent="0.25">
      <c r="A3566" s="88" t="s">
        <v>5726</v>
      </c>
      <c r="B3566" s="193" t="s">
        <v>5727</v>
      </c>
      <c r="C3566" s="88" t="s">
        <v>77</v>
      </c>
      <c r="D3566" s="487">
        <v>813.17</v>
      </c>
    </row>
    <row r="3567" spans="1:4" ht="25" x14ac:dyDescent="0.25">
      <c r="A3567" s="88" t="s">
        <v>5724</v>
      </c>
      <c r="B3567" s="193" t="s">
        <v>5725</v>
      </c>
      <c r="C3567" s="88" t="s">
        <v>77</v>
      </c>
      <c r="D3567" s="487">
        <v>828.39</v>
      </c>
    </row>
    <row r="3568" spans="1:4" ht="25" x14ac:dyDescent="0.25">
      <c r="A3568" s="88" t="s">
        <v>5754</v>
      </c>
      <c r="B3568" s="193" t="s">
        <v>5755</v>
      </c>
      <c r="C3568" s="88" t="s">
        <v>77</v>
      </c>
      <c r="D3568" s="487">
        <v>1084.26</v>
      </c>
    </row>
    <row r="3569" spans="1:4" ht="25" x14ac:dyDescent="0.25">
      <c r="A3569" s="88" t="s">
        <v>5732</v>
      </c>
      <c r="B3569" s="193" t="s">
        <v>5733</v>
      </c>
      <c r="C3569" s="88" t="s">
        <v>77</v>
      </c>
      <c r="D3569" s="487">
        <v>889.54</v>
      </c>
    </row>
    <row r="3570" spans="1:4" ht="25" x14ac:dyDescent="0.25">
      <c r="A3570" s="88" t="s">
        <v>5728</v>
      </c>
      <c r="B3570" s="193" t="s">
        <v>5729</v>
      </c>
      <c r="C3570" s="88" t="s">
        <v>77</v>
      </c>
      <c r="D3570" s="487">
        <v>906.06</v>
      </c>
    </row>
    <row r="3571" spans="1:4" ht="25" x14ac:dyDescent="0.25">
      <c r="A3571" s="88" t="s">
        <v>5730</v>
      </c>
      <c r="B3571" s="193" t="s">
        <v>5731</v>
      </c>
      <c r="C3571" s="88" t="s">
        <v>77</v>
      </c>
      <c r="D3571" s="487">
        <v>1000.9</v>
      </c>
    </row>
    <row r="3572" spans="1:4" ht="25" x14ac:dyDescent="0.25">
      <c r="A3572" s="88" t="s">
        <v>7598</v>
      </c>
      <c r="B3572" s="193" t="s">
        <v>7599</v>
      </c>
      <c r="C3572" s="88" t="s">
        <v>77</v>
      </c>
      <c r="D3572" s="487">
        <v>1336.85</v>
      </c>
    </row>
    <row r="3573" spans="1:4" ht="25" x14ac:dyDescent="0.25">
      <c r="A3573" s="88" t="s">
        <v>7600</v>
      </c>
      <c r="B3573" s="193" t="s">
        <v>7601</v>
      </c>
      <c r="C3573" s="88" t="s">
        <v>77</v>
      </c>
      <c r="D3573" s="487">
        <v>1363.07</v>
      </c>
    </row>
    <row r="3574" spans="1:4" ht="25" x14ac:dyDescent="0.25">
      <c r="A3574" s="88" t="s">
        <v>5734</v>
      </c>
      <c r="B3574" s="193" t="s">
        <v>5735</v>
      </c>
      <c r="C3574" s="88" t="s">
        <v>77</v>
      </c>
      <c r="D3574" s="487">
        <v>1381.52</v>
      </c>
    </row>
    <row r="3575" spans="1:4" ht="25" x14ac:dyDescent="0.25">
      <c r="A3575" s="88" t="s">
        <v>5736</v>
      </c>
      <c r="B3575" s="193" t="s">
        <v>5737</v>
      </c>
      <c r="C3575" s="88" t="s">
        <v>77</v>
      </c>
      <c r="D3575" s="487">
        <v>1484.68</v>
      </c>
    </row>
    <row r="3576" spans="1:4" ht="25" x14ac:dyDescent="0.25">
      <c r="A3576" s="88" t="s">
        <v>5738</v>
      </c>
      <c r="B3576" s="193" t="s">
        <v>5739</v>
      </c>
      <c r="C3576" s="88" t="s">
        <v>77</v>
      </c>
      <c r="D3576" s="487">
        <v>1400.84</v>
      </c>
    </row>
    <row r="3577" spans="1:4" ht="25" x14ac:dyDescent="0.25">
      <c r="A3577" s="88" t="s">
        <v>7604</v>
      </c>
      <c r="B3577" s="193" t="s">
        <v>7605</v>
      </c>
      <c r="C3577" s="88" t="s">
        <v>77</v>
      </c>
      <c r="D3577" s="487">
        <v>2823.91</v>
      </c>
    </row>
    <row r="3578" spans="1:4" ht="25" x14ac:dyDescent="0.25">
      <c r="A3578" s="88" t="s">
        <v>7606</v>
      </c>
      <c r="B3578" s="193" t="s">
        <v>7607</v>
      </c>
      <c r="C3578" s="88" t="s">
        <v>77</v>
      </c>
      <c r="D3578" s="487">
        <v>2704.79</v>
      </c>
    </row>
    <row r="3579" spans="1:4" ht="25" x14ac:dyDescent="0.25">
      <c r="A3579" s="88" t="s">
        <v>5740</v>
      </c>
      <c r="B3579" s="193" t="s">
        <v>5741</v>
      </c>
      <c r="C3579" s="88" t="s">
        <v>77</v>
      </c>
      <c r="D3579" s="487">
        <v>2225.16</v>
      </c>
    </row>
    <row r="3580" spans="1:4" ht="25" x14ac:dyDescent="0.25">
      <c r="A3580" s="88" t="s">
        <v>7602</v>
      </c>
      <c r="B3580" s="193" t="s">
        <v>7603</v>
      </c>
      <c r="C3580" s="88" t="s">
        <v>77</v>
      </c>
      <c r="D3580" s="487">
        <v>2473.37</v>
      </c>
    </row>
    <row r="3581" spans="1:4" ht="25" x14ac:dyDescent="0.25">
      <c r="A3581" s="88" t="s">
        <v>5742</v>
      </c>
      <c r="B3581" s="193" t="s">
        <v>5743</v>
      </c>
      <c r="C3581" s="88" t="s">
        <v>77</v>
      </c>
      <c r="D3581" s="487">
        <v>2398.3200000000002</v>
      </c>
    </row>
    <row r="3582" spans="1:4" ht="25" x14ac:dyDescent="0.25">
      <c r="A3582" s="88" t="s">
        <v>5744</v>
      </c>
      <c r="B3582" s="193" t="s">
        <v>5745</v>
      </c>
      <c r="C3582" s="88" t="s">
        <v>77</v>
      </c>
      <c r="D3582" s="487">
        <v>2833.21</v>
      </c>
    </row>
    <row r="3583" spans="1:4" ht="25" x14ac:dyDescent="0.25">
      <c r="A3583" s="88" t="s">
        <v>5746</v>
      </c>
      <c r="B3583" s="193" t="s">
        <v>5747</v>
      </c>
      <c r="C3583" s="88" t="s">
        <v>77</v>
      </c>
      <c r="D3583" s="487">
        <v>3758.32</v>
      </c>
    </row>
    <row r="3584" spans="1:4" ht="25" x14ac:dyDescent="0.25">
      <c r="A3584" s="88" t="s">
        <v>5748</v>
      </c>
      <c r="B3584" s="193" t="s">
        <v>5749</v>
      </c>
      <c r="C3584" s="88" t="s">
        <v>77</v>
      </c>
      <c r="D3584" s="487">
        <v>4220.13</v>
      </c>
    </row>
    <row r="3585" spans="1:4" ht="25" x14ac:dyDescent="0.25">
      <c r="A3585" s="88" t="s">
        <v>5750</v>
      </c>
      <c r="B3585" s="193" t="s">
        <v>5751</v>
      </c>
      <c r="C3585" s="88" t="s">
        <v>77</v>
      </c>
      <c r="D3585" s="487">
        <v>4685.8999999999996</v>
      </c>
    </row>
    <row r="3586" spans="1:4" ht="25" x14ac:dyDescent="0.25">
      <c r="A3586" s="88" t="s">
        <v>5692</v>
      </c>
      <c r="B3586" s="193" t="s">
        <v>5693</v>
      </c>
      <c r="C3586" s="88" t="s">
        <v>77</v>
      </c>
      <c r="D3586" s="487">
        <v>4929.2700000000004</v>
      </c>
    </row>
    <row r="3587" spans="1:4" ht="25" x14ac:dyDescent="0.25">
      <c r="A3587" s="88" t="s">
        <v>5694</v>
      </c>
      <c r="B3587" s="193" t="s">
        <v>5695</v>
      </c>
      <c r="C3587" s="88" t="s">
        <v>77</v>
      </c>
      <c r="D3587" s="487">
        <v>5273.15</v>
      </c>
    </row>
    <row r="3588" spans="1:4" ht="25" x14ac:dyDescent="0.25">
      <c r="A3588" s="88" t="s">
        <v>5696</v>
      </c>
      <c r="B3588" s="193" t="s">
        <v>5697</v>
      </c>
      <c r="C3588" s="88" t="s">
        <v>77</v>
      </c>
      <c r="D3588" s="487">
        <v>5660.4</v>
      </c>
    </row>
    <row r="3589" spans="1:4" ht="25" x14ac:dyDescent="0.25">
      <c r="A3589" s="88" t="s">
        <v>5698</v>
      </c>
      <c r="B3589" s="193" t="s">
        <v>5699</v>
      </c>
      <c r="C3589" s="88" t="s">
        <v>77</v>
      </c>
      <c r="D3589" s="487">
        <v>5985.68</v>
      </c>
    </row>
    <row r="3590" spans="1:4" ht="25" x14ac:dyDescent="0.25">
      <c r="A3590" s="88" t="s">
        <v>5700</v>
      </c>
      <c r="B3590" s="193" t="s">
        <v>5701</v>
      </c>
      <c r="C3590" s="88" t="s">
        <v>77</v>
      </c>
      <c r="D3590" s="487">
        <v>9429.84</v>
      </c>
    </row>
    <row r="3591" spans="1:4" ht="25" x14ac:dyDescent="0.25">
      <c r="A3591" s="88" t="s">
        <v>7614</v>
      </c>
      <c r="B3591" s="193" t="s">
        <v>7615</v>
      </c>
      <c r="C3591" s="88" t="s">
        <v>77</v>
      </c>
      <c r="D3591" s="487">
        <v>9559.23</v>
      </c>
    </row>
    <row r="3592" spans="1:4" ht="25" x14ac:dyDescent="0.25">
      <c r="A3592" s="88" t="s">
        <v>5702</v>
      </c>
      <c r="B3592" s="193" t="s">
        <v>5703</v>
      </c>
      <c r="C3592" s="88" t="s">
        <v>77</v>
      </c>
      <c r="D3592" s="487">
        <v>9774.4599999999991</v>
      </c>
    </row>
    <row r="3593" spans="1:4" ht="25" x14ac:dyDescent="0.25">
      <c r="A3593" s="88" t="s">
        <v>5704</v>
      </c>
      <c r="B3593" s="193" t="s">
        <v>5705</v>
      </c>
      <c r="C3593" s="88" t="s">
        <v>77</v>
      </c>
      <c r="D3593" s="487">
        <v>10262.76</v>
      </c>
    </row>
    <row r="3594" spans="1:4" ht="25" x14ac:dyDescent="0.25">
      <c r="A3594" s="88" t="s">
        <v>5706</v>
      </c>
      <c r="B3594" s="193" t="s">
        <v>5707</v>
      </c>
      <c r="C3594" s="88" t="s">
        <v>77</v>
      </c>
      <c r="D3594" s="487">
        <v>10813.68</v>
      </c>
    </row>
    <row r="3595" spans="1:4" ht="25" x14ac:dyDescent="0.25">
      <c r="A3595" s="88" t="s">
        <v>5708</v>
      </c>
      <c r="B3595" s="193" t="s">
        <v>5709</v>
      </c>
      <c r="C3595" s="88" t="s">
        <v>77</v>
      </c>
      <c r="D3595" s="487">
        <v>10898</v>
      </c>
    </row>
    <row r="3596" spans="1:4" ht="25" x14ac:dyDescent="0.25">
      <c r="A3596" s="88" t="s">
        <v>5710</v>
      </c>
      <c r="B3596" s="193" t="s">
        <v>5711</v>
      </c>
      <c r="C3596" s="88" t="s">
        <v>77</v>
      </c>
      <c r="D3596" s="487">
        <v>11156.27</v>
      </c>
    </row>
    <row r="3597" spans="1:4" ht="25" x14ac:dyDescent="0.25">
      <c r="A3597" s="88" t="s">
        <v>5712</v>
      </c>
      <c r="B3597" s="193" t="s">
        <v>5713</v>
      </c>
      <c r="C3597" s="88" t="s">
        <v>77</v>
      </c>
      <c r="D3597" s="487">
        <v>13051</v>
      </c>
    </row>
    <row r="3598" spans="1:4" ht="25" x14ac:dyDescent="0.25">
      <c r="A3598" s="88" t="s">
        <v>5714</v>
      </c>
      <c r="B3598" s="193" t="s">
        <v>5715</v>
      </c>
      <c r="C3598" s="88" t="s">
        <v>77</v>
      </c>
      <c r="D3598" s="487">
        <v>11275.91</v>
      </c>
    </row>
    <row r="3599" spans="1:4" ht="25" x14ac:dyDescent="0.25">
      <c r="A3599" s="88" t="s">
        <v>5716</v>
      </c>
      <c r="B3599" s="193" t="s">
        <v>5717</v>
      </c>
      <c r="C3599" s="88" t="s">
        <v>77</v>
      </c>
      <c r="D3599" s="487">
        <v>11608.83</v>
      </c>
    </row>
    <row r="3600" spans="1:4" ht="25" x14ac:dyDescent="0.25">
      <c r="A3600" s="88" t="s">
        <v>5718</v>
      </c>
      <c r="B3600" s="193" t="s">
        <v>5719</v>
      </c>
      <c r="C3600" s="88" t="s">
        <v>77</v>
      </c>
      <c r="D3600" s="487">
        <v>12753.83</v>
      </c>
    </row>
    <row r="3601" spans="1:4" ht="25" x14ac:dyDescent="0.25">
      <c r="A3601" s="88" t="s">
        <v>5720</v>
      </c>
      <c r="B3601" s="193" t="s">
        <v>5721</v>
      </c>
      <c r="C3601" s="88" t="s">
        <v>77</v>
      </c>
      <c r="D3601" s="487">
        <v>14007.86</v>
      </c>
    </row>
    <row r="3602" spans="1:4" ht="25" x14ac:dyDescent="0.25">
      <c r="A3602" s="88" t="s">
        <v>5722</v>
      </c>
      <c r="B3602" s="193" t="s">
        <v>5723</v>
      </c>
      <c r="C3602" s="88" t="s">
        <v>77</v>
      </c>
      <c r="D3602" s="487">
        <v>15196.51</v>
      </c>
    </row>
    <row r="3603" spans="1:4" ht="25" x14ac:dyDescent="0.25">
      <c r="A3603" s="88" t="s">
        <v>5816</v>
      </c>
      <c r="B3603" s="193" t="s">
        <v>5817</v>
      </c>
      <c r="C3603" s="88" t="s">
        <v>77</v>
      </c>
      <c r="D3603" s="487">
        <v>516.38</v>
      </c>
    </row>
    <row r="3604" spans="1:4" ht="25" x14ac:dyDescent="0.25">
      <c r="A3604" s="88" t="s">
        <v>5814</v>
      </c>
      <c r="B3604" s="193" t="s">
        <v>5815</v>
      </c>
      <c r="C3604" s="88" t="s">
        <v>77</v>
      </c>
      <c r="D3604" s="487">
        <v>586.92999999999995</v>
      </c>
    </row>
    <row r="3605" spans="1:4" ht="25" x14ac:dyDescent="0.25">
      <c r="A3605" s="88" t="s">
        <v>5806</v>
      </c>
      <c r="B3605" s="193" t="s">
        <v>5807</v>
      </c>
      <c r="C3605" s="88" t="s">
        <v>77</v>
      </c>
      <c r="D3605" s="487">
        <v>769.71</v>
      </c>
    </row>
    <row r="3606" spans="1:4" ht="25" x14ac:dyDescent="0.25">
      <c r="A3606" s="88" t="s">
        <v>5808</v>
      </c>
      <c r="B3606" s="193" t="s">
        <v>5809</v>
      </c>
      <c r="C3606" s="88" t="s">
        <v>77</v>
      </c>
      <c r="D3606" s="487">
        <v>1294.78</v>
      </c>
    </row>
    <row r="3607" spans="1:4" ht="25" x14ac:dyDescent="0.25">
      <c r="A3607" s="88" t="s">
        <v>5810</v>
      </c>
      <c r="B3607" s="193" t="s">
        <v>5811</v>
      </c>
      <c r="C3607" s="88" t="s">
        <v>77</v>
      </c>
      <c r="D3607" s="487">
        <v>1629.97</v>
      </c>
    </row>
    <row r="3608" spans="1:4" ht="25" x14ac:dyDescent="0.25">
      <c r="A3608" s="88" t="s">
        <v>5812</v>
      </c>
      <c r="B3608" s="193" t="s">
        <v>5813</v>
      </c>
      <c r="C3608" s="88" t="s">
        <v>77</v>
      </c>
      <c r="D3608" s="487">
        <v>2924.5</v>
      </c>
    </row>
    <row r="3609" spans="1:4" ht="25" x14ac:dyDescent="0.25">
      <c r="A3609" s="88" t="s">
        <v>5798</v>
      </c>
      <c r="B3609" s="193" t="s">
        <v>5799</v>
      </c>
      <c r="C3609" s="88" t="s">
        <v>77</v>
      </c>
      <c r="D3609" s="487">
        <v>3198.85</v>
      </c>
    </row>
    <row r="3610" spans="1:4" ht="25" x14ac:dyDescent="0.25">
      <c r="A3610" s="88" t="s">
        <v>5800</v>
      </c>
      <c r="B3610" s="193" t="s">
        <v>5801</v>
      </c>
      <c r="C3610" s="88" t="s">
        <v>77</v>
      </c>
      <c r="D3610" s="487">
        <v>4031.84</v>
      </c>
    </row>
    <row r="3611" spans="1:4" ht="25" x14ac:dyDescent="0.25">
      <c r="A3611" s="88" t="s">
        <v>5802</v>
      </c>
      <c r="B3611" s="193" t="s">
        <v>5803</v>
      </c>
      <c r="C3611" s="88" t="s">
        <v>77</v>
      </c>
      <c r="D3611" s="487">
        <v>9235.4</v>
      </c>
    </row>
    <row r="3612" spans="1:4" ht="25" x14ac:dyDescent="0.25">
      <c r="A3612" s="88" t="s">
        <v>5804</v>
      </c>
      <c r="B3612" s="193" t="s">
        <v>5805</v>
      </c>
      <c r="C3612" s="88" t="s">
        <v>77</v>
      </c>
      <c r="D3612" s="487">
        <v>11246.5</v>
      </c>
    </row>
    <row r="3613" spans="1:4" ht="25" x14ac:dyDescent="0.25">
      <c r="A3613" s="88" t="s">
        <v>7692</v>
      </c>
      <c r="B3613" s="193" t="s">
        <v>7693</v>
      </c>
      <c r="C3613" s="88" t="s">
        <v>77</v>
      </c>
      <c r="D3613" s="487">
        <v>363.65</v>
      </c>
    </row>
    <row r="3614" spans="1:4" ht="25" x14ac:dyDescent="0.25">
      <c r="A3614" s="88" t="s">
        <v>5776</v>
      </c>
      <c r="B3614" s="193" t="s">
        <v>5777</v>
      </c>
      <c r="C3614" s="88" t="s">
        <v>77</v>
      </c>
      <c r="D3614" s="487">
        <v>504.65</v>
      </c>
    </row>
    <row r="3615" spans="1:4" ht="25" x14ac:dyDescent="0.25">
      <c r="A3615" s="88" t="s">
        <v>5778</v>
      </c>
      <c r="B3615" s="193" t="s">
        <v>5779</v>
      </c>
      <c r="C3615" s="88" t="s">
        <v>77</v>
      </c>
      <c r="D3615" s="487">
        <v>592.19000000000005</v>
      </c>
    </row>
    <row r="3616" spans="1:4" ht="25" x14ac:dyDescent="0.25">
      <c r="A3616" s="88" t="s">
        <v>5782</v>
      </c>
      <c r="B3616" s="193" t="s">
        <v>5783</v>
      </c>
      <c r="C3616" s="88" t="s">
        <v>77</v>
      </c>
      <c r="D3616" s="487">
        <v>706.84</v>
      </c>
    </row>
    <row r="3617" spans="1:4" ht="25" x14ac:dyDescent="0.25">
      <c r="A3617" s="88" t="s">
        <v>5786</v>
      </c>
      <c r="B3617" s="193" t="s">
        <v>5787</v>
      </c>
      <c r="C3617" s="88" t="s">
        <v>77</v>
      </c>
      <c r="D3617" s="487">
        <v>811.6</v>
      </c>
    </row>
    <row r="3618" spans="1:4" ht="25" x14ac:dyDescent="0.25">
      <c r="A3618" s="88" t="s">
        <v>5790</v>
      </c>
      <c r="B3618" s="193" t="s">
        <v>5791</v>
      </c>
      <c r="C3618" s="88" t="s">
        <v>77</v>
      </c>
      <c r="D3618" s="487">
        <v>1760.84</v>
      </c>
    </row>
    <row r="3619" spans="1:4" ht="25" x14ac:dyDescent="0.25">
      <c r="A3619" s="88" t="s">
        <v>5760</v>
      </c>
      <c r="B3619" s="193" t="s">
        <v>5761</v>
      </c>
      <c r="C3619" s="88" t="s">
        <v>77</v>
      </c>
      <c r="D3619" s="487">
        <v>2264.09</v>
      </c>
    </row>
    <row r="3620" spans="1:4" ht="25" x14ac:dyDescent="0.25">
      <c r="A3620" s="88" t="s">
        <v>5764</v>
      </c>
      <c r="B3620" s="193" t="s">
        <v>5765</v>
      </c>
      <c r="C3620" s="88" t="s">
        <v>77</v>
      </c>
      <c r="D3620" s="487">
        <v>2432.36</v>
      </c>
    </row>
    <row r="3621" spans="1:4" ht="25" x14ac:dyDescent="0.25">
      <c r="A3621" s="88" t="s">
        <v>5768</v>
      </c>
      <c r="B3621" s="193" t="s">
        <v>5769</v>
      </c>
      <c r="C3621" s="88" t="s">
        <v>77</v>
      </c>
      <c r="D3621" s="487">
        <v>5270.68</v>
      </c>
    </row>
    <row r="3622" spans="1:4" ht="25" x14ac:dyDescent="0.25">
      <c r="A3622" s="88" t="s">
        <v>5772</v>
      </c>
      <c r="B3622" s="193" t="s">
        <v>5773</v>
      </c>
      <c r="C3622" s="88" t="s">
        <v>77</v>
      </c>
      <c r="D3622" s="487">
        <v>3650.19</v>
      </c>
    </row>
    <row r="3623" spans="1:4" ht="25" x14ac:dyDescent="0.25">
      <c r="A3623" s="88" t="s">
        <v>5796</v>
      </c>
      <c r="B3623" s="193" t="s">
        <v>5797</v>
      </c>
      <c r="C3623" s="88" t="s">
        <v>77</v>
      </c>
      <c r="D3623" s="487">
        <v>409.95</v>
      </c>
    </row>
    <row r="3624" spans="1:4" ht="25" x14ac:dyDescent="0.25">
      <c r="A3624" s="88" t="s">
        <v>5794</v>
      </c>
      <c r="B3624" s="193" t="s">
        <v>5795</v>
      </c>
      <c r="C3624" s="88" t="s">
        <v>77</v>
      </c>
      <c r="D3624" s="487">
        <v>477.02</v>
      </c>
    </row>
    <row r="3625" spans="1:4" ht="25" x14ac:dyDescent="0.25">
      <c r="A3625" s="88" t="s">
        <v>5780</v>
      </c>
      <c r="B3625" s="193" t="s">
        <v>5781</v>
      </c>
      <c r="C3625" s="88" t="s">
        <v>77</v>
      </c>
      <c r="D3625" s="487">
        <v>638.91999999999996</v>
      </c>
    </row>
    <row r="3626" spans="1:4" ht="25" x14ac:dyDescent="0.25">
      <c r="A3626" s="88" t="s">
        <v>5784</v>
      </c>
      <c r="B3626" s="193" t="s">
        <v>5785</v>
      </c>
      <c r="C3626" s="88" t="s">
        <v>77</v>
      </c>
      <c r="D3626" s="487">
        <v>902.26</v>
      </c>
    </row>
    <row r="3627" spans="1:4" ht="25" x14ac:dyDescent="0.25">
      <c r="A3627" s="88" t="s">
        <v>5788</v>
      </c>
      <c r="B3627" s="193" t="s">
        <v>5789</v>
      </c>
      <c r="C3627" s="88" t="s">
        <v>77</v>
      </c>
      <c r="D3627" s="487">
        <v>1301.9000000000001</v>
      </c>
    </row>
    <row r="3628" spans="1:4" ht="25" x14ac:dyDescent="0.25">
      <c r="A3628" s="88" t="s">
        <v>5792</v>
      </c>
      <c r="B3628" s="193" t="s">
        <v>5793</v>
      </c>
      <c r="C3628" s="88" t="s">
        <v>77</v>
      </c>
      <c r="D3628" s="487">
        <v>2036.7</v>
      </c>
    </row>
    <row r="3629" spans="1:4" ht="25" x14ac:dyDescent="0.25">
      <c r="A3629" s="88" t="s">
        <v>5762</v>
      </c>
      <c r="B3629" s="193" t="s">
        <v>5763</v>
      </c>
      <c r="C3629" s="88" t="s">
        <v>77</v>
      </c>
      <c r="D3629" s="487">
        <v>2535.9899999999998</v>
      </c>
    </row>
    <row r="3630" spans="1:4" ht="25" x14ac:dyDescent="0.25">
      <c r="A3630" s="88" t="s">
        <v>5766</v>
      </c>
      <c r="B3630" s="193" t="s">
        <v>5767</v>
      </c>
      <c r="C3630" s="88" t="s">
        <v>77</v>
      </c>
      <c r="D3630" s="487">
        <v>3271.02</v>
      </c>
    </row>
    <row r="3631" spans="1:4" ht="25" x14ac:dyDescent="0.25">
      <c r="A3631" s="88" t="s">
        <v>5770</v>
      </c>
      <c r="B3631" s="193" t="s">
        <v>5771</v>
      </c>
      <c r="C3631" s="88" t="s">
        <v>77</v>
      </c>
      <c r="D3631" s="487">
        <v>6335.25</v>
      </c>
    </row>
    <row r="3632" spans="1:4" ht="25" x14ac:dyDescent="0.25">
      <c r="A3632" s="88" t="s">
        <v>5774</v>
      </c>
      <c r="B3632" s="193" t="s">
        <v>5775</v>
      </c>
      <c r="C3632" s="88" t="s">
        <v>77</v>
      </c>
      <c r="D3632" s="487">
        <v>5366.35</v>
      </c>
    </row>
    <row r="3633" spans="1:4" x14ac:dyDescent="0.25">
      <c r="A3633" s="88"/>
      <c r="B3633" s="193" t="s">
        <v>12394</v>
      </c>
      <c r="C3633" s="88"/>
      <c r="D3633" s="487"/>
    </row>
    <row r="3634" spans="1:4" ht="25" x14ac:dyDescent="0.25">
      <c r="A3634" s="88" t="s">
        <v>7079</v>
      </c>
      <c r="B3634" s="193" t="s">
        <v>7080</v>
      </c>
      <c r="C3634" s="88" t="s">
        <v>77</v>
      </c>
      <c r="D3634" s="487">
        <v>182.97</v>
      </c>
    </row>
    <row r="3635" spans="1:4" ht="25" x14ac:dyDescent="0.25">
      <c r="A3635" s="88" t="s">
        <v>7063</v>
      </c>
      <c r="B3635" s="193" t="s">
        <v>7064</v>
      </c>
      <c r="C3635" s="88" t="s">
        <v>77</v>
      </c>
      <c r="D3635" s="487">
        <v>257.89</v>
      </c>
    </row>
    <row r="3636" spans="1:4" ht="25" x14ac:dyDescent="0.25">
      <c r="A3636" s="88" t="s">
        <v>7065</v>
      </c>
      <c r="B3636" s="193" t="s">
        <v>7066</v>
      </c>
      <c r="C3636" s="88" t="s">
        <v>77</v>
      </c>
      <c r="D3636" s="487">
        <v>334.51</v>
      </c>
    </row>
    <row r="3637" spans="1:4" ht="25" x14ac:dyDescent="0.25">
      <c r="A3637" s="88" t="s">
        <v>7067</v>
      </c>
      <c r="B3637" s="193" t="s">
        <v>7068</v>
      </c>
      <c r="C3637" s="88" t="s">
        <v>77</v>
      </c>
      <c r="D3637" s="487">
        <v>536.14</v>
      </c>
    </row>
    <row r="3638" spans="1:4" ht="25" x14ac:dyDescent="0.25">
      <c r="A3638" s="88" t="s">
        <v>7069</v>
      </c>
      <c r="B3638" s="193" t="s">
        <v>7070</v>
      </c>
      <c r="C3638" s="88" t="s">
        <v>77</v>
      </c>
      <c r="D3638" s="487">
        <v>799.89</v>
      </c>
    </row>
    <row r="3639" spans="1:4" ht="25" x14ac:dyDescent="0.25">
      <c r="A3639" s="88" t="s">
        <v>7071</v>
      </c>
      <c r="B3639" s="193" t="s">
        <v>7072</v>
      </c>
      <c r="C3639" s="88" t="s">
        <v>77</v>
      </c>
      <c r="D3639" s="487">
        <v>1560.83</v>
      </c>
    </row>
    <row r="3640" spans="1:4" ht="25" x14ac:dyDescent="0.25">
      <c r="A3640" s="88" t="s">
        <v>7073</v>
      </c>
      <c r="B3640" s="193" t="s">
        <v>7074</v>
      </c>
      <c r="C3640" s="88" t="s">
        <v>77</v>
      </c>
      <c r="D3640" s="487">
        <v>1711.22</v>
      </c>
    </row>
    <row r="3641" spans="1:4" ht="25" x14ac:dyDescent="0.25">
      <c r="A3641" s="88" t="s">
        <v>7075</v>
      </c>
      <c r="B3641" s="193" t="s">
        <v>7076</v>
      </c>
      <c r="C3641" s="88" t="s">
        <v>77</v>
      </c>
      <c r="D3641" s="487">
        <v>2165.8200000000002</v>
      </c>
    </row>
    <row r="3642" spans="1:4" ht="25" x14ac:dyDescent="0.25">
      <c r="A3642" s="88" t="s">
        <v>7077</v>
      </c>
      <c r="B3642" s="193" t="s">
        <v>7078</v>
      </c>
      <c r="C3642" s="88" t="s">
        <v>77</v>
      </c>
      <c r="D3642" s="487">
        <v>3664.59</v>
      </c>
    </row>
    <row r="3643" spans="1:4" ht="25" x14ac:dyDescent="0.25">
      <c r="A3643" s="88" t="s">
        <v>7083</v>
      </c>
      <c r="B3643" s="193" t="s">
        <v>7084</v>
      </c>
      <c r="C3643" s="88" t="s">
        <v>77</v>
      </c>
      <c r="D3643" s="487">
        <v>988.89</v>
      </c>
    </row>
    <row r="3644" spans="1:4" ht="25" x14ac:dyDescent="0.25">
      <c r="A3644" s="88" t="s">
        <v>7087</v>
      </c>
      <c r="B3644" s="193" t="s">
        <v>7088</v>
      </c>
      <c r="C3644" s="88" t="s">
        <v>77</v>
      </c>
      <c r="D3644" s="487">
        <v>1431.45</v>
      </c>
    </row>
    <row r="3645" spans="1:4" ht="25" x14ac:dyDescent="0.25">
      <c r="A3645" s="88" t="s">
        <v>7091</v>
      </c>
      <c r="B3645" s="193" t="s">
        <v>7092</v>
      </c>
      <c r="C3645" s="88" t="s">
        <v>77</v>
      </c>
      <c r="D3645" s="487">
        <v>1714.31</v>
      </c>
    </row>
    <row r="3646" spans="1:4" ht="25" x14ac:dyDescent="0.25">
      <c r="A3646" s="88" t="s">
        <v>7095</v>
      </c>
      <c r="B3646" s="193" t="s">
        <v>7096</v>
      </c>
      <c r="C3646" s="88" t="s">
        <v>77</v>
      </c>
      <c r="D3646" s="487">
        <v>2177.54</v>
      </c>
    </row>
    <row r="3647" spans="1:4" ht="25" x14ac:dyDescent="0.25">
      <c r="A3647" s="88" t="s">
        <v>7099</v>
      </c>
      <c r="B3647" s="193" t="s">
        <v>7100</v>
      </c>
      <c r="C3647" s="88" t="s">
        <v>77</v>
      </c>
      <c r="D3647" s="487">
        <v>3474.55</v>
      </c>
    </row>
    <row r="3648" spans="1:4" ht="25" x14ac:dyDescent="0.25">
      <c r="A3648" s="88" t="s">
        <v>7103</v>
      </c>
      <c r="B3648" s="193" t="s">
        <v>7104</v>
      </c>
      <c r="C3648" s="88" t="s">
        <v>77</v>
      </c>
      <c r="D3648" s="487">
        <v>4172</v>
      </c>
    </row>
    <row r="3649" spans="1:4" ht="25" x14ac:dyDescent="0.25">
      <c r="A3649" s="88" t="s">
        <v>7107</v>
      </c>
      <c r="B3649" s="193" t="s">
        <v>7108</v>
      </c>
      <c r="C3649" s="88" t="s">
        <v>77</v>
      </c>
      <c r="D3649" s="487">
        <v>7019.38</v>
      </c>
    </row>
    <row r="3650" spans="1:4" ht="25" x14ac:dyDescent="0.25">
      <c r="A3650" s="88" t="s">
        <v>7111</v>
      </c>
      <c r="B3650" s="193" t="s">
        <v>7112</v>
      </c>
      <c r="C3650" s="88" t="s">
        <v>77</v>
      </c>
      <c r="D3650" s="487">
        <v>8437.5499999999993</v>
      </c>
    </row>
    <row r="3651" spans="1:4" ht="25" x14ac:dyDescent="0.25">
      <c r="A3651" s="88" t="s">
        <v>7115</v>
      </c>
      <c r="B3651" s="193" t="s">
        <v>7116</v>
      </c>
      <c r="C3651" s="88" t="s">
        <v>77</v>
      </c>
      <c r="D3651" s="487">
        <v>9408.93</v>
      </c>
    </row>
    <row r="3652" spans="1:4" ht="25" x14ac:dyDescent="0.25">
      <c r="A3652" s="88" t="s">
        <v>7170</v>
      </c>
      <c r="B3652" s="193" t="s">
        <v>7171</v>
      </c>
      <c r="C3652" s="88" t="s">
        <v>77</v>
      </c>
      <c r="D3652" s="487">
        <v>306.26</v>
      </c>
    </row>
    <row r="3653" spans="1:4" ht="25" x14ac:dyDescent="0.25">
      <c r="A3653" s="88" t="s">
        <v>7152</v>
      </c>
      <c r="B3653" s="193" t="s">
        <v>7153</v>
      </c>
      <c r="C3653" s="88" t="s">
        <v>77</v>
      </c>
      <c r="D3653" s="487">
        <v>366.26</v>
      </c>
    </row>
    <row r="3654" spans="1:4" ht="25" x14ac:dyDescent="0.25">
      <c r="A3654" s="88" t="s">
        <v>7154</v>
      </c>
      <c r="B3654" s="193" t="s">
        <v>7155</v>
      </c>
      <c r="C3654" s="88" t="s">
        <v>77</v>
      </c>
      <c r="D3654" s="487">
        <v>525.20000000000005</v>
      </c>
    </row>
    <row r="3655" spans="1:4" ht="25" x14ac:dyDescent="0.25">
      <c r="A3655" s="88" t="s">
        <v>7156</v>
      </c>
      <c r="B3655" s="193" t="s">
        <v>7157</v>
      </c>
      <c r="C3655" s="88" t="s">
        <v>77</v>
      </c>
      <c r="D3655" s="487">
        <v>684.34</v>
      </c>
    </row>
    <row r="3656" spans="1:4" ht="25" x14ac:dyDescent="0.25">
      <c r="A3656" s="88" t="s">
        <v>7158</v>
      </c>
      <c r="B3656" s="193" t="s">
        <v>7159</v>
      </c>
      <c r="C3656" s="88" t="s">
        <v>77</v>
      </c>
      <c r="D3656" s="487">
        <v>1135.6400000000001</v>
      </c>
    </row>
    <row r="3657" spans="1:4" ht="25" x14ac:dyDescent="0.25">
      <c r="A3657" s="88" t="s">
        <v>7160</v>
      </c>
      <c r="B3657" s="193" t="s">
        <v>7161</v>
      </c>
      <c r="C3657" s="88" t="s">
        <v>77</v>
      </c>
      <c r="D3657" s="487">
        <v>1306.18</v>
      </c>
    </row>
    <row r="3658" spans="1:4" ht="25" x14ac:dyDescent="0.25">
      <c r="A3658" s="88" t="s">
        <v>7162</v>
      </c>
      <c r="B3658" s="193" t="s">
        <v>7163</v>
      </c>
      <c r="C3658" s="88" t="s">
        <v>77</v>
      </c>
      <c r="D3658" s="487">
        <v>2210.91</v>
      </c>
    </row>
    <row r="3659" spans="1:4" ht="25" x14ac:dyDescent="0.25">
      <c r="A3659" s="88" t="s">
        <v>7164</v>
      </c>
      <c r="B3659" s="193" t="s">
        <v>7165</v>
      </c>
      <c r="C3659" s="88" t="s">
        <v>77</v>
      </c>
      <c r="D3659" s="487">
        <v>2507.71</v>
      </c>
    </row>
    <row r="3660" spans="1:4" ht="25" x14ac:dyDescent="0.25">
      <c r="A3660" s="88" t="s">
        <v>7166</v>
      </c>
      <c r="B3660" s="193" t="s">
        <v>7167</v>
      </c>
      <c r="C3660" s="88" t="s">
        <v>77</v>
      </c>
      <c r="D3660" s="487">
        <v>3578.56</v>
      </c>
    </row>
    <row r="3661" spans="1:4" ht="25" x14ac:dyDescent="0.25">
      <c r="A3661" s="88" t="s">
        <v>7168</v>
      </c>
      <c r="B3661" s="193" t="s">
        <v>7169</v>
      </c>
      <c r="C3661" s="88" t="s">
        <v>77</v>
      </c>
      <c r="D3661" s="487">
        <v>4556.8900000000003</v>
      </c>
    </row>
    <row r="3662" spans="1:4" ht="25" x14ac:dyDescent="0.25">
      <c r="A3662" s="88" t="s">
        <v>7201</v>
      </c>
      <c r="B3662" s="193" t="s">
        <v>7202</v>
      </c>
      <c r="C3662" s="88" t="s">
        <v>77</v>
      </c>
      <c r="D3662" s="487">
        <v>318.43</v>
      </c>
    </row>
    <row r="3663" spans="1:4" ht="25" x14ac:dyDescent="0.25">
      <c r="A3663" s="88" t="s">
        <v>7183</v>
      </c>
      <c r="B3663" s="193" t="s">
        <v>7184</v>
      </c>
      <c r="C3663" s="88" t="s">
        <v>77</v>
      </c>
      <c r="D3663" s="487">
        <v>445.88</v>
      </c>
    </row>
    <row r="3664" spans="1:4" ht="25" x14ac:dyDescent="0.25">
      <c r="A3664" s="88" t="s">
        <v>7185</v>
      </c>
      <c r="B3664" s="193" t="s">
        <v>7186</v>
      </c>
      <c r="C3664" s="88" t="s">
        <v>77</v>
      </c>
      <c r="D3664" s="487">
        <v>604.48</v>
      </c>
    </row>
    <row r="3665" spans="1:4" ht="25" x14ac:dyDescent="0.25">
      <c r="A3665" s="88" t="s">
        <v>7187</v>
      </c>
      <c r="B3665" s="193" t="s">
        <v>7188</v>
      </c>
      <c r="C3665" s="88" t="s">
        <v>77</v>
      </c>
      <c r="D3665" s="487">
        <v>849.4</v>
      </c>
    </row>
    <row r="3666" spans="1:4" ht="25" x14ac:dyDescent="0.25">
      <c r="A3666" s="88" t="s">
        <v>7189</v>
      </c>
      <c r="B3666" s="193" t="s">
        <v>7190</v>
      </c>
      <c r="C3666" s="88" t="s">
        <v>77</v>
      </c>
      <c r="D3666" s="487">
        <v>1153.58</v>
      </c>
    </row>
    <row r="3667" spans="1:4" ht="25" x14ac:dyDescent="0.25">
      <c r="A3667" s="88" t="s">
        <v>7191</v>
      </c>
      <c r="B3667" s="193" t="s">
        <v>7192</v>
      </c>
      <c r="C3667" s="88" t="s">
        <v>77</v>
      </c>
      <c r="D3667" s="487">
        <v>1502.57</v>
      </c>
    </row>
    <row r="3668" spans="1:4" ht="25" x14ac:dyDescent="0.25">
      <c r="A3668" s="88" t="s">
        <v>7193</v>
      </c>
      <c r="B3668" s="193" t="s">
        <v>7194</v>
      </c>
      <c r="C3668" s="88" t="s">
        <v>77</v>
      </c>
      <c r="D3668" s="487">
        <v>2540.65</v>
      </c>
    </row>
    <row r="3669" spans="1:4" ht="25" x14ac:dyDescent="0.25">
      <c r="A3669" s="88" t="s">
        <v>7195</v>
      </c>
      <c r="B3669" s="193" t="s">
        <v>7196</v>
      </c>
      <c r="C3669" s="88" t="s">
        <v>77</v>
      </c>
      <c r="D3669" s="487">
        <v>2982.38</v>
      </c>
    </row>
    <row r="3670" spans="1:4" ht="25" x14ac:dyDescent="0.25">
      <c r="A3670" s="88" t="s">
        <v>7197</v>
      </c>
      <c r="B3670" s="193" t="s">
        <v>7198</v>
      </c>
      <c r="C3670" s="88" t="s">
        <v>77</v>
      </c>
      <c r="D3670" s="487">
        <v>3897.18</v>
      </c>
    </row>
    <row r="3671" spans="1:4" ht="25" x14ac:dyDescent="0.25">
      <c r="A3671" s="88" t="s">
        <v>7199</v>
      </c>
      <c r="B3671" s="193" t="s">
        <v>7200</v>
      </c>
      <c r="C3671" s="88" t="s">
        <v>77</v>
      </c>
      <c r="D3671" s="487">
        <v>4979.04</v>
      </c>
    </row>
    <row r="3672" spans="1:4" ht="25" x14ac:dyDescent="0.25">
      <c r="A3672" s="88" t="s">
        <v>7147</v>
      </c>
      <c r="B3672" s="193" t="s">
        <v>7148</v>
      </c>
      <c r="C3672" s="88" t="s">
        <v>77</v>
      </c>
      <c r="D3672" s="487">
        <v>302.85000000000002</v>
      </c>
    </row>
    <row r="3673" spans="1:4" ht="25" x14ac:dyDescent="0.25">
      <c r="A3673" s="88" t="s">
        <v>7129</v>
      </c>
      <c r="B3673" s="193" t="s">
        <v>7130</v>
      </c>
      <c r="C3673" s="88" t="s">
        <v>77</v>
      </c>
      <c r="D3673" s="487">
        <v>407.39</v>
      </c>
    </row>
    <row r="3674" spans="1:4" ht="25" x14ac:dyDescent="0.25">
      <c r="A3674" s="88" t="s">
        <v>7131</v>
      </c>
      <c r="B3674" s="193" t="s">
        <v>7132</v>
      </c>
      <c r="C3674" s="88" t="s">
        <v>77</v>
      </c>
      <c r="D3674" s="487">
        <v>520.36</v>
      </c>
    </row>
    <row r="3675" spans="1:4" ht="25" x14ac:dyDescent="0.25">
      <c r="A3675" s="88" t="s">
        <v>7133</v>
      </c>
      <c r="B3675" s="193" t="s">
        <v>7134</v>
      </c>
      <c r="C3675" s="88" t="s">
        <v>77</v>
      </c>
      <c r="D3675" s="487">
        <v>839.71</v>
      </c>
    </row>
    <row r="3676" spans="1:4" ht="25" x14ac:dyDescent="0.25">
      <c r="A3676" s="88" t="s">
        <v>7135</v>
      </c>
      <c r="B3676" s="193" t="s">
        <v>7136</v>
      </c>
      <c r="C3676" s="88" t="s">
        <v>77</v>
      </c>
      <c r="D3676" s="487">
        <v>1609.41</v>
      </c>
    </row>
    <row r="3677" spans="1:4" ht="25" x14ac:dyDescent="0.25">
      <c r="A3677" s="88" t="s">
        <v>7137</v>
      </c>
      <c r="B3677" s="193" t="s">
        <v>7138</v>
      </c>
      <c r="C3677" s="88" t="s">
        <v>77</v>
      </c>
      <c r="D3677" s="487">
        <v>2399.5700000000002</v>
      </c>
    </row>
    <row r="3678" spans="1:4" ht="25" x14ac:dyDescent="0.25">
      <c r="A3678" s="88" t="s">
        <v>7139</v>
      </c>
      <c r="B3678" s="193" t="s">
        <v>7140</v>
      </c>
      <c r="C3678" s="88" t="s">
        <v>77</v>
      </c>
      <c r="D3678" s="487">
        <v>3290.3</v>
      </c>
    </row>
    <row r="3679" spans="1:4" ht="25" x14ac:dyDescent="0.25">
      <c r="A3679" s="88" t="s">
        <v>7141</v>
      </c>
      <c r="B3679" s="193" t="s">
        <v>7142</v>
      </c>
      <c r="C3679" s="88" t="s">
        <v>77</v>
      </c>
      <c r="D3679" s="487">
        <v>3915.46</v>
      </c>
    </row>
    <row r="3680" spans="1:4" ht="25" x14ac:dyDescent="0.25">
      <c r="A3680" s="88" t="s">
        <v>7143</v>
      </c>
      <c r="B3680" s="193" t="s">
        <v>7144</v>
      </c>
      <c r="C3680" s="88" t="s">
        <v>77</v>
      </c>
      <c r="D3680" s="487">
        <v>6126.16</v>
      </c>
    </row>
    <row r="3681" spans="1:4" ht="25" x14ac:dyDescent="0.25">
      <c r="A3681" s="88" t="s">
        <v>7145</v>
      </c>
      <c r="B3681" s="193" t="s">
        <v>7146</v>
      </c>
      <c r="C3681" s="88" t="s">
        <v>77</v>
      </c>
      <c r="D3681" s="487">
        <v>7472.28</v>
      </c>
    </row>
    <row r="3682" spans="1:4" ht="25" x14ac:dyDescent="0.25">
      <c r="A3682" s="88" t="s">
        <v>7253</v>
      </c>
      <c r="B3682" s="193" t="s">
        <v>7254</v>
      </c>
      <c r="C3682" s="88" t="s">
        <v>77</v>
      </c>
      <c r="D3682" s="487">
        <v>335.12</v>
      </c>
    </row>
    <row r="3683" spans="1:4" ht="25" x14ac:dyDescent="0.25">
      <c r="A3683" s="88" t="s">
        <v>7235</v>
      </c>
      <c r="B3683" s="193" t="s">
        <v>7236</v>
      </c>
      <c r="C3683" s="88" t="s">
        <v>77</v>
      </c>
      <c r="D3683" s="487">
        <v>352.48</v>
      </c>
    </row>
    <row r="3684" spans="1:4" ht="25" x14ac:dyDescent="0.25">
      <c r="A3684" s="88" t="s">
        <v>7237</v>
      </c>
      <c r="B3684" s="193" t="s">
        <v>7238</v>
      </c>
      <c r="C3684" s="88" t="s">
        <v>77</v>
      </c>
      <c r="D3684" s="487">
        <v>845.09</v>
      </c>
    </row>
    <row r="3685" spans="1:4" ht="25" x14ac:dyDescent="0.25">
      <c r="A3685" s="88" t="s">
        <v>7239</v>
      </c>
      <c r="B3685" s="193" t="s">
        <v>7240</v>
      </c>
      <c r="C3685" s="88" t="s">
        <v>77</v>
      </c>
      <c r="D3685" s="487">
        <v>1241.48</v>
      </c>
    </row>
    <row r="3686" spans="1:4" ht="25" x14ac:dyDescent="0.25">
      <c r="A3686" s="88" t="s">
        <v>7241</v>
      </c>
      <c r="B3686" s="193" t="s">
        <v>7242</v>
      </c>
      <c r="C3686" s="88" t="s">
        <v>77</v>
      </c>
      <c r="D3686" s="487">
        <v>1821.79</v>
      </c>
    </row>
    <row r="3687" spans="1:4" ht="25" x14ac:dyDescent="0.25">
      <c r="A3687" s="88" t="s">
        <v>7243</v>
      </c>
      <c r="B3687" s="193" t="s">
        <v>7244</v>
      </c>
      <c r="C3687" s="88" t="s">
        <v>77</v>
      </c>
      <c r="D3687" s="487">
        <v>3249.93</v>
      </c>
    </row>
    <row r="3688" spans="1:4" ht="25" x14ac:dyDescent="0.25">
      <c r="A3688" s="88" t="s">
        <v>7245</v>
      </c>
      <c r="B3688" s="193" t="s">
        <v>7246</v>
      </c>
      <c r="C3688" s="88" t="s">
        <v>77</v>
      </c>
      <c r="D3688" s="487">
        <v>4882.91</v>
      </c>
    </row>
    <row r="3689" spans="1:4" ht="25" x14ac:dyDescent="0.25">
      <c r="A3689" s="88" t="s">
        <v>7247</v>
      </c>
      <c r="B3689" s="193" t="s">
        <v>7248</v>
      </c>
      <c r="C3689" s="88" t="s">
        <v>77</v>
      </c>
      <c r="D3689" s="487">
        <v>5712.99</v>
      </c>
    </row>
    <row r="3690" spans="1:4" ht="25" x14ac:dyDescent="0.25">
      <c r="A3690" s="88" t="s">
        <v>7249</v>
      </c>
      <c r="B3690" s="193" t="s">
        <v>7250</v>
      </c>
      <c r="C3690" s="88" t="s">
        <v>77</v>
      </c>
      <c r="D3690" s="487">
        <v>8106.81</v>
      </c>
    </row>
    <row r="3691" spans="1:4" ht="25" x14ac:dyDescent="0.25">
      <c r="A3691" s="88" t="s">
        <v>7251</v>
      </c>
      <c r="B3691" s="193" t="s">
        <v>7252</v>
      </c>
      <c r="C3691" s="88" t="s">
        <v>77</v>
      </c>
      <c r="D3691" s="487">
        <v>13477.33</v>
      </c>
    </row>
    <row r="3692" spans="1:4" ht="25" x14ac:dyDescent="0.25">
      <c r="A3692" s="88" t="s">
        <v>7179</v>
      </c>
      <c r="B3692" s="193" t="s">
        <v>11339</v>
      </c>
      <c r="C3692" s="88" t="s">
        <v>77</v>
      </c>
      <c r="D3692" s="487">
        <v>413.83</v>
      </c>
    </row>
    <row r="3693" spans="1:4" ht="25" x14ac:dyDescent="0.25">
      <c r="A3693" s="88" t="s">
        <v>7177</v>
      </c>
      <c r="B3693" s="193" t="s">
        <v>11337</v>
      </c>
      <c r="C3693" s="88" t="s">
        <v>77</v>
      </c>
      <c r="D3693" s="487">
        <v>556.23</v>
      </c>
    </row>
    <row r="3694" spans="1:4" ht="25" x14ac:dyDescent="0.25">
      <c r="A3694" s="88" t="s">
        <v>7178</v>
      </c>
      <c r="B3694" s="193" t="s">
        <v>11338</v>
      </c>
      <c r="C3694" s="88" t="s">
        <v>77</v>
      </c>
      <c r="D3694" s="487">
        <v>703.43</v>
      </c>
    </row>
    <row r="3695" spans="1:4" ht="25" x14ac:dyDescent="0.25">
      <c r="A3695" s="88" t="s">
        <v>7172</v>
      </c>
      <c r="B3695" s="193" t="s">
        <v>11332</v>
      </c>
      <c r="C3695" s="88" t="s">
        <v>77</v>
      </c>
      <c r="D3695" s="487">
        <v>968.38</v>
      </c>
    </row>
    <row r="3696" spans="1:4" ht="25" x14ac:dyDescent="0.25">
      <c r="A3696" s="88" t="s">
        <v>7173</v>
      </c>
      <c r="B3696" s="193" t="s">
        <v>11333</v>
      </c>
      <c r="C3696" s="88" t="s">
        <v>77</v>
      </c>
      <c r="D3696" s="487">
        <v>1534.15</v>
      </c>
    </row>
    <row r="3697" spans="1:4" ht="25" x14ac:dyDescent="0.25">
      <c r="A3697" s="88" t="s">
        <v>7174</v>
      </c>
      <c r="B3697" s="193" t="s">
        <v>11334</v>
      </c>
      <c r="C3697" s="88" t="s">
        <v>77</v>
      </c>
      <c r="D3697" s="487">
        <v>2248.38</v>
      </c>
    </row>
    <row r="3698" spans="1:4" ht="25" x14ac:dyDescent="0.25">
      <c r="A3698" s="88" t="s">
        <v>7175</v>
      </c>
      <c r="B3698" s="193" t="s">
        <v>11335</v>
      </c>
      <c r="C3698" s="88" t="s">
        <v>77</v>
      </c>
      <c r="D3698" s="487">
        <v>5060.3500000000004</v>
      </c>
    </row>
    <row r="3699" spans="1:4" ht="25" x14ac:dyDescent="0.25">
      <c r="A3699" s="88" t="s">
        <v>7176</v>
      </c>
      <c r="B3699" s="193" t="s">
        <v>11336</v>
      </c>
      <c r="C3699" s="88" t="s">
        <v>77</v>
      </c>
      <c r="D3699" s="487">
        <v>8205.68</v>
      </c>
    </row>
    <row r="3700" spans="1:4" ht="25" x14ac:dyDescent="0.25">
      <c r="A3700" s="88" t="s">
        <v>7212</v>
      </c>
      <c r="B3700" s="193" t="s">
        <v>11349</v>
      </c>
      <c r="C3700" s="88" t="s">
        <v>77</v>
      </c>
      <c r="D3700" s="487">
        <v>340.24</v>
      </c>
    </row>
    <row r="3701" spans="1:4" ht="25" x14ac:dyDescent="0.25">
      <c r="A3701" s="88" t="s">
        <v>7210</v>
      </c>
      <c r="B3701" s="193" t="s">
        <v>11347</v>
      </c>
      <c r="C3701" s="88" t="s">
        <v>77</v>
      </c>
      <c r="D3701" s="487">
        <v>632.04</v>
      </c>
    </row>
    <row r="3702" spans="1:4" ht="25" x14ac:dyDescent="0.25">
      <c r="A3702" s="88" t="s">
        <v>7211</v>
      </c>
      <c r="B3702" s="193" t="s">
        <v>11348</v>
      </c>
      <c r="C3702" s="88" t="s">
        <v>77</v>
      </c>
      <c r="D3702" s="487">
        <v>742.11</v>
      </c>
    </row>
    <row r="3703" spans="1:4" ht="25" x14ac:dyDescent="0.25">
      <c r="A3703" s="88" t="s">
        <v>7203</v>
      </c>
      <c r="B3703" s="193" t="s">
        <v>11340</v>
      </c>
      <c r="C3703" s="88" t="s">
        <v>77</v>
      </c>
      <c r="D3703" s="487">
        <v>1218.54</v>
      </c>
    </row>
    <row r="3704" spans="1:4" ht="25" x14ac:dyDescent="0.25">
      <c r="A3704" s="88" t="s">
        <v>7204</v>
      </c>
      <c r="B3704" s="193" t="s">
        <v>11341</v>
      </c>
      <c r="C3704" s="88" t="s">
        <v>77</v>
      </c>
      <c r="D3704" s="487">
        <v>1537.88</v>
      </c>
    </row>
    <row r="3705" spans="1:4" ht="25" x14ac:dyDescent="0.25">
      <c r="A3705" s="88" t="s">
        <v>7205</v>
      </c>
      <c r="B3705" s="193" t="s">
        <v>11342</v>
      </c>
      <c r="C3705" s="88" t="s">
        <v>77</v>
      </c>
      <c r="D3705" s="487">
        <v>2294.59</v>
      </c>
    </row>
    <row r="3706" spans="1:4" ht="25" x14ac:dyDescent="0.25">
      <c r="A3706" s="88" t="s">
        <v>7206</v>
      </c>
      <c r="B3706" s="193" t="s">
        <v>11343</v>
      </c>
      <c r="C3706" s="88" t="s">
        <v>77</v>
      </c>
      <c r="D3706" s="487">
        <v>4751.3100000000004</v>
      </c>
    </row>
    <row r="3707" spans="1:4" ht="25" x14ac:dyDescent="0.25">
      <c r="A3707" s="88" t="s">
        <v>7207</v>
      </c>
      <c r="B3707" s="193" t="s">
        <v>11344</v>
      </c>
      <c r="C3707" s="88" t="s">
        <v>77</v>
      </c>
      <c r="D3707" s="487">
        <v>5453.96</v>
      </c>
    </row>
    <row r="3708" spans="1:4" ht="25" x14ac:dyDescent="0.25">
      <c r="A3708" s="88" t="s">
        <v>7208</v>
      </c>
      <c r="B3708" s="193" t="s">
        <v>11345</v>
      </c>
      <c r="C3708" s="88" t="s">
        <v>77</v>
      </c>
      <c r="D3708" s="487">
        <v>8991.84</v>
      </c>
    </row>
    <row r="3709" spans="1:4" ht="25" x14ac:dyDescent="0.25">
      <c r="A3709" s="88" t="s">
        <v>7209</v>
      </c>
      <c r="B3709" s="193" t="s">
        <v>11346</v>
      </c>
      <c r="C3709" s="88" t="s">
        <v>77</v>
      </c>
      <c r="D3709" s="487">
        <v>11229.44</v>
      </c>
    </row>
    <row r="3710" spans="1:4" ht="25" x14ac:dyDescent="0.25">
      <c r="A3710" s="88" t="s">
        <v>7228</v>
      </c>
      <c r="B3710" s="193" t="s">
        <v>11359</v>
      </c>
      <c r="C3710" s="88" t="s">
        <v>77</v>
      </c>
      <c r="D3710" s="487">
        <v>437.93</v>
      </c>
    </row>
    <row r="3711" spans="1:4" ht="25" x14ac:dyDescent="0.25">
      <c r="A3711" s="88" t="s">
        <v>7226</v>
      </c>
      <c r="B3711" s="193" t="s">
        <v>11357</v>
      </c>
      <c r="C3711" s="88" t="s">
        <v>77</v>
      </c>
      <c r="D3711" s="487">
        <v>514.23</v>
      </c>
    </row>
    <row r="3712" spans="1:4" ht="25" x14ac:dyDescent="0.25">
      <c r="A3712" s="88" t="s">
        <v>7227</v>
      </c>
      <c r="B3712" s="193" t="s">
        <v>11358</v>
      </c>
      <c r="C3712" s="88" t="s">
        <v>77</v>
      </c>
      <c r="D3712" s="487">
        <v>786.85</v>
      </c>
    </row>
    <row r="3713" spans="1:4" ht="25" x14ac:dyDescent="0.25">
      <c r="A3713" s="88" t="s">
        <v>7219</v>
      </c>
      <c r="B3713" s="193" t="s">
        <v>11350</v>
      </c>
      <c r="C3713" s="88" t="s">
        <v>77</v>
      </c>
      <c r="D3713" s="487">
        <v>1119</v>
      </c>
    </row>
    <row r="3714" spans="1:4" ht="25" x14ac:dyDescent="0.25">
      <c r="A3714" s="88" t="s">
        <v>7220</v>
      </c>
      <c r="B3714" s="193" t="s">
        <v>11351</v>
      </c>
      <c r="C3714" s="88" t="s">
        <v>77</v>
      </c>
      <c r="D3714" s="487">
        <v>3157.63</v>
      </c>
    </row>
    <row r="3715" spans="1:4" ht="25" x14ac:dyDescent="0.25">
      <c r="A3715" s="88" t="s">
        <v>7221</v>
      </c>
      <c r="B3715" s="193" t="s">
        <v>11352</v>
      </c>
      <c r="C3715" s="88" t="s">
        <v>77</v>
      </c>
      <c r="D3715" s="487">
        <v>4497.12</v>
      </c>
    </row>
    <row r="3716" spans="1:4" ht="25" x14ac:dyDescent="0.25">
      <c r="A3716" s="88" t="s">
        <v>7222</v>
      </c>
      <c r="B3716" s="193" t="s">
        <v>11353</v>
      </c>
      <c r="C3716" s="88" t="s">
        <v>77</v>
      </c>
      <c r="D3716" s="487">
        <v>4963.03</v>
      </c>
    </row>
    <row r="3717" spans="1:4" ht="25" x14ac:dyDescent="0.25">
      <c r="A3717" s="88" t="s">
        <v>7223</v>
      </c>
      <c r="B3717" s="193" t="s">
        <v>11354</v>
      </c>
      <c r="C3717" s="88" t="s">
        <v>77</v>
      </c>
      <c r="D3717" s="487">
        <v>6191.16</v>
      </c>
    </row>
    <row r="3718" spans="1:4" ht="25" x14ac:dyDescent="0.25">
      <c r="A3718" s="88" t="s">
        <v>7224</v>
      </c>
      <c r="B3718" s="193" t="s">
        <v>11355</v>
      </c>
      <c r="C3718" s="88" t="s">
        <v>77</v>
      </c>
      <c r="D3718" s="487">
        <v>7984.85</v>
      </c>
    </row>
    <row r="3719" spans="1:4" ht="25" x14ac:dyDescent="0.25">
      <c r="A3719" s="88" t="s">
        <v>7225</v>
      </c>
      <c r="B3719" s="193" t="s">
        <v>11356</v>
      </c>
      <c r="C3719" s="88" t="s">
        <v>77</v>
      </c>
      <c r="D3719" s="487">
        <v>9014.84</v>
      </c>
    </row>
    <row r="3720" spans="1:4" ht="25" x14ac:dyDescent="0.25">
      <c r="A3720" s="88" t="s">
        <v>7273</v>
      </c>
      <c r="B3720" s="193" t="s">
        <v>11378</v>
      </c>
      <c r="C3720" s="88" t="s">
        <v>77</v>
      </c>
      <c r="D3720" s="487">
        <v>444.73</v>
      </c>
    </row>
    <row r="3721" spans="1:4" ht="25" x14ac:dyDescent="0.25">
      <c r="A3721" s="88" t="s">
        <v>7271</v>
      </c>
      <c r="B3721" s="193" t="s">
        <v>11376</v>
      </c>
      <c r="C3721" s="88" t="s">
        <v>77</v>
      </c>
      <c r="D3721" s="487">
        <v>579.23</v>
      </c>
    </row>
    <row r="3722" spans="1:4" ht="25" x14ac:dyDescent="0.25">
      <c r="A3722" s="88" t="s">
        <v>7272</v>
      </c>
      <c r="B3722" s="193" t="s">
        <v>11377</v>
      </c>
      <c r="C3722" s="88" t="s">
        <v>77</v>
      </c>
      <c r="D3722" s="487">
        <v>819.23</v>
      </c>
    </row>
    <row r="3723" spans="1:4" ht="25" x14ac:dyDescent="0.25">
      <c r="A3723" s="88" t="s">
        <v>7264</v>
      </c>
      <c r="B3723" s="193" t="s">
        <v>11369</v>
      </c>
      <c r="C3723" s="88" t="s">
        <v>77</v>
      </c>
      <c r="D3723" s="487">
        <v>1215.05</v>
      </c>
    </row>
    <row r="3724" spans="1:4" ht="25" x14ac:dyDescent="0.25">
      <c r="A3724" s="88" t="s">
        <v>7265</v>
      </c>
      <c r="B3724" s="193" t="s">
        <v>11370</v>
      </c>
      <c r="C3724" s="88" t="s">
        <v>77</v>
      </c>
      <c r="D3724" s="487">
        <v>2012.28</v>
      </c>
    </row>
    <row r="3725" spans="1:4" ht="25" x14ac:dyDescent="0.25">
      <c r="A3725" s="88" t="s">
        <v>7266</v>
      </c>
      <c r="B3725" s="193" t="s">
        <v>11371</v>
      </c>
      <c r="C3725" s="88" t="s">
        <v>77</v>
      </c>
      <c r="D3725" s="487">
        <v>3641.5</v>
      </c>
    </row>
    <row r="3726" spans="1:4" ht="25" x14ac:dyDescent="0.25">
      <c r="A3726" s="88" t="s">
        <v>7267</v>
      </c>
      <c r="B3726" s="193" t="s">
        <v>11372</v>
      </c>
      <c r="C3726" s="88" t="s">
        <v>77</v>
      </c>
      <c r="D3726" s="487">
        <v>4266.76</v>
      </c>
    </row>
    <row r="3727" spans="1:4" ht="25" x14ac:dyDescent="0.25">
      <c r="A3727" s="88" t="s">
        <v>7268</v>
      </c>
      <c r="B3727" s="193" t="s">
        <v>11373</v>
      </c>
      <c r="C3727" s="88" t="s">
        <v>77</v>
      </c>
      <c r="D3727" s="487">
        <v>7612.66</v>
      </c>
    </row>
    <row r="3728" spans="1:4" ht="25" x14ac:dyDescent="0.25">
      <c r="A3728" s="88" t="s">
        <v>7269</v>
      </c>
      <c r="B3728" s="193" t="s">
        <v>11374</v>
      </c>
      <c r="C3728" s="88" t="s">
        <v>77</v>
      </c>
      <c r="D3728" s="487">
        <v>12318.58</v>
      </c>
    </row>
    <row r="3729" spans="1:4" ht="25" x14ac:dyDescent="0.25">
      <c r="A3729" s="88" t="s">
        <v>7270</v>
      </c>
      <c r="B3729" s="193" t="s">
        <v>11375</v>
      </c>
      <c r="C3729" s="88" t="s">
        <v>77</v>
      </c>
      <c r="D3729" s="487">
        <v>16754.79</v>
      </c>
    </row>
    <row r="3730" spans="1:4" ht="25" x14ac:dyDescent="0.25">
      <c r="A3730" s="88" t="s">
        <v>7262</v>
      </c>
      <c r="B3730" s="193" t="s">
        <v>11367</v>
      </c>
      <c r="C3730" s="88" t="s">
        <v>77</v>
      </c>
      <c r="D3730" s="487">
        <v>921.47</v>
      </c>
    </row>
    <row r="3731" spans="1:4" ht="25" x14ac:dyDescent="0.25">
      <c r="A3731" s="88" t="s">
        <v>7263</v>
      </c>
      <c r="B3731" s="193" t="s">
        <v>11368</v>
      </c>
      <c r="C3731" s="88" t="s">
        <v>77</v>
      </c>
      <c r="D3731" s="487">
        <v>998.31</v>
      </c>
    </row>
    <row r="3732" spans="1:4" ht="25" x14ac:dyDescent="0.25">
      <c r="A3732" s="88" t="s">
        <v>7255</v>
      </c>
      <c r="B3732" s="193" t="s">
        <v>11360</v>
      </c>
      <c r="C3732" s="88" t="s">
        <v>77</v>
      </c>
      <c r="D3732" s="487">
        <v>1697.34</v>
      </c>
    </row>
    <row r="3733" spans="1:4" ht="25" x14ac:dyDescent="0.25">
      <c r="A3733" s="88" t="s">
        <v>7256</v>
      </c>
      <c r="B3733" s="193" t="s">
        <v>11361</v>
      </c>
      <c r="C3733" s="88" t="s">
        <v>77</v>
      </c>
      <c r="D3733" s="487">
        <v>3895.34</v>
      </c>
    </row>
    <row r="3734" spans="1:4" ht="25" x14ac:dyDescent="0.25">
      <c r="A3734" s="88" t="s">
        <v>7257</v>
      </c>
      <c r="B3734" s="193" t="s">
        <v>11362</v>
      </c>
      <c r="C3734" s="88" t="s">
        <v>77</v>
      </c>
      <c r="D3734" s="487">
        <v>4943.41</v>
      </c>
    </row>
    <row r="3735" spans="1:4" ht="25" x14ac:dyDescent="0.25">
      <c r="A3735" s="88" t="s">
        <v>7258</v>
      </c>
      <c r="B3735" s="193" t="s">
        <v>11363</v>
      </c>
      <c r="C3735" s="88" t="s">
        <v>77</v>
      </c>
      <c r="D3735" s="487">
        <v>7015.99</v>
      </c>
    </row>
    <row r="3736" spans="1:4" ht="25" x14ac:dyDescent="0.25">
      <c r="A3736" s="88" t="s">
        <v>7259</v>
      </c>
      <c r="B3736" s="193" t="s">
        <v>11364</v>
      </c>
      <c r="C3736" s="88" t="s">
        <v>77</v>
      </c>
      <c r="D3736" s="487">
        <v>9951.16</v>
      </c>
    </row>
    <row r="3737" spans="1:4" ht="25" x14ac:dyDescent="0.25">
      <c r="A3737" s="88" t="s">
        <v>7260</v>
      </c>
      <c r="B3737" s="193" t="s">
        <v>11365</v>
      </c>
      <c r="C3737" s="88" t="s">
        <v>77</v>
      </c>
      <c r="D3737" s="487">
        <v>15104.9</v>
      </c>
    </row>
    <row r="3738" spans="1:4" ht="25" x14ac:dyDescent="0.25">
      <c r="A3738" s="88" t="s">
        <v>7261</v>
      </c>
      <c r="B3738" s="193" t="s">
        <v>11366</v>
      </c>
      <c r="C3738" s="88" t="s">
        <v>77</v>
      </c>
      <c r="D3738" s="487">
        <v>18186.189999999999</v>
      </c>
    </row>
    <row r="3739" spans="1:4" ht="25" x14ac:dyDescent="0.25">
      <c r="A3739" s="88" t="s">
        <v>7283</v>
      </c>
      <c r="B3739" s="193" t="s">
        <v>10774</v>
      </c>
      <c r="C3739" s="88" t="s">
        <v>77</v>
      </c>
      <c r="D3739" s="487">
        <v>388.06</v>
      </c>
    </row>
    <row r="3740" spans="1:4" ht="25" x14ac:dyDescent="0.25">
      <c r="A3740" s="88" t="s">
        <v>7281</v>
      </c>
      <c r="B3740" s="193" t="s">
        <v>10772</v>
      </c>
      <c r="C3740" s="88" t="s">
        <v>77</v>
      </c>
      <c r="D3740" s="487">
        <v>528.08000000000004</v>
      </c>
    </row>
    <row r="3741" spans="1:4" ht="25" x14ac:dyDescent="0.25">
      <c r="A3741" s="88" t="s">
        <v>7282</v>
      </c>
      <c r="B3741" s="193" t="s">
        <v>10773</v>
      </c>
      <c r="C3741" s="88" t="s">
        <v>77</v>
      </c>
      <c r="D3741" s="487">
        <v>957.71</v>
      </c>
    </row>
    <row r="3742" spans="1:4" ht="25" x14ac:dyDescent="0.25">
      <c r="A3742" s="88" t="s">
        <v>7274</v>
      </c>
      <c r="B3742" s="193" t="s">
        <v>10765</v>
      </c>
      <c r="C3742" s="88" t="s">
        <v>77</v>
      </c>
      <c r="D3742" s="487">
        <v>1140.0899999999999</v>
      </c>
    </row>
    <row r="3743" spans="1:4" ht="25" x14ac:dyDescent="0.25">
      <c r="A3743" s="88" t="s">
        <v>7275</v>
      </c>
      <c r="B3743" s="193" t="s">
        <v>10766</v>
      </c>
      <c r="C3743" s="88" t="s">
        <v>77</v>
      </c>
      <c r="D3743" s="487">
        <v>1478.21</v>
      </c>
    </row>
    <row r="3744" spans="1:4" ht="25" x14ac:dyDescent="0.25">
      <c r="A3744" s="88" t="s">
        <v>7276</v>
      </c>
      <c r="B3744" s="193" t="s">
        <v>10767</v>
      </c>
      <c r="C3744" s="88" t="s">
        <v>77</v>
      </c>
      <c r="D3744" s="487">
        <v>2141.4</v>
      </c>
    </row>
    <row r="3745" spans="1:4" ht="25" x14ac:dyDescent="0.25">
      <c r="A3745" s="88" t="s">
        <v>7277</v>
      </c>
      <c r="B3745" s="193" t="s">
        <v>10768</v>
      </c>
      <c r="C3745" s="88" t="s">
        <v>77</v>
      </c>
      <c r="D3745" s="487">
        <v>2464.9699999999998</v>
      </c>
    </row>
    <row r="3746" spans="1:4" ht="25" x14ac:dyDescent="0.25">
      <c r="A3746" s="88" t="s">
        <v>7278</v>
      </c>
      <c r="B3746" s="193" t="s">
        <v>10769</v>
      </c>
      <c r="C3746" s="88" t="s">
        <v>77</v>
      </c>
      <c r="D3746" s="487">
        <v>3028.73</v>
      </c>
    </row>
    <row r="3747" spans="1:4" ht="25" x14ac:dyDescent="0.25">
      <c r="A3747" s="88" t="s">
        <v>7279</v>
      </c>
      <c r="B3747" s="193" t="s">
        <v>10770</v>
      </c>
      <c r="C3747" s="88" t="s">
        <v>77</v>
      </c>
      <c r="D3747" s="487">
        <v>4740.4399999999996</v>
      </c>
    </row>
    <row r="3748" spans="1:4" ht="25" x14ac:dyDescent="0.25">
      <c r="A3748" s="88" t="s">
        <v>7280</v>
      </c>
      <c r="B3748" s="193" t="s">
        <v>10771</v>
      </c>
      <c r="C3748" s="88" t="s">
        <v>77</v>
      </c>
      <c r="D3748" s="487">
        <v>5776.76</v>
      </c>
    </row>
    <row r="3749" spans="1:4" ht="25" x14ac:dyDescent="0.25">
      <c r="A3749" s="88" t="s">
        <v>7302</v>
      </c>
      <c r="B3749" s="193" t="s">
        <v>10793</v>
      </c>
      <c r="C3749" s="88" t="s">
        <v>77</v>
      </c>
      <c r="D3749" s="487">
        <v>493.46</v>
      </c>
    </row>
    <row r="3750" spans="1:4" ht="25" x14ac:dyDescent="0.25">
      <c r="A3750" s="88" t="s">
        <v>7299</v>
      </c>
      <c r="B3750" s="193" t="s">
        <v>10790</v>
      </c>
      <c r="C3750" s="88" t="s">
        <v>77</v>
      </c>
      <c r="D3750" s="487">
        <v>680.83</v>
      </c>
    </row>
    <row r="3751" spans="1:4" ht="25" x14ac:dyDescent="0.25">
      <c r="A3751" s="88" t="s">
        <v>7300</v>
      </c>
      <c r="B3751" s="193" t="s">
        <v>10791</v>
      </c>
      <c r="C3751" s="88" t="s">
        <v>77</v>
      </c>
      <c r="D3751" s="487">
        <v>1195.1099999999999</v>
      </c>
    </row>
    <row r="3752" spans="1:4" ht="25" x14ac:dyDescent="0.25">
      <c r="A3752" s="88" t="s">
        <v>7290</v>
      </c>
      <c r="B3752" s="193" t="s">
        <v>10781</v>
      </c>
      <c r="C3752" s="88" t="s">
        <v>77</v>
      </c>
      <c r="D3752" s="487">
        <v>1628.2</v>
      </c>
    </row>
    <row r="3753" spans="1:4" ht="25" x14ac:dyDescent="0.25">
      <c r="A3753" s="88" t="s">
        <v>7291</v>
      </c>
      <c r="B3753" s="193" t="s">
        <v>10782</v>
      </c>
      <c r="C3753" s="88" t="s">
        <v>77</v>
      </c>
      <c r="D3753" s="487">
        <v>2814.27</v>
      </c>
    </row>
    <row r="3754" spans="1:4" ht="25" x14ac:dyDescent="0.25">
      <c r="A3754" s="88" t="s">
        <v>7292</v>
      </c>
      <c r="B3754" s="193" t="s">
        <v>10783</v>
      </c>
      <c r="C3754" s="88" t="s">
        <v>77</v>
      </c>
      <c r="D3754" s="487">
        <v>3267.78</v>
      </c>
    </row>
    <row r="3755" spans="1:4" ht="25" x14ac:dyDescent="0.25">
      <c r="A3755" s="88" t="s">
        <v>7293</v>
      </c>
      <c r="B3755" s="193" t="s">
        <v>10784</v>
      </c>
      <c r="C3755" s="88" t="s">
        <v>77</v>
      </c>
      <c r="D3755" s="487">
        <v>4625.29</v>
      </c>
    </row>
    <row r="3756" spans="1:4" ht="25" x14ac:dyDescent="0.25">
      <c r="A3756" s="88" t="s">
        <v>7294</v>
      </c>
      <c r="B3756" s="193" t="s">
        <v>10785</v>
      </c>
      <c r="C3756" s="88" t="s">
        <v>77</v>
      </c>
      <c r="D3756" s="487">
        <v>5075.49</v>
      </c>
    </row>
    <row r="3757" spans="1:4" ht="25" x14ac:dyDescent="0.25">
      <c r="A3757" s="88" t="s">
        <v>7295</v>
      </c>
      <c r="B3757" s="193" t="s">
        <v>10786</v>
      </c>
      <c r="C3757" s="88" t="s">
        <v>77</v>
      </c>
      <c r="D3757" s="487">
        <v>5266.39</v>
      </c>
    </row>
    <row r="3758" spans="1:4" ht="25" x14ac:dyDescent="0.25">
      <c r="A3758" s="88" t="s">
        <v>7296</v>
      </c>
      <c r="B3758" s="193" t="s">
        <v>10787</v>
      </c>
      <c r="C3758" s="88" t="s">
        <v>77</v>
      </c>
      <c r="D3758" s="487">
        <v>5927.43</v>
      </c>
    </row>
    <row r="3759" spans="1:4" ht="25" x14ac:dyDescent="0.25">
      <c r="A3759" s="88" t="s">
        <v>7301</v>
      </c>
      <c r="B3759" s="193" t="s">
        <v>10792</v>
      </c>
      <c r="C3759" s="88" t="s">
        <v>77</v>
      </c>
      <c r="D3759" s="487">
        <v>627.37</v>
      </c>
    </row>
    <row r="3760" spans="1:4" ht="25" x14ac:dyDescent="0.25">
      <c r="A3760" s="88" t="s">
        <v>7297</v>
      </c>
      <c r="B3760" s="193" t="s">
        <v>10788</v>
      </c>
      <c r="C3760" s="88" t="s">
        <v>77</v>
      </c>
      <c r="D3760" s="487">
        <v>982.16</v>
      </c>
    </row>
    <row r="3761" spans="1:4" ht="25" x14ac:dyDescent="0.25">
      <c r="A3761" s="88" t="s">
        <v>7298</v>
      </c>
      <c r="B3761" s="193" t="s">
        <v>10789</v>
      </c>
      <c r="C3761" s="88" t="s">
        <v>77</v>
      </c>
      <c r="D3761" s="487">
        <v>1042.44</v>
      </c>
    </row>
    <row r="3762" spans="1:4" ht="25" x14ac:dyDescent="0.25">
      <c r="A3762" s="88" t="s">
        <v>7284</v>
      </c>
      <c r="B3762" s="193" t="s">
        <v>10775</v>
      </c>
      <c r="C3762" s="88" t="s">
        <v>77</v>
      </c>
      <c r="D3762" s="487">
        <v>1687.19</v>
      </c>
    </row>
    <row r="3763" spans="1:4" ht="25" x14ac:dyDescent="0.25">
      <c r="A3763" s="88" t="s">
        <v>7285</v>
      </c>
      <c r="B3763" s="193" t="s">
        <v>10776</v>
      </c>
      <c r="C3763" s="88" t="s">
        <v>77</v>
      </c>
      <c r="D3763" s="487">
        <v>2060.5</v>
      </c>
    </row>
    <row r="3764" spans="1:4" ht="25" x14ac:dyDescent="0.25">
      <c r="A3764" s="88" t="s">
        <v>7286</v>
      </c>
      <c r="B3764" s="193" t="s">
        <v>10777</v>
      </c>
      <c r="C3764" s="88" t="s">
        <v>77</v>
      </c>
      <c r="D3764" s="487">
        <v>3865.91</v>
      </c>
    </row>
    <row r="3765" spans="1:4" ht="25" x14ac:dyDescent="0.25">
      <c r="A3765" s="88" t="s">
        <v>7287</v>
      </c>
      <c r="B3765" s="193" t="s">
        <v>10778</v>
      </c>
      <c r="C3765" s="88" t="s">
        <v>77</v>
      </c>
      <c r="D3765" s="487">
        <v>4173.16</v>
      </c>
    </row>
    <row r="3766" spans="1:4" ht="25" x14ac:dyDescent="0.25">
      <c r="A3766" s="88" t="s">
        <v>7288</v>
      </c>
      <c r="B3766" s="193" t="s">
        <v>10779</v>
      </c>
      <c r="C3766" s="88" t="s">
        <v>77</v>
      </c>
      <c r="D3766" s="487">
        <v>5231.45</v>
      </c>
    </row>
    <row r="3767" spans="1:4" ht="25" x14ac:dyDescent="0.25">
      <c r="A3767" s="88" t="s">
        <v>7289</v>
      </c>
      <c r="B3767" s="193" t="s">
        <v>10780</v>
      </c>
      <c r="C3767" s="88" t="s">
        <v>77</v>
      </c>
      <c r="D3767" s="487">
        <v>9414.3700000000008</v>
      </c>
    </row>
    <row r="3768" spans="1:4" ht="25" x14ac:dyDescent="0.25">
      <c r="A3768" s="88" t="s">
        <v>7326</v>
      </c>
      <c r="B3768" s="193" t="s">
        <v>10817</v>
      </c>
      <c r="C3768" s="88" t="s">
        <v>77</v>
      </c>
      <c r="D3768" s="487">
        <v>200.32</v>
      </c>
    </row>
    <row r="3769" spans="1:4" ht="25" x14ac:dyDescent="0.25">
      <c r="A3769" s="88" t="s">
        <v>7324</v>
      </c>
      <c r="B3769" s="193" t="s">
        <v>10815</v>
      </c>
      <c r="C3769" s="88" t="s">
        <v>77</v>
      </c>
      <c r="D3769" s="487">
        <v>286.8</v>
      </c>
    </row>
    <row r="3770" spans="1:4" ht="25" x14ac:dyDescent="0.25">
      <c r="A3770" s="88" t="s">
        <v>7325</v>
      </c>
      <c r="B3770" s="193" t="s">
        <v>10816</v>
      </c>
      <c r="C3770" s="88" t="s">
        <v>77</v>
      </c>
      <c r="D3770" s="487">
        <v>358.55</v>
      </c>
    </row>
    <row r="3771" spans="1:4" ht="25" x14ac:dyDescent="0.25">
      <c r="A3771" s="88" t="s">
        <v>7317</v>
      </c>
      <c r="B3771" s="193" t="s">
        <v>10808</v>
      </c>
      <c r="C3771" s="88" t="s">
        <v>77</v>
      </c>
      <c r="D3771" s="487">
        <v>565.47</v>
      </c>
    </row>
    <row r="3772" spans="1:4" ht="25" x14ac:dyDescent="0.25">
      <c r="A3772" s="88" t="s">
        <v>7318</v>
      </c>
      <c r="B3772" s="193" t="s">
        <v>10809</v>
      </c>
      <c r="C3772" s="88" t="s">
        <v>77</v>
      </c>
      <c r="D3772" s="487">
        <v>784.19</v>
      </c>
    </row>
    <row r="3773" spans="1:4" ht="25" x14ac:dyDescent="0.25">
      <c r="A3773" s="88" t="s">
        <v>7319</v>
      </c>
      <c r="B3773" s="193" t="s">
        <v>10810</v>
      </c>
      <c r="C3773" s="88" t="s">
        <v>77</v>
      </c>
      <c r="D3773" s="487">
        <v>1356.51</v>
      </c>
    </row>
    <row r="3774" spans="1:4" ht="25" x14ac:dyDescent="0.25">
      <c r="A3774" s="88" t="s">
        <v>7320</v>
      </c>
      <c r="B3774" s="193" t="s">
        <v>10811</v>
      </c>
      <c r="C3774" s="88" t="s">
        <v>77</v>
      </c>
      <c r="D3774" s="487">
        <v>1597.83</v>
      </c>
    </row>
    <row r="3775" spans="1:4" ht="25" x14ac:dyDescent="0.25">
      <c r="A3775" s="88" t="s">
        <v>7321</v>
      </c>
      <c r="B3775" s="193" t="s">
        <v>10812</v>
      </c>
      <c r="C3775" s="88" t="s">
        <v>77</v>
      </c>
      <c r="D3775" s="487">
        <v>2191.66</v>
      </c>
    </row>
    <row r="3776" spans="1:4" ht="25" x14ac:dyDescent="0.25">
      <c r="A3776" s="88" t="s">
        <v>7322</v>
      </c>
      <c r="B3776" s="193" t="s">
        <v>10813</v>
      </c>
      <c r="C3776" s="88" t="s">
        <v>77</v>
      </c>
      <c r="D3776" s="487">
        <v>2324.29</v>
      </c>
    </row>
    <row r="3777" spans="1:4" ht="25" x14ac:dyDescent="0.25">
      <c r="A3777" s="88" t="s">
        <v>7323</v>
      </c>
      <c r="B3777" s="193" t="s">
        <v>10814</v>
      </c>
      <c r="C3777" s="88" t="s">
        <v>77</v>
      </c>
      <c r="D3777" s="487">
        <v>2958.55</v>
      </c>
    </row>
    <row r="3778" spans="1:4" ht="25" x14ac:dyDescent="0.25">
      <c r="A3778" s="88" t="s">
        <v>7312</v>
      </c>
      <c r="B3778" s="193" t="s">
        <v>10803</v>
      </c>
      <c r="C3778" s="88" t="s">
        <v>77</v>
      </c>
      <c r="D3778" s="487">
        <v>167.34</v>
      </c>
    </row>
    <row r="3779" spans="1:4" ht="25" x14ac:dyDescent="0.25">
      <c r="A3779" s="88" t="s">
        <v>7316</v>
      </c>
      <c r="B3779" s="193" t="s">
        <v>10807</v>
      </c>
      <c r="C3779" s="88" t="s">
        <v>77</v>
      </c>
      <c r="D3779" s="487">
        <v>174.53</v>
      </c>
    </row>
    <row r="3780" spans="1:4" ht="25" x14ac:dyDescent="0.25">
      <c r="A3780" s="88" t="s">
        <v>7314</v>
      </c>
      <c r="B3780" s="193" t="s">
        <v>10805</v>
      </c>
      <c r="C3780" s="88" t="s">
        <v>77</v>
      </c>
      <c r="D3780" s="487">
        <v>302.68</v>
      </c>
    </row>
    <row r="3781" spans="1:4" ht="25" x14ac:dyDescent="0.25">
      <c r="A3781" s="88" t="s">
        <v>7315</v>
      </c>
      <c r="B3781" s="193" t="s">
        <v>10806</v>
      </c>
      <c r="C3781" s="88" t="s">
        <v>77</v>
      </c>
      <c r="D3781" s="487">
        <v>395.08</v>
      </c>
    </row>
    <row r="3782" spans="1:4" ht="25" x14ac:dyDescent="0.25">
      <c r="A3782" s="88" t="s">
        <v>7306</v>
      </c>
      <c r="B3782" s="193" t="s">
        <v>10797</v>
      </c>
      <c r="C3782" s="88" t="s">
        <v>77</v>
      </c>
      <c r="D3782" s="487">
        <v>538.03</v>
      </c>
    </row>
    <row r="3783" spans="1:4" ht="25" x14ac:dyDescent="0.25">
      <c r="A3783" s="88" t="s">
        <v>7307</v>
      </c>
      <c r="B3783" s="193" t="s">
        <v>10798</v>
      </c>
      <c r="C3783" s="88" t="s">
        <v>77</v>
      </c>
      <c r="D3783" s="487">
        <v>857.93</v>
      </c>
    </row>
    <row r="3784" spans="1:4" ht="25" x14ac:dyDescent="0.25">
      <c r="A3784" s="88" t="s">
        <v>7308</v>
      </c>
      <c r="B3784" s="193" t="s">
        <v>10799</v>
      </c>
      <c r="C3784" s="88" t="s">
        <v>77</v>
      </c>
      <c r="D3784" s="487">
        <v>1348.79</v>
      </c>
    </row>
    <row r="3785" spans="1:4" ht="25" x14ac:dyDescent="0.25">
      <c r="A3785" s="88" t="s">
        <v>7309</v>
      </c>
      <c r="B3785" s="193" t="s">
        <v>10800</v>
      </c>
      <c r="C3785" s="88" t="s">
        <v>77</v>
      </c>
      <c r="D3785" s="487">
        <v>1678.64</v>
      </c>
    </row>
    <row r="3786" spans="1:4" ht="25" x14ac:dyDescent="0.25">
      <c r="A3786" s="88" t="s">
        <v>7310</v>
      </c>
      <c r="B3786" s="193" t="s">
        <v>10801</v>
      </c>
      <c r="C3786" s="88" t="s">
        <v>77</v>
      </c>
      <c r="D3786" s="487">
        <v>1881.74</v>
      </c>
    </row>
    <row r="3787" spans="1:4" ht="25" x14ac:dyDescent="0.25">
      <c r="A3787" s="88" t="s">
        <v>7311</v>
      </c>
      <c r="B3787" s="193" t="s">
        <v>10802</v>
      </c>
      <c r="C3787" s="88" t="s">
        <v>77</v>
      </c>
      <c r="D3787" s="487">
        <v>2847.22</v>
      </c>
    </row>
    <row r="3788" spans="1:4" ht="25" x14ac:dyDescent="0.25">
      <c r="A3788" s="88" t="s">
        <v>7313</v>
      </c>
      <c r="B3788" s="193" t="s">
        <v>10804</v>
      </c>
      <c r="C3788" s="88" t="s">
        <v>77</v>
      </c>
      <c r="D3788" s="487">
        <v>3455.02</v>
      </c>
    </row>
    <row r="3789" spans="1:4" ht="25" x14ac:dyDescent="0.25">
      <c r="A3789" s="88" t="s">
        <v>7359</v>
      </c>
      <c r="B3789" s="193" t="s">
        <v>10840</v>
      </c>
      <c r="C3789" s="88" t="s">
        <v>77</v>
      </c>
      <c r="D3789" s="487">
        <v>790.52</v>
      </c>
    </row>
    <row r="3790" spans="1:4" ht="25" x14ac:dyDescent="0.25">
      <c r="A3790" s="88" t="s">
        <v>7356</v>
      </c>
      <c r="B3790" s="193" t="s">
        <v>10837</v>
      </c>
      <c r="C3790" s="88" t="s">
        <v>77</v>
      </c>
      <c r="D3790" s="487">
        <v>936.35</v>
      </c>
    </row>
    <row r="3791" spans="1:4" ht="25" x14ac:dyDescent="0.25">
      <c r="A3791" s="88" t="s">
        <v>7355</v>
      </c>
      <c r="B3791" s="193" t="s">
        <v>10836</v>
      </c>
      <c r="C3791" s="88" t="s">
        <v>77</v>
      </c>
      <c r="D3791" s="487">
        <v>1088.55</v>
      </c>
    </row>
    <row r="3792" spans="1:4" ht="25" x14ac:dyDescent="0.25">
      <c r="A3792" s="88" t="s">
        <v>7357</v>
      </c>
      <c r="B3792" s="193" t="s">
        <v>10838</v>
      </c>
      <c r="C3792" s="88" t="s">
        <v>77</v>
      </c>
      <c r="D3792" s="487">
        <v>1387.92</v>
      </c>
    </row>
    <row r="3793" spans="1:4" ht="25" x14ac:dyDescent="0.25">
      <c r="A3793" s="88" t="s">
        <v>7358</v>
      </c>
      <c r="B3793" s="193" t="s">
        <v>10839</v>
      </c>
      <c r="C3793" s="88" t="s">
        <v>77</v>
      </c>
      <c r="D3793" s="487">
        <v>1728.48</v>
      </c>
    </row>
    <row r="3794" spans="1:4" ht="25" x14ac:dyDescent="0.25">
      <c r="A3794" s="88" t="s">
        <v>7344</v>
      </c>
      <c r="B3794" s="193" t="s">
        <v>10825</v>
      </c>
      <c r="C3794" s="88" t="s">
        <v>77</v>
      </c>
      <c r="D3794" s="487">
        <v>2214.8200000000002</v>
      </c>
    </row>
    <row r="3795" spans="1:4" ht="25" x14ac:dyDescent="0.25">
      <c r="A3795" s="88" t="s">
        <v>7345</v>
      </c>
      <c r="B3795" s="193" t="s">
        <v>10826</v>
      </c>
      <c r="C3795" s="88" t="s">
        <v>77</v>
      </c>
      <c r="D3795" s="487">
        <v>2622.41</v>
      </c>
    </row>
    <row r="3796" spans="1:4" ht="25" x14ac:dyDescent="0.25">
      <c r="A3796" s="88" t="s">
        <v>7346</v>
      </c>
      <c r="B3796" s="193" t="s">
        <v>10827</v>
      </c>
      <c r="C3796" s="88" t="s">
        <v>77</v>
      </c>
      <c r="D3796" s="487">
        <v>3138.18</v>
      </c>
    </row>
    <row r="3797" spans="1:4" ht="25" x14ac:dyDescent="0.25">
      <c r="A3797" s="88" t="s">
        <v>7347</v>
      </c>
      <c r="B3797" s="193" t="s">
        <v>10828</v>
      </c>
      <c r="C3797" s="88" t="s">
        <v>77</v>
      </c>
      <c r="D3797" s="487">
        <v>3653.95</v>
      </c>
    </row>
    <row r="3798" spans="1:4" ht="25" x14ac:dyDescent="0.25">
      <c r="A3798" s="88" t="s">
        <v>7348</v>
      </c>
      <c r="B3798" s="193" t="s">
        <v>10829</v>
      </c>
      <c r="C3798" s="88" t="s">
        <v>77</v>
      </c>
      <c r="D3798" s="487">
        <v>3952.98</v>
      </c>
    </row>
    <row r="3799" spans="1:4" ht="25" x14ac:dyDescent="0.25">
      <c r="A3799" s="88" t="s">
        <v>7349</v>
      </c>
      <c r="B3799" s="193" t="s">
        <v>10830</v>
      </c>
      <c r="C3799" s="88" t="s">
        <v>77</v>
      </c>
      <c r="D3799" s="487">
        <v>4341.8</v>
      </c>
    </row>
    <row r="3800" spans="1:4" ht="25" x14ac:dyDescent="0.25">
      <c r="A3800" s="88" t="s">
        <v>7350</v>
      </c>
      <c r="B3800" s="193" t="s">
        <v>10831</v>
      </c>
      <c r="C3800" s="88" t="s">
        <v>77</v>
      </c>
      <c r="D3800" s="487">
        <v>5383.66</v>
      </c>
    </row>
    <row r="3801" spans="1:4" ht="25" x14ac:dyDescent="0.25">
      <c r="A3801" s="88" t="s">
        <v>7351</v>
      </c>
      <c r="B3801" s="193" t="s">
        <v>10832</v>
      </c>
      <c r="C3801" s="88" t="s">
        <v>77</v>
      </c>
      <c r="D3801" s="487">
        <v>6978.43</v>
      </c>
    </row>
    <row r="3802" spans="1:4" ht="25" x14ac:dyDescent="0.25">
      <c r="A3802" s="88" t="s">
        <v>7352</v>
      </c>
      <c r="B3802" s="193" t="s">
        <v>10833</v>
      </c>
      <c r="C3802" s="88" t="s">
        <v>77</v>
      </c>
      <c r="D3802" s="487">
        <v>6978.43</v>
      </c>
    </row>
    <row r="3803" spans="1:4" ht="25" x14ac:dyDescent="0.25">
      <c r="A3803" s="88" t="s">
        <v>7353</v>
      </c>
      <c r="B3803" s="193" t="s">
        <v>10834</v>
      </c>
      <c r="C3803" s="88" t="s">
        <v>77</v>
      </c>
      <c r="D3803" s="487">
        <v>11532.26</v>
      </c>
    </row>
    <row r="3804" spans="1:4" ht="25" x14ac:dyDescent="0.25">
      <c r="A3804" s="88" t="s">
        <v>7354</v>
      </c>
      <c r="B3804" s="193" t="s">
        <v>10835</v>
      </c>
      <c r="C3804" s="88" t="s">
        <v>77</v>
      </c>
      <c r="D3804" s="487">
        <v>13794.28</v>
      </c>
    </row>
    <row r="3805" spans="1:4" ht="25" x14ac:dyDescent="0.25">
      <c r="A3805" s="88" t="s">
        <v>7374</v>
      </c>
      <c r="B3805" s="193" t="s">
        <v>10855</v>
      </c>
      <c r="C3805" s="88" t="s">
        <v>77</v>
      </c>
      <c r="D3805" s="487">
        <v>418.58</v>
      </c>
    </row>
    <row r="3806" spans="1:4" ht="25" x14ac:dyDescent="0.25">
      <c r="A3806" s="88" t="s">
        <v>7365</v>
      </c>
      <c r="B3806" s="193" t="s">
        <v>10846</v>
      </c>
      <c r="C3806" s="88" t="s">
        <v>77</v>
      </c>
      <c r="D3806" s="487">
        <v>552.33000000000004</v>
      </c>
    </row>
    <row r="3807" spans="1:4" ht="25" x14ac:dyDescent="0.25">
      <c r="A3807" s="88" t="s">
        <v>7366</v>
      </c>
      <c r="B3807" s="193" t="s">
        <v>10847</v>
      </c>
      <c r="C3807" s="88" t="s">
        <v>77</v>
      </c>
      <c r="D3807" s="487">
        <v>700.7</v>
      </c>
    </row>
    <row r="3808" spans="1:4" ht="25" x14ac:dyDescent="0.25">
      <c r="A3808" s="88" t="s">
        <v>7367</v>
      </c>
      <c r="B3808" s="193" t="s">
        <v>10848</v>
      </c>
      <c r="C3808" s="88" t="s">
        <v>77</v>
      </c>
      <c r="D3808" s="487">
        <v>1084.95</v>
      </c>
    </row>
    <row r="3809" spans="1:4" ht="25" x14ac:dyDescent="0.25">
      <c r="A3809" s="88" t="s">
        <v>7368</v>
      </c>
      <c r="B3809" s="193" t="s">
        <v>10849</v>
      </c>
      <c r="C3809" s="88" t="s">
        <v>77</v>
      </c>
      <c r="D3809" s="487">
        <v>1593.86</v>
      </c>
    </row>
    <row r="3810" spans="1:4" ht="25" x14ac:dyDescent="0.25">
      <c r="A3810" s="88" t="s">
        <v>7369</v>
      </c>
      <c r="B3810" s="193" t="s">
        <v>10850</v>
      </c>
      <c r="C3810" s="88" t="s">
        <v>77</v>
      </c>
      <c r="D3810" s="487">
        <v>1722.44</v>
      </c>
    </row>
    <row r="3811" spans="1:4" ht="25" x14ac:dyDescent="0.25">
      <c r="A3811" s="88" t="s">
        <v>7370</v>
      </c>
      <c r="B3811" s="193" t="s">
        <v>10851</v>
      </c>
      <c r="C3811" s="88" t="s">
        <v>77</v>
      </c>
      <c r="D3811" s="487">
        <v>2712.94</v>
      </c>
    </row>
    <row r="3812" spans="1:4" ht="25" x14ac:dyDescent="0.25">
      <c r="A3812" s="88" t="s">
        <v>7371</v>
      </c>
      <c r="B3812" s="193" t="s">
        <v>10852</v>
      </c>
      <c r="C3812" s="88" t="s">
        <v>77</v>
      </c>
      <c r="D3812" s="487">
        <v>3347.17</v>
      </c>
    </row>
    <row r="3813" spans="1:4" ht="25" x14ac:dyDescent="0.25">
      <c r="A3813" s="88" t="s">
        <v>7372</v>
      </c>
      <c r="B3813" s="193" t="s">
        <v>10853</v>
      </c>
      <c r="C3813" s="88" t="s">
        <v>77</v>
      </c>
      <c r="D3813" s="487">
        <v>3804.94</v>
      </c>
    </row>
    <row r="3814" spans="1:4" ht="25" x14ac:dyDescent="0.25">
      <c r="A3814" s="88" t="s">
        <v>7373</v>
      </c>
      <c r="B3814" s="193" t="s">
        <v>10854</v>
      </c>
      <c r="C3814" s="88" t="s">
        <v>77</v>
      </c>
      <c r="D3814" s="487">
        <v>4433.91</v>
      </c>
    </row>
    <row r="3815" spans="1:4" ht="25" x14ac:dyDescent="0.25">
      <c r="A3815" s="88" t="s">
        <v>7397</v>
      </c>
      <c r="B3815" s="193" t="s">
        <v>10878</v>
      </c>
      <c r="C3815" s="88" t="s">
        <v>77</v>
      </c>
      <c r="D3815" s="487">
        <v>650.66</v>
      </c>
    </row>
    <row r="3816" spans="1:4" ht="25" x14ac:dyDescent="0.25">
      <c r="A3816" s="88" t="s">
        <v>7388</v>
      </c>
      <c r="B3816" s="193" t="s">
        <v>10869</v>
      </c>
      <c r="C3816" s="88" t="s">
        <v>77</v>
      </c>
      <c r="D3816" s="487">
        <v>1181.52</v>
      </c>
    </row>
    <row r="3817" spans="1:4" ht="25" x14ac:dyDescent="0.25">
      <c r="A3817" s="88" t="s">
        <v>7389</v>
      </c>
      <c r="B3817" s="193" t="s">
        <v>10870</v>
      </c>
      <c r="C3817" s="88" t="s">
        <v>77</v>
      </c>
      <c r="D3817" s="487">
        <v>1316.37</v>
      </c>
    </row>
    <row r="3818" spans="1:4" ht="25" x14ac:dyDescent="0.25">
      <c r="A3818" s="88" t="s">
        <v>7390</v>
      </c>
      <c r="B3818" s="193" t="s">
        <v>10871</v>
      </c>
      <c r="C3818" s="88" t="s">
        <v>77</v>
      </c>
      <c r="D3818" s="487">
        <v>1908.7</v>
      </c>
    </row>
    <row r="3819" spans="1:4" ht="25" x14ac:dyDescent="0.25">
      <c r="A3819" s="88" t="s">
        <v>7391</v>
      </c>
      <c r="B3819" s="193" t="s">
        <v>10872</v>
      </c>
      <c r="C3819" s="88" t="s">
        <v>77</v>
      </c>
      <c r="D3819" s="487">
        <v>2863.65</v>
      </c>
    </row>
    <row r="3820" spans="1:4" ht="25" x14ac:dyDescent="0.25">
      <c r="A3820" s="88" t="s">
        <v>7392</v>
      </c>
      <c r="B3820" s="193" t="s">
        <v>10873</v>
      </c>
      <c r="C3820" s="88" t="s">
        <v>77</v>
      </c>
      <c r="D3820" s="487">
        <v>4007.02</v>
      </c>
    </row>
    <row r="3821" spans="1:4" ht="25" x14ac:dyDescent="0.25">
      <c r="A3821" s="88" t="s">
        <v>7393</v>
      </c>
      <c r="B3821" s="193" t="s">
        <v>10874</v>
      </c>
      <c r="C3821" s="88" t="s">
        <v>77</v>
      </c>
      <c r="D3821" s="487">
        <v>5170.57</v>
      </c>
    </row>
    <row r="3822" spans="1:4" ht="25" x14ac:dyDescent="0.25">
      <c r="A3822" s="88" t="s">
        <v>7394</v>
      </c>
      <c r="B3822" s="193" t="s">
        <v>10875</v>
      </c>
      <c r="C3822" s="88" t="s">
        <v>77</v>
      </c>
      <c r="D3822" s="487">
        <v>5554.66</v>
      </c>
    </row>
    <row r="3823" spans="1:4" ht="25" x14ac:dyDescent="0.25">
      <c r="A3823" s="88" t="s">
        <v>7395</v>
      </c>
      <c r="B3823" s="193" t="s">
        <v>10876</v>
      </c>
      <c r="C3823" s="88" t="s">
        <v>77</v>
      </c>
      <c r="D3823" s="487">
        <v>7381.7</v>
      </c>
    </row>
    <row r="3824" spans="1:4" ht="25" x14ac:dyDescent="0.25">
      <c r="A3824" s="88" t="s">
        <v>7396</v>
      </c>
      <c r="B3824" s="193" t="s">
        <v>10877</v>
      </c>
      <c r="C3824" s="88" t="s">
        <v>77</v>
      </c>
      <c r="D3824" s="487">
        <v>8552.16</v>
      </c>
    </row>
    <row r="3825" spans="1:4" ht="25" x14ac:dyDescent="0.25">
      <c r="A3825" s="88" t="s">
        <v>7375</v>
      </c>
      <c r="B3825" s="193" t="s">
        <v>10856</v>
      </c>
      <c r="C3825" s="88" t="s">
        <v>77</v>
      </c>
      <c r="D3825" s="487">
        <v>305.89</v>
      </c>
    </row>
    <row r="3826" spans="1:4" ht="25" x14ac:dyDescent="0.25">
      <c r="A3826" s="88" t="s">
        <v>7376</v>
      </c>
      <c r="B3826" s="193" t="s">
        <v>10857</v>
      </c>
      <c r="C3826" s="88" t="s">
        <v>77</v>
      </c>
      <c r="D3826" s="487">
        <v>469.51</v>
      </c>
    </row>
    <row r="3827" spans="1:4" ht="25" x14ac:dyDescent="0.25">
      <c r="A3827" s="88" t="s">
        <v>7377</v>
      </c>
      <c r="B3827" s="193" t="s">
        <v>10858</v>
      </c>
      <c r="C3827" s="88" t="s">
        <v>77</v>
      </c>
      <c r="D3827" s="487">
        <v>630.86</v>
      </c>
    </row>
    <row r="3828" spans="1:4" ht="25" x14ac:dyDescent="0.25">
      <c r="A3828" s="88" t="s">
        <v>7378</v>
      </c>
      <c r="B3828" s="193" t="s">
        <v>10859</v>
      </c>
      <c r="C3828" s="88" t="s">
        <v>77</v>
      </c>
      <c r="D3828" s="487">
        <v>891.53</v>
      </c>
    </row>
    <row r="3829" spans="1:4" ht="25" x14ac:dyDescent="0.25">
      <c r="A3829" s="88" t="s">
        <v>7379</v>
      </c>
      <c r="B3829" s="193" t="s">
        <v>10860</v>
      </c>
      <c r="C3829" s="88" t="s">
        <v>77</v>
      </c>
      <c r="D3829" s="487">
        <v>1333.78</v>
      </c>
    </row>
    <row r="3830" spans="1:4" ht="25" x14ac:dyDescent="0.25">
      <c r="A3830" s="88" t="s">
        <v>7380</v>
      </c>
      <c r="B3830" s="193" t="s">
        <v>10861</v>
      </c>
      <c r="C3830" s="88" t="s">
        <v>77</v>
      </c>
      <c r="D3830" s="487">
        <v>2004.15</v>
      </c>
    </row>
    <row r="3831" spans="1:4" ht="25" x14ac:dyDescent="0.25">
      <c r="A3831" s="88" t="s">
        <v>7381</v>
      </c>
      <c r="B3831" s="193" t="s">
        <v>10862</v>
      </c>
      <c r="C3831" s="88" t="s">
        <v>77</v>
      </c>
      <c r="D3831" s="487">
        <v>2415.19</v>
      </c>
    </row>
    <row r="3832" spans="1:4" ht="25" x14ac:dyDescent="0.25">
      <c r="A3832" s="88" t="s">
        <v>7382</v>
      </c>
      <c r="B3832" s="193" t="s">
        <v>10863</v>
      </c>
      <c r="C3832" s="88" t="s">
        <v>77</v>
      </c>
      <c r="D3832" s="487">
        <v>2653.16</v>
      </c>
    </row>
    <row r="3833" spans="1:4" ht="25" x14ac:dyDescent="0.25">
      <c r="A3833" s="88" t="s">
        <v>7383</v>
      </c>
      <c r="B3833" s="193" t="s">
        <v>10864</v>
      </c>
      <c r="C3833" s="88" t="s">
        <v>77</v>
      </c>
      <c r="D3833" s="487">
        <v>3884.87</v>
      </c>
    </row>
    <row r="3834" spans="1:4" ht="25" x14ac:dyDescent="0.25">
      <c r="A3834" s="88" t="s">
        <v>7384</v>
      </c>
      <c r="B3834" s="193" t="s">
        <v>10865</v>
      </c>
      <c r="C3834" s="88" t="s">
        <v>77</v>
      </c>
      <c r="D3834" s="487">
        <v>4702.93</v>
      </c>
    </row>
    <row r="3835" spans="1:4" ht="25" x14ac:dyDescent="0.25">
      <c r="A3835" s="88" t="s">
        <v>7405</v>
      </c>
      <c r="B3835" s="193" t="s">
        <v>10886</v>
      </c>
      <c r="C3835" s="88" t="s">
        <v>77</v>
      </c>
      <c r="D3835" s="487">
        <v>357.73</v>
      </c>
    </row>
    <row r="3836" spans="1:4" ht="25" x14ac:dyDescent="0.25">
      <c r="A3836" s="88" t="s">
        <v>7407</v>
      </c>
      <c r="B3836" s="193" t="s">
        <v>10888</v>
      </c>
      <c r="C3836" s="88" t="s">
        <v>77</v>
      </c>
      <c r="D3836" s="487">
        <v>673.98</v>
      </c>
    </row>
    <row r="3837" spans="1:4" ht="25" x14ac:dyDescent="0.25">
      <c r="A3837" s="88" t="s">
        <v>7406</v>
      </c>
      <c r="B3837" s="193" t="s">
        <v>10887</v>
      </c>
      <c r="C3837" s="88" t="s">
        <v>77</v>
      </c>
      <c r="D3837" s="487">
        <v>669.89</v>
      </c>
    </row>
    <row r="3838" spans="1:4" ht="25" x14ac:dyDescent="0.25">
      <c r="A3838" s="88" t="s">
        <v>7408</v>
      </c>
      <c r="B3838" s="193" t="s">
        <v>10889</v>
      </c>
      <c r="C3838" s="88" t="s">
        <v>77</v>
      </c>
      <c r="D3838" s="487">
        <v>1284.83</v>
      </c>
    </row>
    <row r="3839" spans="1:4" ht="25" x14ac:dyDescent="0.25">
      <c r="A3839" s="88" t="s">
        <v>7409</v>
      </c>
      <c r="B3839" s="193" t="s">
        <v>10890</v>
      </c>
      <c r="C3839" s="88" t="s">
        <v>77</v>
      </c>
      <c r="D3839" s="487">
        <v>1806.96</v>
      </c>
    </row>
    <row r="3840" spans="1:4" ht="25" x14ac:dyDescent="0.25">
      <c r="A3840" s="88" t="s">
        <v>7410</v>
      </c>
      <c r="B3840" s="193" t="s">
        <v>10891</v>
      </c>
      <c r="C3840" s="88" t="s">
        <v>77</v>
      </c>
      <c r="D3840" s="487">
        <v>1875.47</v>
      </c>
    </row>
    <row r="3841" spans="1:4" ht="25" x14ac:dyDescent="0.25">
      <c r="A3841" s="88" t="s">
        <v>7411</v>
      </c>
      <c r="B3841" s="193" t="s">
        <v>10892</v>
      </c>
      <c r="C3841" s="88" t="s">
        <v>77</v>
      </c>
      <c r="D3841" s="487">
        <v>1911.99</v>
      </c>
    </row>
    <row r="3842" spans="1:4" ht="25" x14ac:dyDescent="0.25">
      <c r="A3842" s="88" t="s">
        <v>7412</v>
      </c>
      <c r="B3842" s="193" t="s">
        <v>10893</v>
      </c>
      <c r="C3842" s="88" t="s">
        <v>77</v>
      </c>
      <c r="D3842" s="487">
        <v>2106.4899999999998</v>
      </c>
    </row>
    <row r="3843" spans="1:4" ht="25" x14ac:dyDescent="0.25">
      <c r="A3843" s="88" t="s">
        <v>7413</v>
      </c>
      <c r="B3843" s="193" t="s">
        <v>10894</v>
      </c>
      <c r="C3843" s="88" t="s">
        <v>77</v>
      </c>
      <c r="D3843" s="487">
        <v>2533.35</v>
      </c>
    </row>
    <row r="3844" spans="1:4" ht="25" x14ac:dyDescent="0.25">
      <c r="A3844" s="88" t="s">
        <v>7414</v>
      </c>
      <c r="B3844" s="193" t="s">
        <v>10895</v>
      </c>
      <c r="C3844" s="88" t="s">
        <v>77</v>
      </c>
      <c r="D3844" s="487">
        <v>2526.31</v>
      </c>
    </row>
    <row r="3845" spans="1:4" ht="25" x14ac:dyDescent="0.25">
      <c r="A3845" s="88" t="s">
        <v>7415</v>
      </c>
      <c r="B3845" s="193" t="s">
        <v>10896</v>
      </c>
      <c r="C3845" s="88" t="s">
        <v>77</v>
      </c>
      <c r="D3845" s="487">
        <v>3845.01</v>
      </c>
    </row>
    <row r="3846" spans="1:4" ht="25" x14ac:dyDescent="0.25">
      <c r="A3846" s="88" t="s">
        <v>7416</v>
      </c>
      <c r="B3846" s="193" t="s">
        <v>10897</v>
      </c>
      <c r="C3846" s="88" t="s">
        <v>77</v>
      </c>
      <c r="D3846" s="487">
        <v>3431.84</v>
      </c>
    </row>
    <row r="3847" spans="1:4" ht="25" x14ac:dyDescent="0.25">
      <c r="A3847" s="88" t="s">
        <v>7457</v>
      </c>
      <c r="B3847" s="193" t="s">
        <v>10938</v>
      </c>
      <c r="C3847" s="88" t="s">
        <v>77</v>
      </c>
      <c r="D3847" s="487">
        <v>363.05</v>
      </c>
    </row>
    <row r="3848" spans="1:4" ht="25" x14ac:dyDescent="0.25">
      <c r="A3848" s="88" t="s">
        <v>7454</v>
      </c>
      <c r="B3848" s="193" t="s">
        <v>10935</v>
      </c>
      <c r="C3848" s="88" t="s">
        <v>77</v>
      </c>
      <c r="D3848" s="487">
        <v>548.17999999999995</v>
      </c>
    </row>
    <row r="3849" spans="1:4" ht="25" x14ac:dyDescent="0.25">
      <c r="A3849" s="88" t="s">
        <v>7456</v>
      </c>
      <c r="B3849" s="193" t="s">
        <v>10937</v>
      </c>
      <c r="C3849" s="88" t="s">
        <v>77</v>
      </c>
      <c r="D3849" s="487">
        <v>817.61</v>
      </c>
    </row>
    <row r="3850" spans="1:4" ht="25" x14ac:dyDescent="0.25">
      <c r="A3850" s="88" t="s">
        <v>7455</v>
      </c>
      <c r="B3850" s="193" t="s">
        <v>10936</v>
      </c>
      <c r="C3850" s="88" t="s">
        <v>77</v>
      </c>
      <c r="D3850" s="487">
        <v>865.83</v>
      </c>
    </row>
    <row r="3851" spans="1:4" ht="25" x14ac:dyDescent="0.25">
      <c r="A3851" s="88" t="s">
        <v>7445</v>
      </c>
      <c r="B3851" s="193" t="s">
        <v>10926</v>
      </c>
      <c r="C3851" s="88" t="s">
        <v>77</v>
      </c>
      <c r="D3851" s="487">
        <v>1213.7</v>
      </c>
    </row>
    <row r="3852" spans="1:4" ht="25" x14ac:dyDescent="0.25">
      <c r="A3852" s="88" t="s">
        <v>7446</v>
      </c>
      <c r="B3852" s="193" t="s">
        <v>10927</v>
      </c>
      <c r="C3852" s="88" t="s">
        <v>77</v>
      </c>
      <c r="D3852" s="487">
        <v>970.96</v>
      </c>
    </row>
    <row r="3853" spans="1:4" ht="25" x14ac:dyDescent="0.25">
      <c r="A3853" s="88" t="s">
        <v>7447</v>
      </c>
      <c r="B3853" s="193" t="s">
        <v>10928</v>
      </c>
      <c r="C3853" s="88" t="s">
        <v>77</v>
      </c>
      <c r="D3853" s="487">
        <v>2246.0100000000002</v>
      </c>
    </row>
    <row r="3854" spans="1:4" ht="25" x14ac:dyDescent="0.25">
      <c r="A3854" s="88" t="s">
        <v>7448</v>
      </c>
      <c r="B3854" s="193" t="s">
        <v>10929</v>
      </c>
      <c r="C3854" s="88" t="s">
        <v>77</v>
      </c>
      <c r="D3854" s="487">
        <v>1687.88</v>
      </c>
    </row>
    <row r="3855" spans="1:4" ht="25" x14ac:dyDescent="0.25">
      <c r="A3855" s="88" t="s">
        <v>7449</v>
      </c>
      <c r="B3855" s="193" t="s">
        <v>10930</v>
      </c>
      <c r="C3855" s="88" t="s">
        <v>77</v>
      </c>
      <c r="D3855" s="487">
        <v>2571.6799999999998</v>
      </c>
    </row>
    <row r="3856" spans="1:4" ht="25" x14ac:dyDescent="0.25">
      <c r="A3856" s="88" t="s">
        <v>7450</v>
      </c>
      <c r="B3856" s="193" t="s">
        <v>10931</v>
      </c>
      <c r="C3856" s="88" t="s">
        <v>77</v>
      </c>
      <c r="D3856" s="487">
        <v>2021.22</v>
      </c>
    </row>
    <row r="3857" spans="1:4" ht="25" x14ac:dyDescent="0.25">
      <c r="A3857" s="88" t="s">
        <v>7451</v>
      </c>
      <c r="B3857" s="193" t="s">
        <v>10932</v>
      </c>
      <c r="C3857" s="88" t="s">
        <v>77</v>
      </c>
      <c r="D3857" s="487">
        <v>1899.28</v>
      </c>
    </row>
    <row r="3858" spans="1:4" ht="25" x14ac:dyDescent="0.25">
      <c r="A3858" s="88" t="s">
        <v>7452</v>
      </c>
      <c r="B3858" s="193" t="s">
        <v>10933</v>
      </c>
      <c r="C3858" s="88" t="s">
        <v>77</v>
      </c>
      <c r="D3858" s="487">
        <v>4453.7700000000004</v>
      </c>
    </row>
    <row r="3859" spans="1:4" ht="25" x14ac:dyDescent="0.25">
      <c r="A3859" s="88" t="s">
        <v>7453</v>
      </c>
      <c r="B3859" s="193" t="s">
        <v>10934</v>
      </c>
      <c r="C3859" s="88" t="s">
        <v>77</v>
      </c>
      <c r="D3859" s="487">
        <v>4815.83</v>
      </c>
    </row>
    <row r="3860" spans="1:4" ht="25" x14ac:dyDescent="0.25">
      <c r="A3860" s="88" t="s">
        <v>7444</v>
      </c>
      <c r="B3860" s="193" t="s">
        <v>10925</v>
      </c>
      <c r="C3860" s="88" t="s">
        <v>77</v>
      </c>
      <c r="D3860" s="487">
        <v>331.26</v>
      </c>
    </row>
    <row r="3861" spans="1:4" ht="25" x14ac:dyDescent="0.25">
      <c r="A3861" s="88" t="s">
        <v>7440</v>
      </c>
      <c r="B3861" s="193" t="s">
        <v>10921</v>
      </c>
      <c r="C3861" s="88" t="s">
        <v>77</v>
      </c>
      <c r="D3861" s="487">
        <v>512.03</v>
      </c>
    </row>
    <row r="3862" spans="1:4" ht="25" x14ac:dyDescent="0.25">
      <c r="A3862" s="88" t="s">
        <v>7441</v>
      </c>
      <c r="B3862" s="193" t="s">
        <v>10922</v>
      </c>
      <c r="C3862" s="88" t="s">
        <v>77</v>
      </c>
      <c r="D3862" s="487">
        <v>439.26</v>
      </c>
    </row>
    <row r="3863" spans="1:4" ht="25" x14ac:dyDescent="0.25">
      <c r="A3863" s="88" t="s">
        <v>7443</v>
      </c>
      <c r="B3863" s="193" t="s">
        <v>10924</v>
      </c>
      <c r="C3863" s="88" t="s">
        <v>77</v>
      </c>
      <c r="D3863" s="487">
        <v>821.84</v>
      </c>
    </row>
    <row r="3864" spans="1:4" ht="25" x14ac:dyDescent="0.25">
      <c r="A3864" s="88" t="s">
        <v>7442</v>
      </c>
      <c r="B3864" s="193" t="s">
        <v>10923</v>
      </c>
      <c r="C3864" s="88" t="s">
        <v>77</v>
      </c>
      <c r="D3864" s="487">
        <v>655.42</v>
      </c>
    </row>
    <row r="3865" spans="1:4" ht="25" x14ac:dyDescent="0.25">
      <c r="A3865" s="88" t="s">
        <v>8418</v>
      </c>
      <c r="B3865" s="193" t="s">
        <v>11067</v>
      </c>
      <c r="C3865" s="88" t="s">
        <v>77</v>
      </c>
      <c r="D3865" s="487">
        <v>1024.3699999999999</v>
      </c>
    </row>
    <row r="3866" spans="1:4" ht="25" x14ac:dyDescent="0.25">
      <c r="A3866" s="88" t="s">
        <v>7432</v>
      </c>
      <c r="B3866" s="193" t="s">
        <v>10913</v>
      </c>
      <c r="C3866" s="88" t="s">
        <v>77</v>
      </c>
      <c r="D3866" s="487">
        <v>1125.03</v>
      </c>
    </row>
    <row r="3867" spans="1:4" ht="25" x14ac:dyDescent="0.25">
      <c r="A3867" s="88" t="s">
        <v>7421</v>
      </c>
      <c r="B3867" s="193" t="s">
        <v>10902</v>
      </c>
      <c r="C3867" s="88" t="s">
        <v>77</v>
      </c>
      <c r="D3867" s="487">
        <v>1147.6300000000001</v>
      </c>
    </row>
    <row r="3868" spans="1:4" ht="25" x14ac:dyDescent="0.25">
      <c r="A3868" s="88" t="s">
        <v>7433</v>
      </c>
      <c r="B3868" s="193" t="s">
        <v>10914</v>
      </c>
      <c r="C3868" s="88" t="s">
        <v>77</v>
      </c>
      <c r="D3868" s="487">
        <v>1494.49</v>
      </c>
    </row>
    <row r="3869" spans="1:4" ht="25" x14ac:dyDescent="0.25">
      <c r="A3869" s="88" t="s">
        <v>7434</v>
      </c>
      <c r="B3869" s="193" t="s">
        <v>10915</v>
      </c>
      <c r="C3869" s="88" t="s">
        <v>77</v>
      </c>
      <c r="D3869" s="487">
        <v>1119.77</v>
      </c>
    </row>
    <row r="3870" spans="1:4" ht="25" x14ac:dyDescent="0.25">
      <c r="A3870" s="88" t="s">
        <v>7435</v>
      </c>
      <c r="B3870" s="193" t="s">
        <v>10916</v>
      </c>
      <c r="C3870" s="88" t="s">
        <v>77</v>
      </c>
      <c r="D3870" s="487">
        <v>1723.71</v>
      </c>
    </row>
    <row r="3871" spans="1:4" ht="25" x14ac:dyDescent="0.25">
      <c r="A3871" s="88" t="s">
        <v>7436</v>
      </c>
      <c r="B3871" s="193" t="s">
        <v>10917</v>
      </c>
      <c r="C3871" s="88" t="s">
        <v>77</v>
      </c>
      <c r="D3871" s="487">
        <v>2247.3000000000002</v>
      </c>
    </row>
    <row r="3872" spans="1:4" ht="25" x14ac:dyDescent="0.25">
      <c r="A3872" s="88" t="s">
        <v>7437</v>
      </c>
      <c r="B3872" s="193" t="s">
        <v>10918</v>
      </c>
      <c r="C3872" s="88" t="s">
        <v>77</v>
      </c>
      <c r="D3872" s="487">
        <v>1608.74</v>
      </c>
    </row>
    <row r="3873" spans="1:4" ht="25" x14ac:dyDescent="0.25">
      <c r="A3873" s="88" t="s">
        <v>7438</v>
      </c>
      <c r="B3873" s="193" t="s">
        <v>10919</v>
      </c>
      <c r="C3873" s="88" t="s">
        <v>77</v>
      </c>
      <c r="D3873" s="487">
        <v>2348.1999999999998</v>
      </c>
    </row>
    <row r="3874" spans="1:4" ht="25" x14ac:dyDescent="0.25">
      <c r="A3874" s="88" t="s">
        <v>7439</v>
      </c>
      <c r="B3874" s="193" t="s">
        <v>10920</v>
      </c>
      <c r="C3874" s="88" t="s">
        <v>77</v>
      </c>
      <c r="D3874" s="487">
        <v>2781.98</v>
      </c>
    </row>
    <row r="3875" spans="1:4" ht="25" x14ac:dyDescent="0.25">
      <c r="A3875" s="88" t="s">
        <v>7422</v>
      </c>
      <c r="B3875" s="193" t="s">
        <v>10903</v>
      </c>
      <c r="C3875" s="88" t="s">
        <v>77</v>
      </c>
      <c r="D3875" s="487">
        <v>3027.71</v>
      </c>
    </row>
    <row r="3876" spans="1:4" ht="25" x14ac:dyDescent="0.25">
      <c r="A3876" s="88" t="s">
        <v>8419</v>
      </c>
      <c r="B3876" s="193" t="s">
        <v>11068</v>
      </c>
      <c r="C3876" s="88" t="s">
        <v>77</v>
      </c>
      <c r="D3876" s="487">
        <v>3380.79</v>
      </c>
    </row>
    <row r="3877" spans="1:4" ht="25" x14ac:dyDescent="0.25">
      <c r="A3877" s="88" t="s">
        <v>7423</v>
      </c>
      <c r="B3877" s="193" t="s">
        <v>10904</v>
      </c>
      <c r="C3877" s="88" t="s">
        <v>77</v>
      </c>
      <c r="D3877" s="487">
        <v>3757.48</v>
      </c>
    </row>
    <row r="3878" spans="1:4" ht="25" x14ac:dyDescent="0.25">
      <c r="A3878" s="88" t="s">
        <v>7424</v>
      </c>
      <c r="B3878" s="193" t="s">
        <v>10905</v>
      </c>
      <c r="C3878" s="88" t="s">
        <v>77</v>
      </c>
      <c r="D3878" s="487">
        <v>3676.57</v>
      </c>
    </row>
    <row r="3879" spans="1:4" ht="25" x14ac:dyDescent="0.25">
      <c r="A3879" s="88" t="s">
        <v>7425</v>
      </c>
      <c r="B3879" s="193" t="s">
        <v>10906</v>
      </c>
      <c r="C3879" s="88" t="s">
        <v>77</v>
      </c>
      <c r="D3879" s="487">
        <v>3785.91</v>
      </c>
    </row>
    <row r="3880" spans="1:4" ht="25" x14ac:dyDescent="0.25">
      <c r="A3880" s="88" t="s">
        <v>7426</v>
      </c>
      <c r="B3880" s="193" t="s">
        <v>10907</v>
      </c>
      <c r="C3880" s="88" t="s">
        <v>77</v>
      </c>
      <c r="D3880" s="487">
        <v>5254.3</v>
      </c>
    </row>
    <row r="3881" spans="1:4" ht="25" x14ac:dyDescent="0.25">
      <c r="A3881" s="88" t="s">
        <v>7427</v>
      </c>
      <c r="B3881" s="193" t="s">
        <v>10908</v>
      </c>
      <c r="C3881" s="88" t="s">
        <v>77</v>
      </c>
      <c r="D3881" s="487">
        <v>6593.64</v>
      </c>
    </row>
    <row r="3882" spans="1:4" ht="25" x14ac:dyDescent="0.25">
      <c r="A3882" s="88" t="s">
        <v>7428</v>
      </c>
      <c r="B3882" s="193" t="s">
        <v>10909</v>
      </c>
      <c r="C3882" s="88" t="s">
        <v>77</v>
      </c>
      <c r="D3882" s="487">
        <v>6879.35</v>
      </c>
    </row>
    <row r="3883" spans="1:4" ht="25" x14ac:dyDescent="0.25">
      <c r="A3883" s="88" t="s">
        <v>8420</v>
      </c>
      <c r="B3883" s="193" t="s">
        <v>11069</v>
      </c>
      <c r="C3883" s="88" t="s">
        <v>77</v>
      </c>
      <c r="D3883" s="487">
        <v>6374.53</v>
      </c>
    </row>
    <row r="3884" spans="1:4" ht="25" x14ac:dyDescent="0.25">
      <c r="A3884" s="88" t="s">
        <v>7429</v>
      </c>
      <c r="B3884" s="193" t="s">
        <v>10910</v>
      </c>
      <c r="C3884" s="88" t="s">
        <v>77</v>
      </c>
      <c r="D3884" s="487">
        <v>6969.22</v>
      </c>
    </row>
    <row r="3885" spans="1:4" ht="25" x14ac:dyDescent="0.25">
      <c r="A3885" s="88" t="s">
        <v>7430</v>
      </c>
      <c r="B3885" s="193" t="s">
        <v>10911</v>
      </c>
      <c r="C3885" s="88" t="s">
        <v>77</v>
      </c>
      <c r="D3885" s="487">
        <v>7694.03</v>
      </c>
    </row>
    <row r="3886" spans="1:4" ht="25" x14ac:dyDescent="0.25">
      <c r="A3886" s="88" t="s">
        <v>7431</v>
      </c>
      <c r="B3886" s="193" t="s">
        <v>10912</v>
      </c>
      <c r="C3886" s="88" t="s">
        <v>77</v>
      </c>
      <c r="D3886" s="487">
        <v>8120.38</v>
      </c>
    </row>
    <row r="3887" spans="1:4" ht="25" x14ac:dyDescent="0.25">
      <c r="A3887" s="88" t="s">
        <v>7458</v>
      </c>
      <c r="B3887" s="193" t="s">
        <v>10939</v>
      </c>
      <c r="C3887" s="88" t="s">
        <v>77</v>
      </c>
      <c r="D3887" s="487">
        <v>350.9</v>
      </c>
    </row>
    <row r="3888" spans="1:4" ht="25" x14ac:dyDescent="0.25">
      <c r="A3888" s="88" t="s">
        <v>7461</v>
      </c>
      <c r="B3888" s="193" t="s">
        <v>10941</v>
      </c>
      <c r="C3888" s="88" t="s">
        <v>77</v>
      </c>
      <c r="D3888" s="487">
        <v>463.3</v>
      </c>
    </row>
    <row r="3889" spans="1:4" ht="25" x14ac:dyDescent="0.25">
      <c r="A3889" s="88" t="s">
        <v>7460</v>
      </c>
      <c r="B3889" s="193" t="s">
        <v>10940</v>
      </c>
      <c r="C3889" s="88" t="s">
        <v>77</v>
      </c>
      <c r="D3889" s="487">
        <v>500.01</v>
      </c>
    </row>
    <row r="3890" spans="1:4" ht="25" x14ac:dyDescent="0.25">
      <c r="A3890" s="88" t="s">
        <v>7464</v>
      </c>
      <c r="B3890" s="193" t="s">
        <v>10944</v>
      </c>
      <c r="C3890" s="88" t="s">
        <v>77</v>
      </c>
      <c r="D3890" s="487">
        <v>591.41999999999996</v>
      </c>
    </row>
    <row r="3891" spans="1:4" ht="25" x14ac:dyDescent="0.25">
      <c r="A3891" s="88" t="s">
        <v>7462</v>
      </c>
      <c r="B3891" s="193" t="s">
        <v>10942</v>
      </c>
      <c r="C3891" s="88" t="s">
        <v>77</v>
      </c>
      <c r="D3891" s="487">
        <v>627.9</v>
      </c>
    </row>
    <row r="3892" spans="1:4" ht="25" x14ac:dyDescent="0.25">
      <c r="A3892" s="88" t="s">
        <v>7463</v>
      </c>
      <c r="B3892" s="193" t="s">
        <v>10943</v>
      </c>
      <c r="C3892" s="88" t="s">
        <v>77</v>
      </c>
      <c r="D3892" s="487">
        <v>667.78</v>
      </c>
    </row>
    <row r="3893" spans="1:4" ht="25" x14ac:dyDescent="0.25">
      <c r="A3893" s="88" t="s">
        <v>7465</v>
      </c>
      <c r="B3893" s="193" t="s">
        <v>10945</v>
      </c>
      <c r="C3893" s="88" t="s">
        <v>77</v>
      </c>
      <c r="D3893" s="487">
        <v>1041.48</v>
      </c>
    </row>
    <row r="3894" spans="1:4" ht="25" x14ac:dyDescent="0.25">
      <c r="A3894" s="88" t="s">
        <v>7466</v>
      </c>
      <c r="B3894" s="193" t="s">
        <v>10946</v>
      </c>
      <c r="C3894" s="88" t="s">
        <v>77</v>
      </c>
      <c r="D3894" s="487">
        <v>1069.67</v>
      </c>
    </row>
    <row r="3895" spans="1:4" ht="25" x14ac:dyDescent="0.25">
      <c r="A3895" s="88" t="s">
        <v>7467</v>
      </c>
      <c r="B3895" s="193" t="s">
        <v>10947</v>
      </c>
      <c r="C3895" s="88" t="s">
        <v>77</v>
      </c>
      <c r="D3895" s="487">
        <v>1504.14</v>
      </c>
    </row>
    <row r="3896" spans="1:4" ht="25" x14ac:dyDescent="0.25">
      <c r="A3896" s="88" t="s">
        <v>7468</v>
      </c>
      <c r="B3896" s="193" t="s">
        <v>10948</v>
      </c>
      <c r="C3896" s="88" t="s">
        <v>77</v>
      </c>
      <c r="D3896" s="487">
        <v>1453.27</v>
      </c>
    </row>
    <row r="3897" spans="1:4" ht="25" x14ac:dyDescent="0.25">
      <c r="A3897" s="88" t="s">
        <v>7469</v>
      </c>
      <c r="B3897" s="193" t="s">
        <v>10949</v>
      </c>
      <c r="C3897" s="88" t="s">
        <v>77</v>
      </c>
      <c r="D3897" s="487">
        <v>1572.01</v>
      </c>
    </row>
    <row r="3898" spans="1:4" ht="25" x14ac:dyDescent="0.25">
      <c r="A3898" s="88" t="s">
        <v>7470</v>
      </c>
      <c r="B3898" s="193" t="s">
        <v>10950</v>
      </c>
      <c r="C3898" s="88" t="s">
        <v>77</v>
      </c>
      <c r="D3898" s="487">
        <v>1691.87</v>
      </c>
    </row>
    <row r="3899" spans="1:4" ht="25" x14ac:dyDescent="0.25">
      <c r="A3899" s="88" t="s">
        <v>7471</v>
      </c>
      <c r="B3899" s="193" t="s">
        <v>10951</v>
      </c>
      <c r="C3899" s="88" t="s">
        <v>77</v>
      </c>
      <c r="D3899" s="487">
        <v>2154.2199999999998</v>
      </c>
    </row>
    <row r="3900" spans="1:4" ht="25" x14ac:dyDescent="0.25">
      <c r="A3900" s="88" t="s">
        <v>7472</v>
      </c>
      <c r="B3900" s="193" t="s">
        <v>10952</v>
      </c>
      <c r="C3900" s="88" t="s">
        <v>77</v>
      </c>
      <c r="D3900" s="487">
        <v>1994.56</v>
      </c>
    </row>
    <row r="3901" spans="1:4" ht="25" x14ac:dyDescent="0.25">
      <c r="A3901" s="88" t="s">
        <v>7473</v>
      </c>
      <c r="B3901" s="193" t="s">
        <v>10953</v>
      </c>
      <c r="C3901" s="88" t="s">
        <v>77</v>
      </c>
      <c r="D3901" s="487">
        <v>2300.25</v>
      </c>
    </row>
    <row r="3902" spans="1:4" ht="25" x14ac:dyDescent="0.25">
      <c r="A3902" s="88" t="s">
        <v>7474</v>
      </c>
      <c r="B3902" s="193" t="s">
        <v>10954</v>
      </c>
      <c r="C3902" s="88" t="s">
        <v>77</v>
      </c>
      <c r="D3902" s="487">
        <v>2270.89</v>
      </c>
    </row>
    <row r="3903" spans="1:4" ht="25" x14ac:dyDescent="0.25">
      <c r="A3903" s="88" t="s">
        <v>7475</v>
      </c>
      <c r="B3903" s="193" t="s">
        <v>10955</v>
      </c>
      <c r="C3903" s="88" t="s">
        <v>77</v>
      </c>
      <c r="D3903" s="487">
        <v>1822.79</v>
      </c>
    </row>
    <row r="3904" spans="1:4" ht="25" x14ac:dyDescent="0.25">
      <c r="A3904" s="88" t="s">
        <v>7476</v>
      </c>
      <c r="B3904" s="193" t="s">
        <v>10956</v>
      </c>
      <c r="C3904" s="88" t="s">
        <v>77</v>
      </c>
      <c r="D3904" s="487">
        <v>4194.4399999999996</v>
      </c>
    </row>
    <row r="3905" spans="1:4" ht="25" x14ac:dyDescent="0.25">
      <c r="A3905" s="88" t="s">
        <v>7477</v>
      </c>
      <c r="B3905" s="193" t="s">
        <v>10957</v>
      </c>
      <c r="C3905" s="88" t="s">
        <v>77</v>
      </c>
      <c r="D3905" s="487">
        <v>3362.72</v>
      </c>
    </row>
    <row r="3906" spans="1:4" ht="25" x14ac:dyDescent="0.25">
      <c r="A3906" s="88" t="s">
        <v>7518</v>
      </c>
      <c r="B3906" s="193" t="s">
        <v>10992</v>
      </c>
      <c r="C3906" s="88" t="s">
        <v>77</v>
      </c>
      <c r="D3906" s="487">
        <v>439.4</v>
      </c>
    </row>
    <row r="3907" spans="1:4" ht="25" x14ac:dyDescent="0.25">
      <c r="A3907" s="88" t="s">
        <v>7488</v>
      </c>
      <c r="B3907" s="193" t="s">
        <v>10962</v>
      </c>
      <c r="C3907" s="88" t="s">
        <v>77</v>
      </c>
      <c r="D3907" s="487">
        <v>518.23</v>
      </c>
    </row>
    <row r="3908" spans="1:4" ht="25" x14ac:dyDescent="0.25">
      <c r="A3908" s="88" t="s">
        <v>7489</v>
      </c>
      <c r="B3908" s="193" t="s">
        <v>10963</v>
      </c>
      <c r="C3908" s="88" t="s">
        <v>77</v>
      </c>
      <c r="D3908" s="487">
        <v>540.4</v>
      </c>
    </row>
    <row r="3909" spans="1:4" ht="25" x14ac:dyDescent="0.25">
      <c r="A3909" s="88" t="s">
        <v>7492</v>
      </c>
      <c r="B3909" s="193" t="s">
        <v>10966</v>
      </c>
      <c r="C3909" s="88" t="s">
        <v>77</v>
      </c>
      <c r="D3909" s="487">
        <v>721.1</v>
      </c>
    </row>
    <row r="3910" spans="1:4" ht="25" x14ac:dyDescent="0.25">
      <c r="A3910" s="88" t="s">
        <v>7490</v>
      </c>
      <c r="B3910" s="193" t="s">
        <v>10964</v>
      </c>
      <c r="C3910" s="88" t="s">
        <v>77</v>
      </c>
      <c r="D3910" s="487">
        <v>662.13</v>
      </c>
    </row>
    <row r="3911" spans="1:4" ht="25" x14ac:dyDescent="0.25">
      <c r="A3911" s="88" t="s">
        <v>7491</v>
      </c>
      <c r="B3911" s="193" t="s">
        <v>10965</v>
      </c>
      <c r="C3911" s="88" t="s">
        <v>77</v>
      </c>
      <c r="D3911" s="487">
        <v>759.63</v>
      </c>
    </row>
    <row r="3912" spans="1:4" ht="25" x14ac:dyDescent="0.25">
      <c r="A3912" s="88" t="s">
        <v>7496</v>
      </c>
      <c r="B3912" s="193" t="s">
        <v>10970</v>
      </c>
      <c r="C3912" s="88" t="s">
        <v>77</v>
      </c>
      <c r="D3912" s="487">
        <v>1116.3399999999999</v>
      </c>
    </row>
    <row r="3913" spans="1:4" ht="25" x14ac:dyDescent="0.25">
      <c r="A3913" s="88" t="s">
        <v>7493</v>
      </c>
      <c r="B3913" s="193" t="s">
        <v>10967</v>
      </c>
      <c r="C3913" s="88" t="s">
        <v>77</v>
      </c>
      <c r="D3913" s="487">
        <v>1123.04</v>
      </c>
    </row>
    <row r="3914" spans="1:4" ht="25" x14ac:dyDescent="0.25">
      <c r="A3914" s="88" t="s">
        <v>7494</v>
      </c>
      <c r="B3914" s="193" t="s">
        <v>10968</v>
      </c>
      <c r="C3914" s="88" t="s">
        <v>77</v>
      </c>
      <c r="D3914" s="487">
        <v>1283.26</v>
      </c>
    </row>
    <row r="3915" spans="1:4" ht="25" x14ac:dyDescent="0.25">
      <c r="A3915" s="88" t="s">
        <v>7495</v>
      </c>
      <c r="B3915" s="193" t="s">
        <v>10969</v>
      </c>
      <c r="C3915" s="88" t="s">
        <v>77</v>
      </c>
      <c r="D3915" s="487">
        <v>1197.9100000000001</v>
      </c>
    </row>
    <row r="3916" spans="1:4" ht="25" x14ac:dyDescent="0.25">
      <c r="A3916" s="88" t="s">
        <v>7498</v>
      </c>
      <c r="B3916" s="193" t="s">
        <v>10972</v>
      </c>
      <c r="C3916" s="88" t="s">
        <v>77</v>
      </c>
      <c r="D3916" s="487">
        <v>1517.82</v>
      </c>
    </row>
    <row r="3917" spans="1:4" ht="25" x14ac:dyDescent="0.25">
      <c r="A3917" s="88" t="s">
        <v>7497</v>
      </c>
      <c r="B3917" s="193" t="s">
        <v>10971</v>
      </c>
      <c r="C3917" s="88" t="s">
        <v>77</v>
      </c>
      <c r="D3917" s="487">
        <v>1591.84</v>
      </c>
    </row>
    <row r="3918" spans="1:4" ht="25" x14ac:dyDescent="0.25">
      <c r="A3918" s="88" t="s">
        <v>7487</v>
      </c>
      <c r="B3918" s="193" t="s">
        <v>10961</v>
      </c>
      <c r="C3918" s="88" t="s">
        <v>77</v>
      </c>
      <c r="D3918" s="487">
        <v>1951.78</v>
      </c>
    </row>
    <row r="3919" spans="1:4" ht="25" x14ac:dyDescent="0.25">
      <c r="A3919" s="88" t="s">
        <v>7504</v>
      </c>
      <c r="B3919" s="193" t="s">
        <v>10978</v>
      </c>
      <c r="C3919" s="88" t="s">
        <v>77</v>
      </c>
      <c r="D3919" s="487">
        <v>1893.93</v>
      </c>
    </row>
    <row r="3920" spans="1:4" ht="25" x14ac:dyDescent="0.25">
      <c r="A3920" s="88" t="s">
        <v>7499</v>
      </c>
      <c r="B3920" s="193" t="s">
        <v>10973</v>
      </c>
      <c r="C3920" s="88" t="s">
        <v>77</v>
      </c>
      <c r="D3920" s="487">
        <v>2209.4299999999998</v>
      </c>
    </row>
    <row r="3921" spans="1:4" ht="25" x14ac:dyDescent="0.25">
      <c r="A3921" s="88" t="s">
        <v>7500</v>
      </c>
      <c r="B3921" s="193" t="s">
        <v>10974</v>
      </c>
      <c r="C3921" s="88" t="s">
        <v>77</v>
      </c>
      <c r="D3921" s="487">
        <v>2010.33</v>
      </c>
    </row>
    <row r="3922" spans="1:4" ht="25" x14ac:dyDescent="0.25">
      <c r="A3922" s="88" t="s">
        <v>7501</v>
      </c>
      <c r="B3922" s="193" t="s">
        <v>10975</v>
      </c>
      <c r="C3922" s="88" t="s">
        <v>77</v>
      </c>
      <c r="D3922" s="487">
        <v>2749.14</v>
      </c>
    </row>
    <row r="3923" spans="1:4" ht="25" x14ac:dyDescent="0.25">
      <c r="A3923" s="88" t="s">
        <v>7502</v>
      </c>
      <c r="B3923" s="193" t="s">
        <v>10976</v>
      </c>
      <c r="C3923" s="88" t="s">
        <v>77</v>
      </c>
      <c r="D3923" s="487">
        <v>2959.65</v>
      </c>
    </row>
    <row r="3924" spans="1:4" ht="25" x14ac:dyDescent="0.25">
      <c r="A3924" s="88" t="s">
        <v>7503</v>
      </c>
      <c r="B3924" s="193" t="s">
        <v>10977</v>
      </c>
      <c r="C3924" s="88" t="s">
        <v>77</v>
      </c>
      <c r="D3924" s="487">
        <v>3101.85</v>
      </c>
    </row>
    <row r="3925" spans="1:4" ht="25" x14ac:dyDescent="0.25">
      <c r="A3925" s="88" t="s">
        <v>7505</v>
      </c>
      <c r="B3925" s="193" t="s">
        <v>10979</v>
      </c>
      <c r="C3925" s="88" t="s">
        <v>77</v>
      </c>
      <c r="D3925" s="487">
        <v>2784.91</v>
      </c>
    </row>
    <row r="3926" spans="1:4" ht="25" x14ac:dyDescent="0.25">
      <c r="A3926" s="88" t="s">
        <v>7506</v>
      </c>
      <c r="B3926" s="193" t="s">
        <v>10980</v>
      </c>
      <c r="C3926" s="88" t="s">
        <v>77</v>
      </c>
      <c r="D3926" s="487">
        <v>3770.55</v>
      </c>
    </row>
    <row r="3927" spans="1:4" ht="25" x14ac:dyDescent="0.25">
      <c r="A3927" s="88" t="s">
        <v>7513</v>
      </c>
      <c r="B3927" s="193" t="s">
        <v>10987</v>
      </c>
      <c r="C3927" s="88" t="s">
        <v>77</v>
      </c>
      <c r="D3927" s="487">
        <v>3447.92</v>
      </c>
    </row>
    <row r="3928" spans="1:4" ht="25" x14ac:dyDescent="0.25">
      <c r="A3928" s="88" t="s">
        <v>7509</v>
      </c>
      <c r="B3928" s="193" t="s">
        <v>10983</v>
      </c>
      <c r="C3928" s="88" t="s">
        <v>77</v>
      </c>
      <c r="D3928" s="487">
        <v>3663.95</v>
      </c>
    </row>
    <row r="3929" spans="1:4" ht="25" x14ac:dyDescent="0.25">
      <c r="A3929" s="88" t="s">
        <v>7510</v>
      </c>
      <c r="B3929" s="193" t="s">
        <v>10984</v>
      </c>
      <c r="C3929" s="88" t="s">
        <v>77</v>
      </c>
      <c r="D3929" s="487">
        <v>3859.68</v>
      </c>
    </row>
    <row r="3930" spans="1:4" ht="25" x14ac:dyDescent="0.25">
      <c r="A3930" s="88" t="s">
        <v>7511</v>
      </c>
      <c r="B3930" s="193" t="s">
        <v>10985</v>
      </c>
      <c r="C3930" s="88" t="s">
        <v>77</v>
      </c>
      <c r="D3930" s="487">
        <v>4562.9799999999996</v>
      </c>
    </row>
    <row r="3931" spans="1:4" ht="25" x14ac:dyDescent="0.25">
      <c r="A3931" s="88" t="s">
        <v>7512</v>
      </c>
      <c r="B3931" s="193" t="s">
        <v>10986</v>
      </c>
      <c r="C3931" s="88" t="s">
        <v>77</v>
      </c>
      <c r="D3931" s="487">
        <v>5263.01</v>
      </c>
    </row>
    <row r="3932" spans="1:4" ht="25" x14ac:dyDescent="0.25">
      <c r="A3932" s="88" t="s">
        <v>7514</v>
      </c>
      <c r="B3932" s="193" t="s">
        <v>10988</v>
      </c>
      <c r="C3932" s="88" t="s">
        <v>77</v>
      </c>
      <c r="D3932" s="487">
        <v>4328.59</v>
      </c>
    </row>
    <row r="3933" spans="1:4" ht="25" x14ac:dyDescent="0.25">
      <c r="A3933" s="88" t="s">
        <v>7515</v>
      </c>
      <c r="B3933" s="193" t="s">
        <v>10989</v>
      </c>
      <c r="C3933" s="88" t="s">
        <v>77</v>
      </c>
      <c r="D3933" s="487">
        <v>5533.88</v>
      </c>
    </row>
    <row r="3934" spans="1:4" ht="25" x14ac:dyDescent="0.25">
      <c r="A3934" s="88" t="s">
        <v>7516</v>
      </c>
      <c r="B3934" s="193" t="s">
        <v>10990</v>
      </c>
      <c r="C3934" s="88" t="s">
        <v>77</v>
      </c>
      <c r="D3934" s="487">
        <v>6879.24</v>
      </c>
    </row>
    <row r="3935" spans="1:4" ht="25" x14ac:dyDescent="0.25">
      <c r="A3935" s="88" t="s">
        <v>7517</v>
      </c>
      <c r="B3935" s="193" t="s">
        <v>10991</v>
      </c>
      <c r="C3935" s="88" t="s">
        <v>77</v>
      </c>
      <c r="D3935" s="487">
        <v>11406.77</v>
      </c>
    </row>
    <row r="3936" spans="1:4" ht="25" x14ac:dyDescent="0.25">
      <c r="A3936" s="88" t="s">
        <v>7579</v>
      </c>
      <c r="B3936" s="193" t="s">
        <v>7580</v>
      </c>
      <c r="C3936" s="88" t="s">
        <v>77</v>
      </c>
      <c r="D3936" s="487">
        <v>608.95000000000005</v>
      </c>
    </row>
    <row r="3937" spans="1:4" ht="25" x14ac:dyDescent="0.25">
      <c r="A3937" s="88" t="s">
        <v>7546</v>
      </c>
      <c r="B3937" s="193" t="s">
        <v>7547</v>
      </c>
      <c r="C3937" s="88" t="s">
        <v>77</v>
      </c>
      <c r="D3937" s="487">
        <v>948.25</v>
      </c>
    </row>
    <row r="3938" spans="1:4" ht="25" x14ac:dyDescent="0.25">
      <c r="A3938" s="88" t="s">
        <v>7570</v>
      </c>
      <c r="B3938" s="193" t="s">
        <v>7571</v>
      </c>
      <c r="C3938" s="88" t="s">
        <v>77</v>
      </c>
      <c r="D3938" s="487">
        <v>845.86</v>
      </c>
    </row>
    <row r="3939" spans="1:4" ht="25" x14ac:dyDescent="0.25">
      <c r="A3939" s="88" t="s">
        <v>7549</v>
      </c>
      <c r="B3939" s="193" t="s">
        <v>7550</v>
      </c>
      <c r="C3939" s="88" t="s">
        <v>77</v>
      </c>
      <c r="D3939" s="487">
        <v>881.5</v>
      </c>
    </row>
    <row r="3940" spans="1:4" ht="25" x14ac:dyDescent="0.25">
      <c r="A3940" s="88" t="s">
        <v>7551</v>
      </c>
      <c r="B3940" s="193" t="s">
        <v>7552</v>
      </c>
      <c r="C3940" s="88" t="s">
        <v>77</v>
      </c>
      <c r="D3940" s="487">
        <v>1143.4000000000001</v>
      </c>
    </row>
    <row r="3941" spans="1:4" ht="25" x14ac:dyDescent="0.25">
      <c r="A3941" s="88" t="s">
        <v>7573</v>
      </c>
      <c r="B3941" s="193" t="s">
        <v>7574</v>
      </c>
      <c r="C3941" s="88" t="s">
        <v>77</v>
      </c>
      <c r="D3941" s="487">
        <v>1366.49</v>
      </c>
    </row>
    <row r="3942" spans="1:4" ht="25" x14ac:dyDescent="0.25">
      <c r="A3942" s="88" t="s">
        <v>7553</v>
      </c>
      <c r="B3942" s="193" t="s">
        <v>7554</v>
      </c>
      <c r="C3942" s="88" t="s">
        <v>77</v>
      </c>
      <c r="D3942" s="487">
        <v>1351.3</v>
      </c>
    </row>
    <row r="3943" spans="1:4" ht="25" x14ac:dyDescent="0.25">
      <c r="A3943" s="88" t="s">
        <v>7555</v>
      </c>
      <c r="B3943" s="193" t="s">
        <v>7556</v>
      </c>
      <c r="C3943" s="88" t="s">
        <v>77</v>
      </c>
      <c r="D3943" s="487">
        <v>1516.51</v>
      </c>
    </row>
    <row r="3944" spans="1:4" ht="25" x14ac:dyDescent="0.25">
      <c r="A3944" s="88" t="s">
        <v>7519</v>
      </c>
      <c r="B3944" s="193" t="s">
        <v>7520</v>
      </c>
      <c r="C3944" s="88" t="s">
        <v>77</v>
      </c>
      <c r="D3944" s="487">
        <v>1145.9000000000001</v>
      </c>
    </row>
    <row r="3945" spans="1:4" ht="25" x14ac:dyDescent="0.25">
      <c r="A3945" s="88" t="s">
        <v>7576</v>
      </c>
      <c r="B3945" s="193" t="s">
        <v>7577</v>
      </c>
      <c r="C3945" s="88" t="s">
        <v>77</v>
      </c>
      <c r="D3945" s="487">
        <v>1573.9</v>
      </c>
    </row>
    <row r="3946" spans="1:4" ht="25" x14ac:dyDescent="0.25">
      <c r="A3946" s="88" t="s">
        <v>7557</v>
      </c>
      <c r="B3946" s="193" t="s">
        <v>7558</v>
      </c>
      <c r="C3946" s="88" t="s">
        <v>77</v>
      </c>
      <c r="D3946" s="487">
        <v>1623.88</v>
      </c>
    </row>
    <row r="3947" spans="1:4" ht="25" x14ac:dyDescent="0.25">
      <c r="A3947" s="88" t="s">
        <v>7559</v>
      </c>
      <c r="B3947" s="193" t="s">
        <v>7560</v>
      </c>
      <c r="C3947" s="88" t="s">
        <v>77</v>
      </c>
      <c r="D3947" s="487">
        <v>2095.54</v>
      </c>
    </row>
    <row r="3948" spans="1:4" ht="25" x14ac:dyDescent="0.25">
      <c r="A3948" s="88" t="s">
        <v>7522</v>
      </c>
      <c r="B3948" s="193" t="s">
        <v>7523</v>
      </c>
      <c r="C3948" s="88" t="s">
        <v>77</v>
      </c>
      <c r="D3948" s="487">
        <v>2491.44</v>
      </c>
    </row>
    <row r="3949" spans="1:4" ht="25" x14ac:dyDescent="0.25">
      <c r="A3949" s="88" t="s">
        <v>7525</v>
      </c>
      <c r="B3949" s="193" t="s">
        <v>7526</v>
      </c>
      <c r="C3949" s="88" t="s">
        <v>77</v>
      </c>
      <c r="D3949" s="487">
        <v>3736.48</v>
      </c>
    </row>
    <row r="3950" spans="1:4" ht="25" x14ac:dyDescent="0.25">
      <c r="A3950" s="88" t="s">
        <v>7562</v>
      </c>
      <c r="B3950" s="193" t="s">
        <v>7563</v>
      </c>
      <c r="C3950" s="88" t="s">
        <v>77</v>
      </c>
      <c r="D3950" s="487">
        <v>4349.55</v>
      </c>
    </row>
    <row r="3951" spans="1:4" ht="25" x14ac:dyDescent="0.25">
      <c r="A3951" s="88" t="s">
        <v>7527</v>
      </c>
      <c r="B3951" s="193" t="s">
        <v>7528</v>
      </c>
      <c r="C3951" s="88" t="s">
        <v>77</v>
      </c>
      <c r="D3951" s="487">
        <v>4652.67</v>
      </c>
    </row>
    <row r="3952" spans="1:4" ht="25" x14ac:dyDescent="0.25">
      <c r="A3952" s="88" t="s">
        <v>7530</v>
      </c>
      <c r="B3952" s="193" t="s">
        <v>7531</v>
      </c>
      <c r="C3952" s="88" t="s">
        <v>77</v>
      </c>
      <c r="D3952" s="487">
        <v>6511.04</v>
      </c>
    </row>
    <row r="3953" spans="1:4" ht="25" x14ac:dyDescent="0.25">
      <c r="A3953" s="88" t="s">
        <v>7564</v>
      </c>
      <c r="B3953" s="193" t="s">
        <v>7565</v>
      </c>
      <c r="C3953" s="88" t="s">
        <v>77</v>
      </c>
      <c r="D3953" s="487">
        <v>5335.61</v>
      </c>
    </row>
    <row r="3954" spans="1:4" ht="25" x14ac:dyDescent="0.25">
      <c r="A3954" s="88" t="s">
        <v>7532</v>
      </c>
      <c r="B3954" s="193" t="s">
        <v>7533</v>
      </c>
      <c r="C3954" s="88" t="s">
        <v>77</v>
      </c>
      <c r="D3954" s="487">
        <v>6960.46</v>
      </c>
    </row>
    <row r="3955" spans="1:4" ht="25" x14ac:dyDescent="0.25">
      <c r="A3955" s="88" t="s">
        <v>7534</v>
      </c>
      <c r="B3955" s="193" t="s">
        <v>7535</v>
      </c>
      <c r="C3955" s="88" t="s">
        <v>77</v>
      </c>
      <c r="D3955" s="487">
        <v>7344.5</v>
      </c>
    </row>
    <row r="3956" spans="1:4" ht="25" x14ac:dyDescent="0.25">
      <c r="A3956" s="88" t="s">
        <v>7536</v>
      </c>
      <c r="B3956" s="193" t="s">
        <v>7537</v>
      </c>
      <c r="C3956" s="88" t="s">
        <v>77</v>
      </c>
      <c r="D3956" s="487">
        <v>10865.34</v>
      </c>
    </row>
    <row r="3957" spans="1:4" ht="25" x14ac:dyDescent="0.25">
      <c r="A3957" s="88" t="s">
        <v>7566</v>
      </c>
      <c r="B3957" s="193" t="s">
        <v>7567</v>
      </c>
      <c r="C3957" s="88" t="s">
        <v>77</v>
      </c>
      <c r="D3957" s="487">
        <v>9071.0499999999993</v>
      </c>
    </row>
    <row r="3958" spans="1:4" ht="25" x14ac:dyDescent="0.25">
      <c r="A3958" s="88" t="s">
        <v>7538</v>
      </c>
      <c r="B3958" s="193" t="s">
        <v>7539</v>
      </c>
      <c r="C3958" s="88" t="s">
        <v>77</v>
      </c>
      <c r="D3958" s="487">
        <v>9214.2999999999993</v>
      </c>
    </row>
    <row r="3959" spans="1:4" ht="25" x14ac:dyDescent="0.25">
      <c r="A3959" s="88" t="s">
        <v>7540</v>
      </c>
      <c r="B3959" s="193" t="s">
        <v>7541</v>
      </c>
      <c r="C3959" s="88" t="s">
        <v>77</v>
      </c>
      <c r="D3959" s="487">
        <v>10031.27</v>
      </c>
    </row>
    <row r="3960" spans="1:4" ht="25" x14ac:dyDescent="0.25">
      <c r="A3960" s="88" t="s">
        <v>7542</v>
      </c>
      <c r="B3960" s="193" t="s">
        <v>7543</v>
      </c>
      <c r="C3960" s="88" t="s">
        <v>77</v>
      </c>
      <c r="D3960" s="487">
        <v>11417.26</v>
      </c>
    </row>
    <row r="3961" spans="1:4" ht="25" x14ac:dyDescent="0.25">
      <c r="A3961" s="88" t="s">
        <v>7544</v>
      </c>
      <c r="B3961" s="193" t="s">
        <v>7545</v>
      </c>
      <c r="C3961" s="88" t="s">
        <v>77</v>
      </c>
      <c r="D3961" s="487">
        <v>14868.2</v>
      </c>
    </row>
    <row r="3962" spans="1:4" ht="25" x14ac:dyDescent="0.25">
      <c r="A3962" s="88" t="s">
        <v>7636</v>
      </c>
      <c r="B3962" s="193" t="s">
        <v>11036</v>
      </c>
      <c r="C3962" s="88" t="s">
        <v>77</v>
      </c>
      <c r="D3962" s="487">
        <v>521.1</v>
      </c>
    </row>
    <row r="3963" spans="1:4" ht="25" x14ac:dyDescent="0.25">
      <c r="A3963" s="88" t="s">
        <v>7637</v>
      </c>
      <c r="B3963" s="193" t="s">
        <v>11037</v>
      </c>
      <c r="C3963" s="88" t="s">
        <v>77</v>
      </c>
      <c r="D3963" s="487">
        <v>579.02</v>
      </c>
    </row>
    <row r="3964" spans="1:4" ht="25" x14ac:dyDescent="0.25">
      <c r="A3964" s="88" t="s">
        <v>7629</v>
      </c>
      <c r="B3964" s="193" t="s">
        <v>11031</v>
      </c>
      <c r="C3964" s="88" t="s">
        <v>77</v>
      </c>
      <c r="D3964" s="487">
        <v>719.31</v>
      </c>
    </row>
    <row r="3965" spans="1:4" ht="25" x14ac:dyDescent="0.25">
      <c r="A3965" s="88" t="s">
        <v>7634</v>
      </c>
      <c r="B3965" s="193" t="s">
        <v>7635</v>
      </c>
      <c r="C3965" s="88" t="s">
        <v>77</v>
      </c>
      <c r="D3965" s="487">
        <v>734</v>
      </c>
    </row>
    <row r="3966" spans="1:4" ht="25" x14ac:dyDescent="0.25">
      <c r="A3966" s="88" t="s">
        <v>7628</v>
      </c>
      <c r="B3966" s="193" t="s">
        <v>11030</v>
      </c>
      <c r="C3966" s="88" t="s">
        <v>77</v>
      </c>
      <c r="D3966" s="487">
        <v>930.63</v>
      </c>
    </row>
    <row r="3967" spans="1:4" ht="25" x14ac:dyDescent="0.25">
      <c r="A3967" s="88" t="s">
        <v>7632</v>
      </c>
      <c r="B3967" s="193" t="s">
        <v>11034</v>
      </c>
      <c r="C3967" s="88" t="s">
        <v>77</v>
      </c>
      <c r="D3967" s="487">
        <v>1218.33</v>
      </c>
    </row>
    <row r="3968" spans="1:4" ht="25" x14ac:dyDescent="0.25">
      <c r="A3968" s="88" t="s">
        <v>7633</v>
      </c>
      <c r="B3968" s="193" t="s">
        <v>11035</v>
      </c>
      <c r="C3968" s="88" t="s">
        <v>77</v>
      </c>
      <c r="D3968" s="487">
        <v>1241.82</v>
      </c>
    </row>
    <row r="3969" spans="1:4" ht="25" x14ac:dyDescent="0.25">
      <c r="A3969" s="88" t="s">
        <v>7630</v>
      </c>
      <c r="B3969" s="193" t="s">
        <v>11032</v>
      </c>
      <c r="C3969" s="88" t="s">
        <v>77</v>
      </c>
      <c r="D3969" s="487">
        <v>1330.85</v>
      </c>
    </row>
    <row r="3970" spans="1:4" ht="25" x14ac:dyDescent="0.25">
      <c r="A3970" s="88" t="s">
        <v>7631</v>
      </c>
      <c r="B3970" s="193" t="s">
        <v>11033</v>
      </c>
      <c r="C3970" s="88" t="s">
        <v>77</v>
      </c>
      <c r="D3970" s="487">
        <v>1345.34</v>
      </c>
    </row>
    <row r="3971" spans="1:4" ht="25" x14ac:dyDescent="0.25">
      <c r="A3971" s="88" t="s">
        <v>7592</v>
      </c>
      <c r="B3971" s="193" t="s">
        <v>7593</v>
      </c>
      <c r="C3971" s="88" t="s">
        <v>77</v>
      </c>
      <c r="D3971" s="487">
        <v>1403.61</v>
      </c>
    </row>
    <row r="3972" spans="1:4" ht="25" x14ac:dyDescent="0.25">
      <c r="A3972" s="88" t="s">
        <v>7594</v>
      </c>
      <c r="B3972" s="193" t="s">
        <v>7595</v>
      </c>
      <c r="C3972" s="88" t="s">
        <v>77</v>
      </c>
      <c r="D3972" s="487">
        <v>1698.59</v>
      </c>
    </row>
    <row r="3973" spans="1:4" ht="25" x14ac:dyDescent="0.25">
      <c r="A3973" s="88" t="s">
        <v>7596</v>
      </c>
      <c r="B3973" s="193" t="s">
        <v>7597</v>
      </c>
      <c r="C3973" s="88" t="s">
        <v>77</v>
      </c>
      <c r="D3973" s="487">
        <v>1614.08</v>
      </c>
    </row>
    <row r="3974" spans="1:4" ht="25" x14ac:dyDescent="0.25">
      <c r="A3974" s="88" t="s">
        <v>7586</v>
      </c>
      <c r="B3974" s="193" t="s">
        <v>11008</v>
      </c>
      <c r="C3974" s="88" t="s">
        <v>77</v>
      </c>
      <c r="D3974" s="487">
        <v>2435.89</v>
      </c>
    </row>
    <row r="3975" spans="1:4" ht="25" x14ac:dyDescent="0.25">
      <c r="A3975" s="88" t="s">
        <v>7587</v>
      </c>
      <c r="B3975" s="193" t="s">
        <v>11009</v>
      </c>
      <c r="C3975" s="88" t="s">
        <v>77</v>
      </c>
      <c r="D3975" s="487">
        <v>2621.2199999999998</v>
      </c>
    </row>
    <row r="3976" spans="1:4" ht="25" x14ac:dyDescent="0.25">
      <c r="A3976" s="88" t="s">
        <v>7588</v>
      </c>
      <c r="B3976" s="193" t="s">
        <v>11010</v>
      </c>
      <c r="C3976" s="88" t="s">
        <v>77</v>
      </c>
      <c r="D3976" s="487">
        <v>3057.79</v>
      </c>
    </row>
    <row r="3977" spans="1:4" ht="25" x14ac:dyDescent="0.25">
      <c r="A3977" s="88" t="s">
        <v>7589</v>
      </c>
      <c r="B3977" s="193" t="s">
        <v>11011</v>
      </c>
      <c r="C3977" s="88" t="s">
        <v>77</v>
      </c>
      <c r="D3977" s="487">
        <v>4027.77</v>
      </c>
    </row>
    <row r="3978" spans="1:4" ht="25" x14ac:dyDescent="0.25">
      <c r="A3978" s="88" t="s">
        <v>7590</v>
      </c>
      <c r="B3978" s="193" t="s">
        <v>11012</v>
      </c>
      <c r="C3978" s="88" t="s">
        <v>77</v>
      </c>
      <c r="D3978" s="487">
        <v>4512.09</v>
      </c>
    </row>
    <row r="3979" spans="1:4" ht="25" x14ac:dyDescent="0.25">
      <c r="A3979" s="88" t="s">
        <v>7591</v>
      </c>
      <c r="B3979" s="193" t="s">
        <v>11013</v>
      </c>
      <c r="C3979" s="88" t="s">
        <v>77</v>
      </c>
      <c r="D3979" s="487">
        <v>5150.8599999999997</v>
      </c>
    </row>
    <row r="3980" spans="1:4" ht="25" x14ac:dyDescent="0.25">
      <c r="A3980" s="88" t="s">
        <v>7608</v>
      </c>
      <c r="B3980" s="193" t="s">
        <v>11014</v>
      </c>
      <c r="C3980" s="88" t="s">
        <v>77</v>
      </c>
      <c r="D3980" s="487">
        <v>5163.95</v>
      </c>
    </row>
    <row r="3981" spans="1:4" ht="25" x14ac:dyDescent="0.25">
      <c r="A3981" s="88" t="s">
        <v>7609</v>
      </c>
      <c r="B3981" s="193" t="s">
        <v>11015</v>
      </c>
      <c r="C3981" s="88" t="s">
        <v>77</v>
      </c>
      <c r="D3981" s="487">
        <v>5324.47</v>
      </c>
    </row>
    <row r="3982" spans="1:4" ht="25" x14ac:dyDescent="0.25">
      <c r="A3982" s="88" t="s">
        <v>7610</v>
      </c>
      <c r="B3982" s="193" t="s">
        <v>11016</v>
      </c>
      <c r="C3982" s="88" t="s">
        <v>77</v>
      </c>
      <c r="D3982" s="487">
        <v>5853.11</v>
      </c>
    </row>
    <row r="3983" spans="1:4" ht="25" x14ac:dyDescent="0.25">
      <c r="A3983" s="88" t="s">
        <v>7611</v>
      </c>
      <c r="B3983" s="193" t="s">
        <v>11017</v>
      </c>
      <c r="C3983" s="88" t="s">
        <v>77</v>
      </c>
      <c r="D3983" s="487">
        <v>6299.78</v>
      </c>
    </row>
    <row r="3984" spans="1:4" ht="25" x14ac:dyDescent="0.25">
      <c r="A3984" s="88" t="s">
        <v>7612</v>
      </c>
      <c r="B3984" s="193" t="s">
        <v>11018</v>
      </c>
      <c r="C3984" s="88" t="s">
        <v>77</v>
      </c>
      <c r="D3984" s="487">
        <v>9702.49</v>
      </c>
    </row>
    <row r="3985" spans="1:4" ht="25" x14ac:dyDescent="0.25">
      <c r="A3985" s="88" t="s">
        <v>7613</v>
      </c>
      <c r="B3985" s="193" t="s">
        <v>11019</v>
      </c>
      <c r="C3985" s="88" t="s">
        <v>77</v>
      </c>
      <c r="D3985" s="487">
        <v>9023.02</v>
      </c>
    </row>
    <row r="3986" spans="1:4" ht="25" x14ac:dyDescent="0.25">
      <c r="A3986" s="88" t="s">
        <v>7616</v>
      </c>
      <c r="B3986" s="193" t="s">
        <v>11020</v>
      </c>
      <c r="C3986" s="88" t="s">
        <v>77</v>
      </c>
      <c r="D3986" s="487">
        <v>9288.14</v>
      </c>
    </row>
    <row r="3987" spans="1:4" ht="25" x14ac:dyDescent="0.25">
      <c r="A3987" s="88" t="s">
        <v>7617</v>
      </c>
      <c r="B3987" s="193" t="s">
        <v>11021</v>
      </c>
      <c r="C3987" s="88" t="s">
        <v>77</v>
      </c>
      <c r="D3987" s="487">
        <v>10368.709999999999</v>
      </c>
    </row>
    <row r="3988" spans="1:4" ht="25" x14ac:dyDescent="0.25">
      <c r="A3988" s="88" t="s">
        <v>7618</v>
      </c>
      <c r="B3988" s="193" t="s">
        <v>11022</v>
      </c>
      <c r="C3988" s="88" t="s">
        <v>77</v>
      </c>
      <c r="D3988" s="487">
        <v>10795.3</v>
      </c>
    </row>
    <row r="3989" spans="1:4" ht="25" x14ac:dyDescent="0.25">
      <c r="A3989" s="88" t="s">
        <v>7619</v>
      </c>
      <c r="B3989" s="193" t="s">
        <v>7620</v>
      </c>
      <c r="C3989" s="88" t="s">
        <v>77</v>
      </c>
      <c r="D3989" s="487">
        <v>11244.23</v>
      </c>
    </row>
    <row r="3990" spans="1:4" ht="25" x14ac:dyDescent="0.25">
      <c r="A3990" s="88" t="s">
        <v>7621</v>
      </c>
      <c r="B3990" s="193" t="s">
        <v>11023</v>
      </c>
      <c r="C3990" s="88" t="s">
        <v>77</v>
      </c>
      <c r="D3990" s="487">
        <v>11782.06</v>
      </c>
    </row>
    <row r="3991" spans="1:4" ht="25" x14ac:dyDescent="0.25">
      <c r="A3991" s="88" t="s">
        <v>7622</v>
      </c>
      <c r="B3991" s="193" t="s">
        <v>11024</v>
      </c>
      <c r="C3991" s="88" t="s">
        <v>77</v>
      </c>
      <c r="D3991" s="487">
        <v>12490.09</v>
      </c>
    </row>
    <row r="3992" spans="1:4" ht="25" x14ac:dyDescent="0.25">
      <c r="A3992" s="88" t="s">
        <v>7623</v>
      </c>
      <c r="B3992" s="193" t="s">
        <v>11025</v>
      </c>
      <c r="C3992" s="88" t="s">
        <v>77</v>
      </c>
      <c r="D3992" s="487">
        <v>12469.82</v>
      </c>
    </row>
    <row r="3993" spans="1:4" ht="25" x14ac:dyDescent="0.25">
      <c r="A3993" s="88" t="s">
        <v>7624</v>
      </c>
      <c r="B3993" s="193" t="s">
        <v>11026</v>
      </c>
      <c r="C3993" s="88" t="s">
        <v>77</v>
      </c>
      <c r="D3993" s="487">
        <v>13784.16</v>
      </c>
    </row>
    <row r="3994" spans="1:4" ht="25" x14ac:dyDescent="0.25">
      <c r="A3994" s="88" t="s">
        <v>7625</v>
      </c>
      <c r="B3994" s="193" t="s">
        <v>11027</v>
      </c>
      <c r="C3994" s="88" t="s">
        <v>77</v>
      </c>
      <c r="D3994" s="487">
        <v>14720.81</v>
      </c>
    </row>
    <row r="3995" spans="1:4" ht="25" x14ac:dyDescent="0.25">
      <c r="A3995" s="88" t="s">
        <v>7626</v>
      </c>
      <c r="B3995" s="193" t="s">
        <v>11028</v>
      </c>
      <c r="C3995" s="88" t="s">
        <v>77</v>
      </c>
      <c r="D3995" s="487">
        <v>15443.33</v>
      </c>
    </row>
    <row r="3996" spans="1:4" ht="25" x14ac:dyDescent="0.25">
      <c r="A3996" s="88" t="s">
        <v>7627</v>
      </c>
      <c r="B3996" s="193" t="s">
        <v>11029</v>
      </c>
      <c r="C3996" s="88" t="s">
        <v>77</v>
      </c>
      <c r="D3996" s="487">
        <v>15573.11</v>
      </c>
    </row>
    <row r="3997" spans="1:4" ht="25" x14ac:dyDescent="0.25">
      <c r="A3997" s="88" t="s">
        <v>7694</v>
      </c>
      <c r="B3997" s="193" t="s">
        <v>7695</v>
      </c>
      <c r="C3997" s="88" t="s">
        <v>77</v>
      </c>
      <c r="D3997" s="487">
        <v>478.75</v>
      </c>
    </row>
    <row r="3998" spans="1:4" ht="25" x14ac:dyDescent="0.25">
      <c r="A3998" s="88" t="s">
        <v>7684</v>
      </c>
      <c r="B3998" s="193" t="s">
        <v>7685</v>
      </c>
      <c r="C3998" s="88" t="s">
        <v>77</v>
      </c>
      <c r="D3998" s="487">
        <v>700.33</v>
      </c>
    </row>
    <row r="3999" spans="1:4" ht="25" x14ac:dyDescent="0.25">
      <c r="A3999" s="88" t="s">
        <v>7688</v>
      </c>
      <c r="B3999" s="193" t="s">
        <v>7689</v>
      </c>
      <c r="C3999" s="88" t="s">
        <v>77</v>
      </c>
      <c r="D3999" s="487">
        <v>976.44</v>
      </c>
    </row>
    <row r="4000" spans="1:4" ht="25" x14ac:dyDescent="0.25">
      <c r="A4000" s="88" t="s">
        <v>7663</v>
      </c>
      <c r="B4000" s="193" t="s">
        <v>7664</v>
      </c>
      <c r="C4000" s="88" t="s">
        <v>77</v>
      </c>
      <c r="D4000" s="487">
        <v>1310.4100000000001</v>
      </c>
    </row>
    <row r="4001" spans="1:4" ht="25" x14ac:dyDescent="0.25">
      <c r="A4001" s="88" t="s">
        <v>7666</v>
      </c>
      <c r="B4001" s="193" t="s">
        <v>7667</v>
      </c>
      <c r="C4001" s="88" t="s">
        <v>77</v>
      </c>
      <c r="D4001" s="487">
        <v>1658.84</v>
      </c>
    </row>
    <row r="4002" spans="1:4" ht="25" x14ac:dyDescent="0.25">
      <c r="A4002" s="88" t="s">
        <v>7670</v>
      </c>
      <c r="B4002" s="193" t="s">
        <v>7671</v>
      </c>
      <c r="C4002" s="88" t="s">
        <v>77</v>
      </c>
      <c r="D4002" s="487">
        <v>2162.29</v>
      </c>
    </row>
    <row r="4003" spans="1:4" ht="25" x14ac:dyDescent="0.25">
      <c r="A4003" s="88" t="s">
        <v>7674</v>
      </c>
      <c r="B4003" s="193" t="s">
        <v>7675</v>
      </c>
      <c r="C4003" s="88" t="s">
        <v>77</v>
      </c>
      <c r="D4003" s="487">
        <v>2722.4</v>
      </c>
    </row>
    <row r="4004" spans="1:4" ht="25" x14ac:dyDescent="0.25">
      <c r="A4004" s="88" t="s">
        <v>7678</v>
      </c>
      <c r="B4004" s="193" t="s">
        <v>7679</v>
      </c>
      <c r="C4004" s="88" t="s">
        <v>77</v>
      </c>
      <c r="D4004" s="487">
        <v>3075.4</v>
      </c>
    </row>
    <row r="4005" spans="1:4" ht="25" x14ac:dyDescent="0.25">
      <c r="A4005" s="88" t="s">
        <v>7680</v>
      </c>
      <c r="B4005" s="193" t="s">
        <v>7681</v>
      </c>
      <c r="C4005" s="88" t="s">
        <v>77</v>
      </c>
      <c r="D4005" s="487">
        <v>5591.94</v>
      </c>
    </row>
    <row r="4006" spans="1:4" ht="25" x14ac:dyDescent="0.25">
      <c r="A4006" s="88" t="s">
        <v>7661</v>
      </c>
      <c r="B4006" s="193" t="s">
        <v>11039</v>
      </c>
      <c r="C4006" s="88" t="s">
        <v>77</v>
      </c>
      <c r="D4006" s="487">
        <v>4144.28</v>
      </c>
    </row>
    <row r="4007" spans="1:4" ht="25" x14ac:dyDescent="0.25">
      <c r="A4007" s="88" t="s">
        <v>7696</v>
      </c>
      <c r="B4007" s="193" t="s">
        <v>7697</v>
      </c>
      <c r="C4007" s="88" t="s">
        <v>77</v>
      </c>
      <c r="D4007" s="487">
        <v>604.39</v>
      </c>
    </row>
    <row r="4008" spans="1:4" ht="25" x14ac:dyDescent="0.25">
      <c r="A4008" s="88" t="s">
        <v>7686</v>
      </c>
      <c r="B4008" s="193" t="s">
        <v>7687</v>
      </c>
      <c r="C4008" s="88" t="s">
        <v>77</v>
      </c>
      <c r="D4008" s="487">
        <v>797.47</v>
      </c>
    </row>
    <row r="4009" spans="1:4" ht="25" x14ac:dyDescent="0.25">
      <c r="A4009" s="88" t="s">
        <v>7690</v>
      </c>
      <c r="B4009" s="193" t="s">
        <v>7691</v>
      </c>
      <c r="C4009" s="88" t="s">
        <v>77</v>
      </c>
      <c r="D4009" s="487">
        <v>1056.04</v>
      </c>
    </row>
    <row r="4010" spans="1:4" ht="25" x14ac:dyDescent="0.25">
      <c r="A4010" s="88" t="s">
        <v>7665</v>
      </c>
      <c r="B4010" s="193" t="s">
        <v>11041</v>
      </c>
      <c r="C4010" s="88" t="s">
        <v>77</v>
      </c>
      <c r="D4010" s="487">
        <v>1268.3699999999999</v>
      </c>
    </row>
    <row r="4011" spans="1:4" ht="25" x14ac:dyDescent="0.25">
      <c r="A4011" s="88" t="s">
        <v>7668</v>
      </c>
      <c r="B4011" s="193" t="s">
        <v>7669</v>
      </c>
      <c r="C4011" s="88" t="s">
        <v>77</v>
      </c>
      <c r="D4011" s="487">
        <v>1779.32</v>
      </c>
    </row>
    <row r="4012" spans="1:4" ht="25" x14ac:dyDescent="0.25">
      <c r="A4012" s="88" t="s">
        <v>7672</v>
      </c>
      <c r="B4012" s="193" t="s">
        <v>7673</v>
      </c>
      <c r="C4012" s="88" t="s">
        <v>77</v>
      </c>
      <c r="D4012" s="487">
        <v>2798.08</v>
      </c>
    </row>
    <row r="4013" spans="1:4" ht="25" x14ac:dyDescent="0.25">
      <c r="A4013" s="88" t="s">
        <v>7676</v>
      </c>
      <c r="B4013" s="193" t="s">
        <v>7677</v>
      </c>
      <c r="C4013" s="88" t="s">
        <v>77</v>
      </c>
      <c r="D4013" s="487">
        <v>3096.26</v>
      </c>
    </row>
    <row r="4014" spans="1:4" ht="25" x14ac:dyDescent="0.25">
      <c r="A4014" s="88" t="s">
        <v>7660</v>
      </c>
      <c r="B4014" s="193" t="s">
        <v>11038</v>
      </c>
      <c r="C4014" s="88" t="s">
        <v>77</v>
      </c>
      <c r="D4014" s="487">
        <v>4266.93</v>
      </c>
    </row>
    <row r="4015" spans="1:4" ht="25" x14ac:dyDescent="0.25">
      <c r="A4015" s="88" t="s">
        <v>7682</v>
      </c>
      <c r="B4015" s="193" t="s">
        <v>7683</v>
      </c>
      <c r="C4015" s="88" t="s">
        <v>77</v>
      </c>
      <c r="D4015" s="487">
        <v>6638.94</v>
      </c>
    </row>
    <row r="4016" spans="1:4" ht="25" x14ac:dyDescent="0.25">
      <c r="A4016" s="88" t="s">
        <v>7662</v>
      </c>
      <c r="B4016" s="193" t="s">
        <v>11040</v>
      </c>
      <c r="C4016" s="88" t="s">
        <v>77</v>
      </c>
      <c r="D4016" s="487">
        <v>6131.14</v>
      </c>
    </row>
    <row r="4017" spans="1:4" ht="25" x14ac:dyDescent="0.25">
      <c r="A4017" s="88" t="s">
        <v>7658</v>
      </c>
      <c r="B4017" s="193" t="s">
        <v>7659</v>
      </c>
      <c r="C4017" s="88" t="s">
        <v>77</v>
      </c>
      <c r="D4017" s="487">
        <v>969.51</v>
      </c>
    </row>
    <row r="4018" spans="1:4" ht="25" x14ac:dyDescent="0.25">
      <c r="A4018" s="88" t="s">
        <v>7654</v>
      </c>
      <c r="B4018" s="193" t="s">
        <v>7655</v>
      </c>
      <c r="C4018" s="88" t="s">
        <v>77</v>
      </c>
      <c r="D4018" s="487">
        <v>1115.93</v>
      </c>
    </row>
    <row r="4019" spans="1:4" ht="25" x14ac:dyDescent="0.25">
      <c r="A4019" s="88" t="s">
        <v>7656</v>
      </c>
      <c r="B4019" s="193" t="s">
        <v>7657</v>
      </c>
      <c r="C4019" s="88" t="s">
        <v>77</v>
      </c>
      <c r="D4019" s="487">
        <v>1341.95</v>
      </c>
    </row>
    <row r="4020" spans="1:4" ht="25" x14ac:dyDescent="0.25">
      <c r="A4020" s="88" t="s">
        <v>7640</v>
      </c>
      <c r="B4020" s="193" t="s">
        <v>7641</v>
      </c>
      <c r="C4020" s="88" t="s">
        <v>77</v>
      </c>
      <c r="D4020" s="487">
        <v>1924.74</v>
      </c>
    </row>
    <row r="4021" spans="1:4" ht="25" x14ac:dyDescent="0.25">
      <c r="A4021" s="88" t="s">
        <v>7642</v>
      </c>
      <c r="B4021" s="193" t="s">
        <v>7643</v>
      </c>
      <c r="C4021" s="88" t="s">
        <v>77</v>
      </c>
      <c r="D4021" s="487">
        <v>2824.49</v>
      </c>
    </row>
    <row r="4022" spans="1:4" ht="25" x14ac:dyDescent="0.25">
      <c r="A4022" s="88" t="s">
        <v>7644</v>
      </c>
      <c r="B4022" s="193" t="s">
        <v>7645</v>
      </c>
      <c r="C4022" s="88" t="s">
        <v>77</v>
      </c>
      <c r="D4022" s="487">
        <v>4125.87</v>
      </c>
    </row>
    <row r="4023" spans="1:4" ht="25" x14ac:dyDescent="0.25">
      <c r="A4023" s="88" t="s">
        <v>7646</v>
      </c>
      <c r="B4023" s="193" t="s">
        <v>7647</v>
      </c>
      <c r="C4023" s="88" t="s">
        <v>77</v>
      </c>
      <c r="D4023" s="487">
        <v>4737.25</v>
      </c>
    </row>
    <row r="4024" spans="1:4" ht="25" x14ac:dyDescent="0.25">
      <c r="A4024" s="88" t="s">
        <v>7648</v>
      </c>
      <c r="B4024" s="193" t="s">
        <v>7649</v>
      </c>
      <c r="C4024" s="88" t="s">
        <v>77</v>
      </c>
      <c r="D4024" s="487">
        <v>5937.41</v>
      </c>
    </row>
    <row r="4025" spans="1:4" ht="25" x14ac:dyDescent="0.25">
      <c r="A4025" s="88" t="s">
        <v>7650</v>
      </c>
      <c r="B4025" s="193" t="s">
        <v>7651</v>
      </c>
      <c r="C4025" s="88" t="s">
        <v>77</v>
      </c>
      <c r="D4025" s="487">
        <v>11463.14</v>
      </c>
    </row>
    <row r="4026" spans="1:4" ht="25" x14ac:dyDescent="0.25">
      <c r="A4026" s="88" t="s">
        <v>7652</v>
      </c>
      <c r="B4026" s="193" t="s">
        <v>7653</v>
      </c>
      <c r="C4026" s="88" t="s">
        <v>77</v>
      </c>
      <c r="D4026" s="487">
        <v>12158.68</v>
      </c>
    </row>
    <row r="4027" spans="1:4" x14ac:dyDescent="0.25">
      <c r="A4027" s="88"/>
      <c r="B4027" s="193" t="s">
        <v>12395</v>
      </c>
      <c r="C4027" s="88"/>
      <c r="D4027" s="487"/>
    </row>
    <row r="4028" spans="1:4" ht="25" x14ac:dyDescent="0.25">
      <c r="A4028" s="88" t="s">
        <v>7052</v>
      </c>
      <c r="B4028" s="193" t="s">
        <v>7053</v>
      </c>
      <c r="C4028" s="88" t="s">
        <v>77</v>
      </c>
      <c r="D4028" s="487">
        <v>94.97</v>
      </c>
    </row>
    <row r="4029" spans="1:4" ht="25" x14ac:dyDescent="0.25">
      <c r="A4029" s="88" t="s">
        <v>7054</v>
      </c>
      <c r="B4029" s="193" t="s">
        <v>7055</v>
      </c>
      <c r="C4029" s="88" t="s">
        <v>77</v>
      </c>
      <c r="D4029" s="487">
        <v>131.87</v>
      </c>
    </row>
    <row r="4030" spans="1:4" ht="25" x14ac:dyDescent="0.25">
      <c r="A4030" s="88" t="s">
        <v>7050</v>
      </c>
      <c r="B4030" s="193" t="s">
        <v>7051</v>
      </c>
      <c r="C4030" s="88" t="s">
        <v>77</v>
      </c>
      <c r="D4030" s="487">
        <v>184.08</v>
      </c>
    </row>
    <row r="4031" spans="1:4" ht="25" x14ac:dyDescent="0.25">
      <c r="A4031" s="88" t="s">
        <v>9417</v>
      </c>
      <c r="B4031" s="193" t="s">
        <v>11075</v>
      </c>
      <c r="C4031" s="88" t="s">
        <v>77</v>
      </c>
      <c r="D4031" s="487">
        <v>264.7</v>
      </c>
    </row>
    <row r="4032" spans="1:4" ht="25" x14ac:dyDescent="0.25">
      <c r="A4032" s="88" t="s">
        <v>9418</v>
      </c>
      <c r="B4032" s="193" t="s">
        <v>11076</v>
      </c>
      <c r="C4032" s="88" t="s">
        <v>77</v>
      </c>
      <c r="D4032" s="487">
        <v>399.88</v>
      </c>
    </row>
    <row r="4033" spans="1:4" ht="25" x14ac:dyDescent="0.25">
      <c r="A4033" s="88" t="s">
        <v>9416</v>
      </c>
      <c r="B4033" s="193" t="s">
        <v>11074</v>
      </c>
      <c r="C4033" s="88" t="s">
        <v>77</v>
      </c>
      <c r="D4033" s="487">
        <v>689.69</v>
      </c>
    </row>
    <row r="4034" spans="1:4" ht="25" x14ac:dyDescent="0.25">
      <c r="A4034" s="88" t="s">
        <v>7150</v>
      </c>
      <c r="B4034" s="193" t="s">
        <v>10748</v>
      </c>
      <c r="C4034" s="88" t="s">
        <v>77</v>
      </c>
      <c r="D4034" s="487">
        <v>202.38</v>
      </c>
    </row>
    <row r="4035" spans="1:4" ht="25" x14ac:dyDescent="0.25">
      <c r="A4035" s="88" t="s">
        <v>7151</v>
      </c>
      <c r="B4035" s="193" t="s">
        <v>10749</v>
      </c>
      <c r="C4035" s="88" t="s">
        <v>77</v>
      </c>
      <c r="D4035" s="487">
        <v>288.29000000000002</v>
      </c>
    </row>
    <row r="4036" spans="1:4" ht="25" x14ac:dyDescent="0.25">
      <c r="A4036" s="88" t="s">
        <v>7149</v>
      </c>
      <c r="B4036" s="193" t="s">
        <v>10747</v>
      </c>
      <c r="C4036" s="88" t="s">
        <v>77</v>
      </c>
      <c r="D4036" s="487">
        <v>501.75</v>
      </c>
    </row>
    <row r="4037" spans="1:4" ht="25" x14ac:dyDescent="0.25">
      <c r="A4037" s="88" t="s">
        <v>7181</v>
      </c>
      <c r="B4037" s="193" t="s">
        <v>10751</v>
      </c>
      <c r="C4037" s="88" t="s">
        <v>77</v>
      </c>
      <c r="D4037" s="487">
        <v>183.43</v>
      </c>
    </row>
    <row r="4038" spans="1:4" ht="25" x14ac:dyDescent="0.25">
      <c r="A4038" s="88" t="s">
        <v>7182</v>
      </c>
      <c r="B4038" s="193" t="s">
        <v>10752</v>
      </c>
      <c r="C4038" s="88" t="s">
        <v>77</v>
      </c>
      <c r="D4038" s="487">
        <v>259.12</v>
      </c>
    </row>
    <row r="4039" spans="1:4" ht="25" x14ac:dyDescent="0.25">
      <c r="A4039" s="88" t="s">
        <v>7180</v>
      </c>
      <c r="B4039" s="193" t="s">
        <v>10750</v>
      </c>
      <c r="C4039" s="88" t="s">
        <v>77</v>
      </c>
      <c r="D4039" s="487">
        <v>345.22</v>
      </c>
    </row>
    <row r="4040" spans="1:4" ht="25" x14ac:dyDescent="0.25">
      <c r="A4040" s="88" t="s">
        <v>7217</v>
      </c>
      <c r="B4040" s="193" t="s">
        <v>10757</v>
      </c>
      <c r="C4040" s="88" t="s">
        <v>77</v>
      </c>
      <c r="D4040" s="487">
        <v>234.22</v>
      </c>
    </row>
    <row r="4041" spans="1:4" ht="25" x14ac:dyDescent="0.25">
      <c r="A4041" s="88" t="s">
        <v>7218</v>
      </c>
      <c r="B4041" s="193" t="s">
        <v>10758</v>
      </c>
      <c r="C4041" s="88" t="s">
        <v>77</v>
      </c>
      <c r="D4041" s="487">
        <v>370.67</v>
      </c>
    </row>
    <row r="4042" spans="1:4" ht="25" x14ac:dyDescent="0.25">
      <c r="A4042" s="88" t="s">
        <v>7216</v>
      </c>
      <c r="B4042" s="193" t="s">
        <v>10756</v>
      </c>
      <c r="C4042" s="88" t="s">
        <v>77</v>
      </c>
      <c r="D4042" s="487">
        <v>389.35</v>
      </c>
    </row>
    <row r="4043" spans="1:4" ht="25" x14ac:dyDescent="0.25">
      <c r="A4043" s="88" t="s">
        <v>7233</v>
      </c>
      <c r="B4043" s="193" t="s">
        <v>10763</v>
      </c>
      <c r="C4043" s="88" t="s">
        <v>77</v>
      </c>
      <c r="D4043" s="487">
        <v>227.38</v>
      </c>
    </row>
    <row r="4044" spans="1:4" ht="25" x14ac:dyDescent="0.25">
      <c r="A4044" s="88" t="s">
        <v>7234</v>
      </c>
      <c r="B4044" s="193" t="s">
        <v>10764</v>
      </c>
      <c r="C4044" s="88" t="s">
        <v>77</v>
      </c>
      <c r="D4044" s="487">
        <v>405.63</v>
      </c>
    </row>
    <row r="4045" spans="1:4" ht="25" x14ac:dyDescent="0.25">
      <c r="A4045" s="88" t="s">
        <v>7232</v>
      </c>
      <c r="B4045" s="193" t="s">
        <v>10762</v>
      </c>
      <c r="C4045" s="88" t="s">
        <v>77</v>
      </c>
      <c r="D4045" s="487">
        <v>477.15</v>
      </c>
    </row>
    <row r="4046" spans="1:4" ht="25" x14ac:dyDescent="0.25">
      <c r="A4046" s="88" t="s">
        <v>7386</v>
      </c>
      <c r="B4046" s="193" t="s">
        <v>10867</v>
      </c>
      <c r="C4046" s="88" t="s">
        <v>77</v>
      </c>
      <c r="D4046" s="487">
        <v>208.1</v>
      </c>
    </row>
    <row r="4047" spans="1:4" ht="25" x14ac:dyDescent="0.25">
      <c r="A4047" s="88" t="s">
        <v>7387</v>
      </c>
      <c r="B4047" s="193" t="s">
        <v>10868</v>
      </c>
      <c r="C4047" s="88" t="s">
        <v>77</v>
      </c>
      <c r="D4047" s="487">
        <v>264.92</v>
      </c>
    </row>
    <row r="4048" spans="1:4" ht="25" x14ac:dyDescent="0.25">
      <c r="A4048" s="88" t="s">
        <v>7385</v>
      </c>
      <c r="B4048" s="193" t="s">
        <v>10866</v>
      </c>
      <c r="C4048" s="88" t="s">
        <v>77</v>
      </c>
      <c r="D4048" s="487">
        <v>326.18</v>
      </c>
    </row>
    <row r="4049" spans="1:4" ht="25" x14ac:dyDescent="0.25">
      <c r="A4049" s="88" t="s">
        <v>7482</v>
      </c>
      <c r="B4049" s="193" t="s">
        <v>7483</v>
      </c>
      <c r="C4049" s="88" t="s">
        <v>77</v>
      </c>
      <c r="D4049" s="487">
        <v>205.74</v>
      </c>
    </row>
    <row r="4050" spans="1:4" ht="25" x14ac:dyDescent="0.25">
      <c r="A4050" s="88" t="s">
        <v>7478</v>
      </c>
      <c r="B4050" s="193" t="s">
        <v>7479</v>
      </c>
      <c r="C4050" s="88" t="s">
        <v>77</v>
      </c>
      <c r="D4050" s="487">
        <v>306.81</v>
      </c>
    </row>
    <row r="4051" spans="1:4" ht="25" x14ac:dyDescent="0.25">
      <c r="A4051" s="88" t="s">
        <v>7480</v>
      </c>
      <c r="B4051" s="193" t="s">
        <v>7481</v>
      </c>
      <c r="C4051" s="88" t="s">
        <v>77</v>
      </c>
      <c r="D4051" s="487">
        <v>330.97</v>
      </c>
    </row>
    <row r="4052" spans="1:4" ht="25" x14ac:dyDescent="0.25">
      <c r="A4052" s="88" t="s">
        <v>7583</v>
      </c>
      <c r="B4052" s="193" t="s">
        <v>11005</v>
      </c>
      <c r="C4052" s="88" t="s">
        <v>77</v>
      </c>
      <c r="D4052" s="487">
        <v>511.29</v>
      </c>
    </row>
    <row r="4053" spans="1:4" ht="25" x14ac:dyDescent="0.25">
      <c r="A4053" s="88" t="s">
        <v>7584</v>
      </c>
      <c r="B4053" s="193" t="s">
        <v>11006</v>
      </c>
      <c r="C4053" s="88" t="s">
        <v>77</v>
      </c>
      <c r="D4053" s="487">
        <v>242.92</v>
      </c>
    </row>
    <row r="4054" spans="1:4" ht="25" x14ac:dyDescent="0.25">
      <c r="A4054" s="88" t="s">
        <v>7585</v>
      </c>
      <c r="B4054" s="193" t="s">
        <v>11007</v>
      </c>
      <c r="C4054" s="88" t="s">
        <v>77</v>
      </c>
      <c r="D4054" s="487">
        <v>497.18</v>
      </c>
    </row>
    <row r="4055" spans="1:4" x14ac:dyDescent="0.25">
      <c r="A4055" s="88"/>
      <c r="B4055" s="193" t="s">
        <v>12396</v>
      </c>
      <c r="C4055" s="88"/>
      <c r="D4055" s="487"/>
    </row>
    <row r="4056" spans="1:4" ht="25" x14ac:dyDescent="0.25">
      <c r="A4056" s="88" t="s">
        <v>5818</v>
      </c>
      <c r="B4056" s="193" t="s">
        <v>5819</v>
      </c>
      <c r="C4056" s="88" t="s">
        <v>77</v>
      </c>
      <c r="D4056" s="487">
        <v>6575.21</v>
      </c>
    </row>
    <row r="4057" spans="1:4" x14ac:dyDescent="0.25">
      <c r="A4057" s="88"/>
      <c r="B4057" s="193" t="s">
        <v>12397</v>
      </c>
      <c r="C4057" s="88"/>
      <c r="D4057" s="487"/>
    </row>
    <row r="4058" spans="1:4" x14ac:dyDescent="0.25">
      <c r="A4058" s="88" t="s">
        <v>5820</v>
      </c>
      <c r="B4058" s="193" t="s">
        <v>12398</v>
      </c>
      <c r="C4058" s="88" t="s">
        <v>77</v>
      </c>
      <c r="D4058" s="487">
        <v>108.25</v>
      </c>
    </row>
    <row r="4059" spans="1:4" x14ac:dyDescent="0.25">
      <c r="A4059" s="88" t="s">
        <v>5821</v>
      </c>
      <c r="B4059" s="193" t="s">
        <v>10192</v>
      </c>
      <c r="C4059" s="88" t="s">
        <v>77</v>
      </c>
      <c r="D4059" s="487">
        <v>642.67999999999995</v>
      </c>
    </row>
    <row r="4060" spans="1:4" x14ac:dyDescent="0.25">
      <c r="A4060" s="88" t="s">
        <v>5822</v>
      </c>
      <c r="B4060" s="193" t="s">
        <v>10193</v>
      </c>
      <c r="C4060" s="88" t="s">
        <v>77</v>
      </c>
      <c r="D4060" s="487">
        <v>246.4</v>
      </c>
    </row>
    <row r="4061" spans="1:4" x14ac:dyDescent="0.25">
      <c r="A4061" s="88" t="s">
        <v>5823</v>
      </c>
      <c r="B4061" s="193" t="s">
        <v>10194</v>
      </c>
      <c r="C4061" s="88" t="s">
        <v>77</v>
      </c>
      <c r="D4061" s="487">
        <v>1810.88</v>
      </c>
    </row>
    <row r="4062" spans="1:4" x14ac:dyDescent="0.25">
      <c r="A4062" s="88" t="s">
        <v>11381</v>
      </c>
      <c r="B4062" s="193" t="s">
        <v>11382</v>
      </c>
      <c r="C4062" s="88" t="s">
        <v>75</v>
      </c>
      <c r="D4062" s="487">
        <v>655.55</v>
      </c>
    </row>
    <row r="4063" spans="1:4" x14ac:dyDescent="0.25">
      <c r="A4063" s="88"/>
      <c r="B4063" s="193" t="s">
        <v>12399</v>
      </c>
      <c r="C4063" s="88"/>
      <c r="D4063" s="487"/>
    </row>
    <row r="4064" spans="1:4" ht="25" x14ac:dyDescent="0.25">
      <c r="A4064" s="88" t="s">
        <v>6039</v>
      </c>
      <c r="B4064" s="193" t="s">
        <v>6040</v>
      </c>
      <c r="C4064" s="88" t="s">
        <v>77</v>
      </c>
      <c r="D4064" s="487">
        <v>1136.17</v>
      </c>
    </row>
    <row r="4065" spans="1:4" ht="25" x14ac:dyDescent="0.25">
      <c r="A4065" s="88" t="s">
        <v>6017</v>
      </c>
      <c r="B4065" s="193" t="s">
        <v>6018</v>
      </c>
      <c r="C4065" s="88" t="s">
        <v>77</v>
      </c>
      <c r="D4065" s="487">
        <v>1298</v>
      </c>
    </row>
    <row r="4066" spans="1:4" ht="25" x14ac:dyDescent="0.25">
      <c r="A4066" s="88" t="s">
        <v>6019</v>
      </c>
      <c r="B4066" s="193" t="s">
        <v>6020</v>
      </c>
      <c r="C4066" s="88" t="s">
        <v>77</v>
      </c>
      <c r="D4066" s="487">
        <v>1554.95</v>
      </c>
    </row>
    <row r="4067" spans="1:4" ht="25" x14ac:dyDescent="0.25">
      <c r="A4067" s="88" t="s">
        <v>6021</v>
      </c>
      <c r="B4067" s="193" t="s">
        <v>6022</v>
      </c>
      <c r="C4067" s="88" t="s">
        <v>77</v>
      </c>
      <c r="D4067" s="487">
        <v>1739.2</v>
      </c>
    </row>
    <row r="4068" spans="1:4" ht="25" x14ac:dyDescent="0.25">
      <c r="A4068" s="88" t="s">
        <v>6023</v>
      </c>
      <c r="B4068" s="193" t="s">
        <v>6024</v>
      </c>
      <c r="C4068" s="88" t="s">
        <v>77</v>
      </c>
      <c r="D4068" s="487">
        <v>1953.4</v>
      </c>
    </row>
    <row r="4069" spans="1:4" ht="25" x14ac:dyDescent="0.25">
      <c r="A4069" s="88" t="s">
        <v>6025</v>
      </c>
      <c r="B4069" s="193" t="s">
        <v>6026</v>
      </c>
      <c r="C4069" s="88" t="s">
        <v>77</v>
      </c>
      <c r="D4069" s="487">
        <v>2153.4</v>
      </c>
    </row>
    <row r="4070" spans="1:4" ht="25" x14ac:dyDescent="0.25">
      <c r="A4070" s="88" t="s">
        <v>6027</v>
      </c>
      <c r="B4070" s="193" t="s">
        <v>6028</v>
      </c>
      <c r="C4070" s="88" t="s">
        <v>77</v>
      </c>
      <c r="D4070" s="487">
        <v>2368.77</v>
      </c>
    </row>
    <row r="4071" spans="1:4" ht="25" x14ac:dyDescent="0.25">
      <c r="A4071" s="88" t="s">
        <v>6029</v>
      </c>
      <c r="B4071" s="193" t="s">
        <v>6030</v>
      </c>
      <c r="C4071" s="88" t="s">
        <v>77</v>
      </c>
      <c r="D4071" s="487">
        <v>2553.98</v>
      </c>
    </row>
    <row r="4072" spans="1:4" ht="25" x14ac:dyDescent="0.25">
      <c r="A4072" s="88" t="s">
        <v>6031</v>
      </c>
      <c r="B4072" s="193" t="s">
        <v>6032</v>
      </c>
      <c r="C4072" s="88" t="s">
        <v>77</v>
      </c>
      <c r="D4072" s="487">
        <v>2932.4</v>
      </c>
    </row>
    <row r="4073" spans="1:4" ht="25" x14ac:dyDescent="0.25">
      <c r="A4073" s="88" t="s">
        <v>6033</v>
      </c>
      <c r="B4073" s="193" t="s">
        <v>6034</v>
      </c>
      <c r="C4073" s="88" t="s">
        <v>77</v>
      </c>
      <c r="D4073" s="487">
        <v>2962.4</v>
      </c>
    </row>
    <row r="4074" spans="1:4" ht="25" x14ac:dyDescent="0.25">
      <c r="A4074" s="88" t="s">
        <v>6035</v>
      </c>
      <c r="B4074" s="193" t="s">
        <v>6036</v>
      </c>
      <c r="C4074" s="88" t="s">
        <v>77</v>
      </c>
      <c r="D4074" s="487">
        <v>3060.62</v>
      </c>
    </row>
    <row r="4075" spans="1:4" ht="25" x14ac:dyDescent="0.25">
      <c r="A4075" s="88" t="s">
        <v>5911</v>
      </c>
      <c r="B4075" s="193" t="s">
        <v>5912</v>
      </c>
      <c r="C4075" s="88" t="s">
        <v>77</v>
      </c>
      <c r="D4075" s="487">
        <v>1289.08</v>
      </c>
    </row>
    <row r="4076" spans="1:4" ht="25" x14ac:dyDescent="0.25">
      <c r="A4076" s="88" t="s">
        <v>5913</v>
      </c>
      <c r="B4076" s="193" t="s">
        <v>5914</v>
      </c>
      <c r="C4076" s="88" t="s">
        <v>77</v>
      </c>
      <c r="D4076" s="487">
        <v>1487</v>
      </c>
    </row>
    <row r="4077" spans="1:4" ht="25" x14ac:dyDescent="0.25">
      <c r="A4077" s="88" t="s">
        <v>5915</v>
      </c>
      <c r="B4077" s="193" t="s">
        <v>5916</v>
      </c>
      <c r="C4077" s="88" t="s">
        <v>77</v>
      </c>
      <c r="D4077" s="487">
        <v>1716.74</v>
      </c>
    </row>
    <row r="4078" spans="1:4" ht="25" x14ac:dyDescent="0.25">
      <c r="A4078" s="88" t="s">
        <v>5917</v>
      </c>
      <c r="B4078" s="193" t="s">
        <v>5918</v>
      </c>
      <c r="C4078" s="88" t="s">
        <v>77</v>
      </c>
      <c r="D4078" s="487">
        <v>1915.49</v>
      </c>
    </row>
    <row r="4079" spans="1:4" ht="25" x14ac:dyDescent="0.25">
      <c r="A4079" s="88" t="s">
        <v>5919</v>
      </c>
      <c r="B4079" s="193" t="s">
        <v>5920</v>
      </c>
      <c r="C4079" s="88" t="s">
        <v>77</v>
      </c>
      <c r="D4079" s="487">
        <v>2145.0500000000002</v>
      </c>
    </row>
    <row r="4080" spans="1:4" ht="25" x14ac:dyDescent="0.25">
      <c r="A4080" s="88" t="s">
        <v>5921</v>
      </c>
      <c r="B4080" s="193" t="s">
        <v>5922</v>
      </c>
      <c r="C4080" s="88" t="s">
        <v>77</v>
      </c>
      <c r="D4080" s="487">
        <v>2350.6799999999998</v>
      </c>
    </row>
    <row r="4081" spans="1:4" ht="25" x14ac:dyDescent="0.25">
      <c r="A4081" s="88" t="s">
        <v>5923</v>
      </c>
      <c r="B4081" s="193" t="s">
        <v>5924</v>
      </c>
      <c r="C4081" s="88" t="s">
        <v>77</v>
      </c>
      <c r="D4081" s="487">
        <v>2588.91</v>
      </c>
    </row>
    <row r="4082" spans="1:4" ht="25" x14ac:dyDescent="0.25">
      <c r="A4082" s="88" t="s">
        <v>5925</v>
      </c>
      <c r="B4082" s="193" t="s">
        <v>5926</v>
      </c>
      <c r="C4082" s="88" t="s">
        <v>77</v>
      </c>
      <c r="D4082" s="487">
        <v>2796.59</v>
      </c>
    </row>
    <row r="4083" spans="1:4" ht="25" x14ac:dyDescent="0.25">
      <c r="A4083" s="88" t="s">
        <v>5927</v>
      </c>
      <c r="B4083" s="193" t="s">
        <v>5928</v>
      </c>
      <c r="C4083" s="88" t="s">
        <v>77</v>
      </c>
      <c r="D4083" s="487">
        <v>3212.35</v>
      </c>
    </row>
    <row r="4084" spans="1:4" ht="25" x14ac:dyDescent="0.25">
      <c r="A4084" s="88" t="s">
        <v>6037</v>
      </c>
      <c r="B4084" s="193" t="s">
        <v>6038</v>
      </c>
      <c r="C4084" s="88" t="s">
        <v>77</v>
      </c>
      <c r="D4084" s="487">
        <v>3333.72</v>
      </c>
    </row>
    <row r="4085" spans="1:4" ht="25" x14ac:dyDescent="0.25">
      <c r="A4085" s="88" t="s">
        <v>5929</v>
      </c>
      <c r="B4085" s="193" t="s">
        <v>5930</v>
      </c>
      <c r="C4085" s="88" t="s">
        <v>77</v>
      </c>
      <c r="D4085" s="487">
        <v>3435.02</v>
      </c>
    </row>
    <row r="4086" spans="1:4" ht="25" x14ac:dyDescent="0.25">
      <c r="A4086" s="88" t="s">
        <v>5931</v>
      </c>
      <c r="B4086" s="193" t="s">
        <v>5932</v>
      </c>
      <c r="C4086" s="88" t="s">
        <v>77</v>
      </c>
      <c r="D4086" s="487">
        <v>1558.57</v>
      </c>
    </row>
    <row r="4087" spans="1:4" ht="25" x14ac:dyDescent="0.25">
      <c r="A4087" s="88" t="s">
        <v>5933</v>
      </c>
      <c r="B4087" s="193" t="s">
        <v>5934</v>
      </c>
      <c r="C4087" s="88" t="s">
        <v>77</v>
      </c>
      <c r="D4087" s="487">
        <v>1800.93</v>
      </c>
    </row>
    <row r="4088" spans="1:4" ht="25" x14ac:dyDescent="0.25">
      <c r="A4088" s="88" t="s">
        <v>5935</v>
      </c>
      <c r="B4088" s="193" t="s">
        <v>5936</v>
      </c>
      <c r="C4088" s="88" t="s">
        <v>77</v>
      </c>
      <c r="D4088" s="487">
        <v>2089.4299999999998</v>
      </c>
    </row>
    <row r="4089" spans="1:4" ht="25" x14ac:dyDescent="0.25">
      <c r="A4089" s="88" t="s">
        <v>5937</v>
      </c>
      <c r="B4089" s="193" t="s">
        <v>5938</v>
      </c>
      <c r="C4089" s="88" t="s">
        <v>77</v>
      </c>
      <c r="D4089" s="487">
        <v>2340.6999999999998</v>
      </c>
    </row>
    <row r="4090" spans="1:4" ht="25" x14ac:dyDescent="0.25">
      <c r="A4090" s="88" t="s">
        <v>5939</v>
      </c>
      <c r="B4090" s="193" t="s">
        <v>5940</v>
      </c>
      <c r="C4090" s="88" t="s">
        <v>77</v>
      </c>
      <c r="D4090" s="487">
        <v>2624.9</v>
      </c>
    </row>
    <row r="4091" spans="1:4" ht="25" x14ac:dyDescent="0.25">
      <c r="A4091" s="88" t="s">
        <v>5941</v>
      </c>
      <c r="B4091" s="193" t="s">
        <v>5942</v>
      </c>
      <c r="C4091" s="88" t="s">
        <v>77</v>
      </c>
      <c r="D4091" s="487">
        <v>2904.94</v>
      </c>
    </row>
    <row r="4092" spans="1:4" ht="25" x14ac:dyDescent="0.25">
      <c r="A4092" s="88" t="s">
        <v>5943</v>
      </c>
      <c r="B4092" s="193" t="s">
        <v>5944</v>
      </c>
      <c r="C4092" s="88" t="s">
        <v>77</v>
      </c>
      <c r="D4092" s="487">
        <v>3191.8</v>
      </c>
    </row>
    <row r="4093" spans="1:4" ht="25" x14ac:dyDescent="0.25">
      <c r="A4093" s="88" t="s">
        <v>5945</v>
      </c>
      <c r="B4093" s="193" t="s">
        <v>5946</v>
      </c>
      <c r="C4093" s="88" t="s">
        <v>77</v>
      </c>
      <c r="D4093" s="487">
        <v>3445.67</v>
      </c>
    </row>
    <row r="4094" spans="1:4" ht="25" x14ac:dyDescent="0.25">
      <c r="A4094" s="88" t="s">
        <v>5947</v>
      </c>
      <c r="B4094" s="193" t="s">
        <v>5948</v>
      </c>
      <c r="C4094" s="88" t="s">
        <v>77</v>
      </c>
      <c r="D4094" s="487">
        <v>3924.2</v>
      </c>
    </row>
    <row r="4095" spans="1:4" ht="25" x14ac:dyDescent="0.25">
      <c r="A4095" s="88" t="s">
        <v>5949</v>
      </c>
      <c r="B4095" s="193" t="s">
        <v>5950</v>
      </c>
      <c r="C4095" s="88" t="s">
        <v>77</v>
      </c>
      <c r="D4095" s="487">
        <v>3986.55</v>
      </c>
    </row>
    <row r="4096" spans="1:4" ht="25" x14ac:dyDescent="0.25">
      <c r="A4096" s="88" t="s">
        <v>5951</v>
      </c>
      <c r="B4096" s="193" t="s">
        <v>5952</v>
      </c>
      <c r="C4096" s="88" t="s">
        <v>77</v>
      </c>
      <c r="D4096" s="487">
        <v>4094.58</v>
      </c>
    </row>
    <row r="4097" spans="1:4" ht="25" x14ac:dyDescent="0.25">
      <c r="A4097" s="88" t="s">
        <v>5953</v>
      </c>
      <c r="B4097" s="193" t="s">
        <v>5954</v>
      </c>
      <c r="C4097" s="88" t="s">
        <v>77</v>
      </c>
      <c r="D4097" s="487">
        <v>2055.92</v>
      </c>
    </row>
    <row r="4098" spans="1:4" ht="25" x14ac:dyDescent="0.25">
      <c r="A4098" s="88" t="s">
        <v>5955</v>
      </c>
      <c r="B4098" s="193" t="s">
        <v>5956</v>
      </c>
      <c r="C4098" s="88" t="s">
        <v>77</v>
      </c>
      <c r="D4098" s="487">
        <v>2233.0500000000002</v>
      </c>
    </row>
    <row r="4099" spans="1:4" ht="25" x14ac:dyDescent="0.25">
      <c r="A4099" s="88" t="s">
        <v>5957</v>
      </c>
      <c r="B4099" s="193" t="s">
        <v>5958</v>
      </c>
      <c r="C4099" s="88" t="s">
        <v>77</v>
      </c>
      <c r="D4099" s="487">
        <v>2605.9899999999998</v>
      </c>
    </row>
    <row r="4100" spans="1:4" ht="25" x14ac:dyDescent="0.25">
      <c r="A4100" s="88" t="s">
        <v>5959</v>
      </c>
      <c r="B4100" s="193" t="s">
        <v>5960</v>
      </c>
      <c r="C4100" s="88" t="s">
        <v>77</v>
      </c>
      <c r="D4100" s="487">
        <v>2931.58</v>
      </c>
    </row>
    <row r="4101" spans="1:4" ht="25" x14ac:dyDescent="0.25">
      <c r="A4101" s="88" t="s">
        <v>5961</v>
      </c>
      <c r="B4101" s="193" t="s">
        <v>5962</v>
      </c>
      <c r="C4101" s="88" t="s">
        <v>77</v>
      </c>
      <c r="D4101" s="487">
        <v>3659.59</v>
      </c>
    </row>
    <row r="4102" spans="1:4" ht="25" x14ac:dyDescent="0.25">
      <c r="A4102" s="88" t="s">
        <v>5963</v>
      </c>
      <c r="B4102" s="193" t="s">
        <v>5964</v>
      </c>
      <c r="C4102" s="88" t="s">
        <v>77</v>
      </c>
      <c r="D4102" s="487">
        <v>3684.64</v>
      </c>
    </row>
    <row r="4103" spans="1:4" ht="25" x14ac:dyDescent="0.25">
      <c r="A4103" s="88" t="s">
        <v>5965</v>
      </c>
      <c r="B4103" s="193" t="s">
        <v>5966</v>
      </c>
      <c r="C4103" s="88" t="s">
        <v>77</v>
      </c>
      <c r="D4103" s="487">
        <v>4067.62</v>
      </c>
    </row>
    <row r="4104" spans="1:4" ht="25" x14ac:dyDescent="0.25">
      <c r="A4104" s="88" t="s">
        <v>5967</v>
      </c>
      <c r="B4104" s="193" t="s">
        <v>5968</v>
      </c>
      <c r="C4104" s="88" t="s">
        <v>77</v>
      </c>
      <c r="D4104" s="487">
        <v>4425.32</v>
      </c>
    </row>
    <row r="4105" spans="1:4" ht="25" x14ac:dyDescent="0.25">
      <c r="A4105" s="88" t="s">
        <v>5969</v>
      </c>
      <c r="B4105" s="193" t="s">
        <v>5970</v>
      </c>
      <c r="C4105" s="88" t="s">
        <v>77</v>
      </c>
      <c r="D4105" s="487">
        <v>4889.41</v>
      </c>
    </row>
    <row r="4106" spans="1:4" ht="25" x14ac:dyDescent="0.25">
      <c r="A4106" s="88" t="s">
        <v>5971</v>
      </c>
      <c r="B4106" s="193" t="s">
        <v>5972</v>
      </c>
      <c r="C4106" s="88" t="s">
        <v>77</v>
      </c>
      <c r="D4106" s="487">
        <v>4944.8999999999996</v>
      </c>
    </row>
    <row r="4107" spans="1:4" ht="25" x14ac:dyDescent="0.25">
      <c r="A4107" s="88" t="s">
        <v>5973</v>
      </c>
      <c r="B4107" s="193" t="s">
        <v>5974</v>
      </c>
      <c r="C4107" s="88" t="s">
        <v>77</v>
      </c>
      <c r="D4107" s="487">
        <v>5260.41</v>
      </c>
    </row>
    <row r="4108" spans="1:4" ht="25" x14ac:dyDescent="0.25">
      <c r="A4108" s="88" t="s">
        <v>5975</v>
      </c>
      <c r="B4108" s="193" t="s">
        <v>5976</v>
      </c>
      <c r="C4108" s="88" t="s">
        <v>77</v>
      </c>
      <c r="D4108" s="487">
        <v>2519.83</v>
      </c>
    </row>
    <row r="4109" spans="1:4" ht="25" x14ac:dyDescent="0.25">
      <c r="A4109" s="88" t="s">
        <v>5977</v>
      </c>
      <c r="B4109" s="193" t="s">
        <v>5978</v>
      </c>
      <c r="C4109" s="88" t="s">
        <v>77</v>
      </c>
      <c r="D4109" s="487">
        <v>2689.74</v>
      </c>
    </row>
    <row r="4110" spans="1:4" ht="25" x14ac:dyDescent="0.25">
      <c r="A4110" s="88" t="s">
        <v>5979</v>
      </c>
      <c r="B4110" s="193" t="s">
        <v>5980</v>
      </c>
      <c r="C4110" s="88" t="s">
        <v>77</v>
      </c>
      <c r="D4110" s="487">
        <v>3150.54</v>
      </c>
    </row>
    <row r="4111" spans="1:4" ht="25" x14ac:dyDescent="0.25">
      <c r="A4111" s="88" t="s">
        <v>5981</v>
      </c>
      <c r="B4111" s="193" t="s">
        <v>5982</v>
      </c>
      <c r="C4111" s="88" t="s">
        <v>77</v>
      </c>
      <c r="D4111" s="487">
        <v>3554.18</v>
      </c>
    </row>
    <row r="4112" spans="1:4" ht="25" x14ac:dyDescent="0.25">
      <c r="A4112" s="88" t="s">
        <v>5983</v>
      </c>
      <c r="B4112" s="193" t="s">
        <v>5984</v>
      </c>
      <c r="C4112" s="88" t="s">
        <v>77</v>
      </c>
      <c r="D4112" s="487">
        <v>4042.21</v>
      </c>
    </row>
    <row r="4113" spans="1:4" ht="25" x14ac:dyDescent="0.25">
      <c r="A4113" s="88" t="s">
        <v>5985</v>
      </c>
      <c r="B4113" s="193" t="s">
        <v>10655</v>
      </c>
      <c r="C4113" s="88" t="s">
        <v>77</v>
      </c>
      <c r="D4113" s="487">
        <v>4530.25</v>
      </c>
    </row>
    <row r="4114" spans="1:4" ht="25" x14ac:dyDescent="0.25">
      <c r="A4114" s="88" t="s">
        <v>5986</v>
      </c>
      <c r="B4114" s="193" t="s">
        <v>5987</v>
      </c>
      <c r="C4114" s="88" t="s">
        <v>77</v>
      </c>
      <c r="D4114" s="487">
        <v>5002.2299999999996</v>
      </c>
    </row>
    <row r="4115" spans="1:4" ht="25" x14ac:dyDescent="0.25">
      <c r="A4115" s="88" t="s">
        <v>5988</v>
      </c>
      <c r="B4115" s="193" t="s">
        <v>5989</v>
      </c>
      <c r="C4115" s="88" t="s">
        <v>77</v>
      </c>
      <c r="D4115" s="487">
        <v>5415.64</v>
      </c>
    </row>
    <row r="4116" spans="1:4" ht="25" x14ac:dyDescent="0.25">
      <c r="A4116" s="88" t="s">
        <v>5990</v>
      </c>
      <c r="B4116" s="193" t="s">
        <v>5991</v>
      </c>
      <c r="C4116" s="88" t="s">
        <v>77</v>
      </c>
      <c r="D4116" s="487">
        <v>6180.72</v>
      </c>
    </row>
    <row r="4117" spans="1:4" ht="25" x14ac:dyDescent="0.25">
      <c r="A4117" s="88" t="s">
        <v>5992</v>
      </c>
      <c r="B4117" s="193" t="s">
        <v>5993</v>
      </c>
      <c r="C4117" s="88" t="s">
        <v>77</v>
      </c>
      <c r="D4117" s="487">
        <v>6299.22</v>
      </c>
    </row>
    <row r="4118" spans="1:4" ht="25" x14ac:dyDescent="0.25">
      <c r="A4118" s="88" t="s">
        <v>5994</v>
      </c>
      <c r="B4118" s="193" t="s">
        <v>5995</v>
      </c>
      <c r="C4118" s="88" t="s">
        <v>77</v>
      </c>
      <c r="D4118" s="487">
        <v>6493.42</v>
      </c>
    </row>
    <row r="4119" spans="1:4" ht="25" x14ac:dyDescent="0.25">
      <c r="A4119" s="88" t="s">
        <v>5996</v>
      </c>
      <c r="B4119" s="193" t="s">
        <v>5997</v>
      </c>
      <c r="C4119" s="88" t="s">
        <v>77</v>
      </c>
      <c r="D4119" s="487">
        <v>2871.36</v>
      </c>
    </row>
    <row r="4120" spans="1:4" ht="25" x14ac:dyDescent="0.25">
      <c r="A4120" s="88" t="s">
        <v>5998</v>
      </c>
      <c r="B4120" s="193" t="s">
        <v>5999</v>
      </c>
      <c r="C4120" s="88" t="s">
        <v>77</v>
      </c>
      <c r="D4120" s="487">
        <v>3234.83</v>
      </c>
    </row>
    <row r="4121" spans="1:4" ht="25" x14ac:dyDescent="0.25">
      <c r="A4121" s="88" t="s">
        <v>6000</v>
      </c>
      <c r="B4121" s="193" t="s">
        <v>6001</v>
      </c>
      <c r="C4121" s="88" t="s">
        <v>77</v>
      </c>
      <c r="D4121" s="487">
        <v>3804.47</v>
      </c>
    </row>
    <row r="4122" spans="1:4" ht="25" x14ac:dyDescent="0.25">
      <c r="A4122" s="88" t="s">
        <v>6002</v>
      </c>
      <c r="B4122" s="193" t="s">
        <v>6003</v>
      </c>
      <c r="C4122" s="88" t="s">
        <v>77</v>
      </c>
      <c r="D4122" s="487">
        <v>4300.1000000000004</v>
      </c>
    </row>
    <row r="4123" spans="1:4" ht="25" x14ac:dyDescent="0.25">
      <c r="A4123" s="88" t="s">
        <v>6004</v>
      </c>
      <c r="B4123" s="193" t="s">
        <v>6005</v>
      </c>
      <c r="C4123" s="88" t="s">
        <v>77</v>
      </c>
      <c r="D4123" s="487">
        <v>5360.85</v>
      </c>
    </row>
    <row r="4124" spans="1:4" ht="25" x14ac:dyDescent="0.25">
      <c r="A4124" s="88" t="s">
        <v>6006</v>
      </c>
      <c r="B4124" s="193" t="s">
        <v>6007</v>
      </c>
      <c r="C4124" s="88" t="s">
        <v>77</v>
      </c>
      <c r="D4124" s="487">
        <v>5466.75</v>
      </c>
    </row>
    <row r="4125" spans="1:4" ht="25" x14ac:dyDescent="0.25">
      <c r="A4125" s="88" t="s">
        <v>6008</v>
      </c>
      <c r="B4125" s="193" t="s">
        <v>6009</v>
      </c>
      <c r="C4125" s="88" t="s">
        <v>77</v>
      </c>
      <c r="D4125" s="487">
        <v>6047.17</v>
      </c>
    </row>
    <row r="4126" spans="1:4" ht="25" x14ac:dyDescent="0.25">
      <c r="A4126" s="88" t="s">
        <v>6010</v>
      </c>
      <c r="B4126" s="193" t="s">
        <v>6011</v>
      </c>
      <c r="C4126" s="88" t="s">
        <v>77</v>
      </c>
      <c r="D4126" s="487">
        <v>6556.44</v>
      </c>
    </row>
    <row r="4127" spans="1:4" ht="25" x14ac:dyDescent="0.25">
      <c r="A4127" s="88" t="s">
        <v>6012</v>
      </c>
      <c r="B4127" s="193" t="s">
        <v>6013</v>
      </c>
      <c r="C4127" s="88" t="s">
        <v>77</v>
      </c>
      <c r="D4127" s="487">
        <v>7488.74</v>
      </c>
    </row>
    <row r="4128" spans="1:4" ht="25" x14ac:dyDescent="0.25">
      <c r="A4128" s="88" t="s">
        <v>6014</v>
      </c>
      <c r="B4128" s="193" t="s">
        <v>10656</v>
      </c>
      <c r="C4128" s="88" t="s">
        <v>77</v>
      </c>
      <c r="D4128" s="487">
        <v>7683.02</v>
      </c>
    </row>
    <row r="4129" spans="1:4" ht="25" x14ac:dyDescent="0.25">
      <c r="A4129" s="88" t="s">
        <v>6015</v>
      </c>
      <c r="B4129" s="193" t="s">
        <v>6016</v>
      </c>
      <c r="C4129" s="88" t="s">
        <v>77</v>
      </c>
      <c r="D4129" s="487">
        <v>7877.31</v>
      </c>
    </row>
    <row r="4130" spans="1:4" ht="25" x14ac:dyDescent="0.25">
      <c r="A4130" s="88" t="s">
        <v>5824</v>
      </c>
      <c r="B4130" s="193" t="s">
        <v>5825</v>
      </c>
      <c r="C4130" s="88" t="s">
        <v>77</v>
      </c>
      <c r="D4130" s="487">
        <v>3641.08</v>
      </c>
    </row>
    <row r="4131" spans="1:4" ht="25" x14ac:dyDescent="0.25">
      <c r="A4131" s="88" t="s">
        <v>5826</v>
      </c>
      <c r="B4131" s="193" t="s">
        <v>5827</v>
      </c>
      <c r="C4131" s="88" t="s">
        <v>77</v>
      </c>
      <c r="D4131" s="487">
        <v>3875.12</v>
      </c>
    </row>
    <row r="4132" spans="1:4" ht="25" x14ac:dyDescent="0.25">
      <c r="A4132" s="88" t="s">
        <v>5828</v>
      </c>
      <c r="B4132" s="193" t="s">
        <v>5829</v>
      </c>
      <c r="C4132" s="88" t="s">
        <v>77</v>
      </c>
      <c r="D4132" s="487">
        <v>4525.6099999999997</v>
      </c>
    </row>
    <row r="4133" spans="1:4" ht="25" x14ac:dyDescent="0.25">
      <c r="A4133" s="88" t="s">
        <v>5830</v>
      </c>
      <c r="B4133" s="193" t="s">
        <v>5831</v>
      </c>
      <c r="C4133" s="88" t="s">
        <v>77</v>
      </c>
      <c r="D4133" s="487">
        <v>5098.9799999999996</v>
      </c>
    </row>
    <row r="4134" spans="1:4" ht="25" x14ac:dyDescent="0.25">
      <c r="A4134" s="88" t="s">
        <v>5832</v>
      </c>
      <c r="B4134" s="193" t="s">
        <v>5833</v>
      </c>
      <c r="C4134" s="88" t="s">
        <v>77</v>
      </c>
      <c r="D4134" s="487">
        <v>5782.97</v>
      </c>
    </row>
    <row r="4135" spans="1:4" ht="25" x14ac:dyDescent="0.25">
      <c r="A4135" s="88" t="s">
        <v>5834</v>
      </c>
      <c r="B4135" s="193" t="s">
        <v>5835</v>
      </c>
      <c r="C4135" s="88" t="s">
        <v>77</v>
      </c>
      <c r="D4135" s="487">
        <v>6466.97</v>
      </c>
    </row>
    <row r="4136" spans="1:4" ht="25" x14ac:dyDescent="0.25">
      <c r="A4136" s="88" t="s">
        <v>5836</v>
      </c>
      <c r="B4136" s="193" t="s">
        <v>5837</v>
      </c>
      <c r="C4136" s="88" t="s">
        <v>77</v>
      </c>
      <c r="D4136" s="487">
        <v>7132.3</v>
      </c>
    </row>
    <row r="4137" spans="1:4" ht="25" x14ac:dyDescent="0.25">
      <c r="A4137" s="88" t="s">
        <v>5838</v>
      </c>
      <c r="B4137" s="193" t="s">
        <v>5839</v>
      </c>
      <c r="C4137" s="88" t="s">
        <v>77</v>
      </c>
      <c r="D4137" s="487">
        <v>7718.82</v>
      </c>
    </row>
    <row r="4138" spans="1:4" ht="25" x14ac:dyDescent="0.25">
      <c r="A4138" s="88" t="s">
        <v>5840</v>
      </c>
      <c r="B4138" s="193" t="s">
        <v>5841</v>
      </c>
      <c r="C4138" s="88" t="s">
        <v>77</v>
      </c>
      <c r="D4138" s="487">
        <v>8778.2000000000007</v>
      </c>
    </row>
    <row r="4139" spans="1:4" ht="25" x14ac:dyDescent="0.25">
      <c r="A4139" s="88" t="s">
        <v>5842</v>
      </c>
      <c r="B4139" s="193" t="s">
        <v>5843</v>
      </c>
      <c r="C4139" s="88" t="s">
        <v>77</v>
      </c>
      <c r="D4139" s="487">
        <v>9016.0400000000009</v>
      </c>
    </row>
    <row r="4140" spans="1:4" ht="25" x14ac:dyDescent="0.25">
      <c r="A4140" s="88" t="s">
        <v>5844</v>
      </c>
      <c r="B4140" s="193" t="s">
        <v>5845</v>
      </c>
      <c r="C4140" s="88" t="s">
        <v>77</v>
      </c>
      <c r="D4140" s="487">
        <v>9253.89</v>
      </c>
    </row>
    <row r="4141" spans="1:4" ht="25" x14ac:dyDescent="0.25">
      <c r="A4141" s="88" t="s">
        <v>5846</v>
      </c>
      <c r="B4141" s="193" t="s">
        <v>5847</v>
      </c>
      <c r="C4141" s="88" t="s">
        <v>77</v>
      </c>
      <c r="D4141" s="487">
        <v>3885.39</v>
      </c>
    </row>
    <row r="4142" spans="1:4" ht="25" x14ac:dyDescent="0.25">
      <c r="A4142" s="88" t="s">
        <v>5848</v>
      </c>
      <c r="B4142" s="193" t="s">
        <v>5849</v>
      </c>
      <c r="C4142" s="88" t="s">
        <v>77</v>
      </c>
      <c r="D4142" s="487">
        <v>4238.03</v>
      </c>
    </row>
    <row r="4143" spans="1:4" ht="25" x14ac:dyDescent="0.25">
      <c r="A4143" s="88" t="s">
        <v>5850</v>
      </c>
      <c r="B4143" s="193" t="s">
        <v>5851</v>
      </c>
      <c r="C4143" s="88" t="s">
        <v>77</v>
      </c>
      <c r="D4143" s="487">
        <v>4947.2299999999996</v>
      </c>
    </row>
    <row r="4144" spans="1:4" ht="25" x14ac:dyDescent="0.25">
      <c r="A4144" s="88" t="s">
        <v>5852</v>
      </c>
      <c r="B4144" s="193" t="s">
        <v>5853</v>
      </c>
      <c r="C4144" s="88" t="s">
        <v>77</v>
      </c>
      <c r="D4144" s="487">
        <v>5573.13</v>
      </c>
    </row>
    <row r="4145" spans="1:4" ht="25" x14ac:dyDescent="0.25">
      <c r="A4145" s="88" t="s">
        <v>5854</v>
      </c>
      <c r="B4145" s="193" t="s">
        <v>5855</v>
      </c>
      <c r="C4145" s="88" t="s">
        <v>77</v>
      </c>
      <c r="D4145" s="487">
        <v>6323.45</v>
      </c>
    </row>
    <row r="4146" spans="1:4" ht="25" x14ac:dyDescent="0.25">
      <c r="A4146" s="88" t="s">
        <v>5856</v>
      </c>
      <c r="B4146" s="193" t="s">
        <v>5857</v>
      </c>
      <c r="C4146" s="88" t="s">
        <v>77</v>
      </c>
      <c r="D4146" s="487">
        <v>7073.78</v>
      </c>
    </row>
    <row r="4147" spans="1:4" ht="25" x14ac:dyDescent="0.25">
      <c r="A4147" s="88" t="s">
        <v>5858</v>
      </c>
      <c r="B4147" s="193" t="s">
        <v>5859</v>
      </c>
      <c r="C4147" s="88" t="s">
        <v>77</v>
      </c>
      <c r="D4147" s="487">
        <v>7799.98</v>
      </c>
    </row>
    <row r="4148" spans="1:4" ht="25" x14ac:dyDescent="0.25">
      <c r="A4148" s="88" t="s">
        <v>5860</v>
      </c>
      <c r="B4148" s="193" t="s">
        <v>5861</v>
      </c>
      <c r="C4148" s="88" t="s">
        <v>77</v>
      </c>
      <c r="D4148" s="487">
        <v>8439.16</v>
      </c>
    </row>
    <row r="4149" spans="1:4" ht="25" x14ac:dyDescent="0.25">
      <c r="A4149" s="88" t="s">
        <v>5862</v>
      </c>
      <c r="B4149" s="193" t="s">
        <v>5863</v>
      </c>
      <c r="C4149" s="88" t="s">
        <v>77</v>
      </c>
      <c r="D4149" s="487">
        <v>9593.69</v>
      </c>
    </row>
    <row r="4150" spans="1:4" ht="25" x14ac:dyDescent="0.25">
      <c r="A4150" s="88" t="s">
        <v>5864</v>
      </c>
      <c r="B4150" s="193" t="s">
        <v>5865</v>
      </c>
      <c r="C4150" s="88" t="s">
        <v>77</v>
      </c>
      <c r="D4150" s="487">
        <v>9854.24</v>
      </c>
    </row>
    <row r="4151" spans="1:4" ht="25" x14ac:dyDescent="0.25">
      <c r="A4151" s="88" t="s">
        <v>5866</v>
      </c>
      <c r="B4151" s="193" t="s">
        <v>5867</v>
      </c>
      <c r="C4151" s="88" t="s">
        <v>77</v>
      </c>
      <c r="D4151" s="487">
        <v>10114.799999999999</v>
      </c>
    </row>
    <row r="4152" spans="1:4" ht="25" x14ac:dyDescent="0.25">
      <c r="A4152" s="88" t="s">
        <v>5868</v>
      </c>
      <c r="B4152" s="193" t="s">
        <v>5869</v>
      </c>
      <c r="C4152" s="88" t="s">
        <v>77</v>
      </c>
      <c r="D4152" s="487">
        <v>4293.18</v>
      </c>
    </row>
    <row r="4153" spans="1:4" ht="25" x14ac:dyDescent="0.25">
      <c r="A4153" s="88" t="s">
        <v>5870</v>
      </c>
      <c r="B4153" s="193" t="s">
        <v>5871</v>
      </c>
      <c r="C4153" s="88" t="s">
        <v>77</v>
      </c>
      <c r="D4153" s="487">
        <v>5035.34</v>
      </c>
    </row>
    <row r="4154" spans="1:4" ht="25" x14ac:dyDescent="0.25">
      <c r="A4154" s="88" t="s">
        <v>5872</v>
      </c>
      <c r="B4154" s="193" t="s">
        <v>5873</v>
      </c>
      <c r="C4154" s="88" t="s">
        <v>77</v>
      </c>
      <c r="D4154" s="487">
        <v>5906.3</v>
      </c>
    </row>
    <row r="4155" spans="1:4" ht="25" x14ac:dyDescent="0.25">
      <c r="A4155" s="88" t="s">
        <v>5874</v>
      </c>
      <c r="B4155" s="193" t="s">
        <v>10654</v>
      </c>
      <c r="C4155" s="88" t="s">
        <v>77</v>
      </c>
      <c r="D4155" s="487">
        <v>6639.12</v>
      </c>
    </row>
    <row r="4156" spans="1:4" ht="25" x14ac:dyDescent="0.25">
      <c r="A4156" s="88" t="s">
        <v>5875</v>
      </c>
      <c r="B4156" s="193" t="s">
        <v>5876</v>
      </c>
      <c r="C4156" s="88" t="s">
        <v>77</v>
      </c>
      <c r="D4156" s="487">
        <v>7513.38</v>
      </c>
    </row>
    <row r="4157" spans="1:4" ht="25" x14ac:dyDescent="0.25">
      <c r="A4157" s="88" t="s">
        <v>5877</v>
      </c>
      <c r="B4157" s="193" t="s">
        <v>5878</v>
      </c>
      <c r="C4157" s="88" t="s">
        <v>77</v>
      </c>
      <c r="D4157" s="487">
        <v>8387.65</v>
      </c>
    </row>
    <row r="4158" spans="1:4" ht="25" x14ac:dyDescent="0.25">
      <c r="A4158" s="88" t="s">
        <v>5879</v>
      </c>
      <c r="B4158" s="193" t="s">
        <v>5880</v>
      </c>
      <c r="C4158" s="88" t="s">
        <v>77</v>
      </c>
      <c r="D4158" s="487">
        <v>9235.9599999999991</v>
      </c>
    </row>
    <row r="4159" spans="1:4" ht="25" x14ac:dyDescent="0.25">
      <c r="A4159" s="88" t="s">
        <v>5881</v>
      </c>
      <c r="B4159" s="193" t="s">
        <v>5882</v>
      </c>
      <c r="C4159" s="88" t="s">
        <v>77</v>
      </c>
      <c r="D4159" s="487">
        <v>9984.9</v>
      </c>
    </row>
    <row r="4160" spans="1:4" ht="25" x14ac:dyDescent="0.25">
      <c r="A4160" s="88" t="s">
        <v>5883</v>
      </c>
      <c r="B4160" s="193" t="s">
        <v>5884</v>
      </c>
      <c r="C4160" s="88" t="s">
        <v>77</v>
      </c>
      <c r="D4160" s="487">
        <v>11329.7</v>
      </c>
    </row>
    <row r="4161" spans="1:4" ht="25" x14ac:dyDescent="0.25">
      <c r="A4161" s="88" t="s">
        <v>5885</v>
      </c>
      <c r="B4161" s="193" t="s">
        <v>5886</v>
      </c>
      <c r="C4161" s="88" t="s">
        <v>77</v>
      </c>
      <c r="D4161" s="487">
        <v>11637.15</v>
      </c>
    </row>
    <row r="4162" spans="1:4" ht="25" x14ac:dyDescent="0.25">
      <c r="A4162" s="88" t="s">
        <v>5887</v>
      </c>
      <c r="B4162" s="193" t="s">
        <v>5888</v>
      </c>
      <c r="C4162" s="88" t="s">
        <v>77</v>
      </c>
      <c r="D4162" s="487">
        <v>11944.59</v>
      </c>
    </row>
    <row r="4163" spans="1:4" ht="25" x14ac:dyDescent="0.25">
      <c r="A4163" s="88" t="s">
        <v>5889</v>
      </c>
      <c r="B4163" s="193" t="s">
        <v>5890</v>
      </c>
      <c r="C4163" s="88" t="s">
        <v>77</v>
      </c>
      <c r="D4163" s="487">
        <v>5460.27</v>
      </c>
    </row>
    <row r="4164" spans="1:4" ht="25" x14ac:dyDescent="0.25">
      <c r="A4164" s="88" t="s">
        <v>5891</v>
      </c>
      <c r="B4164" s="193" t="s">
        <v>5892</v>
      </c>
      <c r="C4164" s="88" t="s">
        <v>77</v>
      </c>
      <c r="D4164" s="487">
        <v>5585.35</v>
      </c>
    </row>
    <row r="4165" spans="1:4" ht="25" x14ac:dyDescent="0.25">
      <c r="A4165" s="88" t="s">
        <v>5893</v>
      </c>
      <c r="B4165" s="193" t="s">
        <v>5894</v>
      </c>
      <c r="C4165" s="88" t="s">
        <v>77</v>
      </c>
      <c r="D4165" s="487">
        <v>6533.99</v>
      </c>
    </row>
    <row r="4166" spans="1:4" ht="25" x14ac:dyDescent="0.25">
      <c r="A4166" s="88" t="s">
        <v>5895</v>
      </c>
      <c r="B4166" s="193" t="s">
        <v>5896</v>
      </c>
      <c r="C4166" s="88" t="s">
        <v>77</v>
      </c>
      <c r="D4166" s="487">
        <v>7375.92</v>
      </c>
    </row>
    <row r="4167" spans="1:4" ht="25" x14ac:dyDescent="0.25">
      <c r="A4167" s="88" t="s">
        <v>5897</v>
      </c>
      <c r="B4167" s="193" t="s">
        <v>5898</v>
      </c>
      <c r="C4167" s="88" t="s">
        <v>77</v>
      </c>
      <c r="D4167" s="487">
        <v>8364.01</v>
      </c>
    </row>
    <row r="4168" spans="1:4" ht="25" x14ac:dyDescent="0.25">
      <c r="A4168" s="88" t="s">
        <v>5899</v>
      </c>
      <c r="B4168" s="193" t="s">
        <v>5900</v>
      </c>
      <c r="C4168" s="88" t="s">
        <v>77</v>
      </c>
      <c r="D4168" s="487">
        <v>9352.11</v>
      </c>
    </row>
    <row r="4169" spans="1:4" ht="25" x14ac:dyDescent="0.25">
      <c r="A4169" s="88" t="s">
        <v>5901</v>
      </c>
      <c r="B4169" s="193" t="s">
        <v>5902</v>
      </c>
      <c r="C4169" s="88" t="s">
        <v>77</v>
      </c>
      <c r="D4169" s="487">
        <v>10320.34</v>
      </c>
    </row>
    <row r="4170" spans="1:4" ht="25" x14ac:dyDescent="0.25">
      <c r="A4170" s="88" t="s">
        <v>5903</v>
      </c>
      <c r="B4170" s="193" t="s">
        <v>5904</v>
      </c>
      <c r="C4170" s="88" t="s">
        <v>77</v>
      </c>
      <c r="D4170" s="487">
        <v>11179.71</v>
      </c>
    </row>
    <row r="4171" spans="1:4" ht="25" x14ac:dyDescent="0.25">
      <c r="A4171" s="88" t="s">
        <v>5905</v>
      </c>
      <c r="B4171" s="193" t="s">
        <v>5906</v>
      </c>
      <c r="C4171" s="88" t="s">
        <v>77</v>
      </c>
      <c r="D4171" s="487">
        <v>12714.71</v>
      </c>
    </row>
    <row r="4172" spans="1:4" ht="25" x14ac:dyDescent="0.25">
      <c r="A4172" s="88" t="s">
        <v>5907</v>
      </c>
      <c r="B4172" s="193" t="s">
        <v>5908</v>
      </c>
      <c r="C4172" s="88" t="s">
        <v>77</v>
      </c>
      <c r="D4172" s="487">
        <v>13062.44</v>
      </c>
    </row>
    <row r="4173" spans="1:4" ht="25" x14ac:dyDescent="0.25">
      <c r="A4173" s="88" t="s">
        <v>5909</v>
      </c>
      <c r="B4173" s="193" t="s">
        <v>5910</v>
      </c>
      <c r="C4173" s="88" t="s">
        <v>77</v>
      </c>
      <c r="D4173" s="487">
        <v>13410.17</v>
      </c>
    </row>
    <row r="4174" spans="1:4" ht="25" x14ac:dyDescent="0.25">
      <c r="A4174" s="88" t="s">
        <v>6239</v>
      </c>
      <c r="B4174" s="193" t="s">
        <v>6240</v>
      </c>
      <c r="C4174" s="88" t="s">
        <v>77</v>
      </c>
      <c r="D4174" s="487">
        <v>1107.5</v>
      </c>
    </row>
    <row r="4175" spans="1:4" ht="25" x14ac:dyDescent="0.25">
      <c r="A4175" s="88" t="s">
        <v>6241</v>
      </c>
      <c r="B4175" s="193" t="s">
        <v>6242</v>
      </c>
      <c r="C4175" s="88" t="s">
        <v>77</v>
      </c>
      <c r="D4175" s="487">
        <v>1309.44</v>
      </c>
    </row>
    <row r="4176" spans="1:4" ht="25" x14ac:dyDescent="0.25">
      <c r="A4176" s="88" t="s">
        <v>6243</v>
      </c>
      <c r="B4176" s="193" t="s">
        <v>6244</v>
      </c>
      <c r="C4176" s="88" t="s">
        <v>77</v>
      </c>
      <c r="D4176" s="487">
        <v>1523.79</v>
      </c>
    </row>
    <row r="4177" spans="1:4" ht="25" x14ac:dyDescent="0.25">
      <c r="A4177" s="88" t="s">
        <v>6245</v>
      </c>
      <c r="B4177" s="193" t="s">
        <v>6246</v>
      </c>
      <c r="C4177" s="88" t="s">
        <v>77</v>
      </c>
      <c r="D4177" s="487">
        <v>1712.62</v>
      </c>
    </row>
    <row r="4178" spans="1:4" ht="25" x14ac:dyDescent="0.25">
      <c r="A4178" s="88" t="s">
        <v>6247</v>
      </c>
      <c r="B4178" s="193" t="s">
        <v>6248</v>
      </c>
      <c r="C4178" s="88" t="s">
        <v>77</v>
      </c>
      <c r="D4178" s="487">
        <v>1926.94</v>
      </c>
    </row>
    <row r="4179" spans="1:4" ht="25" x14ac:dyDescent="0.25">
      <c r="A4179" s="88" t="s">
        <v>6249</v>
      </c>
      <c r="B4179" s="193" t="s">
        <v>6250</v>
      </c>
      <c r="C4179" s="88" t="s">
        <v>77</v>
      </c>
      <c r="D4179" s="487">
        <v>2133.4899999999998</v>
      </c>
    </row>
    <row r="4180" spans="1:4" ht="25" x14ac:dyDescent="0.25">
      <c r="A4180" s="88" t="s">
        <v>6251</v>
      </c>
      <c r="B4180" s="193" t="s">
        <v>6252</v>
      </c>
      <c r="C4180" s="88" t="s">
        <v>77</v>
      </c>
      <c r="D4180" s="487">
        <v>2350.08</v>
      </c>
    </row>
    <row r="4181" spans="1:4" ht="25" x14ac:dyDescent="0.25">
      <c r="A4181" s="88" t="s">
        <v>6253</v>
      </c>
      <c r="B4181" s="193" t="s">
        <v>6254</v>
      </c>
      <c r="C4181" s="88" t="s">
        <v>77</v>
      </c>
      <c r="D4181" s="487">
        <v>2540.91</v>
      </c>
    </row>
    <row r="4182" spans="1:4" ht="25" x14ac:dyDescent="0.25">
      <c r="A4182" s="88" t="s">
        <v>6255</v>
      </c>
      <c r="B4182" s="193" t="s">
        <v>6256</v>
      </c>
      <c r="C4182" s="88" t="s">
        <v>77</v>
      </c>
      <c r="D4182" s="487">
        <v>2909.49</v>
      </c>
    </row>
    <row r="4183" spans="1:4" ht="25" x14ac:dyDescent="0.25">
      <c r="A4183" s="88" t="s">
        <v>6257</v>
      </c>
      <c r="B4183" s="193" t="s">
        <v>6258</v>
      </c>
      <c r="C4183" s="88" t="s">
        <v>77</v>
      </c>
      <c r="D4183" s="487">
        <v>2943.68</v>
      </c>
    </row>
    <row r="4184" spans="1:4" ht="25" x14ac:dyDescent="0.25">
      <c r="A4184" s="88" t="s">
        <v>6259</v>
      </c>
      <c r="B4184" s="193" t="s">
        <v>6260</v>
      </c>
      <c r="C4184" s="88" t="s">
        <v>77</v>
      </c>
      <c r="D4184" s="487">
        <v>3034.66</v>
      </c>
    </row>
    <row r="4185" spans="1:4" ht="25" x14ac:dyDescent="0.25">
      <c r="A4185" s="88" t="s">
        <v>6129</v>
      </c>
      <c r="B4185" s="193" t="s">
        <v>6130</v>
      </c>
      <c r="C4185" s="88" t="s">
        <v>77</v>
      </c>
      <c r="D4185" s="487">
        <v>1250.94</v>
      </c>
    </row>
    <row r="4186" spans="1:4" ht="25" x14ac:dyDescent="0.25">
      <c r="A4186" s="88" t="s">
        <v>6131</v>
      </c>
      <c r="B4186" s="193" t="s">
        <v>6132</v>
      </c>
      <c r="C4186" s="88" t="s">
        <v>77</v>
      </c>
      <c r="D4186" s="487">
        <v>1450.89</v>
      </c>
    </row>
    <row r="4187" spans="1:4" ht="25" x14ac:dyDescent="0.25">
      <c r="A4187" s="88" t="s">
        <v>6133</v>
      </c>
      <c r="B4187" s="193" t="s">
        <v>6134</v>
      </c>
      <c r="C4187" s="88" t="s">
        <v>77</v>
      </c>
      <c r="D4187" s="487">
        <v>1680.59</v>
      </c>
    </row>
    <row r="4188" spans="1:4" ht="25" x14ac:dyDescent="0.25">
      <c r="A4188" s="88" t="s">
        <v>6135</v>
      </c>
      <c r="B4188" s="193" t="s">
        <v>6136</v>
      </c>
      <c r="C4188" s="88" t="s">
        <v>77</v>
      </c>
      <c r="D4188" s="487">
        <v>1879.2</v>
      </c>
    </row>
    <row r="4189" spans="1:4" ht="25" x14ac:dyDescent="0.25">
      <c r="A4189" s="88" t="s">
        <v>6137</v>
      </c>
      <c r="B4189" s="193" t="s">
        <v>6138</v>
      </c>
      <c r="C4189" s="88" t="s">
        <v>77</v>
      </c>
      <c r="D4189" s="487">
        <v>2097.33</v>
      </c>
    </row>
    <row r="4190" spans="1:4" ht="25" x14ac:dyDescent="0.25">
      <c r="A4190" s="88" t="s">
        <v>6139</v>
      </c>
      <c r="B4190" s="193" t="s">
        <v>6140</v>
      </c>
      <c r="C4190" s="88" t="s">
        <v>77</v>
      </c>
      <c r="D4190" s="487">
        <v>2315.46</v>
      </c>
    </row>
    <row r="4191" spans="1:4" ht="25" x14ac:dyDescent="0.25">
      <c r="A4191" s="88" t="s">
        <v>6141</v>
      </c>
      <c r="B4191" s="193" t="s">
        <v>6142</v>
      </c>
      <c r="C4191" s="88" t="s">
        <v>77</v>
      </c>
      <c r="D4191" s="487">
        <v>2557.81</v>
      </c>
    </row>
    <row r="4192" spans="1:4" ht="25" x14ac:dyDescent="0.25">
      <c r="A4192" s="88" t="s">
        <v>6143</v>
      </c>
      <c r="B4192" s="193" t="s">
        <v>6144</v>
      </c>
      <c r="C4192" s="88" t="s">
        <v>77</v>
      </c>
      <c r="D4192" s="487">
        <v>2765.52</v>
      </c>
    </row>
    <row r="4193" spans="1:4" ht="25" x14ac:dyDescent="0.25">
      <c r="A4193" s="88" t="s">
        <v>6145</v>
      </c>
      <c r="B4193" s="193" t="s">
        <v>6146</v>
      </c>
      <c r="C4193" s="88" t="s">
        <v>77</v>
      </c>
      <c r="D4193" s="487">
        <v>3181.29</v>
      </c>
    </row>
    <row r="4194" spans="1:4" ht="25" x14ac:dyDescent="0.25">
      <c r="A4194" s="88" t="s">
        <v>6147</v>
      </c>
      <c r="B4194" s="193" t="s">
        <v>6148</v>
      </c>
      <c r="C4194" s="88" t="s">
        <v>77</v>
      </c>
      <c r="D4194" s="487">
        <v>3226.28</v>
      </c>
    </row>
    <row r="4195" spans="1:4" ht="25" x14ac:dyDescent="0.25">
      <c r="A4195" s="88" t="s">
        <v>6149</v>
      </c>
      <c r="B4195" s="193" t="s">
        <v>6150</v>
      </c>
      <c r="C4195" s="88" t="s">
        <v>77</v>
      </c>
      <c r="D4195" s="487">
        <v>3271.28</v>
      </c>
    </row>
    <row r="4196" spans="1:4" ht="25" x14ac:dyDescent="0.25">
      <c r="A4196" s="88" t="s">
        <v>6151</v>
      </c>
      <c r="B4196" s="193" t="s">
        <v>6152</v>
      </c>
      <c r="C4196" s="88" t="s">
        <v>77</v>
      </c>
      <c r="D4196" s="487">
        <v>1596.08</v>
      </c>
    </row>
    <row r="4197" spans="1:4" ht="25" x14ac:dyDescent="0.25">
      <c r="A4197" s="88" t="s">
        <v>6153</v>
      </c>
      <c r="B4197" s="193" t="s">
        <v>6154</v>
      </c>
      <c r="C4197" s="88" t="s">
        <v>77</v>
      </c>
      <c r="D4197" s="487">
        <v>1744.3</v>
      </c>
    </row>
    <row r="4198" spans="1:4" ht="25" x14ac:dyDescent="0.25">
      <c r="A4198" s="88" t="s">
        <v>6155</v>
      </c>
      <c r="B4198" s="193" t="s">
        <v>6156</v>
      </c>
      <c r="C4198" s="88" t="s">
        <v>77</v>
      </c>
      <c r="D4198" s="487">
        <v>2032.81</v>
      </c>
    </row>
    <row r="4199" spans="1:4" ht="25" x14ac:dyDescent="0.25">
      <c r="A4199" s="88" t="s">
        <v>6157</v>
      </c>
      <c r="B4199" s="193" t="s">
        <v>6158</v>
      </c>
      <c r="C4199" s="88" t="s">
        <v>77</v>
      </c>
      <c r="D4199" s="487">
        <v>2284.1799999999998</v>
      </c>
    </row>
    <row r="4200" spans="1:4" ht="25" x14ac:dyDescent="0.25">
      <c r="A4200" s="88" t="s">
        <v>6159</v>
      </c>
      <c r="B4200" s="193" t="s">
        <v>6160</v>
      </c>
      <c r="C4200" s="88" t="s">
        <v>77</v>
      </c>
      <c r="D4200" s="487">
        <v>2563.3200000000002</v>
      </c>
    </row>
    <row r="4201" spans="1:4" ht="25" x14ac:dyDescent="0.25">
      <c r="A4201" s="88" t="s">
        <v>6161</v>
      </c>
      <c r="B4201" s="193" t="s">
        <v>6162</v>
      </c>
      <c r="C4201" s="88" t="s">
        <v>77</v>
      </c>
      <c r="D4201" s="487">
        <v>2842.47</v>
      </c>
    </row>
    <row r="4202" spans="1:4" ht="25" x14ac:dyDescent="0.25">
      <c r="A4202" s="88" t="s">
        <v>6163</v>
      </c>
      <c r="B4202" s="193" t="s">
        <v>6164</v>
      </c>
      <c r="C4202" s="88" t="s">
        <v>77</v>
      </c>
      <c r="D4202" s="487">
        <v>3128.79</v>
      </c>
    </row>
    <row r="4203" spans="1:4" ht="25" x14ac:dyDescent="0.25">
      <c r="A4203" s="88" t="s">
        <v>6165</v>
      </c>
      <c r="B4203" s="193" t="s">
        <v>6166</v>
      </c>
      <c r="C4203" s="88" t="s">
        <v>77</v>
      </c>
      <c r="D4203" s="487">
        <v>3382.21</v>
      </c>
    </row>
    <row r="4204" spans="1:4" ht="25" x14ac:dyDescent="0.25">
      <c r="A4204" s="88" t="s">
        <v>6167</v>
      </c>
      <c r="B4204" s="193" t="s">
        <v>6168</v>
      </c>
      <c r="C4204" s="88" t="s">
        <v>77</v>
      </c>
      <c r="D4204" s="487">
        <v>3859.93</v>
      </c>
    </row>
    <row r="4205" spans="1:4" ht="25" x14ac:dyDescent="0.25">
      <c r="A4205" s="88" t="s">
        <v>6169</v>
      </c>
      <c r="B4205" s="193" t="s">
        <v>6170</v>
      </c>
      <c r="C4205" s="88" t="s">
        <v>77</v>
      </c>
      <c r="D4205" s="487">
        <v>3951.49</v>
      </c>
    </row>
    <row r="4206" spans="1:4" ht="25" x14ac:dyDescent="0.25">
      <c r="A4206" s="88" t="s">
        <v>6171</v>
      </c>
      <c r="B4206" s="193" t="s">
        <v>6172</v>
      </c>
      <c r="C4206" s="88" t="s">
        <v>77</v>
      </c>
      <c r="D4206" s="487">
        <v>4043.05</v>
      </c>
    </row>
    <row r="4207" spans="1:4" ht="25" x14ac:dyDescent="0.25">
      <c r="A4207" s="88" t="s">
        <v>6173</v>
      </c>
      <c r="B4207" s="193" t="s">
        <v>6174</v>
      </c>
      <c r="C4207" s="88" t="s">
        <v>77</v>
      </c>
      <c r="D4207" s="487">
        <v>1905.06</v>
      </c>
    </row>
    <row r="4208" spans="1:4" ht="25" x14ac:dyDescent="0.25">
      <c r="A4208" s="88" t="s">
        <v>6175</v>
      </c>
      <c r="B4208" s="193" t="s">
        <v>6176</v>
      </c>
      <c r="C4208" s="88" t="s">
        <v>77</v>
      </c>
      <c r="D4208" s="487">
        <v>2158.7800000000002</v>
      </c>
    </row>
    <row r="4209" spans="1:4" ht="25" x14ac:dyDescent="0.25">
      <c r="A4209" s="88" t="s">
        <v>6177</v>
      </c>
      <c r="B4209" s="193" t="s">
        <v>6178</v>
      </c>
      <c r="C4209" s="88" t="s">
        <v>77</v>
      </c>
      <c r="D4209" s="487">
        <v>2531.91</v>
      </c>
    </row>
    <row r="4210" spans="1:4" ht="25" x14ac:dyDescent="0.25">
      <c r="A4210" s="88" t="s">
        <v>6179</v>
      </c>
      <c r="B4210" s="193" t="s">
        <v>6180</v>
      </c>
      <c r="C4210" s="88" t="s">
        <v>77</v>
      </c>
      <c r="D4210" s="487">
        <v>2857.7</v>
      </c>
    </row>
    <row r="4211" spans="1:4" ht="25" x14ac:dyDescent="0.25">
      <c r="A4211" s="88" t="s">
        <v>6181</v>
      </c>
      <c r="B4211" s="193" t="s">
        <v>6182</v>
      </c>
      <c r="C4211" s="88" t="s">
        <v>77</v>
      </c>
      <c r="D4211" s="487">
        <v>3229.37</v>
      </c>
    </row>
    <row r="4212" spans="1:4" ht="25" x14ac:dyDescent="0.25">
      <c r="A4212" s="88" t="s">
        <v>6183</v>
      </c>
      <c r="B4212" s="193" t="s">
        <v>6184</v>
      </c>
      <c r="C4212" s="88" t="s">
        <v>77</v>
      </c>
      <c r="D4212" s="487">
        <v>3601.04</v>
      </c>
    </row>
    <row r="4213" spans="1:4" ht="25" x14ac:dyDescent="0.25">
      <c r="A4213" s="88" t="s">
        <v>6185</v>
      </c>
      <c r="B4213" s="193" t="s">
        <v>6186</v>
      </c>
      <c r="C4213" s="88" t="s">
        <v>77</v>
      </c>
      <c r="D4213" s="487">
        <v>3978.83</v>
      </c>
    </row>
    <row r="4214" spans="1:4" ht="25" x14ac:dyDescent="0.25">
      <c r="A4214" s="88" t="s">
        <v>6187</v>
      </c>
      <c r="B4214" s="193" t="s">
        <v>6188</v>
      </c>
      <c r="C4214" s="88" t="s">
        <v>77</v>
      </c>
      <c r="D4214" s="487">
        <v>4308.74</v>
      </c>
    </row>
    <row r="4215" spans="1:4" ht="25" x14ac:dyDescent="0.25">
      <c r="A4215" s="88" t="s">
        <v>6189</v>
      </c>
      <c r="B4215" s="193" t="s">
        <v>6190</v>
      </c>
      <c r="C4215" s="88" t="s">
        <v>77</v>
      </c>
      <c r="D4215" s="487">
        <v>4926.17</v>
      </c>
    </row>
    <row r="4216" spans="1:4" ht="25" x14ac:dyDescent="0.25">
      <c r="A4216" s="88" t="s">
        <v>6191</v>
      </c>
      <c r="B4216" s="193" t="s">
        <v>6192</v>
      </c>
      <c r="C4216" s="88" t="s">
        <v>77</v>
      </c>
      <c r="D4216" s="487">
        <v>5050.9399999999996</v>
      </c>
    </row>
    <row r="4217" spans="1:4" ht="25" x14ac:dyDescent="0.25">
      <c r="A4217" s="88" t="s">
        <v>6193</v>
      </c>
      <c r="B4217" s="193" t="s">
        <v>6194</v>
      </c>
      <c r="C4217" s="88" t="s">
        <v>77</v>
      </c>
      <c r="D4217" s="487">
        <v>5175.72</v>
      </c>
    </row>
    <row r="4218" spans="1:4" ht="25" x14ac:dyDescent="0.25">
      <c r="A4218" s="88" t="s">
        <v>6195</v>
      </c>
      <c r="B4218" s="193" t="s">
        <v>6196</v>
      </c>
      <c r="C4218" s="88" t="s">
        <v>77</v>
      </c>
      <c r="D4218" s="487">
        <v>2066.5</v>
      </c>
    </row>
    <row r="4219" spans="1:4" ht="25" x14ac:dyDescent="0.25">
      <c r="A4219" s="88" t="s">
        <v>6197</v>
      </c>
      <c r="B4219" s="193" t="s">
        <v>6198</v>
      </c>
      <c r="C4219" s="88" t="s">
        <v>77</v>
      </c>
      <c r="D4219" s="487">
        <v>2460.2800000000002</v>
      </c>
    </row>
    <row r="4220" spans="1:4" ht="25" x14ac:dyDescent="0.25">
      <c r="A4220" s="88" t="s">
        <v>6199</v>
      </c>
      <c r="B4220" s="193" t="s">
        <v>6200</v>
      </c>
      <c r="C4220" s="88" t="s">
        <v>77</v>
      </c>
      <c r="D4220" s="487">
        <v>2914.2</v>
      </c>
    </row>
    <row r="4221" spans="1:4" ht="25" x14ac:dyDescent="0.25">
      <c r="A4221" s="88" t="s">
        <v>6201</v>
      </c>
      <c r="B4221" s="193" t="s">
        <v>6202</v>
      </c>
      <c r="C4221" s="88" t="s">
        <v>77</v>
      </c>
      <c r="D4221" s="487">
        <v>3308.07</v>
      </c>
    </row>
    <row r="4222" spans="1:4" ht="25" x14ac:dyDescent="0.25">
      <c r="A4222" s="88" t="s">
        <v>6203</v>
      </c>
      <c r="B4222" s="193" t="s">
        <v>6204</v>
      </c>
      <c r="C4222" s="88" t="s">
        <v>77</v>
      </c>
      <c r="D4222" s="487">
        <v>3852.47</v>
      </c>
    </row>
    <row r="4223" spans="1:4" ht="25" x14ac:dyDescent="0.25">
      <c r="A4223" s="88" t="s">
        <v>6205</v>
      </c>
      <c r="B4223" s="193" t="s">
        <v>6206</v>
      </c>
      <c r="C4223" s="88" t="s">
        <v>77</v>
      </c>
      <c r="D4223" s="487">
        <v>4396.87</v>
      </c>
    </row>
    <row r="4224" spans="1:4" ht="25" x14ac:dyDescent="0.25">
      <c r="A4224" s="88" t="s">
        <v>6207</v>
      </c>
      <c r="B4224" s="193" t="s">
        <v>6208</v>
      </c>
      <c r="C4224" s="88" t="s">
        <v>77</v>
      </c>
      <c r="D4224" s="487">
        <v>4867.87</v>
      </c>
    </row>
    <row r="4225" spans="1:4" ht="25" x14ac:dyDescent="0.25">
      <c r="A4225" s="88" t="s">
        <v>6209</v>
      </c>
      <c r="B4225" s="193" t="s">
        <v>6210</v>
      </c>
      <c r="C4225" s="88" t="s">
        <v>77</v>
      </c>
      <c r="D4225" s="487">
        <v>5284.88</v>
      </c>
    </row>
    <row r="4226" spans="1:4" ht="25" x14ac:dyDescent="0.25">
      <c r="A4226" s="88" t="s">
        <v>6211</v>
      </c>
      <c r="B4226" s="193" t="s">
        <v>6212</v>
      </c>
      <c r="C4226" s="88" t="s">
        <v>77</v>
      </c>
      <c r="D4226" s="487">
        <v>6048.4</v>
      </c>
    </row>
    <row r="4227" spans="1:4" ht="25" x14ac:dyDescent="0.25">
      <c r="A4227" s="88" t="s">
        <v>6213</v>
      </c>
      <c r="B4227" s="193" t="s">
        <v>6214</v>
      </c>
      <c r="C4227" s="88" t="s">
        <v>77</v>
      </c>
      <c r="D4227" s="487">
        <v>6207.43</v>
      </c>
    </row>
    <row r="4228" spans="1:4" ht="25" x14ac:dyDescent="0.25">
      <c r="A4228" s="88" t="s">
        <v>6215</v>
      </c>
      <c r="B4228" s="193" t="s">
        <v>6216</v>
      </c>
      <c r="C4228" s="88" t="s">
        <v>77</v>
      </c>
      <c r="D4228" s="487">
        <v>6366.47</v>
      </c>
    </row>
    <row r="4229" spans="1:4" ht="25" x14ac:dyDescent="0.25">
      <c r="A4229" s="88" t="s">
        <v>6217</v>
      </c>
      <c r="B4229" s="193" t="s">
        <v>6218</v>
      </c>
      <c r="C4229" s="88" t="s">
        <v>77</v>
      </c>
      <c r="D4229" s="487">
        <v>2574.23</v>
      </c>
    </row>
    <row r="4230" spans="1:4" ht="25" x14ac:dyDescent="0.25">
      <c r="A4230" s="88" t="s">
        <v>6219</v>
      </c>
      <c r="B4230" s="193" t="s">
        <v>6220</v>
      </c>
      <c r="C4230" s="88" t="s">
        <v>77</v>
      </c>
      <c r="D4230" s="487">
        <v>3093.9</v>
      </c>
    </row>
    <row r="4231" spans="1:4" ht="25" x14ac:dyDescent="0.25">
      <c r="A4231" s="88" t="s">
        <v>6221</v>
      </c>
      <c r="B4231" s="193" t="s">
        <v>6222</v>
      </c>
      <c r="C4231" s="88" t="s">
        <v>77</v>
      </c>
      <c r="D4231" s="487">
        <v>3663.34</v>
      </c>
    </row>
    <row r="4232" spans="1:4" ht="25" x14ac:dyDescent="0.25">
      <c r="A4232" s="88" t="s">
        <v>6223</v>
      </c>
      <c r="B4232" s="193" t="s">
        <v>6224</v>
      </c>
      <c r="C4232" s="88" t="s">
        <v>77</v>
      </c>
      <c r="D4232" s="487">
        <v>4162.72</v>
      </c>
    </row>
    <row r="4233" spans="1:4" ht="25" x14ac:dyDescent="0.25">
      <c r="A4233" s="88" t="s">
        <v>6225</v>
      </c>
      <c r="B4233" s="193" t="s">
        <v>6226</v>
      </c>
      <c r="C4233" s="88" t="s">
        <v>77</v>
      </c>
      <c r="D4233" s="487">
        <v>4736.93</v>
      </c>
    </row>
    <row r="4234" spans="1:4" ht="25" x14ac:dyDescent="0.25">
      <c r="A4234" s="88" t="s">
        <v>6227</v>
      </c>
      <c r="B4234" s="193" t="s">
        <v>6228</v>
      </c>
      <c r="C4234" s="88" t="s">
        <v>77</v>
      </c>
      <c r="D4234" s="487">
        <v>5311.14</v>
      </c>
    </row>
    <row r="4235" spans="1:4" ht="25" x14ac:dyDescent="0.25">
      <c r="A4235" s="88" t="s">
        <v>6229</v>
      </c>
      <c r="B4235" s="193" t="s">
        <v>6230</v>
      </c>
      <c r="C4235" s="88" t="s">
        <v>77</v>
      </c>
      <c r="D4235" s="487">
        <v>5889.66</v>
      </c>
    </row>
    <row r="4236" spans="1:4" ht="25" x14ac:dyDescent="0.25">
      <c r="A4236" s="88" t="s">
        <v>6231</v>
      </c>
      <c r="B4236" s="193" t="s">
        <v>6232</v>
      </c>
      <c r="C4236" s="88" t="s">
        <v>77</v>
      </c>
      <c r="D4236" s="487">
        <v>6392.77</v>
      </c>
    </row>
    <row r="4237" spans="1:4" ht="25" x14ac:dyDescent="0.25">
      <c r="A4237" s="88" t="s">
        <v>6233</v>
      </c>
      <c r="B4237" s="193" t="s">
        <v>6234</v>
      </c>
      <c r="C4237" s="88" t="s">
        <v>77</v>
      </c>
      <c r="D4237" s="487">
        <v>7173.01</v>
      </c>
    </row>
    <row r="4238" spans="1:4" ht="25" x14ac:dyDescent="0.25">
      <c r="A4238" s="88" t="s">
        <v>6235</v>
      </c>
      <c r="B4238" s="193" t="s">
        <v>6236</v>
      </c>
      <c r="C4238" s="88" t="s">
        <v>77</v>
      </c>
      <c r="D4238" s="487">
        <v>7446.46</v>
      </c>
    </row>
    <row r="4239" spans="1:4" ht="25" x14ac:dyDescent="0.25">
      <c r="A4239" s="88" t="s">
        <v>6237</v>
      </c>
      <c r="B4239" s="193" t="s">
        <v>6238</v>
      </c>
      <c r="C4239" s="88" t="s">
        <v>77</v>
      </c>
      <c r="D4239" s="487">
        <v>7719.91</v>
      </c>
    </row>
    <row r="4240" spans="1:4" ht="25" x14ac:dyDescent="0.25">
      <c r="A4240" s="88" t="s">
        <v>6041</v>
      </c>
      <c r="B4240" s="193" t="s">
        <v>6042</v>
      </c>
      <c r="C4240" s="88" t="s">
        <v>77</v>
      </c>
      <c r="D4240" s="487">
        <v>2856.57</v>
      </c>
    </row>
    <row r="4241" spans="1:4" ht="25" x14ac:dyDescent="0.25">
      <c r="A4241" s="88" t="s">
        <v>6043</v>
      </c>
      <c r="B4241" s="193" t="s">
        <v>6044</v>
      </c>
      <c r="C4241" s="88" t="s">
        <v>77</v>
      </c>
      <c r="D4241" s="487">
        <v>3516.77</v>
      </c>
    </row>
    <row r="4242" spans="1:4" ht="25" x14ac:dyDescent="0.25">
      <c r="A4242" s="88" t="s">
        <v>6045</v>
      </c>
      <c r="B4242" s="193" t="s">
        <v>6046</v>
      </c>
      <c r="C4242" s="88" t="s">
        <v>77</v>
      </c>
      <c r="D4242" s="487">
        <v>4137.46</v>
      </c>
    </row>
    <row r="4243" spans="1:4" ht="25" x14ac:dyDescent="0.25">
      <c r="A4243" s="88" t="s">
        <v>6047</v>
      </c>
      <c r="B4243" s="193" t="s">
        <v>6048</v>
      </c>
      <c r="C4243" s="88" t="s">
        <v>77</v>
      </c>
      <c r="D4243" s="487">
        <v>4684.57</v>
      </c>
    </row>
    <row r="4244" spans="1:4" ht="25" x14ac:dyDescent="0.25">
      <c r="A4244" s="88" t="s">
        <v>6049</v>
      </c>
      <c r="B4244" s="193" t="s">
        <v>6050</v>
      </c>
      <c r="C4244" s="88" t="s">
        <v>77</v>
      </c>
      <c r="D4244" s="487">
        <v>5345.02</v>
      </c>
    </row>
    <row r="4245" spans="1:4" ht="25" x14ac:dyDescent="0.25">
      <c r="A4245" s="88" t="s">
        <v>6051</v>
      </c>
      <c r="B4245" s="193" t="s">
        <v>6052</v>
      </c>
      <c r="C4245" s="88" t="s">
        <v>77</v>
      </c>
      <c r="D4245" s="487">
        <v>6005.48</v>
      </c>
    </row>
    <row r="4246" spans="1:4" ht="25" x14ac:dyDescent="0.25">
      <c r="A4246" s="88" t="s">
        <v>6053</v>
      </c>
      <c r="B4246" s="193" t="s">
        <v>6054</v>
      </c>
      <c r="C4246" s="88" t="s">
        <v>77</v>
      </c>
      <c r="D4246" s="487">
        <v>6642.43</v>
      </c>
    </row>
    <row r="4247" spans="1:4" ht="25" x14ac:dyDescent="0.25">
      <c r="A4247" s="88" t="s">
        <v>6055</v>
      </c>
      <c r="B4247" s="193" t="s">
        <v>6056</v>
      </c>
      <c r="C4247" s="88" t="s">
        <v>77</v>
      </c>
      <c r="D4247" s="487">
        <v>7203.94</v>
      </c>
    </row>
    <row r="4248" spans="1:4" ht="25" x14ac:dyDescent="0.25">
      <c r="A4248" s="88" t="s">
        <v>6057</v>
      </c>
      <c r="B4248" s="193" t="s">
        <v>6058</v>
      </c>
      <c r="C4248" s="88" t="s">
        <v>77</v>
      </c>
      <c r="D4248" s="487">
        <v>8218.19</v>
      </c>
    </row>
    <row r="4249" spans="1:4" ht="25" x14ac:dyDescent="0.25">
      <c r="A4249" s="88" t="s">
        <v>6059</v>
      </c>
      <c r="B4249" s="193" t="s">
        <v>6060</v>
      </c>
      <c r="C4249" s="88" t="s">
        <v>77</v>
      </c>
      <c r="D4249" s="487">
        <v>8446.74</v>
      </c>
    </row>
    <row r="4250" spans="1:4" ht="25" x14ac:dyDescent="0.25">
      <c r="A4250" s="88" t="s">
        <v>6061</v>
      </c>
      <c r="B4250" s="193" t="s">
        <v>6062</v>
      </c>
      <c r="C4250" s="88" t="s">
        <v>77</v>
      </c>
      <c r="D4250" s="487">
        <v>8675.2999999999993</v>
      </c>
    </row>
    <row r="4251" spans="1:4" ht="25" x14ac:dyDescent="0.25">
      <c r="A4251" s="88" t="s">
        <v>6063</v>
      </c>
      <c r="B4251" s="193" t="s">
        <v>6064</v>
      </c>
      <c r="C4251" s="88" t="s">
        <v>77</v>
      </c>
      <c r="D4251" s="487">
        <v>3250.89</v>
      </c>
    </row>
    <row r="4252" spans="1:4" ht="25" x14ac:dyDescent="0.25">
      <c r="A4252" s="88" t="s">
        <v>6065</v>
      </c>
      <c r="B4252" s="193" t="s">
        <v>6066</v>
      </c>
      <c r="C4252" s="88" t="s">
        <v>77</v>
      </c>
      <c r="D4252" s="487">
        <v>3972.28</v>
      </c>
    </row>
    <row r="4253" spans="1:4" ht="25" x14ac:dyDescent="0.25">
      <c r="A4253" s="88" t="s">
        <v>6067</v>
      </c>
      <c r="B4253" s="193" t="s">
        <v>6068</v>
      </c>
      <c r="C4253" s="88" t="s">
        <v>77</v>
      </c>
      <c r="D4253" s="487">
        <v>4670.0600000000004</v>
      </c>
    </row>
    <row r="4254" spans="1:4" ht="25" x14ac:dyDescent="0.25">
      <c r="A4254" s="88" t="s">
        <v>6069</v>
      </c>
      <c r="B4254" s="193" t="s">
        <v>6070</v>
      </c>
      <c r="C4254" s="88" t="s">
        <v>77</v>
      </c>
      <c r="D4254" s="487">
        <v>5290.16</v>
      </c>
    </row>
    <row r="4255" spans="1:4" ht="25" x14ac:dyDescent="0.25">
      <c r="A4255" s="88" t="s">
        <v>6071</v>
      </c>
      <c r="B4255" s="193" t="s">
        <v>6072</v>
      </c>
      <c r="C4255" s="88" t="s">
        <v>77</v>
      </c>
      <c r="D4255" s="487">
        <v>6034.59</v>
      </c>
    </row>
    <row r="4256" spans="1:4" ht="25" x14ac:dyDescent="0.25">
      <c r="A4256" s="88" t="s">
        <v>6073</v>
      </c>
      <c r="B4256" s="193" t="s">
        <v>6074</v>
      </c>
      <c r="C4256" s="88" t="s">
        <v>77</v>
      </c>
      <c r="D4256" s="487">
        <v>6779.03</v>
      </c>
    </row>
    <row r="4257" spans="1:4" ht="25" x14ac:dyDescent="0.25">
      <c r="A4257" s="88" t="s">
        <v>6075</v>
      </c>
      <c r="B4257" s="193" t="s">
        <v>6076</v>
      </c>
      <c r="C4257" s="88" t="s">
        <v>77</v>
      </c>
      <c r="D4257" s="487">
        <v>7495.8</v>
      </c>
    </row>
    <row r="4258" spans="1:4" ht="25" x14ac:dyDescent="0.25">
      <c r="A4258" s="88" t="s">
        <v>6077</v>
      </c>
      <c r="B4258" s="193" t="s">
        <v>6078</v>
      </c>
      <c r="C4258" s="88" t="s">
        <v>77</v>
      </c>
      <c r="D4258" s="487">
        <v>8128.26</v>
      </c>
    </row>
    <row r="4259" spans="1:4" ht="25" x14ac:dyDescent="0.25">
      <c r="A4259" s="88" t="s">
        <v>6079</v>
      </c>
      <c r="B4259" s="193" t="s">
        <v>6080</v>
      </c>
      <c r="C4259" s="88" t="s">
        <v>77</v>
      </c>
      <c r="D4259" s="487">
        <v>9266.2199999999993</v>
      </c>
    </row>
    <row r="4260" spans="1:4" ht="25" x14ac:dyDescent="0.25">
      <c r="A4260" s="88" t="s">
        <v>6081</v>
      </c>
      <c r="B4260" s="193" t="s">
        <v>6082</v>
      </c>
      <c r="C4260" s="88" t="s">
        <v>77</v>
      </c>
      <c r="D4260" s="487">
        <v>9526.33</v>
      </c>
    </row>
    <row r="4261" spans="1:4" ht="25" x14ac:dyDescent="0.25">
      <c r="A4261" s="88" t="s">
        <v>6083</v>
      </c>
      <c r="B4261" s="193" t="s">
        <v>6084</v>
      </c>
      <c r="C4261" s="88" t="s">
        <v>77</v>
      </c>
      <c r="D4261" s="487">
        <v>9786.44</v>
      </c>
    </row>
    <row r="4262" spans="1:4" ht="25" x14ac:dyDescent="0.25">
      <c r="A4262" s="88" t="s">
        <v>6085</v>
      </c>
      <c r="B4262" s="193" t="s">
        <v>6086</v>
      </c>
      <c r="C4262" s="88" t="s">
        <v>77</v>
      </c>
      <c r="D4262" s="487">
        <v>4326.04</v>
      </c>
    </row>
    <row r="4263" spans="1:4" ht="25" x14ac:dyDescent="0.25">
      <c r="A4263" s="88" t="s">
        <v>6087</v>
      </c>
      <c r="B4263" s="193" t="s">
        <v>6088</v>
      </c>
      <c r="C4263" s="88" t="s">
        <v>77</v>
      </c>
      <c r="D4263" s="487">
        <v>4713.2299999999996</v>
      </c>
    </row>
    <row r="4264" spans="1:4" ht="25" x14ac:dyDescent="0.25">
      <c r="A4264" s="88" t="s">
        <v>6089</v>
      </c>
      <c r="B4264" s="193" t="s">
        <v>6090</v>
      </c>
      <c r="C4264" s="88" t="s">
        <v>77</v>
      </c>
      <c r="D4264" s="487">
        <v>5532.25</v>
      </c>
    </row>
    <row r="4265" spans="1:4" ht="25" x14ac:dyDescent="0.25">
      <c r="A4265" s="88" t="s">
        <v>6091</v>
      </c>
      <c r="B4265" s="193" t="s">
        <v>6092</v>
      </c>
      <c r="C4265" s="88" t="s">
        <v>77</v>
      </c>
      <c r="D4265" s="487">
        <v>6255.45</v>
      </c>
    </row>
    <row r="4266" spans="1:4" ht="25" x14ac:dyDescent="0.25">
      <c r="A4266" s="88" t="s">
        <v>6093</v>
      </c>
      <c r="B4266" s="193" t="s">
        <v>6094</v>
      </c>
      <c r="C4266" s="88" t="s">
        <v>77</v>
      </c>
      <c r="D4266" s="487">
        <v>7120.48</v>
      </c>
    </row>
    <row r="4267" spans="1:4" ht="25" x14ac:dyDescent="0.25">
      <c r="A4267" s="88" t="s">
        <v>6095</v>
      </c>
      <c r="B4267" s="193" t="s">
        <v>6096</v>
      </c>
      <c r="C4267" s="88" t="s">
        <v>77</v>
      </c>
      <c r="D4267" s="487">
        <v>7985.52</v>
      </c>
    </row>
    <row r="4268" spans="1:4" ht="25" x14ac:dyDescent="0.25">
      <c r="A4268" s="88" t="s">
        <v>6097</v>
      </c>
      <c r="B4268" s="193" t="s">
        <v>6098</v>
      </c>
      <c r="C4268" s="88" t="s">
        <v>77</v>
      </c>
      <c r="D4268" s="487">
        <v>8824.2800000000007</v>
      </c>
    </row>
    <row r="4269" spans="1:4" ht="25" x14ac:dyDescent="0.25">
      <c r="A4269" s="88" t="s">
        <v>6099</v>
      </c>
      <c r="B4269" s="193" t="s">
        <v>6100</v>
      </c>
      <c r="C4269" s="88" t="s">
        <v>77</v>
      </c>
      <c r="D4269" s="487">
        <v>9564.83</v>
      </c>
    </row>
    <row r="4270" spans="1:4" ht="25" x14ac:dyDescent="0.25">
      <c r="A4270" s="88" t="s">
        <v>6101</v>
      </c>
      <c r="B4270" s="193" t="s">
        <v>6102</v>
      </c>
      <c r="C4270" s="88" t="s">
        <v>77</v>
      </c>
      <c r="D4270" s="487">
        <v>10894.56</v>
      </c>
    </row>
    <row r="4271" spans="1:4" ht="25" x14ac:dyDescent="0.25">
      <c r="A4271" s="88" t="s">
        <v>6103</v>
      </c>
      <c r="B4271" s="193" t="s">
        <v>6104</v>
      </c>
      <c r="C4271" s="88" t="s">
        <v>77</v>
      </c>
      <c r="D4271" s="487">
        <v>11277.74</v>
      </c>
    </row>
    <row r="4272" spans="1:4" ht="25" x14ac:dyDescent="0.25">
      <c r="A4272" s="88" t="s">
        <v>6105</v>
      </c>
      <c r="B4272" s="193" t="s">
        <v>6106</v>
      </c>
      <c r="C4272" s="88" t="s">
        <v>77</v>
      </c>
      <c r="D4272" s="487">
        <v>11660.92</v>
      </c>
    </row>
    <row r="4273" spans="1:4" ht="25" x14ac:dyDescent="0.25">
      <c r="A4273" s="88" t="s">
        <v>6107</v>
      </c>
      <c r="B4273" s="193" t="s">
        <v>6108</v>
      </c>
      <c r="C4273" s="88" t="s">
        <v>77</v>
      </c>
      <c r="D4273" s="487">
        <v>4213.76</v>
      </c>
    </row>
    <row r="4274" spans="1:4" ht="25" x14ac:dyDescent="0.25">
      <c r="A4274" s="88" t="s">
        <v>6109</v>
      </c>
      <c r="B4274" s="193" t="s">
        <v>6110</v>
      </c>
      <c r="C4274" s="88" t="s">
        <v>77</v>
      </c>
      <c r="D4274" s="487">
        <v>5205.05</v>
      </c>
    </row>
    <row r="4275" spans="1:4" ht="25" x14ac:dyDescent="0.25">
      <c r="A4275" s="88" t="s">
        <v>6111</v>
      </c>
      <c r="B4275" s="193" t="s">
        <v>6112</v>
      </c>
      <c r="C4275" s="88" t="s">
        <v>77</v>
      </c>
      <c r="D4275" s="487">
        <v>6142.3</v>
      </c>
    </row>
    <row r="4276" spans="1:4" ht="25" x14ac:dyDescent="0.25">
      <c r="A4276" s="88" t="s">
        <v>6113</v>
      </c>
      <c r="B4276" s="193" t="s">
        <v>6114</v>
      </c>
      <c r="C4276" s="88" t="s">
        <v>77</v>
      </c>
      <c r="D4276" s="487">
        <v>6965.99</v>
      </c>
    </row>
    <row r="4277" spans="1:4" ht="25" x14ac:dyDescent="0.25">
      <c r="A4277" s="88" t="s">
        <v>6115</v>
      </c>
      <c r="B4277" s="193" t="s">
        <v>6116</v>
      </c>
      <c r="C4277" s="88" t="s">
        <v>77</v>
      </c>
      <c r="D4277" s="487">
        <v>7905.25</v>
      </c>
    </row>
    <row r="4278" spans="1:4" ht="25" x14ac:dyDescent="0.25">
      <c r="A4278" s="88" t="s">
        <v>6117</v>
      </c>
      <c r="B4278" s="193" t="s">
        <v>6118</v>
      </c>
      <c r="C4278" s="88" t="s">
        <v>77</v>
      </c>
      <c r="D4278" s="487">
        <v>8844.52</v>
      </c>
    </row>
    <row r="4279" spans="1:4" ht="25" x14ac:dyDescent="0.25">
      <c r="A4279" s="88" t="s">
        <v>6119</v>
      </c>
      <c r="B4279" s="193" t="s">
        <v>6120</v>
      </c>
      <c r="C4279" s="88" t="s">
        <v>77</v>
      </c>
      <c r="D4279" s="487">
        <v>9775.5400000000009</v>
      </c>
    </row>
    <row r="4280" spans="1:4" ht="25" x14ac:dyDescent="0.25">
      <c r="A4280" s="88" t="s">
        <v>6121</v>
      </c>
      <c r="B4280" s="193" t="s">
        <v>6122</v>
      </c>
      <c r="C4280" s="88" t="s">
        <v>77</v>
      </c>
      <c r="D4280" s="487">
        <v>10609.11</v>
      </c>
    </row>
    <row r="4281" spans="1:4" ht="25" x14ac:dyDescent="0.25">
      <c r="A4281" s="88" t="s">
        <v>6123</v>
      </c>
      <c r="B4281" s="193" t="s">
        <v>6124</v>
      </c>
      <c r="C4281" s="88" t="s">
        <v>77</v>
      </c>
      <c r="D4281" s="487">
        <v>12105.76</v>
      </c>
    </row>
    <row r="4282" spans="1:4" ht="25" x14ac:dyDescent="0.25">
      <c r="A4282" s="88" t="s">
        <v>6125</v>
      </c>
      <c r="B4282" s="193" t="s">
        <v>6126</v>
      </c>
      <c r="C4282" s="88" t="s">
        <v>77</v>
      </c>
      <c r="D4282" s="487">
        <v>12596.9</v>
      </c>
    </row>
    <row r="4283" spans="1:4" ht="25" x14ac:dyDescent="0.25">
      <c r="A4283" s="88" t="s">
        <v>6127</v>
      </c>
      <c r="B4283" s="193" t="s">
        <v>6128</v>
      </c>
      <c r="C4283" s="88" t="s">
        <v>77</v>
      </c>
      <c r="D4283" s="487">
        <v>13088.04</v>
      </c>
    </row>
    <row r="4284" spans="1:4" ht="25" x14ac:dyDescent="0.25">
      <c r="A4284" s="88" t="s">
        <v>6459</v>
      </c>
      <c r="B4284" s="193" t="s">
        <v>6460</v>
      </c>
      <c r="C4284" s="88" t="s">
        <v>77</v>
      </c>
      <c r="D4284" s="487">
        <v>1544.92</v>
      </c>
    </row>
    <row r="4285" spans="1:4" ht="25" x14ac:dyDescent="0.25">
      <c r="A4285" s="88" t="s">
        <v>6461</v>
      </c>
      <c r="B4285" s="193" t="s">
        <v>6462</v>
      </c>
      <c r="C4285" s="88" t="s">
        <v>77</v>
      </c>
      <c r="D4285" s="487">
        <v>1750.37</v>
      </c>
    </row>
    <row r="4286" spans="1:4" ht="25" x14ac:dyDescent="0.25">
      <c r="A4286" s="88" t="s">
        <v>6463</v>
      </c>
      <c r="B4286" s="193" t="s">
        <v>6464</v>
      </c>
      <c r="C4286" s="88" t="s">
        <v>77</v>
      </c>
      <c r="D4286" s="487">
        <v>1963.56</v>
      </c>
    </row>
    <row r="4287" spans="1:4" ht="25" x14ac:dyDescent="0.25">
      <c r="A4287" s="88" t="s">
        <v>6465</v>
      </c>
      <c r="B4287" s="193" t="s">
        <v>6466</v>
      </c>
      <c r="C4287" s="88" t="s">
        <v>77</v>
      </c>
      <c r="D4287" s="487">
        <v>2151.37</v>
      </c>
    </row>
    <row r="4288" spans="1:4" ht="25" x14ac:dyDescent="0.25">
      <c r="A4288" s="88" t="s">
        <v>6467</v>
      </c>
      <c r="B4288" s="193" t="s">
        <v>6468</v>
      </c>
      <c r="C4288" s="88" t="s">
        <v>77</v>
      </c>
      <c r="D4288" s="487">
        <v>2363.3200000000002</v>
      </c>
    </row>
    <row r="4289" spans="1:4" ht="25" x14ac:dyDescent="0.25">
      <c r="A4289" s="88" t="s">
        <v>6469</v>
      </c>
      <c r="B4289" s="193" t="s">
        <v>6470</v>
      </c>
      <c r="C4289" s="88" t="s">
        <v>77</v>
      </c>
      <c r="D4289" s="487">
        <v>2575.2800000000002</v>
      </c>
    </row>
    <row r="4290" spans="1:4" ht="25" x14ac:dyDescent="0.25">
      <c r="A4290" s="88" t="s">
        <v>6471</v>
      </c>
      <c r="B4290" s="193" t="s">
        <v>6472</v>
      </c>
      <c r="C4290" s="88" t="s">
        <v>77</v>
      </c>
      <c r="D4290" s="487">
        <v>2790.75</v>
      </c>
    </row>
    <row r="4291" spans="1:4" ht="25" x14ac:dyDescent="0.25">
      <c r="A4291" s="88" t="s">
        <v>6473</v>
      </c>
      <c r="B4291" s="193" t="s">
        <v>6474</v>
      </c>
      <c r="C4291" s="88" t="s">
        <v>77</v>
      </c>
      <c r="D4291" s="487">
        <v>2980.59</v>
      </c>
    </row>
    <row r="4292" spans="1:4" ht="25" x14ac:dyDescent="0.25">
      <c r="A4292" s="88" t="s">
        <v>6475</v>
      </c>
      <c r="B4292" s="193" t="s">
        <v>6476</v>
      </c>
      <c r="C4292" s="88" t="s">
        <v>77</v>
      </c>
      <c r="D4292" s="487">
        <v>3347.07</v>
      </c>
    </row>
    <row r="4293" spans="1:4" ht="25" x14ac:dyDescent="0.25">
      <c r="A4293" s="88" t="s">
        <v>6477</v>
      </c>
      <c r="B4293" s="193" t="s">
        <v>6478</v>
      </c>
      <c r="C4293" s="88" t="s">
        <v>77</v>
      </c>
      <c r="D4293" s="487">
        <v>3413.19</v>
      </c>
    </row>
    <row r="4294" spans="1:4" ht="25" x14ac:dyDescent="0.25">
      <c r="A4294" s="88" t="s">
        <v>6479</v>
      </c>
      <c r="B4294" s="193" t="s">
        <v>6480</v>
      </c>
      <c r="C4294" s="88" t="s">
        <v>77</v>
      </c>
      <c r="D4294" s="487">
        <v>3479.32</v>
      </c>
    </row>
    <row r="4295" spans="1:4" ht="25" x14ac:dyDescent="0.25">
      <c r="A4295" s="88" t="s">
        <v>6349</v>
      </c>
      <c r="B4295" s="193" t="s">
        <v>6350</v>
      </c>
      <c r="C4295" s="88" t="s">
        <v>77</v>
      </c>
      <c r="D4295" s="487">
        <v>1805.05</v>
      </c>
    </row>
    <row r="4296" spans="1:4" ht="25" x14ac:dyDescent="0.25">
      <c r="A4296" s="88" t="s">
        <v>6351</v>
      </c>
      <c r="B4296" s="193" t="s">
        <v>6352</v>
      </c>
      <c r="C4296" s="88" t="s">
        <v>77</v>
      </c>
      <c r="D4296" s="487">
        <v>2003.49</v>
      </c>
    </row>
    <row r="4297" spans="1:4" ht="25" x14ac:dyDescent="0.25">
      <c r="A4297" s="88" t="s">
        <v>6353</v>
      </c>
      <c r="B4297" s="193" t="s">
        <v>6354</v>
      </c>
      <c r="C4297" s="88" t="s">
        <v>77</v>
      </c>
      <c r="D4297" s="487">
        <v>2233.7399999999998</v>
      </c>
    </row>
    <row r="4298" spans="1:4" ht="25" x14ac:dyDescent="0.25">
      <c r="A4298" s="88" t="s">
        <v>6355</v>
      </c>
      <c r="B4298" s="193" t="s">
        <v>6356</v>
      </c>
      <c r="C4298" s="88" t="s">
        <v>77</v>
      </c>
      <c r="D4298" s="487">
        <v>2432.81</v>
      </c>
    </row>
    <row r="4299" spans="1:4" ht="25" x14ac:dyDescent="0.25">
      <c r="A4299" s="88" t="s">
        <v>6357</v>
      </c>
      <c r="B4299" s="193" t="s">
        <v>6358</v>
      </c>
      <c r="C4299" s="88" t="s">
        <v>77</v>
      </c>
      <c r="D4299" s="487">
        <v>2649.8</v>
      </c>
    </row>
    <row r="4300" spans="1:4" ht="25" x14ac:dyDescent="0.25">
      <c r="A4300" s="88" t="s">
        <v>6359</v>
      </c>
      <c r="B4300" s="193" t="s">
        <v>6360</v>
      </c>
      <c r="C4300" s="88" t="s">
        <v>77</v>
      </c>
      <c r="D4300" s="487">
        <v>2866.79</v>
      </c>
    </row>
    <row r="4301" spans="1:4" ht="25" x14ac:dyDescent="0.25">
      <c r="A4301" s="88" t="s">
        <v>6361</v>
      </c>
      <c r="B4301" s="193" t="s">
        <v>6362</v>
      </c>
      <c r="C4301" s="88" t="s">
        <v>77</v>
      </c>
      <c r="D4301" s="487">
        <v>3097.42</v>
      </c>
    </row>
    <row r="4302" spans="1:4" ht="25" x14ac:dyDescent="0.25">
      <c r="A4302" s="88" t="s">
        <v>6363</v>
      </c>
      <c r="B4302" s="193" t="s">
        <v>6364</v>
      </c>
      <c r="C4302" s="88" t="s">
        <v>77</v>
      </c>
      <c r="D4302" s="487">
        <v>3296.87</v>
      </c>
    </row>
    <row r="4303" spans="1:4" ht="25" x14ac:dyDescent="0.25">
      <c r="A4303" s="88" t="s">
        <v>6365</v>
      </c>
      <c r="B4303" s="193" t="s">
        <v>6366</v>
      </c>
      <c r="C4303" s="88" t="s">
        <v>77</v>
      </c>
      <c r="D4303" s="487">
        <v>3694.92</v>
      </c>
    </row>
    <row r="4304" spans="1:4" ht="25" x14ac:dyDescent="0.25">
      <c r="A4304" s="88" t="s">
        <v>6367</v>
      </c>
      <c r="B4304" s="193" t="s">
        <v>6368</v>
      </c>
      <c r="C4304" s="88" t="s">
        <v>77</v>
      </c>
      <c r="D4304" s="487">
        <v>3769.65</v>
      </c>
    </row>
    <row r="4305" spans="1:4" ht="25" x14ac:dyDescent="0.25">
      <c r="A4305" s="88" t="s">
        <v>6369</v>
      </c>
      <c r="B4305" s="193" t="s">
        <v>6370</v>
      </c>
      <c r="C4305" s="88" t="s">
        <v>77</v>
      </c>
      <c r="D4305" s="487">
        <v>3844.38</v>
      </c>
    </row>
    <row r="4306" spans="1:4" ht="25" x14ac:dyDescent="0.25">
      <c r="A4306" s="88" t="s">
        <v>6371</v>
      </c>
      <c r="B4306" s="193" t="s">
        <v>6372</v>
      </c>
      <c r="C4306" s="88" t="s">
        <v>77</v>
      </c>
      <c r="D4306" s="487">
        <v>2197.29</v>
      </c>
    </row>
    <row r="4307" spans="1:4" ht="25" x14ac:dyDescent="0.25">
      <c r="A4307" s="88" t="s">
        <v>6373</v>
      </c>
      <c r="B4307" s="193" t="s">
        <v>6374</v>
      </c>
      <c r="C4307" s="88" t="s">
        <v>77</v>
      </c>
      <c r="D4307" s="487">
        <v>2435.8000000000002</v>
      </c>
    </row>
    <row r="4308" spans="1:4" ht="25" x14ac:dyDescent="0.25">
      <c r="A4308" s="88" t="s">
        <v>6375</v>
      </c>
      <c r="B4308" s="193" t="s">
        <v>6376</v>
      </c>
      <c r="C4308" s="88" t="s">
        <v>77</v>
      </c>
      <c r="D4308" s="487">
        <v>2721.26</v>
      </c>
    </row>
    <row r="4309" spans="1:4" ht="25" x14ac:dyDescent="0.25">
      <c r="A4309" s="88" t="s">
        <v>6377</v>
      </c>
      <c r="B4309" s="193" t="s">
        <v>6378</v>
      </c>
      <c r="C4309" s="88" t="s">
        <v>77</v>
      </c>
      <c r="D4309" s="487">
        <v>2973.79</v>
      </c>
    </row>
    <row r="4310" spans="1:4" ht="25" x14ac:dyDescent="0.25">
      <c r="A4310" s="88" t="s">
        <v>6379</v>
      </c>
      <c r="B4310" s="193" t="s">
        <v>6380</v>
      </c>
      <c r="C4310" s="88" t="s">
        <v>77</v>
      </c>
      <c r="D4310" s="487">
        <v>3118.68</v>
      </c>
    </row>
    <row r="4311" spans="1:4" ht="25" x14ac:dyDescent="0.25">
      <c r="A4311" s="88" t="s">
        <v>6381</v>
      </c>
      <c r="B4311" s="193" t="s">
        <v>6382</v>
      </c>
      <c r="C4311" s="88" t="s">
        <v>77</v>
      </c>
      <c r="D4311" s="487">
        <v>3508.79</v>
      </c>
    </row>
    <row r="4312" spans="1:4" ht="25" x14ac:dyDescent="0.25">
      <c r="A4312" s="88" t="s">
        <v>6383</v>
      </c>
      <c r="B4312" s="193" t="s">
        <v>6384</v>
      </c>
      <c r="C4312" s="88" t="s">
        <v>77</v>
      </c>
      <c r="D4312" s="487">
        <v>3798.29</v>
      </c>
    </row>
    <row r="4313" spans="1:4" ht="25" x14ac:dyDescent="0.25">
      <c r="A4313" s="88" t="s">
        <v>6385</v>
      </c>
      <c r="B4313" s="193" t="s">
        <v>6386</v>
      </c>
      <c r="C4313" s="88" t="s">
        <v>77</v>
      </c>
      <c r="D4313" s="487">
        <v>4050.59</v>
      </c>
    </row>
    <row r="4314" spans="1:4" ht="25" x14ac:dyDescent="0.25">
      <c r="A4314" s="88" t="s">
        <v>6387</v>
      </c>
      <c r="B4314" s="193" t="s">
        <v>6388</v>
      </c>
      <c r="C4314" s="88" t="s">
        <v>77</v>
      </c>
      <c r="D4314" s="487">
        <v>4521.8599999999997</v>
      </c>
    </row>
    <row r="4315" spans="1:4" ht="25" x14ac:dyDescent="0.25">
      <c r="A4315" s="88" t="s">
        <v>6389</v>
      </c>
      <c r="B4315" s="193" t="s">
        <v>6390</v>
      </c>
      <c r="C4315" s="88" t="s">
        <v>77</v>
      </c>
      <c r="D4315" s="487">
        <v>4620.92</v>
      </c>
    </row>
    <row r="4316" spans="1:4" ht="25" x14ac:dyDescent="0.25">
      <c r="A4316" s="88" t="s">
        <v>6391</v>
      </c>
      <c r="B4316" s="193" t="s">
        <v>6392</v>
      </c>
      <c r="C4316" s="88" t="s">
        <v>77</v>
      </c>
      <c r="D4316" s="487">
        <v>4719.9799999999996</v>
      </c>
    </row>
    <row r="4317" spans="1:4" ht="25" x14ac:dyDescent="0.25">
      <c r="A4317" s="88" t="s">
        <v>6393</v>
      </c>
      <c r="B4317" s="193" t="s">
        <v>6394</v>
      </c>
      <c r="C4317" s="88" t="s">
        <v>77</v>
      </c>
      <c r="D4317" s="487">
        <v>2671.52</v>
      </c>
    </row>
    <row r="4318" spans="1:4" ht="25" x14ac:dyDescent="0.25">
      <c r="A4318" s="88" t="s">
        <v>6395</v>
      </c>
      <c r="B4318" s="193" t="s">
        <v>6396</v>
      </c>
      <c r="C4318" s="88" t="s">
        <v>77</v>
      </c>
      <c r="D4318" s="487">
        <v>2982.71</v>
      </c>
    </row>
    <row r="4319" spans="1:4" ht="25" x14ac:dyDescent="0.25">
      <c r="A4319" s="88" t="s">
        <v>6397</v>
      </c>
      <c r="B4319" s="193" t="s">
        <v>6398</v>
      </c>
      <c r="C4319" s="88" t="s">
        <v>77</v>
      </c>
      <c r="D4319" s="487">
        <v>3361.39</v>
      </c>
    </row>
    <row r="4320" spans="1:4" ht="25" x14ac:dyDescent="0.25">
      <c r="A4320" s="88" t="s">
        <v>6399</v>
      </c>
      <c r="B4320" s="193" t="s">
        <v>6400</v>
      </c>
      <c r="C4320" s="88" t="s">
        <v>77</v>
      </c>
      <c r="D4320" s="487">
        <v>3688.15</v>
      </c>
    </row>
    <row r="4321" spans="1:4" ht="25" x14ac:dyDescent="0.25">
      <c r="A4321" s="88" t="s">
        <v>6401</v>
      </c>
      <c r="B4321" s="193" t="s">
        <v>6402</v>
      </c>
      <c r="C4321" s="88" t="s">
        <v>77</v>
      </c>
      <c r="D4321" s="487">
        <v>4040.23</v>
      </c>
    </row>
    <row r="4322" spans="1:4" ht="25" x14ac:dyDescent="0.25">
      <c r="A4322" s="88" t="s">
        <v>6403</v>
      </c>
      <c r="B4322" s="193" t="s">
        <v>6404</v>
      </c>
      <c r="C4322" s="88" t="s">
        <v>77</v>
      </c>
      <c r="D4322" s="487">
        <v>4392.3100000000004</v>
      </c>
    </row>
    <row r="4323" spans="1:4" ht="25" x14ac:dyDescent="0.25">
      <c r="A4323" s="88" t="s">
        <v>6405</v>
      </c>
      <c r="B4323" s="193" t="s">
        <v>6406</v>
      </c>
      <c r="C4323" s="88" t="s">
        <v>77</v>
      </c>
      <c r="D4323" s="487">
        <v>4766.8500000000004</v>
      </c>
    </row>
    <row r="4324" spans="1:4" ht="25" x14ac:dyDescent="0.25">
      <c r="A4324" s="88" t="s">
        <v>6407</v>
      </c>
      <c r="B4324" s="193" t="s">
        <v>6408</v>
      </c>
      <c r="C4324" s="88" t="s">
        <v>77</v>
      </c>
      <c r="D4324" s="487">
        <v>5093.91</v>
      </c>
    </row>
    <row r="4325" spans="1:4" ht="25" x14ac:dyDescent="0.25">
      <c r="A4325" s="88" t="s">
        <v>6409</v>
      </c>
      <c r="B4325" s="193" t="s">
        <v>6410</v>
      </c>
      <c r="C4325" s="88" t="s">
        <v>77</v>
      </c>
      <c r="D4325" s="487">
        <v>5706.03</v>
      </c>
    </row>
    <row r="4326" spans="1:4" ht="25" x14ac:dyDescent="0.25">
      <c r="A4326" s="88" t="s">
        <v>6411</v>
      </c>
      <c r="B4326" s="193" t="s">
        <v>6412</v>
      </c>
      <c r="C4326" s="88" t="s">
        <v>77</v>
      </c>
      <c r="D4326" s="487">
        <v>5836.4</v>
      </c>
    </row>
    <row r="4327" spans="1:4" ht="25" x14ac:dyDescent="0.25">
      <c r="A4327" s="88" t="s">
        <v>6413</v>
      </c>
      <c r="B4327" s="193" t="s">
        <v>6414</v>
      </c>
      <c r="C4327" s="88" t="s">
        <v>77</v>
      </c>
      <c r="D4327" s="487">
        <v>5966.77</v>
      </c>
    </row>
    <row r="4328" spans="1:4" ht="25" x14ac:dyDescent="0.25">
      <c r="A4328" s="88" t="s">
        <v>6415</v>
      </c>
      <c r="B4328" s="193" t="s">
        <v>6416</v>
      </c>
      <c r="C4328" s="88" t="s">
        <v>77</v>
      </c>
      <c r="D4328" s="487">
        <v>3118.63</v>
      </c>
    </row>
    <row r="4329" spans="1:4" ht="25" x14ac:dyDescent="0.25">
      <c r="A4329" s="88" t="s">
        <v>6417</v>
      </c>
      <c r="B4329" s="193" t="s">
        <v>6418</v>
      </c>
      <c r="C4329" s="88" t="s">
        <v>77</v>
      </c>
      <c r="D4329" s="487">
        <v>3527.52</v>
      </c>
    </row>
    <row r="4330" spans="1:4" ht="25" x14ac:dyDescent="0.25">
      <c r="A4330" s="88" t="s">
        <v>6419</v>
      </c>
      <c r="B4330" s="193" t="s">
        <v>6420</v>
      </c>
      <c r="C4330" s="88" t="s">
        <v>77</v>
      </c>
      <c r="D4330" s="487">
        <v>3984.83</v>
      </c>
    </row>
    <row r="4331" spans="1:4" ht="25" x14ac:dyDescent="0.25">
      <c r="A4331" s="88" t="s">
        <v>6421</v>
      </c>
      <c r="B4331" s="193" t="s">
        <v>6422</v>
      </c>
      <c r="C4331" s="88" t="s">
        <v>77</v>
      </c>
      <c r="D4331" s="487">
        <v>4385.41</v>
      </c>
    </row>
    <row r="4332" spans="1:4" ht="25" x14ac:dyDescent="0.25">
      <c r="A4332" s="88" t="s">
        <v>6423</v>
      </c>
      <c r="B4332" s="193" t="s">
        <v>6424</v>
      </c>
      <c r="C4332" s="88" t="s">
        <v>77</v>
      </c>
      <c r="D4332" s="487">
        <v>4840.74</v>
      </c>
    </row>
    <row r="4333" spans="1:4" ht="25" x14ac:dyDescent="0.25">
      <c r="A4333" s="88" t="s">
        <v>6425</v>
      </c>
      <c r="B4333" s="193" t="s">
        <v>6426</v>
      </c>
      <c r="C4333" s="88" t="s">
        <v>77</v>
      </c>
      <c r="D4333" s="487">
        <v>5296.07</v>
      </c>
    </row>
    <row r="4334" spans="1:4" ht="25" x14ac:dyDescent="0.25">
      <c r="A4334" s="88" t="s">
        <v>6427</v>
      </c>
      <c r="B4334" s="193" t="s">
        <v>6428</v>
      </c>
      <c r="C4334" s="88" t="s">
        <v>77</v>
      </c>
      <c r="D4334" s="487">
        <v>5758.04</v>
      </c>
    </row>
    <row r="4335" spans="1:4" ht="25" x14ac:dyDescent="0.25">
      <c r="A4335" s="88" t="s">
        <v>6429</v>
      </c>
      <c r="B4335" s="193" t="s">
        <v>6430</v>
      </c>
      <c r="C4335" s="88" t="s">
        <v>77</v>
      </c>
      <c r="D4335" s="487">
        <v>6162.62</v>
      </c>
    </row>
    <row r="4336" spans="1:4" ht="25" x14ac:dyDescent="0.25">
      <c r="A4336" s="88" t="s">
        <v>6431</v>
      </c>
      <c r="B4336" s="193" t="s">
        <v>6432</v>
      </c>
      <c r="C4336" s="88" t="s">
        <v>77</v>
      </c>
      <c r="D4336" s="487">
        <v>6911.4</v>
      </c>
    </row>
    <row r="4337" spans="1:4" ht="25" x14ac:dyDescent="0.25">
      <c r="A4337" s="88" t="s">
        <v>6433</v>
      </c>
      <c r="B4337" s="193" t="s">
        <v>6434</v>
      </c>
      <c r="C4337" s="88" t="s">
        <v>77</v>
      </c>
      <c r="D4337" s="487">
        <v>7074.18</v>
      </c>
    </row>
    <row r="4338" spans="1:4" ht="25" x14ac:dyDescent="0.25">
      <c r="A4338" s="88" t="s">
        <v>6435</v>
      </c>
      <c r="B4338" s="193" t="s">
        <v>6436</v>
      </c>
      <c r="C4338" s="88" t="s">
        <v>77</v>
      </c>
      <c r="D4338" s="487">
        <v>7236.96</v>
      </c>
    </row>
    <row r="4339" spans="1:4" ht="25" x14ac:dyDescent="0.25">
      <c r="A4339" s="88" t="s">
        <v>6437</v>
      </c>
      <c r="B4339" s="193" t="s">
        <v>6438</v>
      </c>
      <c r="C4339" s="88" t="s">
        <v>77</v>
      </c>
      <c r="D4339" s="487">
        <v>3762.51</v>
      </c>
    </row>
    <row r="4340" spans="1:4" ht="25" x14ac:dyDescent="0.25">
      <c r="A4340" s="88" t="s">
        <v>6439</v>
      </c>
      <c r="B4340" s="193" t="s">
        <v>6440</v>
      </c>
      <c r="C4340" s="88" t="s">
        <v>77</v>
      </c>
      <c r="D4340" s="487">
        <v>4266.66</v>
      </c>
    </row>
    <row r="4341" spans="1:4" ht="25" x14ac:dyDescent="0.25">
      <c r="A4341" s="88" t="s">
        <v>6441</v>
      </c>
      <c r="B4341" s="193" t="s">
        <v>6442</v>
      </c>
      <c r="C4341" s="88" t="s">
        <v>77</v>
      </c>
      <c r="D4341" s="487">
        <v>4828.34</v>
      </c>
    </row>
    <row r="4342" spans="1:4" ht="25" x14ac:dyDescent="0.25">
      <c r="A4342" s="88" t="s">
        <v>6443</v>
      </c>
      <c r="B4342" s="193" t="s">
        <v>6444</v>
      </c>
      <c r="C4342" s="88" t="s">
        <v>77</v>
      </c>
      <c r="D4342" s="487">
        <v>5324.76</v>
      </c>
    </row>
    <row r="4343" spans="1:4" ht="25" x14ac:dyDescent="0.25">
      <c r="A4343" s="88" t="s">
        <v>6445</v>
      </c>
      <c r="B4343" s="193" t="s">
        <v>6446</v>
      </c>
      <c r="C4343" s="88" t="s">
        <v>77</v>
      </c>
      <c r="D4343" s="487">
        <v>5892.54</v>
      </c>
    </row>
    <row r="4344" spans="1:4" ht="25" x14ac:dyDescent="0.25">
      <c r="A4344" s="88" t="s">
        <v>6447</v>
      </c>
      <c r="B4344" s="193" t="s">
        <v>6448</v>
      </c>
      <c r="C4344" s="88" t="s">
        <v>77</v>
      </c>
      <c r="D4344" s="487">
        <v>6460.33</v>
      </c>
    </row>
    <row r="4345" spans="1:4" ht="25" x14ac:dyDescent="0.25">
      <c r="A4345" s="88" t="s">
        <v>6449</v>
      </c>
      <c r="B4345" s="193" t="s">
        <v>6450</v>
      </c>
      <c r="C4345" s="88" t="s">
        <v>77</v>
      </c>
      <c r="D4345" s="487">
        <v>7033.18</v>
      </c>
    </row>
    <row r="4346" spans="1:4" ht="25" x14ac:dyDescent="0.25">
      <c r="A4346" s="88" t="s">
        <v>6451</v>
      </c>
      <c r="B4346" s="193" t="s">
        <v>6452</v>
      </c>
      <c r="C4346" s="88" t="s">
        <v>77</v>
      </c>
      <c r="D4346" s="487">
        <v>7535.83</v>
      </c>
    </row>
    <row r="4347" spans="1:4" ht="25" x14ac:dyDescent="0.25">
      <c r="A4347" s="88" t="s">
        <v>6453</v>
      </c>
      <c r="B4347" s="193" t="s">
        <v>6454</v>
      </c>
      <c r="C4347" s="88" t="s">
        <v>77</v>
      </c>
      <c r="D4347" s="487">
        <v>8455.9500000000007</v>
      </c>
    </row>
    <row r="4348" spans="1:4" ht="25" x14ac:dyDescent="0.25">
      <c r="A4348" s="88" t="s">
        <v>6455</v>
      </c>
      <c r="B4348" s="193" t="s">
        <v>6456</v>
      </c>
      <c r="C4348" s="88" t="s">
        <v>77</v>
      </c>
      <c r="D4348" s="487">
        <v>8659.93</v>
      </c>
    </row>
    <row r="4349" spans="1:4" ht="25" x14ac:dyDescent="0.25">
      <c r="A4349" s="88" t="s">
        <v>6457</v>
      </c>
      <c r="B4349" s="193" t="s">
        <v>6458</v>
      </c>
      <c r="C4349" s="88" t="s">
        <v>77</v>
      </c>
      <c r="D4349" s="487">
        <v>8863.92</v>
      </c>
    </row>
    <row r="4350" spans="1:4" ht="25" x14ac:dyDescent="0.25">
      <c r="A4350" s="88" t="s">
        <v>6261</v>
      </c>
      <c r="B4350" s="193" t="s">
        <v>6262</v>
      </c>
      <c r="C4350" s="88" t="s">
        <v>77</v>
      </c>
      <c r="D4350" s="487">
        <v>4868.47</v>
      </c>
    </row>
    <row r="4351" spans="1:4" ht="25" x14ac:dyDescent="0.25">
      <c r="A4351" s="88" t="s">
        <v>6263</v>
      </c>
      <c r="B4351" s="193" t="s">
        <v>6264</v>
      </c>
      <c r="C4351" s="88" t="s">
        <v>77</v>
      </c>
      <c r="D4351" s="487">
        <v>4893.01</v>
      </c>
    </row>
    <row r="4352" spans="1:4" ht="25" x14ac:dyDescent="0.25">
      <c r="A4352" s="88" t="s">
        <v>6265</v>
      </c>
      <c r="B4352" s="193" t="s">
        <v>6266</v>
      </c>
      <c r="C4352" s="88" t="s">
        <v>77</v>
      </c>
      <c r="D4352" s="487">
        <v>5503.52</v>
      </c>
    </row>
    <row r="4353" spans="1:4" ht="25" x14ac:dyDescent="0.25">
      <c r="A4353" s="88" t="s">
        <v>6267</v>
      </c>
      <c r="B4353" s="193" t="s">
        <v>6268</v>
      </c>
      <c r="C4353" s="88" t="s">
        <v>77</v>
      </c>
      <c r="D4353" s="487">
        <v>6041.65</v>
      </c>
    </row>
    <row r="4354" spans="1:4" ht="25" x14ac:dyDescent="0.25">
      <c r="A4354" s="88" t="s">
        <v>6269</v>
      </c>
      <c r="B4354" s="193" t="s">
        <v>6270</v>
      </c>
      <c r="C4354" s="88" t="s">
        <v>77</v>
      </c>
      <c r="D4354" s="487">
        <v>6694.5</v>
      </c>
    </row>
    <row r="4355" spans="1:4" ht="25" x14ac:dyDescent="0.25">
      <c r="A4355" s="88" t="s">
        <v>6271</v>
      </c>
      <c r="B4355" s="193" t="s">
        <v>6272</v>
      </c>
      <c r="C4355" s="88" t="s">
        <v>77</v>
      </c>
      <c r="D4355" s="487">
        <v>7347.36</v>
      </c>
    </row>
    <row r="4356" spans="1:4" ht="25" x14ac:dyDescent="0.25">
      <c r="A4356" s="88" t="s">
        <v>6273</v>
      </c>
      <c r="B4356" s="193" t="s">
        <v>6274</v>
      </c>
      <c r="C4356" s="88" t="s">
        <v>77</v>
      </c>
      <c r="D4356" s="487">
        <v>7971.2</v>
      </c>
    </row>
    <row r="4357" spans="1:4" ht="25" x14ac:dyDescent="0.25">
      <c r="A4357" s="88" t="s">
        <v>6275</v>
      </c>
      <c r="B4357" s="193" t="s">
        <v>6276</v>
      </c>
      <c r="C4357" s="88" t="s">
        <v>77</v>
      </c>
      <c r="D4357" s="487">
        <v>8521.17</v>
      </c>
    </row>
    <row r="4358" spans="1:4" ht="25" x14ac:dyDescent="0.25">
      <c r="A4358" s="88" t="s">
        <v>6277</v>
      </c>
      <c r="B4358" s="193" t="s">
        <v>6278</v>
      </c>
      <c r="C4358" s="88" t="s">
        <v>77</v>
      </c>
      <c r="D4358" s="487">
        <v>9514.59</v>
      </c>
    </row>
    <row r="4359" spans="1:4" ht="25" x14ac:dyDescent="0.25">
      <c r="A4359" s="88" t="s">
        <v>6279</v>
      </c>
      <c r="B4359" s="193" t="s">
        <v>6280</v>
      </c>
      <c r="C4359" s="88" t="s">
        <v>77</v>
      </c>
      <c r="D4359" s="487">
        <v>9751.93</v>
      </c>
    </row>
    <row r="4360" spans="1:4" ht="25" x14ac:dyDescent="0.25">
      <c r="A4360" s="88" t="s">
        <v>6281</v>
      </c>
      <c r="B4360" s="193" t="s">
        <v>6282</v>
      </c>
      <c r="C4360" s="88" t="s">
        <v>77</v>
      </c>
      <c r="D4360" s="487">
        <v>9989.2800000000007</v>
      </c>
    </row>
    <row r="4361" spans="1:4" ht="25" x14ac:dyDescent="0.25">
      <c r="A4361" s="88" t="s">
        <v>6283</v>
      </c>
      <c r="B4361" s="193" t="s">
        <v>6284</v>
      </c>
      <c r="C4361" s="88" t="s">
        <v>77</v>
      </c>
      <c r="D4361" s="487">
        <v>4868.47</v>
      </c>
    </row>
    <row r="4362" spans="1:4" ht="25" x14ac:dyDescent="0.25">
      <c r="A4362" s="88" t="s">
        <v>6285</v>
      </c>
      <c r="B4362" s="193" t="s">
        <v>6286</v>
      </c>
      <c r="C4362" s="88" t="s">
        <v>77</v>
      </c>
      <c r="D4362" s="487">
        <v>5496.64</v>
      </c>
    </row>
    <row r="4363" spans="1:4" ht="25" x14ac:dyDescent="0.25">
      <c r="A4363" s="88" t="s">
        <v>6287</v>
      </c>
      <c r="B4363" s="193" t="s">
        <v>6288</v>
      </c>
      <c r="C4363" s="88" t="s">
        <v>77</v>
      </c>
      <c r="D4363" s="487">
        <v>6185.49</v>
      </c>
    </row>
    <row r="4364" spans="1:4" ht="25" x14ac:dyDescent="0.25">
      <c r="A4364" s="88" t="s">
        <v>6289</v>
      </c>
      <c r="B4364" s="193" t="s">
        <v>6290</v>
      </c>
      <c r="C4364" s="88" t="s">
        <v>77</v>
      </c>
      <c r="D4364" s="487">
        <v>6903.58</v>
      </c>
    </row>
    <row r="4365" spans="1:4" ht="25" x14ac:dyDescent="0.25">
      <c r="A4365" s="88" t="s">
        <v>6291</v>
      </c>
      <c r="B4365" s="193" t="s">
        <v>6292</v>
      </c>
      <c r="C4365" s="88" t="s">
        <v>77</v>
      </c>
      <c r="D4365" s="487">
        <v>7549.46</v>
      </c>
    </row>
    <row r="4366" spans="1:4" ht="25" x14ac:dyDescent="0.25">
      <c r="A4366" s="88" t="s">
        <v>6293</v>
      </c>
      <c r="B4366" s="193" t="s">
        <v>6294</v>
      </c>
      <c r="C4366" s="88" t="s">
        <v>77</v>
      </c>
      <c r="D4366" s="487">
        <v>8195.35</v>
      </c>
    </row>
    <row r="4367" spans="1:4" ht="25" x14ac:dyDescent="0.25">
      <c r="A4367" s="88" t="s">
        <v>6295</v>
      </c>
      <c r="B4367" s="193" t="s">
        <v>6296</v>
      </c>
      <c r="C4367" s="88" t="s">
        <v>77</v>
      </c>
      <c r="D4367" s="487">
        <v>8893.11</v>
      </c>
    </row>
    <row r="4368" spans="1:4" ht="25" x14ac:dyDescent="0.25">
      <c r="A4368" s="88" t="s">
        <v>6297</v>
      </c>
      <c r="B4368" s="193" t="s">
        <v>6298</v>
      </c>
      <c r="C4368" s="88" t="s">
        <v>77</v>
      </c>
      <c r="D4368" s="487">
        <v>9620.4599999999991</v>
      </c>
    </row>
    <row r="4369" spans="1:4" ht="25" x14ac:dyDescent="0.25">
      <c r="A4369" s="88" t="s">
        <v>6299</v>
      </c>
      <c r="B4369" s="193" t="s">
        <v>6300</v>
      </c>
      <c r="C4369" s="88" t="s">
        <v>77</v>
      </c>
      <c r="D4369" s="487">
        <v>10616.65</v>
      </c>
    </row>
    <row r="4370" spans="1:4" ht="25" x14ac:dyDescent="0.25">
      <c r="A4370" s="88" t="s">
        <v>6301</v>
      </c>
      <c r="B4370" s="193" t="s">
        <v>6302</v>
      </c>
      <c r="C4370" s="88" t="s">
        <v>77</v>
      </c>
      <c r="D4370" s="487">
        <v>10909.28</v>
      </c>
    </row>
    <row r="4371" spans="1:4" ht="25" x14ac:dyDescent="0.25">
      <c r="A4371" s="88" t="s">
        <v>6303</v>
      </c>
      <c r="B4371" s="193" t="s">
        <v>6304</v>
      </c>
      <c r="C4371" s="88" t="s">
        <v>77</v>
      </c>
      <c r="D4371" s="487">
        <v>11201.9</v>
      </c>
    </row>
    <row r="4372" spans="1:4" ht="25" x14ac:dyDescent="0.25">
      <c r="A4372" s="88" t="s">
        <v>6305</v>
      </c>
      <c r="B4372" s="193" t="s">
        <v>6306</v>
      </c>
      <c r="C4372" s="88" t="s">
        <v>77</v>
      </c>
      <c r="D4372" s="487">
        <v>5887.52</v>
      </c>
    </row>
    <row r="4373" spans="1:4" ht="25" x14ac:dyDescent="0.25">
      <c r="A4373" s="88" t="s">
        <v>6307</v>
      </c>
      <c r="B4373" s="193" t="s">
        <v>6308</v>
      </c>
      <c r="C4373" s="88" t="s">
        <v>77</v>
      </c>
      <c r="D4373" s="487">
        <v>6605.92</v>
      </c>
    </row>
    <row r="4374" spans="1:4" ht="25" x14ac:dyDescent="0.25">
      <c r="A4374" s="88" t="s">
        <v>6309</v>
      </c>
      <c r="B4374" s="193" t="s">
        <v>6310</v>
      </c>
      <c r="C4374" s="88" t="s">
        <v>77</v>
      </c>
      <c r="D4374" s="487">
        <v>7414.03</v>
      </c>
    </row>
    <row r="4375" spans="1:4" ht="25" x14ac:dyDescent="0.25">
      <c r="A4375" s="88" t="s">
        <v>6311</v>
      </c>
      <c r="B4375" s="193" t="s">
        <v>6312</v>
      </c>
      <c r="C4375" s="88" t="s">
        <v>77</v>
      </c>
      <c r="D4375" s="487">
        <v>8127.54</v>
      </c>
    </row>
    <row r="4376" spans="1:4" ht="25" x14ac:dyDescent="0.25">
      <c r="A4376" s="88" t="s">
        <v>6313</v>
      </c>
      <c r="B4376" s="193" t="s">
        <v>6314</v>
      </c>
      <c r="C4376" s="88" t="s">
        <v>77</v>
      </c>
      <c r="D4376" s="487">
        <v>8976.07</v>
      </c>
    </row>
    <row r="4377" spans="1:4" ht="25" x14ac:dyDescent="0.25">
      <c r="A4377" s="88" t="s">
        <v>6315</v>
      </c>
      <c r="B4377" s="193" t="s">
        <v>6316</v>
      </c>
      <c r="C4377" s="88" t="s">
        <v>77</v>
      </c>
      <c r="D4377" s="487">
        <v>9824.61</v>
      </c>
    </row>
    <row r="4378" spans="1:4" ht="25" x14ac:dyDescent="0.25">
      <c r="A4378" s="88" t="s">
        <v>6317</v>
      </c>
      <c r="B4378" s="193" t="s">
        <v>6318</v>
      </c>
      <c r="C4378" s="88" t="s">
        <v>77</v>
      </c>
      <c r="D4378" s="487">
        <v>10647.43</v>
      </c>
    </row>
    <row r="4379" spans="1:4" ht="25" x14ac:dyDescent="0.25">
      <c r="A4379" s="88" t="s">
        <v>6319</v>
      </c>
      <c r="B4379" s="193" t="s">
        <v>6320</v>
      </c>
      <c r="C4379" s="88" t="s">
        <v>77</v>
      </c>
      <c r="D4379" s="487">
        <v>11378.23</v>
      </c>
    </row>
    <row r="4380" spans="1:4" ht="25" x14ac:dyDescent="0.25">
      <c r="A4380" s="88" t="s">
        <v>6321</v>
      </c>
      <c r="B4380" s="193" t="s">
        <v>6322</v>
      </c>
      <c r="C4380" s="88" t="s">
        <v>77</v>
      </c>
      <c r="D4380" s="487">
        <v>12682.69</v>
      </c>
    </row>
    <row r="4381" spans="1:4" ht="25" x14ac:dyDescent="0.25">
      <c r="A4381" s="88" t="s">
        <v>6323</v>
      </c>
      <c r="B4381" s="193" t="s">
        <v>6324</v>
      </c>
      <c r="C4381" s="88" t="s">
        <v>77</v>
      </c>
      <c r="D4381" s="487">
        <v>12998.59</v>
      </c>
    </row>
    <row r="4382" spans="1:4" ht="25" x14ac:dyDescent="0.25">
      <c r="A4382" s="88" t="s">
        <v>6325</v>
      </c>
      <c r="B4382" s="193" t="s">
        <v>6326</v>
      </c>
      <c r="C4382" s="88" t="s">
        <v>77</v>
      </c>
      <c r="D4382" s="487">
        <v>13314.49</v>
      </c>
    </row>
    <row r="4383" spans="1:4" ht="25" x14ac:dyDescent="0.25">
      <c r="A4383" s="88" t="s">
        <v>6327</v>
      </c>
      <c r="B4383" s="193" t="s">
        <v>6328</v>
      </c>
      <c r="C4383" s="88" t="s">
        <v>77</v>
      </c>
      <c r="D4383" s="487">
        <v>6414.27</v>
      </c>
    </row>
    <row r="4384" spans="1:4" ht="25" x14ac:dyDescent="0.25">
      <c r="A4384" s="88" t="s">
        <v>6329</v>
      </c>
      <c r="B4384" s="193" t="s">
        <v>6330</v>
      </c>
      <c r="C4384" s="88" t="s">
        <v>77</v>
      </c>
      <c r="D4384" s="487">
        <v>7242.58</v>
      </c>
    </row>
    <row r="4385" spans="1:4" ht="25" x14ac:dyDescent="0.25">
      <c r="A4385" s="88" t="s">
        <v>6331</v>
      </c>
      <c r="B4385" s="193" t="s">
        <v>6332</v>
      </c>
      <c r="C4385" s="88" t="s">
        <v>77</v>
      </c>
      <c r="D4385" s="487">
        <v>8162.88</v>
      </c>
    </row>
    <row r="4386" spans="1:4" ht="25" x14ac:dyDescent="0.25">
      <c r="A4386" s="88" t="s">
        <v>6333</v>
      </c>
      <c r="B4386" s="193" t="s">
        <v>6334</v>
      </c>
      <c r="C4386" s="88" t="s">
        <v>77</v>
      </c>
      <c r="D4386" s="487">
        <v>8979.67</v>
      </c>
    </row>
    <row r="4387" spans="1:4" ht="25" x14ac:dyDescent="0.25">
      <c r="A4387" s="88" t="s">
        <v>6335</v>
      </c>
      <c r="B4387" s="193" t="s">
        <v>6336</v>
      </c>
      <c r="C4387" s="88" t="s">
        <v>77</v>
      </c>
      <c r="D4387" s="487">
        <v>9943.31</v>
      </c>
    </row>
    <row r="4388" spans="1:4" ht="25" x14ac:dyDescent="0.25">
      <c r="A4388" s="88" t="s">
        <v>6337</v>
      </c>
      <c r="B4388" s="193" t="s">
        <v>6338</v>
      </c>
      <c r="C4388" s="88" t="s">
        <v>77</v>
      </c>
      <c r="D4388" s="487">
        <v>10906.95</v>
      </c>
    </row>
    <row r="4389" spans="1:4" ht="25" x14ac:dyDescent="0.25">
      <c r="A4389" s="88" t="s">
        <v>6339</v>
      </c>
      <c r="B4389" s="193" t="s">
        <v>6340</v>
      </c>
      <c r="C4389" s="88" t="s">
        <v>77</v>
      </c>
      <c r="D4389" s="487">
        <v>11843.89</v>
      </c>
    </row>
    <row r="4390" spans="1:4" ht="25" x14ac:dyDescent="0.25">
      <c r="A4390" s="88" t="s">
        <v>6341</v>
      </c>
      <c r="B4390" s="193" t="s">
        <v>6342</v>
      </c>
      <c r="C4390" s="88" t="s">
        <v>77</v>
      </c>
      <c r="D4390" s="487">
        <v>12675.48</v>
      </c>
    </row>
    <row r="4391" spans="1:4" ht="25" x14ac:dyDescent="0.25">
      <c r="A4391" s="88" t="s">
        <v>6343</v>
      </c>
      <c r="B4391" s="193" t="s">
        <v>6344</v>
      </c>
      <c r="C4391" s="88" t="s">
        <v>77</v>
      </c>
      <c r="D4391" s="487">
        <v>14160.87</v>
      </c>
    </row>
    <row r="4392" spans="1:4" ht="25" x14ac:dyDescent="0.25">
      <c r="A4392" s="88" t="s">
        <v>6345</v>
      </c>
      <c r="B4392" s="193" t="s">
        <v>6346</v>
      </c>
      <c r="C4392" s="88" t="s">
        <v>77</v>
      </c>
      <c r="D4392" s="487">
        <v>14516.82</v>
      </c>
    </row>
    <row r="4393" spans="1:4" ht="25" x14ac:dyDescent="0.25">
      <c r="A4393" s="88" t="s">
        <v>6347</v>
      </c>
      <c r="B4393" s="193" t="s">
        <v>6348</v>
      </c>
      <c r="C4393" s="88" t="s">
        <v>77</v>
      </c>
      <c r="D4393" s="487">
        <v>14872.77</v>
      </c>
    </row>
    <row r="4394" spans="1:4" ht="25" x14ac:dyDescent="0.25">
      <c r="A4394" s="88" t="s">
        <v>6500</v>
      </c>
      <c r="B4394" s="193" t="s">
        <v>6501</v>
      </c>
      <c r="C4394" s="88" t="s">
        <v>74</v>
      </c>
      <c r="D4394" s="487">
        <v>407.91</v>
      </c>
    </row>
    <row r="4395" spans="1:4" ht="25" x14ac:dyDescent="0.25">
      <c r="A4395" s="88" t="s">
        <v>6502</v>
      </c>
      <c r="B4395" s="193" t="s">
        <v>6503</v>
      </c>
      <c r="C4395" s="88" t="s">
        <v>74</v>
      </c>
      <c r="D4395" s="487">
        <v>475.08</v>
      </c>
    </row>
    <row r="4396" spans="1:4" ht="25" x14ac:dyDescent="0.25">
      <c r="A4396" s="88" t="s">
        <v>6504</v>
      </c>
      <c r="B4396" s="193" t="s">
        <v>6505</v>
      </c>
      <c r="C4396" s="88" t="s">
        <v>74</v>
      </c>
      <c r="D4396" s="487">
        <v>566.57000000000005</v>
      </c>
    </row>
    <row r="4397" spans="1:4" ht="25" x14ac:dyDescent="0.25">
      <c r="A4397" s="88" t="s">
        <v>6506</v>
      </c>
      <c r="B4397" s="193" t="s">
        <v>6507</v>
      </c>
      <c r="C4397" s="88" t="s">
        <v>74</v>
      </c>
      <c r="D4397" s="487">
        <v>658.6</v>
      </c>
    </row>
    <row r="4398" spans="1:4" ht="25" x14ac:dyDescent="0.25">
      <c r="A4398" s="88" t="s">
        <v>6508</v>
      </c>
      <c r="B4398" s="193" t="s">
        <v>6509</v>
      </c>
      <c r="C4398" s="88" t="s">
        <v>74</v>
      </c>
      <c r="D4398" s="487">
        <v>844.28</v>
      </c>
    </row>
    <row r="4399" spans="1:4" ht="25" x14ac:dyDescent="0.25">
      <c r="A4399" s="88" t="s">
        <v>6510</v>
      </c>
      <c r="B4399" s="193" t="s">
        <v>6511</v>
      </c>
      <c r="C4399" s="88" t="s">
        <v>74</v>
      </c>
      <c r="D4399" s="487">
        <v>909.62</v>
      </c>
    </row>
    <row r="4400" spans="1:4" ht="25" x14ac:dyDescent="0.25">
      <c r="A4400" s="88" t="s">
        <v>6512</v>
      </c>
      <c r="B4400" s="193" t="s">
        <v>6513</v>
      </c>
      <c r="C4400" s="88" t="s">
        <v>74</v>
      </c>
      <c r="D4400" s="487">
        <v>1111.42</v>
      </c>
    </row>
    <row r="4401" spans="1:4" ht="25" x14ac:dyDescent="0.25">
      <c r="A4401" s="88" t="s">
        <v>6514</v>
      </c>
      <c r="B4401" s="193" t="s">
        <v>6515</v>
      </c>
      <c r="C4401" s="88" t="s">
        <v>74</v>
      </c>
      <c r="D4401" s="487">
        <v>1204.67</v>
      </c>
    </row>
    <row r="4402" spans="1:4" ht="25" x14ac:dyDescent="0.25">
      <c r="A4402" s="88" t="s">
        <v>6516</v>
      </c>
      <c r="B4402" s="193" t="s">
        <v>9410</v>
      </c>
      <c r="C4402" s="88" t="s">
        <v>74</v>
      </c>
      <c r="D4402" s="487">
        <v>1675.2</v>
      </c>
    </row>
    <row r="4403" spans="1:4" ht="25" x14ac:dyDescent="0.25">
      <c r="A4403" s="88" t="s">
        <v>6517</v>
      </c>
      <c r="B4403" s="193" t="s">
        <v>9411</v>
      </c>
      <c r="C4403" s="88" t="s">
        <v>74</v>
      </c>
      <c r="D4403" s="487">
        <v>3225.71</v>
      </c>
    </row>
    <row r="4404" spans="1:4" ht="25" x14ac:dyDescent="0.25">
      <c r="A4404" s="88" t="s">
        <v>6536</v>
      </c>
      <c r="B4404" s="193" t="s">
        <v>6537</v>
      </c>
      <c r="C4404" s="88" t="s">
        <v>74</v>
      </c>
      <c r="D4404" s="487">
        <v>361.15</v>
      </c>
    </row>
    <row r="4405" spans="1:4" ht="25" x14ac:dyDescent="0.25">
      <c r="A4405" s="88" t="s">
        <v>6518</v>
      </c>
      <c r="B4405" s="193" t="s">
        <v>6519</v>
      </c>
      <c r="C4405" s="88" t="s">
        <v>74</v>
      </c>
      <c r="D4405" s="487">
        <v>366.93</v>
      </c>
    </row>
    <row r="4406" spans="1:4" ht="25" x14ac:dyDescent="0.25">
      <c r="A4406" s="88" t="s">
        <v>6520</v>
      </c>
      <c r="B4406" s="193" t="s">
        <v>6521</v>
      </c>
      <c r="C4406" s="88" t="s">
        <v>74</v>
      </c>
      <c r="D4406" s="487">
        <v>442.51</v>
      </c>
    </row>
    <row r="4407" spans="1:4" ht="25" x14ac:dyDescent="0.25">
      <c r="A4407" s="88" t="s">
        <v>6522</v>
      </c>
      <c r="B4407" s="193" t="s">
        <v>6523</v>
      </c>
      <c r="C4407" s="88" t="s">
        <v>74</v>
      </c>
      <c r="D4407" s="487">
        <v>524.33000000000004</v>
      </c>
    </row>
    <row r="4408" spans="1:4" ht="25" x14ac:dyDescent="0.25">
      <c r="A4408" s="88" t="s">
        <v>6524</v>
      </c>
      <c r="B4408" s="193" t="s">
        <v>6525</v>
      </c>
      <c r="C4408" s="88" t="s">
        <v>74</v>
      </c>
      <c r="D4408" s="487">
        <v>650.83000000000004</v>
      </c>
    </row>
    <row r="4409" spans="1:4" ht="25" x14ac:dyDescent="0.25">
      <c r="A4409" s="88" t="s">
        <v>6526</v>
      </c>
      <c r="B4409" s="193" t="s">
        <v>6527</v>
      </c>
      <c r="C4409" s="88" t="s">
        <v>74</v>
      </c>
      <c r="D4409" s="487">
        <v>828.52</v>
      </c>
    </row>
    <row r="4410" spans="1:4" ht="25" x14ac:dyDescent="0.25">
      <c r="A4410" s="88" t="s">
        <v>6528</v>
      </c>
      <c r="B4410" s="193" t="s">
        <v>6529</v>
      </c>
      <c r="C4410" s="88" t="s">
        <v>74</v>
      </c>
      <c r="D4410" s="487">
        <v>971.93</v>
      </c>
    </row>
    <row r="4411" spans="1:4" ht="25" x14ac:dyDescent="0.25">
      <c r="A4411" s="88" t="s">
        <v>6530</v>
      </c>
      <c r="B4411" s="193" t="s">
        <v>6531</v>
      </c>
      <c r="C4411" s="88" t="s">
        <v>74</v>
      </c>
      <c r="D4411" s="487">
        <v>1084.03</v>
      </c>
    </row>
    <row r="4412" spans="1:4" ht="25" x14ac:dyDescent="0.25">
      <c r="A4412" s="88" t="s">
        <v>6532</v>
      </c>
      <c r="B4412" s="193" t="s">
        <v>6533</v>
      </c>
      <c r="C4412" s="88" t="s">
        <v>74</v>
      </c>
      <c r="D4412" s="487">
        <v>1249.25</v>
      </c>
    </row>
    <row r="4413" spans="1:4" ht="25" x14ac:dyDescent="0.25">
      <c r="A4413" s="88" t="s">
        <v>6534</v>
      </c>
      <c r="B4413" s="193" t="s">
        <v>6535</v>
      </c>
      <c r="C4413" s="88" t="s">
        <v>74</v>
      </c>
      <c r="D4413" s="487">
        <v>1410.18</v>
      </c>
    </row>
    <row r="4414" spans="1:4" x14ac:dyDescent="0.25">
      <c r="A4414" s="88"/>
      <c r="B4414" s="193" t="s">
        <v>12400</v>
      </c>
      <c r="C4414" s="88"/>
      <c r="D4414" s="487"/>
    </row>
    <row r="4415" spans="1:4" ht="25" x14ac:dyDescent="0.25">
      <c r="A4415" s="88" t="s">
        <v>8139</v>
      </c>
      <c r="B4415" s="193" t="s">
        <v>8140</v>
      </c>
      <c r="C4415" s="88" t="s">
        <v>77</v>
      </c>
      <c r="D4415" s="487">
        <v>1327.75</v>
      </c>
    </row>
    <row r="4416" spans="1:4" ht="25" x14ac:dyDescent="0.25">
      <c r="A4416" s="88" t="s">
        <v>8141</v>
      </c>
      <c r="B4416" s="193" t="s">
        <v>8142</v>
      </c>
      <c r="C4416" s="88" t="s">
        <v>77</v>
      </c>
      <c r="D4416" s="487">
        <v>1578.45</v>
      </c>
    </row>
    <row r="4417" spans="1:4" ht="25" x14ac:dyDescent="0.25">
      <c r="A4417" s="88" t="s">
        <v>8143</v>
      </c>
      <c r="B4417" s="193" t="s">
        <v>8144</v>
      </c>
      <c r="C4417" s="88" t="s">
        <v>77</v>
      </c>
      <c r="D4417" s="487">
        <v>1860.62</v>
      </c>
    </row>
    <row r="4418" spans="1:4" ht="25" x14ac:dyDescent="0.25">
      <c r="A4418" s="88" t="s">
        <v>8145</v>
      </c>
      <c r="B4418" s="193" t="s">
        <v>8146</v>
      </c>
      <c r="C4418" s="88" t="s">
        <v>77</v>
      </c>
      <c r="D4418" s="487">
        <v>2089.19</v>
      </c>
    </row>
    <row r="4419" spans="1:4" ht="25" x14ac:dyDescent="0.25">
      <c r="A4419" s="88" t="s">
        <v>8147</v>
      </c>
      <c r="B4419" s="193" t="s">
        <v>8148</v>
      </c>
      <c r="C4419" s="88" t="s">
        <v>77</v>
      </c>
      <c r="D4419" s="487">
        <v>2368.3000000000002</v>
      </c>
    </row>
    <row r="4420" spans="1:4" ht="25" x14ac:dyDescent="0.25">
      <c r="A4420" s="88" t="s">
        <v>8149</v>
      </c>
      <c r="B4420" s="193" t="s">
        <v>8150</v>
      </c>
      <c r="C4420" s="88" t="s">
        <v>77</v>
      </c>
      <c r="D4420" s="487">
        <v>2623.61</v>
      </c>
    </row>
    <row r="4421" spans="1:4" ht="25" x14ac:dyDescent="0.25">
      <c r="A4421" s="88" t="s">
        <v>8151</v>
      </c>
      <c r="B4421" s="193" t="s">
        <v>8152</v>
      </c>
      <c r="C4421" s="88" t="s">
        <v>77</v>
      </c>
      <c r="D4421" s="487">
        <v>2891.02</v>
      </c>
    </row>
    <row r="4422" spans="1:4" ht="25" x14ac:dyDescent="0.25">
      <c r="A4422" s="88" t="s">
        <v>8153</v>
      </c>
      <c r="B4422" s="193" t="s">
        <v>8154</v>
      </c>
      <c r="C4422" s="88" t="s">
        <v>77</v>
      </c>
      <c r="D4422" s="487">
        <v>3141.65</v>
      </c>
    </row>
    <row r="4423" spans="1:4" ht="25" x14ac:dyDescent="0.25">
      <c r="A4423" s="88" t="s">
        <v>8155</v>
      </c>
      <c r="B4423" s="193" t="s">
        <v>8156</v>
      </c>
      <c r="C4423" s="88" t="s">
        <v>77</v>
      </c>
      <c r="D4423" s="487">
        <v>3475.42</v>
      </c>
    </row>
    <row r="4424" spans="1:4" ht="25" x14ac:dyDescent="0.25">
      <c r="A4424" s="88" t="s">
        <v>8157</v>
      </c>
      <c r="B4424" s="193" t="s">
        <v>8158</v>
      </c>
      <c r="C4424" s="88" t="s">
        <v>77</v>
      </c>
      <c r="D4424" s="487">
        <v>3644.46</v>
      </c>
    </row>
    <row r="4425" spans="1:4" ht="25" x14ac:dyDescent="0.25">
      <c r="A4425" s="88" t="s">
        <v>8159</v>
      </c>
      <c r="B4425" s="193" t="s">
        <v>8160</v>
      </c>
      <c r="C4425" s="88" t="s">
        <v>77</v>
      </c>
      <c r="D4425" s="487">
        <v>3684.83</v>
      </c>
    </row>
    <row r="4426" spans="1:4" ht="25" x14ac:dyDescent="0.25">
      <c r="A4426" s="88" t="s">
        <v>8051</v>
      </c>
      <c r="B4426" s="193" t="s">
        <v>8052</v>
      </c>
      <c r="C4426" s="88" t="s">
        <v>77</v>
      </c>
      <c r="D4426" s="487">
        <v>1498.64</v>
      </c>
    </row>
    <row r="4427" spans="1:4" ht="25" x14ac:dyDescent="0.25">
      <c r="A4427" s="88" t="s">
        <v>8053</v>
      </c>
      <c r="B4427" s="193" t="s">
        <v>8054</v>
      </c>
      <c r="C4427" s="88" t="s">
        <v>77</v>
      </c>
      <c r="D4427" s="487">
        <v>1832.34</v>
      </c>
    </row>
    <row r="4428" spans="1:4" ht="25" x14ac:dyDescent="0.25">
      <c r="A4428" s="88" t="s">
        <v>8055</v>
      </c>
      <c r="B4428" s="193" t="s">
        <v>8056</v>
      </c>
      <c r="C4428" s="88" t="s">
        <v>77</v>
      </c>
      <c r="D4428" s="487">
        <v>2112.29</v>
      </c>
    </row>
    <row r="4429" spans="1:4" ht="25" x14ac:dyDescent="0.25">
      <c r="A4429" s="88" t="s">
        <v>8057</v>
      </c>
      <c r="B4429" s="193" t="s">
        <v>8058</v>
      </c>
      <c r="C4429" s="88" t="s">
        <v>77</v>
      </c>
      <c r="D4429" s="487">
        <v>2376.83</v>
      </c>
    </row>
    <row r="4430" spans="1:4" ht="25" x14ac:dyDescent="0.25">
      <c r="A4430" s="88" t="s">
        <v>8059</v>
      </c>
      <c r="B4430" s="193" t="s">
        <v>8060</v>
      </c>
      <c r="C4430" s="88" t="s">
        <v>77</v>
      </c>
      <c r="D4430" s="487">
        <v>2656.56</v>
      </c>
    </row>
    <row r="4431" spans="1:4" ht="25" x14ac:dyDescent="0.25">
      <c r="A4431" s="88" t="s">
        <v>8061</v>
      </c>
      <c r="B4431" s="193" t="s">
        <v>8062</v>
      </c>
      <c r="C4431" s="88" t="s">
        <v>77</v>
      </c>
      <c r="D4431" s="487">
        <v>2920.75</v>
      </c>
    </row>
    <row r="4432" spans="1:4" ht="25" x14ac:dyDescent="0.25">
      <c r="A4432" s="88" t="s">
        <v>8063</v>
      </c>
      <c r="B4432" s="193" t="s">
        <v>8064</v>
      </c>
      <c r="C4432" s="88" t="s">
        <v>77</v>
      </c>
      <c r="D4432" s="487">
        <v>3200.86</v>
      </c>
    </row>
    <row r="4433" spans="1:4" ht="25" x14ac:dyDescent="0.25">
      <c r="A4433" s="88" t="s">
        <v>8065</v>
      </c>
      <c r="B4433" s="193" t="s">
        <v>8066</v>
      </c>
      <c r="C4433" s="88" t="s">
        <v>77</v>
      </c>
      <c r="D4433" s="487">
        <v>3465.26</v>
      </c>
    </row>
    <row r="4434" spans="1:4" ht="25" x14ac:dyDescent="0.25">
      <c r="A4434" s="88" t="s">
        <v>8067</v>
      </c>
      <c r="B4434" s="193" t="s">
        <v>8068</v>
      </c>
      <c r="C4434" s="88" t="s">
        <v>77</v>
      </c>
      <c r="D4434" s="487">
        <v>3971.45</v>
      </c>
    </row>
    <row r="4435" spans="1:4" ht="25" x14ac:dyDescent="0.25">
      <c r="A4435" s="88" t="s">
        <v>8069</v>
      </c>
      <c r="B4435" s="193" t="s">
        <v>8070</v>
      </c>
      <c r="C4435" s="88" t="s">
        <v>77</v>
      </c>
      <c r="D4435" s="487">
        <v>4010.91</v>
      </c>
    </row>
    <row r="4436" spans="1:4" ht="25" x14ac:dyDescent="0.25">
      <c r="A4436" s="88" t="s">
        <v>8071</v>
      </c>
      <c r="B4436" s="193" t="s">
        <v>8072</v>
      </c>
      <c r="C4436" s="88" t="s">
        <v>77</v>
      </c>
      <c r="D4436" s="487">
        <v>4037.24</v>
      </c>
    </row>
    <row r="4437" spans="1:4" ht="25" x14ac:dyDescent="0.25">
      <c r="A4437" s="88" t="s">
        <v>8073</v>
      </c>
      <c r="B4437" s="193" t="s">
        <v>8074</v>
      </c>
      <c r="C4437" s="88" t="s">
        <v>77</v>
      </c>
      <c r="D4437" s="487">
        <v>2002.68</v>
      </c>
    </row>
    <row r="4438" spans="1:4" ht="25" x14ac:dyDescent="0.25">
      <c r="A4438" s="88" t="s">
        <v>8075</v>
      </c>
      <c r="B4438" s="193" t="s">
        <v>8076</v>
      </c>
      <c r="C4438" s="88" t="s">
        <v>77</v>
      </c>
      <c r="D4438" s="487">
        <v>2230.88</v>
      </c>
    </row>
    <row r="4439" spans="1:4" ht="25" x14ac:dyDescent="0.25">
      <c r="A4439" s="88" t="s">
        <v>8077</v>
      </c>
      <c r="B4439" s="193" t="s">
        <v>8078</v>
      </c>
      <c r="C4439" s="88" t="s">
        <v>77</v>
      </c>
      <c r="D4439" s="487">
        <v>2580.65</v>
      </c>
    </row>
    <row r="4440" spans="1:4" ht="25" x14ac:dyDescent="0.25">
      <c r="A4440" s="88" t="s">
        <v>8079</v>
      </c>
      <c r="B4440" s="193" t="s">
        <v>8080</v>
      </c>
      <c r="C4440" s="88" t="s">
        <v>77</v>
      </c>
      <c r="D4440" s="487">
        <v>2911.16</v>
      </c>
    </row>
    <row r="4441" spans="1:4" ht="25" x14ac:dyDescent="0.25">
      <c r="A4441" s="88" t="s">
        <v>8081</v>
      </c>
      <c r="B4441" s="193" t="s">
        <v>8082</v>
      </c>
      <c r="C4441" s="88" t="s">
        <v>77</v>
      </c>
      <c r="D4441" s="487">
        <v>3257.13</v>
      </c>
    </row>
    <row r="4442" spans="1:4" ht="25" x14ac:dyDescent="0.25">
      <c r="A4442" s="88" t="s">
        <v>8083</v>
      </c>
      <c r="B4442" s="193" t="s">
        <v>8084</v>
      </c>
      <c r="C4442" s="88" t="s">
        <v>77</v>
      </c>
      <c r="D4442" s="487">
        <v>3587.76</v>
      </c>
    </row>
    <row r="4443" spans="1:4" ht="25" x14ac:dyDescent="0.25">
      <c r="A4443" s="88" t="s">
        <v>8085</v>
      </c>
      <c r="B4443" s="193" t="s">
        <v>8086</v>
      </c>
      <c r="C4443" s="88" t="s">
        <v>77</v>
      </c>
      <c r="D4443" s="487">
        <v>3946.52</v>
      </c>
    </row>
    <row r="4444" spans="1:4" ht="25" x14ac:dyDescent="0.25">
      <c r="A4444" s="88" t="s">
        <v>8087</v>
      </c>
      <c r="B4444" s="193" t="s">
        <v>8088</v>
      </c>
      <c r="C4444" s="88" t="s">
        <v>77</v>
      </c>
      <c r="D4444" s="487">
        <v>4298.88</v>
      </c>
    </row>
    <row r="4445" spans="1:4" ht="25" x14ac:dyDescent="0.25">
      <c r="A4445" s="88" t="s">
        <v>8089</v>
      </c>
      <c r="B4445" s="193" t="s">
        <v>8090</v>
      </c>
      <c r="C4445" s="88" t="s">
        <v>77</v>
      </c>
      <c r="D4445" s="487">
        <v>4930.5200000000004</v>
      </c>
    </row>
    <row r="4446" spans="1:4" ht="25" x14ac:dyDescent="0.25">
      <c r="A4446" s="88" t="s">
        <v>8091</v>
      </c>
      <c r="B4446" s="193" t="s">
        <v>8092</v>
      </c>
      <c r="C4446" s="88" t="s">
        <v>77</v>
      </c>
      <c r="D4446" s="487">
        <v>5019.87</v>
      </c>
    </row>
    <row r="4447" spans="1:4" ht="25" x14ac:dyDescent="0.25">
      <c r="A4447" s="88" t="s">
        <v>8093</v>
      </c>
      <c r="B4447" s="193" t="s">
        <v>8094</v>
      </c>
      <c r="C4447" s="88" t="s">
        <v>77</v>
      </c>
      <c r="D4447" s="487">
        <v>5075.5600000000004</v>
      </c>
    </row>
    <row r="4448" spans="1:4" ht="25" x14ac:dyDescent="0.25">
      <c r="A4448" s="88" t="s">
        <v>7743</v>
      </c>
      <c r="B4448" s="193" t="s">
        <v>7744</v>
      </c>
      <c r="C4448" s="88" t="s">
        <v>77</v>
      </c>
      <c r="D4448" s="487">
        <v>2113.38</v>
      </c>
    </row>
    <row r="4449" spans="1:4" ht="25" x14ac:dyDescent="0.25">
      <c r="A4449" s="88" t="s">
        <v>7745</v>
      </c>
      <c r="B4449" s="193" t="s">
        <v>7746</v>
      </c>
      <c r="C4449" s="88" t="s">
        <v>77</v>
      </c>
      <c r="D4449" s="487">
        <v>2728.59</v>
      </c>
    </row>
    <row r="4450" spans="1:4" ht="25" x14ac:dyDescent="0.25">
      <c r="A4450" s="88" t="s">
        <v>7747</v>
      </c>
      <c r="B4450" s="193" t="s">
        <v>7748</v>
      </c>
      <c r="C4450" s="88" t="s">
        <v>77</v>
      </c>
      <c r="D4450" s="487">
        <v>3171.83</v>
      </c>
    </row>
    <row r="4451" spans="1:4" ht="25" x14ac:dyDescent="0.25">
      <c r="A4451" s="88" t="s">
        <v>7749</v>
      </c>
      <c r="B4451" s="193" t="s">
        <v>7750</v>
      </c>
      <c r="C4451" s="88" t="s">
        <v>77</v>
      </c>
      <c r="D4451" s="487">
        <v>3598.02</v>
      </c>
    </row>
    <row r="4452" spans="1:4" ht="25" x14ac:dyDescent="0.25">
      <c r="A4452" s="88" t="s">
        <v>7751</v>
      </c>
      <c r="B4452" s="193" t="s">
        <v>7752</v>
      </c>
      <c r="C4452" s="88" t="s">
        <v>77</v>
      </c>
      <c r="D4452" s="487">
        <v>3862.68</v>
      </c>
    </row>
    <row r="4453" spans="1:4" ht="25" x14ac:dyDescent="0.25">
      <c r="A4453" s="88" t="s">
        <v>7753</v>
      </c>
      <c r="B4453" s="193" t="s">
        <v>7754</v>
      </c>
      <c r="C4453" s="88" t="s">
        <v>77</v>
      </c>
      <c r="D4453" s="487">
        <v>4498.9799999999996</v>
      </c>
    </row>
    <row r="4454" spans="1:4" ht="25" x14ac:dyDescent="0.25">
      <c r="A4454" s="88" t="s">
        <v>7755</v>
      </c>
      <c r="B4454" s="193" t="s">
        <v>7756</v>
      </c>
      <c r="C4454" s="88" t="s">
        <v>77</v>
      </c>
      <c r="D4454" s="487">
        <v>4964.3100000000004</v>
      </c>
    </row>
    <row r="4455" spans="1:4" ht="25" x14ac:dyDescent="0.25">
      <c r="A4455" s="88" t="s">
        <v>7757</v>
      </c>
      <c r="B4455" s="193" t="s">
        <v>7758</v>
      </c>
      <c r="C4455" s="88" t="s">
        <v>77</v>
      </c>
      <c r="D4455" s="487">
        <v>5422.44</v>
      </c>
    </row>
    <row r="4456" spans="1:4" ht="25" x14ac:dyDescent="0.25">
      <c r="A4456" s="88" t="s">
        <v>7759</v>
      </c>
      <c r="B4456" s="193" t="s">
        <v>7760</v>
      </c>
      <c r="C4456" s="88" t="s">
        <v>77</v>
      </c>
      <c r="D4456" s="487">
        <v>6073.36</v>
      </c>
    </row>
    <row r="4457" spans="1:4" ht="25" x14ac:dyDescent="0.25">
      <c r="A4457" s="88" t="s">
        <v>7761</v>
      </c>
      <c r="B4457" s="193" t="s">
        <v>7762</v>
      </c>
      <c r="C4457" s="88" t="s">
        <v>77</v>
      </c>
      <c r="D4457" s="487">
        <v>6130.39</v>
      </c>
    </row>
    <row r="4458" spans="1:4" ht="25" x14ac:dyDescent="0.25">
      <c r="A4458" s="88" t="s">
        <v>7763</v>
      </c>
      <c r="B4458" s="193" t="s">
        <v>7764</v>
      </c>
      <c r="C4458" s="88" t="s">
        <v>77</v>
      </c>
      <c r="D4458" s="487">
        <v>6388.32</v>
      </c>
    </row>
    <row r="4459" spans="1:4" ht="25" x14ac:dyDescent="0.25">
      <c r="A4459" s="88" t="s">
        <v>7765</v>
      </c>
      <c r="B4459" s="193" t="s">
        <v>7766</v>
      </c>
      <c r="C4459" s="88" t="s">
        <v>77</v>
      </c>
      <c r="D4459" s="487">
        <v>2626.53</v>
      </c>
    </row>
    <row r="4460" spans="1:4" ht="25" x14ac:dyDescent="0.25">
      <c r="A4460" s="88" t="s">
        <v>7767</v>
      </c>
      <c r="B4460" s="193" t="s">
        <v>7768</v>
      </c>
      <c r="C4460" s="88" t="s">
        <v>77</v>
      </c>
      <c r="D4460" s="487">
        <v>3211.4</v>
      </c>
    </row>
    <row r="4461" spans="1:4" ht="25" x14ac:dyDescent="0.25">
      <c r="A4461" s="88" t="s">
        <v>7769</v>
      </c>
      <c r="B4461" s="193" t="s">
        <v>7770</v>
      </c>
      <c r="C4461" s="88" t="s">
        <v>77</v>
      </c>
      <c r="D4461" s="487">
        <v>3750.33</v>
      </c>
    </row>
    <row r="4462" spans="1:4" ht="25" x14ac:dyDescent="0.25">
      <c r="A4462" s="88" t="s">
        <v>7771</v>
      </c>
      <c r="B4462" s="193" t="s">
        <v>7772</v>
      </c>
      <c r="C4462" s="88" t="s">
        <v>77</v>
      </c>
      <c r="D4462" s="487">
        <v>4306.93</v>
      </c>
    </row>
    <row r="4463" spans="1:4" ht="25" x14ac:dyDescent="0.25">
      <c r="A4463" s="88" t="s">
        <v>7773</v>
      </c>
      <c r="B4463" s="193" t="s">
        <v>7774</v>
      </c>
      <c r="C4463" s="88" t="s">
        <v>77</v>
      </c>
      <c r="D4463" s="487">
        <v>4860.8</v>
      </c>
    </row>
    <row r="4464" spans="1:4" ht="25" x14ac:dyDescent="0.25">
      <c r="A4464" s="88" t="s">
        <v>7775</v>
      </c>
      <c r="B4464" s="193" t="s">
        <v>7776</v>
      </c>
      <c r="C4464" s="88" t="s">
        <v>77</v>
      </c>
      <c r="D4464" s="487">
        <v>5454</v>
      </c>
    </row>
    <row r="4465" spans="1:4" ht="25" x14ac:dyDescent="0.25">
      <c r="A4465" s="88" t="s">
        <v>7777</v>
      </c>
      <c r="B4465" s="193" t="s">
        <v>7778</v>
      </c>
      <c r="C4465" s="88" t="s">
        <v>77</v>
      </c>
      <c r="D4465" s="487">
        <v>6038.59</v>
      </c>
    </row>
    <row r="4466" spans="1:4" ht="25" x14ac:dyDescent="0.25">
      <c r="A4466" s="88" t="s">
        <v>7779</v>
      </c>
      <c r="B4466" s="193" t="s">
        <v>7780</v>
      </c>
      <c r="C4466" s="88" t="s">
        <v>77</v>
      </c>
      <c r="D4466" s="487">
        <v>6595.23</v>
      </c>
    </row>
    <row r="4467" spans="1:4" ht="25" x14ac:dyDescent="0.25">
      <c r="A4467" s="88" t="s">
        <v>7781</v>
      </c>
      <c r="B4467" s="193" t="s">
        <v>7782</v>
      </c>
      <c r="C4467" s="88" t="s">
        <v>77</v>
      </c>
      <c r="D4467" s="487">
        <v>7568.44</v>
      </c>
    </row>
    <row r="4468" spans="1:4" ht="25" x14ac:dyDescent="0.25">
      <c r="A4468" s="88" t="s">
        <v>7783</v>
      </c>
      <c r="B4468" s="193" t="s">
        <v>7784</v>
      </c>
      <c r="C4468" s="88" t="s">
        <v>77</v>
      </c>
      <c r="D4468" s="487">
        <v>7714.06</v>
      </c>
    </row>
    <row r="4469" spans="1:4" ht="25" x14ac:dyDescent="0.25">
      <c r="A4469" s="88" t="s">
        <v>7785</v>
      </c>
      <c r="B4469" s="193" t="s">
        <v>7786</v>
      </c>
      <c r="C4469" s="88" t="s">
        <v>77</v>
      </c>
      <c r="D4469" s="487">
        <v>7841.83</v>
      </c>
    </row>
    <row r="4470" spans="1:4" ht="25" x14ac:dyDescent="0.25">
      <c r="A4470" s="88" t="s">
        <v>7787</v>
      </c>
      <c r="B4470" s="193" t="s">
        <v>7788</v>
      </c>
      <c r="C4470" s="88" t="s">
        <v>77</v>
      </c>
      <c r="D4470" s="487">
        <v>3053.4</v>
      </c>
    </row>
    <row r="4471" spans="1:4" ht="25" x14ac:dyDescent="0.25">
      <c r="A4471" s="88" t="s">
        <v>7789</v>
      </c>
      <c r="B4471" s="193" t="s">
        <v>7790</v>
      </c>
      <c r="C4471" s="88" t="s">
        <v>77</v>
      </c>
      <c r="D4471" s="487">
        <v>3896.15</v>
      </c>
    </row>
    <row r="4472" spans="1:4" ht="25" x14ac:dyDescent="0.25">
      <c r="A4472" s="88" t="s">
        <v>7791</v>
      </c>
      <c r="B4472" s="193" t="s">
        <v>7792</v>
      </c>
      <c r="C4472" s="88" t="s">
        <v>77</v>
      </c>
      <c r="D4472" s="487">
        <v>4596.25</v>
      </c>
    </row>
    <row r="4473" spans="1:4" ht="25" x14ac:dyDescent="0.25">
      <c r="A4473" s="88" t="s">
        <v>7793</v>
      </c>
      <c r="B4473" s="193" t="s">
        <v>7794</v>
      </c>
      <c r="C4473" s="88" t="s">
        <v>77</v>
      </c>
      <c r="D4473" s="487">
        <v>5258.03</v>
      </c>
    </row>
    <row r="4474" spans="1:4" ht="25" x14ac:dyDescent="0.25">
      <c r="A4474" s="88" t="s">
        <v>7795</v>
      </c>
      <c r="B4474" s="193" t="s">
        <v>7796</v>
      </c>
      <c r="C4474" s="88" t="s">
        <v>77</v>
      </c>
      <c r="D4474" s="487">
        <v>5784.45</v>
      </c>
    </row>
    <row r="4475" spans="1:4" ht="25" x14ac:dyDescent="0.25">
      <c r="A4475" s="88" t="s">
        <v>7797</v>
      </c>
      <c r="B4475" s="193" t="s">
        <v>7798</v>
      </c>
      <c r="C4475" s="88" t="s">
        <v>77</v>
      </c>
      <c r="D4475" s="487">
        <v>6619.46</v>
      </c>
    </row>
    <row r="4476" spans="1:4" ht="25" x14ac:dyDescent="0.25">
      <c r="A4476" s="88" t="s">
        <v>7799</v>
      </c>
      <c r="B4476" s="193" t="s">
        <v>7800</v>
      </c>
      <c r="C4476" s="88" t="s">
        <v>77</v>
      </c>
      <c r="D4476" s="487">
        <v>7318.46</v>
      </c>
    </row>
    <row r="4477" spans="1:4" ht="25" x14ac:dyDescent="0.25">
      <c r="A4477" s="88" t="s">
        <v>7801</v>
      </c>
      <c r="B4477" s="193" t="s">
        <v>7802</v>
      </c>
      <c r="C4477" s="88" t="s">
        <v>77</v>
      </c>
      <c r="D4477" s="487">
        <v>7984.25</v>
      </c>
    </row>
    <row r="4478" spans="1:4" ht="25" x14ac:dyDescent="0.25">
      <c r="A4478" s="88" t="s">
        <v>7803</v>
      </c>
      <c r="B4478" s="193" t="s">
        <v>7804</v>
      </c>
      <c r="C4478" s="88" t="s">
        <v>77</v>
      </c>
      <c r="D4478" s="487">
        <v>9198.35</v>
      </c>
    </row>
    <row r="4479" spans="1:4" ht="25" x14ac:dyDescent="0.25">
      <c r="A4479" s="88" t="s">
        <v>7805</v>
      </c>
      <c r="B4479" s="193" t="s">
        <v>7806</v>
      </c>
      <c r="C4479" s="88" t="s">
        <v>77</v>
      </c>
      <c r="D4479" s="487">
        <v>9344.8700000000008</v>
      </c>
    </row>
    <row r="4480" spans="1:4" ht="25" x14ac:dyDescent="0.25">
      <c r="A4480" s="88" t="s">
        <v>7807</v>
      </c>
      <c r="B4480" s="193" t="s">
        <v>7808</v>
      </c>
      <c r="C4480" s="88" t="s">
        <v>77</v>
      </c>
      <c r="D4480" s="487">
        <v>9491.4</v>
      </c>
    </row>
    <row r="4481" spans="1:4" ht="25" x14ac:dyDescent="0.25">
      <c r="A4481" s="88" t="s">
        <v>7809</v>
      </c>
      <c r="B4481" s="193" t="s">
        <v>7810</v>
      </c>
      <c r="C4481" s="88" t="s">
        <v>77</v>
      </c>
      <c r="D4481" s="487">
        <v>3919.22</v>
      </c>
    </row>
    <row r="4482" spans="1:4" ht="25" x14ac:dyDescent="0.25">
      <c r="A4482" s="88" t="s">
        <v>7811</v>
      </c>
      <c r="B4482" s="193" t="s">
        <v>7812</v>
      </c>
      <c r="C4482" s="88" t="s">
        <v>77</v>
      </c>
      <c r="D4482" s="487">
        <v>4536.91</v>
      </c>
    </row>
    <row r="4483" spans="1:4" ht="25" x14ac:dyDescent="0.25">
      <c r="A4483" s="88" t="s">
        <v>7813</v>
      </c>
      <c r="B4483" s="193" t="s">
        <v>7814</v>
      </c>
      <c r="C4483" s="88" t="s">
        <v>77</v>
      </c>
      <c r="D4483" s="487">
        <v>5319.23</v>
      </c>
    </row>
    <row r="4484" spans="1:4" ht="25" x14ac:dyDescent="0.25">
      <c r="A4484" s="88" t="s">
        <v>7815</v>
      </c>
      <c r="B4484" s="193" t="s">
        <v>7816</v>
      </c>
      <c r="C4484" s="88" t="s">
        <v>77</v>
      </c>
      <c r="D4484" s="487">
        <v>6107.42</v>
      </c>
    </row>
    <row r="4485" spans="1:4" ht="25" x14ac:dyDescent="0.25">
      <c r="A4485" s="88" t="s">
        <v>7817</v>
      </c>
      <c r="B4485" s="193" t="s">
        <v>7818</v>
      </c>
      <c r="C4485" s="88" t="s">
        <v>77</v>
      </c>
      <c r="D4485" s="487">
        <v>7179.31</v>
      </c>
    </row>
    <row r="4486" spans="1:4" ht="25" x14ac:dyDescent="0.25">
      <c r="A4486" s="88" t="s">
        <v>7819</v>
      </c>
      <c r="B4486" s="193" t="s">
        <v>7820</v>
      </c>
      <c r="C4486" s="88" t="s">
        <v>77</v>
      </c>
      <c r="D4486" s="487">
        <v>7724.47</v>
      </c>
    </row>
    <row r="4487" spans="1:4" ht="25" x14ac:dyDescent="0.25">
      <c r="A4487" s="88" t="s">
        <v>7821</v>
      </c>
      <c r="B4487" s="193" t="s">
        <v>7822</v>
      </c>
      <c r="C4487" s="88" t="s">
        <v>77</v>
      </c>
      <c r="D4487" s="487">
        <v>8552.64</v>
      </c>
    </row>
    <row r="4488" spans="1:4" ht="25" x14ac:dyDescent="0.25">
      <c r="A4488" s="88" t="s">
        <v>7823</v>
      </c>
      <c r="B4488" s="193" t="s">
        <v>7824</v>
      </c>
      <c r="C4488" s="88" t="s">
        <v>77</v>
      </c>
      <c r="D4488" s="487">
        <v>9340.9</v>
      </c>
    </row>
    <row r="4489" spans="1:4" ht="25" x14ac:dyDescent="0.25">
      <c r="A4489" s="88" t="s">
        <v>7825</v>
      </c>
      <c r="B4489" s="193" t="s">
        <v>7826</v>
      </c>
      <c r="C4489" s="88" t="s">
        <v>77</v>
      </c>
      <c r="D4489" s="487">
        <v>10708.7</v>
      </c>
    </row>
    <row r="4490" spans="1:4" ht="25" x14ac:dyDescent="0.25">
      <c r="A4490" s="88" t="s">
        <v>7827</v>
      </c>
      <c r="B4490" s="193" t="s">
        <v>7828</v>
      </c>
      <c r="C4490" s="88" t="s">
        <v>77</v>
      </c>
      <c r="D4490" s="487">
        <v>10911.16</v>
      </c>
    </row>
    <row r="4491" spans="1:4" ht="25" x14ac:dyDescent="0.25">
      <c r="A4491" s="88" t="s">
        <v>7829</v>
      </c>
      <c r="B4491" s="193" t="s">
        <v>7830</v>
      </c>
      <c r="C4491" s="88" t="s">
        <v>77</v>
      </c>
      <c r="D4491" s="487">
        <v>11113.61</v>
      </c>
    </row>
    <row r="4492" spans="1:4" ht="25" x14ac:dyDescent="0.25">
      <c r="A4492" s="88" t="s">
        <v>7831</v>
      </c>
      <c r="B4492" s="193" t="s">
        <v>7832</v>
      </c>
      <c r="C4492" s="88" t="s">
        <v>77</v>
      </c>
      <c r="D4492" s="487">
        <v>4127.72</v>
      </c>
    </row>
    <row r="4493" spans="1:4" ht="25" x14ac:dyDescent="0.25">
      <c r="A4493" s="88" t="s">
        <v>7833</v>
      </c>
      <c r="B4493" s="193" t="s">
        <v>7834</v>
      </c>
      <c r="C4493" s="88" t="s">
        <v>77</v>
      </c>
      <c r="D4493" s="487">
        <v>5141</v>
      </c>
    </row>
    <row r="4494" spans="1:4" ht="25" x14ac:dyDescent="0.25">
      <c r="A4494" s="88" t="s">
        <v>7835</v>
      </c>
      <c r="B4494" s="193" t="s">
        <v>7836</v>
      </c>
      <c r="C4494" s="88" t="s">
        <v>77</v>
      </c>
      <c r="D4494" s="487">
        <v>5979.43</v>
      </c>
    </row>
    <row r="4495" spans="1:4" ht="25" x14ac:dyDescent="0.25">
      <c r="A4495" s="88" t="s">
        <v>7837</v>
      </c>
      <c r="B4495" s="193" t="s">
        <v>7838</v>
      </c>
      <c r="C4495" s="88" t="s">
        <v>77</v>
      </c>
      <c r="D4495" s="487">
        <v>6774.69</v>
      </c>
    </row>
    <row r="4496" spans="1:4" ht="25" x14ac:dyDescent="0.25">
      <c r="A4496" s="88" t="s">
        <v>7839</v>
      </c>
      <c r="B4496" s="193" t="s">
        <v>7840</v>
      </c>
      <c r="C4496" s="88" t="s">
        <v>77</v>
      </c>
      <c r="D4496" s="487">
        <v>7625.25</v>
      </c>
    </row>
    <row r="4497" spans="1:4" ht="25" x14ac:dyDescent="0.25">
      <c r="A4497" s="88" t="s">
        <v>7841</v>
      </c>
      <c r="B4497" s="193" t="s">
        <v>7842</v>
      </c>
      <c r="C4497" s="88" t="s">
        <v>77</v>
      </c>
      <c r="D4497" s="487">
        <v>8517.74</v>
      </c>
    </row>
    <row r="4498" spans="1:4" ht="25" x14ac:dyDescent="0.25">
      <c r="A4498" s="88" t="s">
        <v>7843</v>
      </c>
      <c r="B4498" s="193" t="s">
        <v>7844</v>
      </c>
      <c r="C4498" s="88" t="s">
        <v>77</v>
      </c>
      <c r="D4498" s="487">
        <v>9425.3799999999992</v>
      </c>
    </row>
    <row r="4499" spans="1:4" ht="25" x14ac:dyDescent="0.25">
      <c r="A4499" s="88" t="s">
        <v>7845</v>
      </c>
      <c r="B4499" s="193" t="s">
        <v>7846</v>
      </c>
      <c r="C4499" s="88" t="s">
        <v>77</v>
      </c>
      <c r="D4499" s="487">
        <v>10287.93</v>
      </c>
    </row>
    <row r="4500" spans="1:4" ht="25" x14ac:dyDescent="0.25">
      <c r="A4500" s="88" t="s">
        <v>7847</v>
      </c>
      <c r="B4500" s="193" t="s">
        <v>7848</v>
      </c>
      <c r="C4500" s="88" t="s">
        <v>77</v>
      </c>
      <c r="D4500" s="487">
        <v>11767.14</v>
      </c>
    </row>
    <row r="4501" spans="1:4" ht="25" x14ac:dyDescent="0.25">
      <c r="A4501" s="88" t="s">
        <v>7849</v>
      </c>
      <c r="B4501" s="193" t="s">
        <v>7850</v>
      </c>
      <c r="C4501" s="88" t="s">
        <v>77</v>
      </c>
      <c r="D4501" s="487">
        <v>12256.01</v>
      </c>
    </row>
    <row r="4502" spans="1:4" ht="25" x14ac:dyDescent="0.25">
      <c r="A4502" s="88" t="s">
        <v>7851</v>
      </c>
      <c r="B4502" s="193" t="s">
        <v>7852</v>
      </c>
      <c r="C4502" s="88" t="s">
        <v>77</v>
      </c>
      <c r="D4502" s="487">
        <v>13019.29</v>
      </c>
    </row>
    <row r="4503" spans="1:4" ht="25" x14ac:dyDescent="0.25">
      <c r="A4503" s="88" t="s">
        <v>7853</v>
      </c>
      <c r="B4503" s="193" t="s">
        <v>7854</v>
      </c>
      <c r="C4503" s="88" t="s">
        <v>77</v>
      </c>
      <c r="D4503" s="487">
        <v>5189.32</v>
      </c>
    </row>
    <row r="4504" spans="1:4" ht="25" x14ac:dyDescent="0.25">
      <c r="A4504" s="88" t="s">
        <v>7855</v>
      </c>
      <c r="B4504" s="193" t="s">
        <v>7856</v>
      </c>
      <c r="C4504" s="88" t="s">
        <v>77</v>
      </c>
      <c r="D4504" s="487">
        <v>6107.38</v>
      </c>
    </row>
    <row r="4505" spans="1:4" ht="25" x14ac:dyDescent="0.25">
      <c r="A4505" s="88" t="s">
        <v>7857</v>
      </c>
      <c r="B4505" s="193" t="s">
        <v>7858</v>
      </c>
      <c r="C4505" s="88" t="s">
        <v>77</v>
      </c>
      <c r="D4505" s="487">
        <v>7078.22</v>
      </c>
    </row>
    <row r="4506" spans="1:4" ht="25" x14ac:dyDescent="0.25">
      <c r="A4506" s="88" t="s">
        <v>7859</v>
      </c>
      <c r="B4506" s="193" t="s">
        <v>7860</v>
      </c>
      <c r="C4506" s="88" t="s">
        <v>77</v>
      </c>
      <c r="D4506" s="487">
        <v>8041.62</v>
      </c>
    </row>
    <row r="4507" spans="1:4" ht="25" x14ac:dyDescent="0.25">
      <c r="A4507" s="88" t="s">
        <v>7861</v>
      </c>
      <c r="B4507" s="193" t="s">
        <v>7862</v>
      </c>
      <c r="C4507" s="88" t="s">
        <v>77</v>
      </c>
      <c r="D4507" s="487">
        <v>9909.02</v>
      </c>
    </row>
    <row r="4508" spans="1:4" ht="25" x14ac:dyDescent="0.25">
      <c r="A4508" s="88" t="s">
        <v>7863</v>
      </c>
      <c r="B4508" s="193" t="s">
        <v>7864</v>
      </c>
      <c r="C4508" s="88" t="s">
        <v>77</v>
      </c>
      <c r="D4508" s="487">
        <v>10109.85</v>
      </c>
    </row>
    <row r="4509" spans="1:4" ht="25" x14ac:dyDescent="0.25">
      <c r="A4509" s="88" t="s">
        <v>7865</v>
      </c>
      <c r="B4509" s="193" t="s">
        <v>7866</v>
      </c>
      <c r="C4509" s="88" t="s">
        <v>77</v>
      </c>
      <c r="D4509" s="487">
        <v>11165.98</v>
      </c>
    </row>
    <row r="4510" spans="1:4" ht="25" x14ac:dyDescent="0.25">
      <c r="A4510" s="88" t="s">
        <v>7867</v>
      </c>
      <c r="B4510" s="193" t="s">
        <v>7868</v>
      </c>
      <c r="C4510" s="88" t="s">
        <v>77</v>
      </c>
      <c r="D4510" s="487">
        <v>12172.36</v>
      </c>
    </row>
    <row r="4511" spans="1:4" ht="25" x14ac:dyDescent="0.25">
      <c r="A4511" s="88" t="s">
        <v>7869</v>
      </c>
      <c r="B4511" s="193" t="s">
        <v>7870</v>
      </c>
      <c r="C4511" s="88" t="s">
        <v>77</v>
      </c>
      <c r="D4511" s="487">
        <v>13890.08</v>
      </c>
    </row>
    <row r="4512" spans="1:4" ht="25" x14ac:dyDescent="0.25">
      <c r="A4512" s="88" t="s">
        <v>7871</v>
      </c>
      <c r="B4512" s="193" t="s">
        <v>7872</v>
      </c>
      <c r="C4512" s="88" t="s">
        <v>77</v>
      </c>
      <c r="D4512" s="487">
        <v>14170.01</v>
      </c>
    </row>
    <row r="4513" spans="1:4" ht="25" x14ac:dyDescent="0.25">
      <c r="A4513" s="88" t="s">
        <v>7873</v>
      </c>
      <c r="B4513" s="193" t="s">
        <v>7874</v>
      </c>
      <c r="C4513" s="88" t="s">
        <v>77</v>
      </c>
      <c r="D4513" s="487">
        <v>14449.93</v>
      </c>
    </row>
    <row r="4514" spans="1:4" ht="25" x14ac:dyDescent="0.25">
      <c r="A4514" s="88" t="s">
        <v>7875</v>
      </c>
      <c r="B4514" s="193" t="s">
        <v>7876</v>
      </c>
      <c r="C4514" s="88" t="s">
        <v>77</v>
      </c>
      <c r="D4514" s="487">
        <v>5636.12</v>
      </c>
    </row>
    <row r="4515" spans="1:4" ht="25" x14ac:dyDescent="0.25">
      <c r="A4515" s="88" t="s">
        <v>7877</v>
      </c>
      <c r="B4515" s="193" t="s">
        <v>7878</v>
      </c>
      <c r="C4515" s="88" t="s">
        <v>77</v>
      </c>
      <c r="D4515" s="487">
        <v>6668.47</v>
      </c>
    </row>
    <row r="4516" spans="1:4" ht="25" x14ac:dyDescent="0.25">
      <c r="A4516" s="88" t="s">
        <v>7879</v>
      </c>
      <c r="B4516" s="193" t="s">
        <v>7880</v>
      </c>
      <c r="C4516" s="88" t="s">
        <v>77</v>
      </c>
      <c r="D4516" s="487">
        <v>7760.28</v>
      </c>
    </row>
    <row r="4517" spans="1:4" ht="25" x14ac:dyDescent="0.25">
      <c r="A4517" s="88" t="s">
        <v>7881</v>
      </c>
      <c r="B4517" s="193" t="s">
        <v>7882</v>
      </c>
      <c r="C4517" s="88" t="s">
        <v>77</v>
      </c>
      <c r="D4517" s="487">
        <v>8900.02</v>
      </c>
    </row>
    <row r="4518" spans="1:4" ht="25" x14ac:dyDescent="0.25">
      <c r="A4518" s="88" t="s">
        <v>7883</v>
      </c>
      <c r="B4518" s="193" t="s">
        <v>7884</v>
      </c>
      <c r="C4518" s="88" t="s">
        <v>77</v>
      </c>
      <c r="D4518" s="487">
        <v>10090.58</v>
      </c>
    </row>
    <row r="4519" spans="1:4" ht="25" x14ac:dyDescent="0.25">
      <c r="A4519" s="88" t="s">
        <v>7885</v>
      </c>
      <c r="B4519" s="193" t="s">
        <v>7886</v>
      </c>
      <c r="C4519" s="88" t="s">
        <v>77</v>
      </c>
      <c r="D4519" s="487">
        <v>11224.88</v>
      </c>
    </row>
    <row r="4520" spans="1:4" ht="25" x14ac:dyDescent="0.25">
      <c r="A4520" s="88" t="s">
        <v>7887</v>
      </c>
      <c r="B4520" s="193" t="s">
        <v>7888</v>
      </c>
      <c r="C4520" s="88" t="s">
        <v>77</v>
      </c>
      <c r="D4520" s="487">
        <v>12416.2</v>
      </c>
    </row>
    <row r="4521" spans="1:4" ht="25" x14ac:dyDescent="0.25">
      <c r="A4521" s="88" t="s">
        <v>7889</v>
      </c>
      <c r="B4521" s="193" t="s">
        <v>7890</v>
      </c>
      <c r="C4521" s="88" t="s">
        <v>77</v>
      </c>
      <c r="D4521" s="487">
        <v>13556.02</v>
      </c>
    </row>
    <row r="4522" spans="1:4" ht="25" x14ac:dyDescent="0.25">
      <c r="A4522" s="88" t="s">
        <v>7891</v>
      </c>
      <c r="B4522" s="193" t="s">
        <v>7892</v>
      </c>
      <c r="C4522" s="88" t="s">
        <v>77</v>
      </c>
      <c r="D4522" s="487">
        <v>15482.15</v>
      </c>
    </row>
    <row r="4523" spans="1:4" ht="25" x14ac:dyDescent="0.25">
      <c r="A4523" s="88" t="s">
        <v>7893</v>
      </c>
      <c r="B4523" s="193" t="s">
        <v>7894</v>
      </c>
      <c r="C4523" s="88" t="s">
        <v>77</v>
      </c>
      <c r="D4523" s="487">
        <v>15885.02</v>
      </c>
    </row>
    <row r="4524" spans="1:4" ht="25" x14ac:dyDescent="0.25">
      <c r="A4524" s="88" t="s">
        <v>7895</v>
      </c>
      <c r="B4524" s="193" t="s">
        <v>7896</v>
      </c>
      <c r="C4524" s="88" t="s">
        <v>77</v>
      </c>
      <c r="D4524" s="487">
        <v>16129.26</v>
      </c>
    </row>
    <row r="4525" spans="1:4" ht="25" x14ac:dyDescent="0.25">
      <c r="A4525" s="88" t="s">
        <v>8161</v>
      </c>
      <c r="B4525" s="193" t="s">
        <v>8162</v>
      </c>
      <c r="C4525" s="88" t="s">
        <v>77</v>
      </c>
      <c r="D4525" s="487">
        <v>1532.51</v>
      </c>
    </row>
    <row r="4526" spans="1:4" ht="25" x14ac:dyDescent="0.25">
      <c r="A4526" s="88" t="s">
        <v>8163</v>
      </c>
      <c r="B4526" s="193" t="s">
        <v>8164</v>
      </c>
      <c r="C4526" s="88" t="s">
        <v>77</v>
      </c>
      <c r="D4526" s="487">
        <v>1832.67</v>
      </c>
    </row>
    <row r="4527" spans="1:4" ht="25" x14ac:dyDescent="0.25">
      <c r="A4527" s="88" t="s">
        <v>8165</v>
      </c>
      <c r="B4527" s="193" t="s">
        <v>8166</v>
      </c>
      <c r="C4527" s="88" t="s">
        <v>77</v>
      </c>
      <c r="D4527" s="487">
        <v>2151.2199999999998</v>
      </c>
    </row>
    <row r="4528" spans="1:4" ht="25" x14ac:dyDescent="0.25">
      <c r="A4528" s="88" t="s">
        <v>8167</v>
      </c>
      <c r="B4528" s="193" t="s">
        <v>8168</v>
      </c>
      <c r="C4528" s="88" t="s">
        <v>77</v>
      </c>
      <c r="D4528" s="487">
        <v>2198.44</v>
      </c>
    </row>
    <row r="4529" spans="1:4" ht="25" x14ac:dyDescent="0.25">
      <c r="A4529" s="88" t="s">
        <v>8169</v>
      </c>
      <c r="B4529" s="193" t="s">
        <v>8170</v>
      </c>
      <c r="C4529" s="88" t="s">
        <v>77</v>
      </c>
      <c r="D4529" s="487">
        <v>2556.5100000000002</v>
      </c>
    </row>
    <row r="4530" spans="1:4" ht="25" x14ac:dyDescent="0.25">
      <c r="A4530" s="88" t="s">
        <v>8171</v>
      </c>
      <c r="B4530" s="193" t="s">
        <v>8172</v>
      </c>
      <c r="C4530" s="88" t="s">
        <v>77</v>
      </c>
      <c r="D4530" s="487">
        <v>2599.11</v>
      </c>
    </row>
    <row r="4531" spans="1:4" ht="25" x14ac:dyDescent="0.25">
      <c r="A4531" s="88" t="s">
        <v>8173</v>
      </c>
      <c r="B4531" s="193" t="s">
        <v>8174</v>
      </c>
      <c r="C4531" s="88" t="s">
        <v>77</v>
      </c>
      <c r="D4531" s="487">
        <v>2867.6</v>
      </c>
    </row>
    <row r="4532" spans="1:4" ht="25" x14ac:dyDescent="0.25">
      <c r="A4532" s="88" t="s">
        <v>8175</v>
      </c>
      <c r="B4532" s="193" t="s">
        <v>8176</v>
      </c>
      <c r="C4532" s="88" t="s">
        <v>77</v>
      </c>
      <c r="D4532" s="487">
        <v>3123.8</v>
      </c>
    </row>
    <row r="4533" spans="1:4" ht="25" x14ac:dyDescent="0.25">
      <c r="A4533" s="88" t="s">
        <v>8177</v>
      </c>
      <c r="B4533" s="193" t="s">
        <v>8178</v>
      </c>
      <c r="C4533" s="88" t="s">
        <v>77</v>
      </c>
      <c r="D4533" s="487">
        <v>3611.24</v>
      </c>
    </row>
    <row r="4534" spans="1:4" ht="25" x14ac:dyDescent="0.25">
      <c r="A4534" s="88" t="s">
        <v>8179</v>
      </c>
      <c r="B4534" s="193" t="s">
        <v>8180</v>
      </c>
      <c r="C4534" s="88" t="s">
        <v>77</v>
      </c>
      <c r="D4534" s="487">
        <v>4323.7700000000004</v>
      </c>
    </row>
    <row r="4535" spans="1:4" ht="25" x14ac:dyDescent="0.25">
      <c r="A4535" s="88" t="s">
        <v>8181</v>
      </c>
      <c r="B4535" s="193" t="s">
        <v>8182</v>
      </c>
      <c r="C4535" s="88" t="s">
        <v>77</v>
      </c>
      <c r="D4535" s="487">
        <v>4347.66</v>
      </c>
    </row>
    <row r="4536" spans="1:4" ht="25" x14ac:dyDescent="0.25">
      <c r="A4536" s="88" t="s">
        <v>8095</v>
      </c>
      <c r="B4536" s="193" t="s">
        <v>8096</v>
      </c>
      <c r="C4536" s="88" t="s">
        <v>77</v>
      </c>
      <c r="D4536" s="487">
        <v>1774.95</v>
      </c>
    </row>
    <row r="4537" spans="1:4" ht="25" x14ac:dyDescent="0.25">
      <c r="A4537" s="88" t="s">
        <v>8097</v>
      </c>
      <c r="B4537" s="193" t="s">
        <v>8098</v>
      </c>
      <c r="C4537" s="88" t="s">
        <v>77</v>
      </c>
      <c r="D4537" s="487">
        <v>1791.05</v>
      </c>
    </row>
    <row r="4538" spans="1:4" ht="25" x14ac:dyDescent="0.25">
      <c r="A4538" s="88" t="s">
        <v>8099</v>
      </c>
      <c r="B4538" s="193" t="s">
        <v>8100</v>
      </c>
      <c r="C4538" s="88" t="s">
        <v>77</v>
      </c>
      <c r="D4538" s="487">
        <v>2070.9699999999998</v>
      </c>
    </row>
    <row r="4539" spans="1:4" ht="25" x14ac:dyDescent="0.25">
      <c r="A4539" s="88" t="s">
        <v>8101</v>
      </c>
      <c r="B4539" s="193" t="s">
        <v>8102</v>
      </c>
      <c r="C4539" s="88" t="s">
        <v>77</v>
      </c>
      <c r="D4539" s="487">
        <v>2335.34</v>
      </c>
    </row>
    <row r="4540" spans="1:4" ht="25" x14ac:dyDescent="0.25">
      <c r="A4540" s="88" t="s">
        <v>8103</v>
      </c>
      <c r="B4540" s="193" t="s">
        <v>8104</v>
      </c>
      <c r="C4540" s="88" t="s">
        <v>77</v>
      </c>
      <c r="D4540" s="487">
        <v>2607.4699999999998</v>
      </c>
    </row>
    <row r="4541" spans="1:4" ht="25" x14ac:dyDescent="0.25">
      <c r="A4541" s="88" t="s">
        <v>8105</v>
      </c>
      <c r="B4541" s="193" t="s">
        <v>8106</v>
      </c>
      <c r="C4541" s="88" t="s">
        <v>77</v>
      </c>
      <c r="D4541" s="487">
        <v>2879.6</v>
      </c>
    </row>
    <row r="4542" spans="1:4" ht="25" x14ac:dyDescent="0.25">
      <c r="A4542" s="88" t="s">
        <v>8107</v>
      </c>
      <c r="B4542" s="193" t="s">
        <v>8108</v>
      </c>
      <c r="C4542" s="88" t="s">
        <v>77</v>
      </c>
      <c r="D4542" s="487">
        <v>3159.56</v>
      </c>
    </row>
    <row r="4543" spans="1:4" ht="25" x14ac:dyDescent="0.25">
      <c r="A4543" s="88" t="s">
        <v>8109</v>
      </c>
      <c r="B4543" s="193" t="s">
        <v>8110</v>
      </c>
      <c r="C4543" s="88" t="s">
        <v>77</v>
      </c>
      <c r="D4543" s="487">
        <v>3423.85</v>
      </c>
    </row>
    <row r="4544" spans="1:4" ht="25" x14ac:dyDescent="0.25">
      <c r="A4544" s="88" t="s">
        <v>8111</v>
      </c>
      <c r="B4544" s="193" t="s">
        <v>8112</v>
      </c>
      <c r="C4544" s="88" t="s">
        <v>77</v>
      </c>
      <c r="D4544" s="487">
        <v>3930.13</v>
      </c>
    </row>
    <row r="4545" spans="1:4" ht="25" x14ac:dyDescent="0.25">
      <c r="A4545" s="88" t="s">
        <v>8113</v>
      </c>
      <c r="B4545" s="193" t="s">
        <v>8114</v>
      </c>
      <c r="C4545" s="88" t="s">
        <v>77</v>
      </c>
      <c r="D4545" s="487">
        <v>3962.84</v>
      </c>
    </row>
    <row r="4546" spans="1:4" ht="25" x14ac:dyDescent="0.25">
      <c r="A4546" s="88" t="s">
        <v>8115</v>
      </c>
      <c r="B4546" s="193" t="s">
        <v>8116</v>
      </c>
      <c r="C4546" s="88" t="s">
        <v>77</v>
      </c>
      <c r="D4546" s="487">
        <v>3995.56</v>
      </c>
    </row>
    <row r="4547" spans="1:4" ht="25" x14ac:dyDescent="0.25">
      <c r="A4547" s="88" t="s">
        <v>8117</v>
      </c>
      <c r="B4547" s="193" t="s">
        <v>8118</v>
      </c>
      <c r="C4547" s="88" t="s">
        <v>77</v>
      </c>
      <c r="D4547" s="487">
        <v>2077.96</v>
      </c>
    </row>
    <row r="4548" spans="1:4" ht="25" x14ac:dyDescent="0.25">
      <c r="A4548" s="88" t="s">
        <v>8119</v>
      </c>
      <c r="B4548" s="193" t="s">
        <v>8120</v>
      </c>
      <c r="C4548" s="88" t="s">
        <v>77</v>
      </c>
      <c r="D4548" s="487">
        <v>2165.69</v>
      </c>
    </row>
    <row r="4549" spans="1:4" ht="25" x14ac:dyDescent="0.25">
      <c r="A4549" s="88" t="s">
        <v>8121</v>
      </c>
      <c r="B4549" s="193" t="s">
        <v>8122</v>
      </c>
      <c r="C4549" s="88" t="s">
        <v>77</v>
      </c>
      <c r="D4549" s="487">
        <v>2515.66</v>
      </c>
    </row>
    <row r="4550" spans="1:4" ht="25" x14ac:dyDescent="0.25">
      <c r="A4550" s="88" t="s">
        <v>8123</v>
      </c>
      <c r="B4550" s="193" t="s">
        <v>8124</v>
      </c>
      <c r="C4550" s="88" t="s">
        <v>77</v>
      </c>
      <c r="D4550" s="487">
        <v>2846.22</v>
      </c>
    </row>
    <row r="4551" spans="1:4" ht="25" x14ac:dyDescent="0.25">
      <c r="A4551" s="88" t="s">
        <v>8125</v>
      </c>
      <c r="B4551" s="193" t="s">
        <v>8126</v>
      </c>
      <c r="C4551" s="88" t="s">
        <v>77</v>
      </c>
      <c r="D4551" s="487">
        <v>3654.3</v>
      </c>
    </row>
    <row r="4552" spans="1:4" ht="25" x14ac:dyDescent="0.25">
      <c r="A4552" s="88" t="s">
        <v>8127</v>
      </c>
      <c r="B4552" s="193" t="s">
        <v>8128</v>
      </c>
      <c r="C4552" s="88" t="s">
        <v>77</v>
      </c>
      <c r="D4552" s="487">
        <v>4028.73</v>
      </c>
    </row>
    <row r="4553" spans="1:4" ht="25" x14ac:dyDescent="0.25">
      <c r="A4553" s="88" t="s">
        <v>8129</v>
      </c>
      <c r="B4553" s="193" t="s">
        <v>8130</v>
      </c>
      <c r="C4553" s="88" t="s">
        <v>77</v>
      </c>
      <c r="D4553" s="487">
        <v>4441.7</v>
      </c>
    </row>
    <row r="4554" spans="1:4" ht="25" x14ac:dyDescent="0.25">
      <c r="A4554" s="88" t="s">
        <v>8131</v>
      </c>
      <c r="B4554" s="193" t="s">
        <v>8132</v>
      </c>
      <c r="C4554" s="88" t="s">
        <v>77</v>
      </c>
      <c r="D4554" s="487">
        <v>4825.7299999999996</v>
      </c>
    </row>
    <row r="4555" spans="1:4" ht="25" x14ac:dyDescent="0.25">
      <c r="A4555" s="88" t="s">
        <v>8133</v>
      </c>
      <c r="B4555" s="193" t="s">
        <v>8134</v>
      </c>
      <c r="C4555" s="88" t="s">
        <v>77</v>
      </c>
      <c r="D4555" s="487">
        <v>5037.0200000000004</v>
      </c>
    </row>
    <row r="4556" spans="1:4" ht="25" x14ac:dyDescent="0.25">
      <c r="A4556" s="88" t="s">
        <v>8135</v>
      </c>
      <c r="B4556" s="193" t="s">
        <v>8136</v>
      </c>
      <c r="C4556" s="88" t="s">
        <v>77</v>
      </c>
      <c r="D4556" s="487">
        <v>5582.67</v>
      </c>
    </row>
    <row r="4557" spans="1:4" ht="25" x14ac:dyDescent="0.25">
      <c r="A4557" s="88" t="s">
        <v>8137</v>
      </c>
      <c r="B4557" s="193" t="s">
        <v>8138</v>
      </c>
      <c r="C4557" s="88" t="s">
        <v>77</v>
      </c>
      <c r="D4557" s="487">
        <v>6387.16</v>
      </c>
    </row>
    <row r="4558" spans="1:4" ht="25" x14ac:dyDescent="0.25">
      <c r="A4558" s="88" t="s">
        <v>7897</v>
      </c>
      <c r="B4558" s="193" t="s">
        <v>7898</v>
      </c>
      <c r="C4558" s="88" t="s">
        <v>77</v>
      </c>
      <c r="D4558" s="487">
        <v>2276.5</v>
      </c>
    </row>
    <row r="4559" spans="1:4" ht="25" x14ac:dyDescent="0.25">
      <c r="A4559" s="88" t="s">
        <v>7899</v>
      </c>
      <c r="B4559" s="193" t="s">
        <v>7900</v>
      </c>
      <c r="C4559" s="88" t="s">
        <v>77</v>
      </c>
      <c r="D4559" s="487">
        <v>2642.49</v>
      </c>
    </row>
    <row r="4560" spans="1:4" ht="25" x14ac:dyDescent="0.25">
      <c r="A4560" s="88" t="s">
        <v>7901</v>
      </c>
      <c r="B4560" s="193" t="s">
        <v>7902</v>
      </c>
      <c r="C4560" s="88" t="s">
        <v>77</v>
      </c>
      <c r="D4560" s="487">
        <v>3085.89</v>
      </c>
    </row>
    <row r="4561" spans="1:4" ht="25" x14ac:dyDescent="0.25">
      <c r="A4561" s="88" t="s">
        <v>7903</v>
      </c>
      <c r="B4561" s="193" t="s">
        <v>7904</v>
      </c>
      <c r="C4561" s="88" t="s">
        <v>77</v>
      </c>
      <c r="D4561" s="487">
        <v>3505.77</v>
      </c>
    </row>
    <row r="4562" spans="1:4" ht="25" x14ac:dyDescent="0.25">
      <c r="A4562" s="88" t="s">
        <v>7905</v>
      </c>
      <c r="B4562" s="193" t="s">
        <v>7906</v>
      </c>
      <c r="C4562" s="88" t="s">
        <v>77</v>
      </c>
      <c r="D4562" s="487">
        <v>4044.55</v>
      </c>
    </row>
    <row r="4563" spans="1:4" ht="25" x14ac:dyDescent="0.25">
      <c r="A4563" s="88" t="s">
        <v>7907</v>
      </c>
      <c r="B4563" s="193" t="s">
        <v>7908</v>
      </c>
      <c r="C4563" s="88" t="s">
        <v>77</v>
      </c>
      <c r="D4563" s="487">
        <v>4408.04</v>
      </c>
    </row>
    <row r="4564" spans="1:4" ht="25" x14ac:dyDescent="0.25">
      <c r="A4564" s="88" t="s">
        <v>7909</v>
      </c>
      <c r="B4564" s="193" t="s">
        <v>7910</v>
      </c>
      <c r="C4564" s="88" t="s">
        <v>77</v>
      </c>
      <c r="D4564" s="487">
        <v>4863.01</v>
      </c>
    </row>
    <row r="4565" spans="1:4" ht="25" x14ac:dyDescent="0.25">
      <c r="A4565" s="88" t="s">
        <v>7911</v>
      </c>
      <c r="B4565" s="193" t="s">
        <v>7912</v>
      </c>
      <c r="C4565" s="88" t="s">
        <v>77</v>
      </c>
      <c r="D4565" s="487">
        <v>5294.53</v>
      </c>
    </row>
    <row r="4566" spans="1:4" ht="25" x14ac:dyDescent="0.25">
      <c r="A4566" s="88" t="s">
        <v>7913</v>
      </c>
      <c r="B4566" s="193" t="s">
        <v>7914</v>
      </c>
      <c r="C4566" s="88" t="s">
        <v>77</v>
      </c>
      <c r="D4566" s="487">
        <v>5866.75</v>
      </c>
    </row>
    <row r="4567" spans="1:4" ht="25" x14ac:dyDescent="0.25">
      <c r="A4567" s="88" t="s">
        <v>7915</v>
      </c>
      <c r="B4567" s="193" t="s">
        <v>7916</v>
      </c>
      <c r="C4567" s="88" t="s">
        <v>77</v>
      </c>
      <c r="D4567" s="487">
        <v>6778.72</v>
      </c>
    </row>
    <row r="4568" spans="1:4" ht="25" x14ac:dyDescent="0.25">
      <c r="A4568" s="88" t="s">
        <v>7917</v>
      </c>
      <c r="B4568" s="193" t="s">
        <v>7918</v>
      </c>
      <c r="C4568" s="88" t="s">
        <v>77</v>
      </c>
      <c r="D4568" s="487">
        <v>6861.51</v>
      </c>
    </row>
    <row r="4569" spans="1:4" ht="25" x14ac:dyDescent="0.25">
      <c r="A4569" s="88" t="s">
        <v>7919</v>
      </c>
      <c r="B4569" s="193" t="s">
        <v>7920</v>
      </c>
      <c r="C4569" s="88" t="s">
        <v>77</v>
      </c>
      <c r="D4569" s="487">
        <v>2796.19</v>
      </c>
    </row>
    <row r="4570" spans="1:4" ht="25" x14ac:dyDescent="0.25">
      <c r="A4570" s="88" t="s">
        <v>7921</v>
      </c>
      <c r="B4570" s="193" t="s">
        <v>7922</v>
      </c>
      <c r="C4570" s="88" t="s">
        <v>77</v>
      </c>
      <c r="D4570" s="487">
        <v>3076.28</v>
      </c>
    </row>
    <row r="4571" spans="1:4" ht="25" x14ac:dyDescent="0.25">
      <c r="A4571" s="88" t="s">
        <v>7923</v>
      </c>
      <c r="B4571" s="193" t="s">
        <v>7924</v>
      </c>
      <c r="C4571" s="88" t="s">
        <v>77</v>
      </c>
      <c r="D4571" s="487">
        <v>3613</v>
      </c>
    </row>
    <row r="4572" spans="1:4" ht="25" x14ac:dyDescent="0.25">
      <c r="A4572" s="88" t="s">
        <v>7925</v>
      </c>
      <c r="B4572" s="193" t="s">
        <v>7926</v>
      </c>
      <c r="C4572" s="88" t="s">
        <v>77</v>
      </c>
      <c r="D4572" s="487">
        <v>4133.3900000000003</v>
      </c>
    </row>
    <row r="4573" spans="1:4" ht="25" x14ac:dyDescent="0.25">
      <c r="A4573" s="88" t="s">
        <v>7927</v>
      </c>
      <c r="B4573" s="193" t="s">
        <v>7928</v>
      </c>
      <c r="C4573" s="88" t="s">
        <v>77</v>
      </c>
      <c r="D4573" s="487">
        <v>4679.5200000000004</v>
      </c>
    </row>
    <row r="4574" spans="1:4" ht="25" x14ac:dyDescent="0.25">
      <c r="A4574" s="88" t="s">
        <v>7929</v>
      </c>
      <c r="B4574" s="193" t="s">
        <v>7930</v>
      </c>
      <c r="C4574" s="88" t="s">
        <v>77</v>
      </c>
      <c r="D4574" s="487">
        <v>5225.6499999999996</v>
      </c>
    </row>
    <row r="4575" spans="1:4" ht="25" x14ac:dyDescent="0.25">
      <c r="A4575" s="88" t="s">
        <v>7931</v>
      </c>
      <c r="B4575" s="193" t="s">
        <v>7932</v>
      </c>
      <c r="C4575" s="88" t="s">
        <v>77</v>
      </c>
      <c r="D4575" s="487">
        <v>5797.48</v>
      </c>
    </row>
    <row r="4576" spans="1:4" ht="25" x14ac:dyDescent="0.25">
      <c r="A4576" s="88" t="s">
        <v>7933</v>
      </c>
      <c r="B4576" s="193" t="s">
        <v>7934</v>
      </c>
      <c r="C4576" s="88" t="s">
        <v>77</v>
      </c>
      <c r="D4576" s="487">
        <v>6352.03</v>
      </c>
    </row>
    <row r="4577" spans="1:4" ht="25" x14ac:dyDescent="0.25">
      <c r="A4577" s="88" t="s">
        <v>7935</v>
      </c>
      <c r="B4577" s="193" t="s">
        <v>7936</v>
      </c>
      <c r="C4577" s="88" t="s">
        <v>77</v>
      </c>
      <c r="D4577" s="487">
        <v>7313.26</v>
      </c>
    </row>
    <row r="4578" spans="1:4" ht="25" x14ac:dyDescent="0.25">
      <c r="A4578" s="88" t="s">
        <v>7937</v>
      </c>
      <c r="B4578" s="193" t="s">
        <v>7938</v>
      </c>
      <c r="C4578" s="88" t="s">
        <v>77</v>
      </c>
      <c r="D4578" s="487">
        <v>8573.27</v>
      </c>
    </row>
    <row r="4579" spans="1:4" ht="25" x14ac:dyDescent="0.25">
      <c r="A4579" s="88" t="s">
        <v>7939</v>
      </c>
      <c r="B4579" s="193" t="s">
        <v>7940</v>
      </c>
      <c r="C4579" s="88" t="s">
        <v>77</v>
      </c>
      <c r="D4579" s="487">
        <v>8982.23</v>
      </c>
    </row>
    <row r="4580" spans="1:4" ht="25" x14ac:dyDescent="0.25">
      <c r="A4580" s="88" t="s">
        <v>7941</v>
      </c>
      <c r="B4580" s="193" t="s">
        <v>7942</v>
      </c>
      <c r="C4580" s="88" t="s">
        <v>77</v>
      </c>
      <c r="D4580" s="487">
        <v>3365.61</v>
      </c>
    </row>
    <row r="4581" spans="1:4" ht="25" x14ac:dyDescent="0.25">
      <c r="A4581" s="88" t="s">
        <v>7943</v>
      </c>
      <c r="B4581" s="193" t="s">
        <v>7944</v>
      </c>
      <c r="C4581" s="88" t="s">
        <v>77</v>
      </c>
      <c r="D4581" s="487">
        <v>3713.81</v>
      </c>
    </row>
    <row r="4582" spans="1:4" ht="25" x14ac:dyDescent="0.25">
      <c r="A4582" s="88" t="s">
        <v>7945</v>
      </c>
      <c r="B4582" s="193" t="s">
        <v>7946</v>
      </c>
      <c r="C4582" s="88" t="s">
        <v>77</v>
      </c>
      <c r="D4582" s="487">
        <v>4412.87</v>
      </c>
    </row>
    <row r="4583" spans="1:4" ht="25" x14ac:dyDescent="0.25">
      <c r="A4583" s="88" t="s">
        <v>7947</v>
      </c>
      <c r="B4583" s="193" t="s">
        <v>7948</v>
      </c>
      <c r="C4583" s="88" t="s">
        <v>77</v>
      </c>
      <c r="D4583" s="487">
        <v>5078.66</v>
      </c>
    </row>
    <row r="4584" spans="1:4" ht="25" x14ac:dyDescent="0.25">
      <c r="A4584" s="88" t="s">
        <v>7949</v>
      </c>
      <c r="B4584" s="193" t="s">
        <v>7950</v>
      </c>
      <c r="C4584" s="88" t="s">
        <v>77</v>
      </c>
      <c r="D4584" s="487">
        <v>6607.91</v>
      </c>
    </row>
    <row r="4585" spans="1:4" ht="25" x14ac:dyDescent="0.25">
      <c r="A4585" s="88" t="s">
        <v>7951</v>
      </c>
      <c r="B4585" s="193" t="s">
        <v>7952</v>
      </c>
      <c r="C4585" s="88" t="s">
        <v>77</v>
      </c>
      <c r="D4585" s="487">
        <v>6972.69</v>
      </c>
    </row>
    <row r="4586" spans="1:4" ht="25" x14ac:dyDescent="0.25">
      <c r="A4586" s="88" t="s">
        <v>7953</v>
      </c>
      <c r="B4586" s="193" t="s">
        <v>7954</v>
      </c>
      <c r="C4586" s="88" t="s">
        <v>77</v>
      </c>
      <c r="D4586" s="487">
        <v>7671.72</v>
      </c>
    </row>
    <row r="4587" spans="1:4" ht="25" x14ac:dyDescent="0.25">
      <c r="A4587" s="88" t="s">
        <v>7955</v>
      </c>
      <c r="B4587" s="193" t="s">
        <v>7956</v>
      </c>
      <c r="C4587" s="88" t="s">
        <v>77</v>
      </c>
      <c r="D4587" s="487">
        <v>8334.0400000000009</v>
      </c>
    </row>
    <row r="4588" spans="1:4" ht="25" x14ac:dyDescent="0.25">
      <c r="A4588" s="88" t="s">
        <v>7957</v>
      </c>
      <c r="B4588" s="193" t="s">
        <v>7958</v>
      </c>
      <c r="C4588" s="88" t="s">
        <v>77</v>
      </c>
      <c r="D4588" s="487">
        <v>9551.59</v>
      </c>
    </row>
    <row r="4589" spans="1:4" ht="25" x14ac:dyDescent="0.25">
      <c r="A4589" s="88" t="s">
        <v>7959</v>
      </c>
      <c r="B4589" s="193" t="s">
        <v>7960</v>
      </c>
      <c r="C4589" s="88" t="s">
        <v>77</v>
      </c>
      <c r="D4589" s="487">
        <v>10153.44</v>
      </c>
    </row>
    <row r="4590" spans="1:4" ht="25" x14ac:dyDescent="0.25">
      <c r="A4590" s="88" t="s">
        <v>7961</v>
      </c>
      <c r="B4590" s="193" t="s">
        <v>7962</v>
      </c>
      <c r="C4590" s="88" t="s">
        <v>77</v>
      </c>
      <c r="D4590" s="487">
        <v>10677.24</v>
      </c>
    </row>
    <row r="4591" spans="1:4" ht="25" x14ac:dyDescent="0.25">
      <c r="A4591" s="88" t="s">
        <v>7963</v>
      </c>
      <c r="B4591" s="193" t="s">
        <v>7964</v>
      </c>
      <c r="C4591" s="88" t="s">
        <v>77</v>
      </c>
      <c r="D4591" s="487">
        <v>4086.29</v>
      </c>
    </row>
    <row r="4592" spans="1:4" ht="25" x14ac:dyDescent="0.25">
      <c r="A4592" s="88" t="s">
        <v>7965</v>
      </c>
      <c r="B4592" s="193" t="s">
        <v>7966</v>
      </c>
      <c r="C4592" s="88" t="s">
        <v>77</v>
      </c>
      <c r="D4592" s="487">
        <v>4932.07</v>
      </c>
    </row>
    <row r="4593" spans="1:4" ht="25" x14ac:dyDescent="0.25">
      <c r="A4593" s="88" t="s">
        <v>7967</v>
      </c>
      <c r="B4593" s="193" t="s">
        <v>7968</v>
      </c>
      <c r="C4593" s="88" t="s">
        <v>77</v>
      </c>
      <c r="D4593" s="487">
        <v>5692.66</v>
      </c>
    </row>
    <row r="4594" spans="1:4" ht="25" x14ac:dyDescent="0.25">
      <c r="A4594" s="88" t="s">
        <v>7969</v>
      </c>
      <c r="B4594" s="193" t="s">
        <v>7970</v>
      </c>
      <c r="C4594" s="88" t="s">
        <v>77</v>
      </c>
      <c r="D4594" s="487">
        <v>6438.71</v>
      </c>
    </row>
    <row r="4595" spans="1:4" ht="25" x14ac:dyDescent="0.25">
      <c r="A4595" s="88" t="s">
        <v>7971</v>
      </c>
      <c r="B4595" s="193" t="s">
        <v>7972</v>
      </c>
      <c r="C4595" s="88" t="s">
        <v>77</v>
      </c>
      <c r="D4595" s="487">
        <v>6988.97</v>
      </c>
    </row>
    <row r="4596" spans="1:4" ht="25" x14ac:dyDescent="0.25">
      <c r="A4596" s="88" t="s">
        <v>7973</v>
      </c>
      <c r="B4596" s="193" t="s">
        <v>7974</v>
      </c>
      <c r="C4596" s="88" t="s">
        <v>77</v>
      </c>
      <c r="D4596" s="487">
        <v>8035.2</v>
      </c>
    </row>
    <row r="4597" spans="1:4" ht="25" x14ac:dyDescent="0.25">
      <c r="A4597" s="88" t="s">
        <v>7975</v>
      </c>
      <c r="B4597" s="193" t="s">
        <v>7976</v>
      </c>
      <c r="C4597" s="88" t="s">
        <v>77</v>
      </c>
      <c r="D4597" s="487">
        <v>8853.9599999999991</v>
      </c>
    </row>
    <row r="4598" spans="1:4" ht="25" x14ac:dyDescent="0.25">
      <c r="A4598" s="88" t="s">
        <v>7977</v>
      </c>
      <c r="B4598" s="193" t="s">
        <v>7978</v>
      </c>
      <c r="C4598" s="88" t="s">
        <v>77</v>
      </c>
      <c r="D4598" s="487">
        <v>9631.98</v>
      </c>
    </row>
    <row r="4599" spans="1:4" ht="25" x14ac:dyDescent="0.25">
      <c r="A4599" s="88" t="s">
        <v>7979</v>
      </c>
      <c r="B4599" s="193" t="s">
        <v>7980</v>
      </c>
      <c r="C4599" s="88" t="s">
        <v>77</v>
      </c>
      <c r="D4599" s="487">
        <v>10983.25</v>
      </c>
    </row>
    <row r="4600" spans="1:4" ht="25" x14ac:dyDescent="0.25">
      <c r="A4600" s="88" t="s">
        <v>7981</v>
      </c>
      <c r="B4600" s="193" t="s">
        <v>7982</v>
      </c>
      <c r="C4600" s="88" t="s">
        <v>77</v>
      </c>
      <c r="D4600" s="487">
        <v>11900.75</v>
      </c>
    </row>
    <row r="4601" spans="1:4" ht="25" x14ac:dyDescent="0.25">
      <c r="A4601" s="88" t="s">
        <v>7983</v>
      </c>
      <c r="B4601" s="193" t="s">
        <v>7984</v>
      </c>
      <c r="C4601" s="88" t="s">
        <v>77</v>
      </c>
      <c r="D4601" s="487">
        <v>12125.38</v>
      </c>
    </row>
    <row r="4602" spans="1:4" ht="25" x14ac:dyDescent="0.25">
      <c r="A4602" s="88" t="s">
        <v>7985</v>
      </c>
      <c r="B4602" s="193" t="s">
        <v>7986</v>
      </c>
      <c r="C4602" s="88" t="s">
        <v>77</v>
      </c>
      <c r="D4602" s="487">
        <v>5028.49</v>
      </c>
    </row>
    <row r="4603" spans="1:4" ht="25" x14ac:dyDescent="0.25">
      <c r="A4603" s="88" t="s">
        <v>7987</v>
      </c>
      <c r="B4603" s="193" t="s">
        <v>7988</v>
      </c>
      <c r="C4603" s="88" t="s">
        <v>77</v>
      </c>
      <c r="D4603" s="487">
        <v>5569.95</v>
      </c>
    </row>
    <row r="4604" spans="1:4" ht="25" x14ac:dyDescent="0.25">
      <c r="A4604" s="88" t="s">
        <v>7989</v>
      </c>
      <c r="B4604" s="193" t="s">
        <v>7990</v>
      </c>
      <c r="C4604" s="88" t="s">
        <v>77</v>
      </c>
      <c r="D4604" s="487">
        <v>6398.47</v>
      </c>
    </row>
    <row r="4605" spans="1:4" ht="25" x14ac:dyDescent="0.25">
      <c r="A4605" s="88" t="s">
        <v>7991</v>
      </c>
      <c r="B4605" s="193" t="s">
        <v>7992</v>
      </c>
      <c r="C4605" s="88" t="s">
        <v>77</v>
      </c>
      <c r="D4605" s="487">
        <v>7188.26</v>
      </c>
    </row>
    <row r="4606" spans="1:4" ht="25" x14ac:dyDescent="0.25">
      <c r="A4606" s="88" t="s">
        <v>7993</v>
      </c>
      <c r="B4606" s="193" t="s">
        <v>7994</v>
      </c>
      <c r="C4606" s="88" t="s">
        <v>77</v>
      </c>
      <c r="D4606" s="487">
        <v>7744.21</v>
      </c>
    </row>
    <row r="4607" spans="1:4" ht="25" x14ac:dyDescent="0.25">
      <c r="A4607" s="88" t="s">
        <v>7995</v>
      </c>
      <c r="B4607" s="193" t="s">
        <v>7996</v>
      </c>
      <c r="C4607" s="88" t="s">
        <v>77</v>
      </c>
      <c r="D4607" s="487">
        <v>8873.85</v>
      </c>
    </row>
    <row r="4608" spans="1:4" ht="25" x14ac:dyDescent="0.25">
      <c r="A4608" s="88" t="s">
        <v>7997</v>
      </c>
      <c r="B4608" s="193" t="s">
        <v>7998</v>
      </c>
      <c r="C4608" s="88" t="s">
        <v>77</v>
      </c>
      <c r="D4608" s="487">
        <v>9770.94</v>
      </c>
    </row>
    <row r="4609" spans="1:4" ht="25" x14ac:dyDescent="0.25">
      <c r="A4609" s="88" t="s">
        <v>7999</v>
      </c>
      <c r="B4609" s="193" t="s">
        <v>8000</v>
      </c>
      <c r="C4609" s="88" t="s">
        <v>77</v>
      </c>
      <c r="D4609" s="487">
        <v>10623.93</v>
      </c>
    </row>
    <row r="4610" spans="1:4" ht="25" x14ac:dyDescent="0.25">
      <c r="A4610" s="88" t="s">
        <v>8001</v>
      </c>
      <c r="B4610" s="193" t="s">
        <v>8002</v>
      </c>
      <c r="C4610" s="88" t="s">
        <v>77</v>
      </c>
      <c r="D4610" s="487">
        <v>12083.23</v>
      </c>
    </row>
    <row r="4611" spans="1:4" ht="25" x14ac:dyDescent="0.25">
      <c r="A4611" s="88" t="s">
        <v>8003</v>
      </c>
      <c r="B4611" s="193" t="s">
        <v>8004</v>
      </c>
      <c r="C4611" s="88" t="s">
        <v>77</v>
      </c>
      <c r="D4611" s="487">
        <v>13461.46</v>
      </c>
    </row>
    <row r="4612" spans="1:4" ht="25" x14ac:dyDescent="0.25">
      <c r="A4612" s="88" t="s">
        <v>8005</v>
      </c>
      <c r="B4612" s="193" t="s">
        <v>8006</v>
      </c>
      <c r="C4612" s="88" t="s">
        <v>77</v>
      </c>
      <c r="D4612" s="487">
        <v>14033.84</v>
      </c>
    </row>
    <row r="4613" spans="1:4" ht="25" x14ac:dyDescent="0.25">
      <c r="A4613" s="88" t="s">
        <v>8007</v>
      </c>
      <c r="B4613" s="193" t="s">
        <v>8008</v>
      </c>
      <c r="C4613" s="88" t="s">
        <v>77</v>
      </c>
      <c r="D4613" s="487">
        <v>5980.13</v>
      </c>
    </row>
    <row r="4614" spans="1:4" ht="25" x14ac:dyDescent="0.25">
      <c r="A4614" s="88" t="s">
        <v>8009</v>
      </c>
      <c r="B4614" s="193" t="s">
        <v>8010</v>
      </c>
      <c r="C4614" s="88" t="s">
        <v>77</v>
      </c>
      <c r="D4614" s="487">
        <v>6624.42</v>
      </c>
    </row>
    <row r="4615" spans="1:4" ht="25" x14ac:dyDescent="0.25">
      <c r="A4615" s="88" t="s">
        <v>8011</v>
      </c>
      <c r="B4615" s="193" t="s">
        <v>8012</v>
      </c>
      <c r="C4615" s="88" t="s">
        <v>77</v>
      </c>
      <c r="D4615" s="487">
        <v>7593.26</v>
      </c>
    </row>
    <row r="4616" spans="1:4" ht="25" x14ac:dyDescent="0.25">
      <c r="A4616" s="88" t="s">
        <v>8013</v>
      </c>
      <c r="B4616" s="193" t="s">
        <v>8014</v>
      </c>
      <c r="C4616" s="88" t="s">
        <v>77</v>
      </c>
      <c r="D4616" s="487">
        <v>8559.57</v>
      </c>
    </row>
    <row r="4617" spans="1:4" ht="25" x14ac:dyDescent="0.25">
      <c r="A4617" s="88" t="s">
        <v>8015</v>
      </c>
      <c r="B4617" s="193" t="s">
        <v>8016</v>
      </c>
      <c r="C4617" s="88" t="s">
        <v>77</v>
      </c>
      <c r="D4617" s="487">
        <v>9570.7199999999993</v>
      </c>
    </row>
    <row r="4618" spans="1:4" ht="25" x14ac:dyDescent="0.25">
      <c r="A4618" s="88" t="s">
        <v>8017</v>
      </c>
      <c r="B4618" s="193" t="s">
        <v>8018</v>
      </c>
      <c r="C4618" s="88" t="s">
        <v>77</v>
      </c>
      <c r="D4618" s="487">
        <v>10541.88</v>
      </c>
    </row>
    <row r="4619" spans="1:4" ht="25" x14ac:dyDescent="0.25">
      <c r="A4619" s="88" t="s">
        <v>8019</v>
      </c>
      <c r="B4619" s="193" t="s">
        <v>8020</v>
      </c>
      <c r="C4619" s="88" t="s">
        <v>77</v>
      </c>
      <c r="D4619" s="487">
        <v>11581.57</v>
      </c>
    </row>
    <row r="4620" spans="1:4" ht="25" x14ac:dyDescent="0.25">
      <c r="A4620" s="88" t="s">
        <v>8021</v>
      </c>
      <c r="B4620" s="193" t="s">
        <v>8022</v>
      </c>
      <c r="C4620" s="88" t="s">
        <v>77</v>
      </c>
      <c r="D4620" s="487">
        <v>12574.6</v>
      </c>
    </row>
    <row r="4621" spans="1:4" ht="25" x14ac:dyDescent="0.25">
      <c r="A4621" s="88" t="s">
        <v>8023</v>
      </c>
      <c r="B4621" s="193" t="s">
        <v>8024</v>
      </c>
      <c r="C4621" s="88" t="s">
        <v>77</v>
      </c>
      <c r="D4621" s="487">
        <v>12782.37</v>
      </c>
    </row>
    <row r="4622" spans="1:4" ht="25" x14ac:dyDescent="0.25">
      <c r="A4622" s="88" t="s">
        <v>8025</v>
      </c>
      <c r="B4622" s="193" t="s">
        <v>8026</v>
      </c>
      <c r="C4622" s="88" t="s">
        <v>77</v>
      </c>
      <c r="D4622" s="487">
        <v>13568.85</v>
      </c>
    </row>
    <row r="4623" spans="1:4" ht="25" x14ac:dyDescent="0.25">
      <c r="A4623" s="88" t="s">
        <v>8027</v>
      </c>
      <c r="B4623" s="193" t="s">
        <v>8028</v>
      </c>
      <c r="C4623" s="88" t="s">
        <v>77</v>
      </c>
      <c r="D4623" s="487">
        <v>14822.14</v>
      </c>
    </row>
    <row r="4624" spans="1:4" ht="25" x14ac:dyDescent="0.25">
      <c r="A4624" s="88" t="s">
        <v>8029</v>
      </c>
      <c r="B4624" s="193" t="s">
        <v>8030</v>
      </c>
      <c r="C4624" s="88" t="s">
        <v>77</v>
      </c>
      <c r="D4624" s="487">
        <v>6455</v>
      </c>
    </row>
    <row r="4625" spans="1:4" ht="25" x14ac:dyDescent="0.25">
      <c r="A4625" s="88" t="s">
        <v>8031</v>
      </c>
      <c r="B4625" s="193" t="s">
        <v>8032</v>
      </c>
      <c r="C4625" s="88" t="s">
        <v>77</v>
      </c>
      <c r="D4625" s="487">
        <v>6604.64</v>
      </c>
    </row>
    <row r="4626" spans="1:4" ht="25" x14ac:dyDescent="0.25">
      <c r="A4626" s="88" t="s">
        <v>8033</v>
      </c>
      <c r="B4626" s="193" t="s">
        <v>8034</v>
      </c>
      <c r="C4626" s="88" t="s">
        <v>77</v>
      </c>
      <c r="D4626" s="487">
        <v>7842.68</v>
      </c>
    </row>
    <row r="4627" spans="1:4" ht="25" x14ac:dyDescent="0.25">
      <c r="A4627" s="88" t="s">
        <v>8035</v>
      </c>
      <c r="B4627" s="193" t="s">
        <v>8036</v>
      </c>
      <c r="C4627" s="88" t="s">
        <v>77</v>
      </c>
      <c r="D4627" s="487">
        <v>8194.57</v>
      </c>
    </row>
    <row r="4628" spans="1:4" ht="25" x14ac:dyDescent="0.25">
      <c r="A4628" s="88" t="s">
        <v>8037</v>
      </c>
      <c r="B4628" s="193" t="s">
        <v>8038</v>
      </c>
      <c r="C4628" s="88" t="s">
        <v>77</v>
      </c>
      <c r="D4628" s="487">
        <v>10246.85</v>
      </c>
    </row>
    <row r="4629" spans="1:4" ht="25" x14ac:dyDescent="0.25">
      <c r="A4629" s="88" t="s">
        <v>8039</v>
      </c>
      <c r="B4629" s="193" t="s">
        <v>8040</v>
      </c>
      <c r="C4629" s="88" t="s">
        <v>77</v>
      </c>
      <c r="D4629" s="487">
        <v>11438.76</v>
      </c>
    </row>
    <row r="4630" spans="1:4" ht="25" x14ac:dyDescent="0.25">
      <c r="A4630" s="88" t="s">
        <v>8041</v>
      </c>
      <c r="B4630" s="193" t="s">
        <v>8042</v>
      </c>
      <c r="C4630" s="88" t="s">
        <v>77</v>
      </c>
      <c r="D4630" s="487">
        <v>12656.03</v>
      </c>
    </row>
    <row r="4631" spans="1:4" ht="25" x14ac:dyDescent="0.25">
      <c r="A4631" s="88" t="s">
        <v>8043</v>
      </c>
      <c r="B4631" s="193" t="s">
        <v>8044</v>
      </c>
      <c r="C4631" s="88" t="s">
        <v>77</v>
      </c>
      <c r="D4631" s="487">
        <v>13827.35</v>
      </c>
    </row>
    <row r="4632" spans="1:4" ht="25" x14ac:dyDescent="0.25">
      <c r="A4632" s="88" t="s">
        <v>8045</v>
      </c>
      <c r="B4632" s="193" t="s">
        <v>8046</v>
      </c>
      <c r="C4632" s="88" t="s">
        <v>77</v>
      </c>
      <c r="D4632" s="487">
        <v>15898.08</v>
      </c>
    </row>
    <row r="4633" spans="1:4" ht="25" x14ac:dyDescent="0.25">
      <c r="A4633" s="88" t="s">
        <v>8047</v>
      </c>
      <c r="B4633" s="193" t="s">
        <v>8048</v>
      </c>
      <c r="C4633" s="88" t="s">
        <v>77</v>
      </c>
      <c r="D4633" s="487">
        <v>16266.17</v>
      </c>
    </row>
    <row r="4634" spans="1:4" ht="25" x14ac:dyDescent="0.25">
      <c r="A4634" s="88" t="s">
        <v>8049</v>
      </c>
      <c r="B4634" s="193" t="s">
        <v>8050</v>
      </c>
      <c r="C4634" s="88" t="s">
        <v>77</v>
      </c>
      <c r="D4634" s="487">
        <v>16540.189999999999</v>
      </c>
    </row>
    <row r="4635" spans="1:4" ht="25" x14ac:dyDescent="0.25">
      <c r="A4635" s="88" t="s">
        <v>8380</v>
      </c>
      <c r="B4635" s="193" t="s">
        <v>8381</v>
      </c>
      <c r="C4635" s="88" t="s">
        <v>77</v>
      </c>
      <c r="D4635" s="487">
        <v>1986.14</v>
      </c>
    </row>
    <row r="4636" spans="1:4" ht="25" x14ac:dyDescent="0.25">
      <c r="A4636" s="88" t="s">
        <v>8382</v>
      </c>
      <c r="B4636" s="193" t="s">
        <v>8383</v>
      </c>
      <c r="C4636" s="88" t="s">
        <v>77</v>
      </c>
      <c r="D4636" s="487">
        <v>2111.8200000000002</v>
      </c>
    </row>
    <row r="4637" spans="1:4" ht="25" x14ac:dyDescent="0.25">
      <c r="A4637" s="88" t="s">
        <v>8384</v>
      </c>
      <c r="B4637" s="193" t="s">
        <v>8385</v>
      </c>
      <c r="C4637" s="88" t="s">
        <v>77</v>
      </c>
      <c r="D4637" s="487">
        <v>2302.7800000000002</v>
      </c>
    </row>
    <row r="4638" spans="1:4" ht="25" x14ac:dyDescent="0.25">
      <c r="A4638" s="88" t="s">
        <v>8386</v>
      </c>
      <c r="B4638" s="193" t="s">
        <v>8387</v>
      </c>
      <c r="C4638" s="88" t="s">
        <v>77</v>
      </c>
      <c r="D4638" s="487">
        <v>2504.08</v>
      </c>
    </row>
    <row r="4639" spans="1:4" ht="25" x14ac:dyDescent="0.25">
      <c r="A4639" s="88" t="s">
        <v>8388</v>
      </c>
      <c r="B4639" s="193" t="s">
        <v>8389</v>
      </c>
      <c r="C4639" s="88" t="s">
        <v>77</v>
      </c>
      <c r="D4639" s="487">
        <v>2923.26</v>
      </c>
    </row>
    <row r="4640" spans="1:4" ht="25" x14ac:dyDescent="0.25">
      <c r="A4640" s="88" t="s">
        <v>8390</v>
      </c>
      <c r="B4640" s="193" t="s">
        <v>8391</v>
      </c>
      <c r="C4640" s="88" t="s">
        <v>77</v>
      </c>
      <c r="D4640" s="487">
        <v>3142.89</v>
      </c>
    </row>
    <row r="4641" spans="1:4" ht="25" x14ac:dyDescent="0.25">
      <c r="A4641" s="88" t="s">
        <v>8392</v>
      </c>
      <c r="B4641" s="193" t="s">
        <v>8393</v>
      </c>
      <c r="C4641" s="88" t="s">
        <v>77</v>
      </c>
      <c r="D4641" s="487">
        <v>3406.87</v>
      </c>
    </row>
    <row r="4642" spans="1:4" ht="25" x14ac:dyDescent="0.25">
      <c r="A4642" s="88" t="s">
        <v>8394</v>
      </c>
      <c r="B4642" s="193" t="s">
        <v>8395</v>
      </c>
      <c r="C4642" s="88" t="s">
        <v>77</v>
      </c>
      <c r="D4642" s="487">
        <v>3660.41</v>
      </c>
    </row>
    <row r="4643" spans="1:4" ht="25" x14ac:dyDescent="0.25">
      <c r="A4643" s="88" t="s">
        <v>8396</v>
      </c>
      <c r="B4643" s="193" t="s">
        <v>8397</v>
      </c>
      <c r="C4643" s="88" t="s">
        <v>77</v>
      </c>
      <c r="D4643" s="487">
        <v>4144.99</v>
      </c>
    </row>
    <row r="4644" spans="1:4" ht="25" x14ac:dyDescent="0.25">
      <c r="A4644" s="88" t="s">
        <v>8398</v>
      </c>
      <c r="B4644" s="193" t="s">
        <v>8399</v>
      </c>
      <c r="C4644" s="88" t="s">
        <v>77</v>
      </c>
      <c r="D4644" s="487">
        <v>4261.8599999999997</v>
      </c>
    </row>
    <row r="4645" spans="1:4" ht="25" x14ac:dyDescent="0.25">
      <c r="A4645" s="88" t="s">
        <v>8400</v>
      </c>
      <c r="B4645" s="193" t="s">
        <v>8401</v>
      </c>
      <c r="C4645" s="88" t="s">
        <v>77</v>
      </c>
      <c r="D4645" s="487">
        <v>4524.4799999999996</v>
      </c>
    </row>
    <row r="4646" spans="1:4" ht="25" x14ac:dyDescent="0.25">
      <c r="A4646" s="88" t="s">
        <v>8336</v>
      </c>
      <c r="B4646" s="193" t="s">
        <v>8337</v>
      </c>
      <c r="C4646" s="88" t="s">
        <v>77</v>
      </c>
      <c r="D4646" s="487">
        <v>2468.33</v>
      </c>
    </row>
    <row r="4647" spans="1:4" ht="25" x14ac:dyDescent="0.25">
      <c r="A4647" s="88" t="s">
        <v>8338</v>
      </c>
      <c r="B4647" s="193" t="s">
        <v>8339</v>
      </c>
      <c r="C4647" s="88" t="s">
        <v>77</v>
      </c>
      <c r="D4647" s="487">
        <v>2624.8</v>
      </c>
    </row>
    <row r="4648" spans="1:4" ht="25" x14ac:dyDescent="0.25">
      <c r="A4648" s="88" t="s">
        <v>8340</v>
      </c>
      <c r="B4648" s="193" t="s">
        <v>8341</v>
      </c>
      <c r="C4648" s="88" t="s">
        <v>77</v>
      </c>
      <c r="D4648" s="487">
        <v>2942.75</v>
      </c>
    </row>
    <row r="4649" spans="1:4" ht="25" x14ac:dyDescent="0.25">
      <c r="A4649" s="88" t="s">
        <v>8342</v>
      </c>
      <c r="B4649" s="193" t="s">
        <v>8343</v>
      </c>
      <c r="C4649" s="88" t="s">
        <v>77</v>
      </c>
      <c r="D4649" s="487">
        <v>3158.41</v>
      </c>
    </row>
    <row r="4650" spans="1:4" ht="25" x14ac:dyDescent="0.25">
      <c r="A4650" s="88" t="s">
        <v>8344</v>
      </c>
      <c r="B4650" s="193" t="s">
        <v>8345</v>
      </c>
      <c r="C4650" s="88" t="s">
        <v>77</v>
      </c>
      <c r="D4650" s="487">
        <v>3635.38</v>
      </c>
    </row>
    <row r="4651" spans="1:4" ht="25" x14ac:dyDescent="0.25">
      <c r="A4651" s="88" t="s">
        <v>8346</v>
      </c>
      <c r="B4651" s="193" t="s">
        <v>8347</v>
      </c>
      <c r="C4651" s="88" t="s">
        <v>77</v>
      </c>
      <c r="D4651" s="487">
        <v>4048.23</v>
      </c>
    </row>
    <row r="4652" spans="1:4" ht="25" x14ac:dyDescent="0.25">
      <c r="A4652" s="88" t="s">
        <v>8348</v>
      </c>
      <c r="B4652" s="193" t="s">
        <v>8349</v>
      </c>
      <c r="C4652" s="88" t="s">
        <v>77</v>
      </c>
      <c r="D4652" s="487">
        <v>4365.1000000000004</v>
      </c>
    </row>
    <row r="4653" spans="1:4" ht="25" x14ac:dyDescent="0.25">
      <c r="A4653" s="88" t="s">
        <v>8350</v>
      </c>
      <c r="B4653" s="193" t="s">
        <v>8351</v>
      </c>
      <c r="C4653" s="88" t="s">
        <v>77</v>
      </c>
      <c r="D4653" s="487">
        <v>4682.24</v>
      </c>
    </row>
    <row r="4654" spans="1:4" ht="25" x14ac:dyDescent="0.25">
      <c r="A4654" s="88" t="s">
        <v>8352</v>
      </c>
      <c r="B4654" s="193" t="s">
        <v>8353</v>
      </c>
      <c r="C4654" s="88" t="s">
        <v>77</v>
      </c>
      <c r="D4654" s="487">
        <v>5265.02</v>
      </c>
    </row>
    <row r="4655" spans="1:4" ht="25" x14ac:dyDescent="0.25">
      <c r="A4655" s="88" t="s">
        <v>8354</v>
      </c>
      <c r="B4655" s="193" t="s">
        <v>8355</v>
      </c>
      <c r="C4655" s="88" t="s">
        <v>77</v>
      </c>
      <c r="D4655" s="487">
        <v>5305.4</v>
      </c>
    </row>
    <row r="4656" spans="1:4" ht="25" x14ac:dyDescent="0.25">
      <c r="A4656" s="88" t="s">
        <v>8356</v>
      </c>
      <c r="B4656" s="193" t="s">
        <v>8357</v>
      </c>
      <c r="C4656" s="88" t="s">
        <v>77</v>
      </c>
      <c r="D4656" s="487">
        <v>5348.78</v>
      </c>
    </row>
    <row r="4657" spans="1:4" ht="25" x14ac:dyDescent="0.25">
      <c r="A4657" s="88" t="s">
        <v>8358</v>
      </c>
      <c r="B4657" s="193" t="s">
        <v>8359</v>
      </c>
      <c r="C4657" s="88" t="s">
        <v>77</v>
      </c>
      <c r="D4657" s="487">
        <v>3018.74</v>
      </c>
    </row>
    <row r="4658" spans="1:4" ht="25" x14ac:dyDescent="0.25">
      <c r="A4658" s="88" t="s">
        <v>8360</v>
      </c>
      <c r="B4658" s="193" t="s">
        <v>8361</v>
      </c>
      <c r="C4658" s="88" t="s">
        <v>77</v>
      </c>
      <c r="D4658" s="487">
        <v>3067.5</v>
      </c>
    </row>
    <row r="4659" spans="1:4" ht="25" x14ac:dyDescent="0.25">
      <c r="A4659" s="88" t="s">
        <v>8362</v>
      </c>
      <c r="B4659" s="193" t="s">
        <v>8363</v>
      </c>
      <c r="C4659" s="88" t="s">
        <v>77</v>
      </c>
      <c r="D4659" s="487">
        <v>3341</v>
      </c>
    </row>
    <row r="4660" spans="1:4" ht="25" x14ac:dyDescent="0.25">
      <c r="A4660" s="88" t="s">
        <v>8364</v>
      </c>
      <c r="B4660" s="193" t="s">
        <v>8365</v>
      </c>
      <c r="C4660" s="88" t="s">
        <v>77</v>
      </c>
      <c r="D4660" s="487">
        <v>3671.58</v>
      </c>
    </row>
    <row r="4661" spans="1:4" ht="25" x14ac:dyDescent="0.25">
      <c r="A4661" s="88" t="s">
        <v>8366</v>
      </c>
      <c r="B4661" s="193" t="s">
        <v>8367</v>
      </c>
      <c r="C4661" s="88" t="s">
        <v>77</v>
      </c>
      <c r="D4661" s="487">
        <v>4444.6000000000004</v>
      </c>
    </row>
    <row r="4662" spans="1:4" ht="25" x14ac:dyDescent="0.25">
      <c r="A4662" s="88" t="s">
        <v>8368</v>
      </c>
      <c r="B4662" s="193" t="s">
        <v>8369</v>
      </c>
      <c r="C4662" s="88" t="s">
        <v>77</v>
      </c>
      <c r="D4662" s="487">
        <v>4929.6000000000004</v>
      </c>
    </row>
    <row r="4663" spans="1:4" ht="25" x14ac:dyDescent="0.25">
      <c r="A4663" s="88" t="s">
        <v>8370</v>
      </c>
      <c r="B4663" s="193" t="s">
        <v>8371</v>
      </c>
      <c r="C4663" s="88" t="s">
        <v>77</v>
      </c>
      <c r="D4663" s="487">
        <v>5341.28</v>
      </c>
    </row>
    <row r="4664" spans="1:4" ht="25" x14ac:dyDescent="0.25">
      <c r="A4664" s="88" t="s">
        <v>8372</v>
      </c>
      <c r="B4664" s="193" t="s">
        <v>8373</v>
      </c>
      <c r="C4664" s="88" t="s">
        <v>77</v>
      </c>
      <c r="D4664" s="487">
        <v>5715.51</v>
      </c>
    </row>
    <row r="4665" spans="1:4" ht="25" x14ac:dyDescent="0.25">
      <c r="A4665" s="88" t="s">
        <v>8374</v>
      </c>
      <c r="B4665" s="193" t="s">
        <v>8375</v>
      </c>
      <c r="C4665" s="88" t="s">
        <v>77</v>
      </c>
      <c r="D4665" s="487">
        <v>6419.44</v>
      </c>
    </row>
    <row r="4666" spans="1:4" ht="25" x14ac:dyDescent="0.25">
      <c r="A4666" s="88" t="s">
        <v>8376</v>
      </c>
      <c r="B4666" s="193" t="s">
        <v>8377</v>
      </c>
      <c r="C4666" s="88" t="s">
        <v>77</v>
      </c>
      <c r="D4666" s="487">
        <v>6425.13</v>
      </c>
    </row>
    <row r="4667" spans="1:4" ht="25" x14ac:dyDescent="0.25">
      <c r="A4667" s="88" t="s">
        <v>8378</v>
      </c>
      <c r="B4667" s="193" t="s">
        <v>8379</v>
      </c>
      <c r="C4667" s="88" t="s">
        <v>77</v>
      </c>
      <c r="D4667" s="487">
        <v>7424.54</v>
      </c>
    </row>
    <row r="4668" spans="1:4" ht="25" x14ac:dyDescent="0.25">
      <c r="A4668" s="88" t="s">
        <v>8183</v>
      </c>
      <c r="B4668" s="193" t="s">
        <v>8184</v>
      </c>
      <c r="C4668" s="88" t="s">
        <v>77</v>
      </c>
      <c r="D4668" s="487">
        <v>3543.85</v>
      </c>
    </row>
    <row r="4669" spans="1:4" ht="25" x14ac:dyDescent="0.25">
      <c r="A4669" s="88" t="s">
        <v>8185</v>
      </c>
      <c r="B4669" s="193" t="s">
        <v>8186</v>
      </c>
      <c r="C4669" s="88" t="s">
        <v>77</v>
      </c>
      <c r="D4669" s="487">
        <v>3624.17</v>
      </c>
    </row>
    <row r="4670" spans="1:4" ht="25" x14ac:dyDescent="0.25">
      <c r="A4670" s="88" t="s">
        <v>8187</v>
      </c>
      <c r="B4670" s="193" t="s">
        <v>8188</v>
      </c>
      <c r="C4670" s="88" t="s">
        <v>77</v>
      </c>
      <c r="D4670" s="487">
        <v>4071.6</v>
      </c>
    </row>
    <row r="4671" spans="1:4" ht="25" x14ac:dyDescent="0.25">
      <c r="A4671" s="88" t="s">
        <v>8189</v>
      </c>
      <c r="B4671" s="193" t="s">
        <v>8190</v>
      </c>
      <c r="C4671" s="88" t="s">
        <v>77</v>
      </c>
      <c r="D4671" s="487">
        <v>4491.3500000000004</v>
      </c>
    </row>
    <row r="4672" spans="1:4" ht="25" x14ac:dyDescent="0.25">
      <c r="A4672" s="88" t="s">
        <v>8191</v>
      </c>
      <c r="B4672" s="193" t="s">
        <v>8192</v>
      </c>
      <c r="C4672" s="88" t="s">
        <v>77</v>
      </c>
      <c r="D4672" s="487">
        <v>5303.65</v>
      </c>
    </row>
    <row r="4673" spans="1:4" ht="25" x14ac:dyDescent="0.25">
      <c r="A4673" s="88" t="s">
        <v>8193</v>
      </c>
      <c r="B4673" s="193" t="s">
        <v>8194</v>
      </c>
      <c r="C4673" s="88" t="s">
        <v>77</v>
      </c>
      <c r="D4673" s="487">
        <v>6211.43</v>
      </c>
    </row>
    <row r="4674" spans="1:4" ht="25" x14ac:dyDescent="0.25">
      <c r="A4674" s="88" t="s">
        <v>8195</v>
      </c>
      <c r="B4674" s="193" t="s">
        <v>8196</v>
      </c>
      <c r="C4674" s="88" t="s">
        <v>77</v>
      </c>
      <c r="D4674" s="487">
        <v>6745.06</v>
      </c>
    </row>
    <row r="4675" spans="1:4" ht="25" x14ac:dyDescent="0.25">
      <c r="A4675" s="88" t="s">
        <v>8197</v>
      </c>
      <c r="B4675" s="193" t="s">
        <v>8198</v>
      </c>
      <c r="C4675" s="88" t="s">
        <v>77</v>
      </c>
      <c r="D4675" s="487">
        <v>7242.94</v>
      </c>
    </row>
    <row r="4676" spans="1:4" ht="25" x14ac:dyDescent="0.25">
      <c r="A4676" s="88" t="s">
        <v>8199</v>
      </c>
      <c r="B4676" s="193" t="s">
        <v>8200</v>
      </c>
      <c r="C4676" s="88" t="s">
        <v>77</v>
      </c>
      <c r="D4676" s="487">
        <v>8176.27</v>
      </c>
    </row>
    <row r="4677" spans="1:4" ht="25" x14ac:dyDescent="0.25">
      <c r="A4677" s="88" t="s">
        <v>8201</v>
      </c>
      <c r="B4677" s="193" t="s">
        <v>8202</v>
      </c>
      <c r="C4677" s="88" t="s">
        <v>77</v>
      </c>
      <c r="D4677" s="487">
        <v>8290.58</v>
      </c>
    </row>
    <row r="4678" spans="1:4" ht="25" x14ac:dyDescent="0.25">
      <c r="A4678" s="88" t="s">
        <v>8203</v>
      </c>
      <c r="B4678" s="193" t="s">
        <v>8204</v>
      </c>
      <c r="C4678" s="88" t="s">
        <v>77</v>
      </c>
      <c r="D4678" s="487">
        <v>8378.9</v>
      </c>
    </row>
    <row r="4679" spans="1:4" ht="25" x14ac:dyDescent="0.25">
      <c r="A4679" s="88" t="s">
        <v>8205</v>
      </c>
      <c r="B4679" s="193" t="s">
        <v>8206</v>
      </c>
      <c r="C4679" s="88" t="s">
        <v>77</v>
      </c>
      <c r="D4679" s="487">
        <v>3979.5</v>
      </c>
    </row>
    <row r="4680" spans="1:4" ht="25" x14ac:dyDescent="0.25">
      <c r="A4680" s="88" t="s">
        <v>8207</v>
      </c>
      <c r="B4680" s="193" t="s">
        <v>8208</v>
      </c>
      <c r="C4680" s="88" t="s">
        <v>77</v>
      </c>
      <c r="D4680" s="487">
        <v>4217.13</v>
      </c>
    </row>
    <row r="4681" spans="1:4" ht="25" x14ac:dyDescent="0.25">
      <c r="A4681" s="88" t="s">
        <v>8209</v>
      </c>
      <c r="B4681" s="193" t="s">
        <v>8210</v>
      </c>
      <c r="C4681" s="88" t="s">
        <v>77</v>
      </c>
      <c r="D4681" s="487">
        <v>4753.8599999999997</v>
      </c>
    </row>
    <row r="4682" spans="1:4" ht="25" x14ac:dyDescent="0.25">
      <c r="A4682" s="88" t="s">
        <v>8211</v>
      </c>
      <c r="B4682" s="193" t="s">
        <v>8212</v>
      </c>
      <c r="C4682" s="88" t="s">
        <v>77</v>
      </c>
      <c r="D4682" s="487">
        <v>5263.34</v>
      </c>
    </row>
    <row r="4683" spans="1:4" ht="25" x14ac:dyDescent="0.25">
      <c r="A4683" s="88" t="s">
        <v>8213</v>
      </c>
      <c r="B4683" s="193" t="s">
        <v>8214</v>
      </c>
      <c r="C4683" s="88" t="s">
        <v>77</v>
      </c>
      <c r="D4683" s="487">
        <v>6694.94</v>
      </c>
    </row>
    <row r="4684" spans="1:4" ht="25" x14ac:dyDescent="0.25">
      <c r="A4684" s="88" t="s">
        <v>8215</v>
      </c>
      <c r="B4684" s="193" t="s">
        <v>8216</v>
      </c>
      <c r="C4684" s="88" t="s">
        <v>77</v>
      </c>
      <c r="D4684" s="487">
        <v>7240.64</v>
      </c>
    </row>
    <row r="4685" spans="1:4" ht="25" x14ac:dyDescent="0.25">
      <c r="A4685" s="88" t="s">
        <v>8217</v>
      </c>
      <c r="B4685" s="193" t="s">
        <v>8218</v>
      </c>
      <c r="C4685" s="88" t="s">
        <v>77</v>
      </c>
      <c r="D4685" s="487">
        <v>7889.8</v>
      </c>
    </row>
    <row r="4686" spans="1:4" ht="25" x14ac:dyDescent="0.25">
      <c r="A4686" s="88" t="s">
        <v>8219</v>
      </c>
      <c r="B4686" s="193" t="s">
        <v>8220</v>
      </c>
      <c r="C4686" s="88" t="s">
        <v>77</v>
      </c>
      <c r="D4686" s="487">
        <v>8482.2000000000007</v>
      </c>
    </row>
    <row r="4687" spans="1:4" ht="25" x14ac:dyDescent="0.25">
      <c r="A4687" s="88" t="s">
        <v>8221</v>
      </c>
      <c r="B4687" s="193" t="s">
        <v>8222</v>
      </c>
      <c r="C4687" s="88" t="s">
        <v>77</v>
      </c>
      <c r="D4687" s="487">
        <v>9581.33</v>
      </c>
    </row>
    <row r="4688" spans="1:4" ht="25" x14ac:dyDescent="0.25">
      <c r="A4688" s="88" t="s">
        <v>8223</v>
      </c>
      <c r="B4688" s="193" t="s">
        <v>8224</v>
      </c>
      <c r="C4688" s="88" t="s">
        <v>77</v>
      </c>
      <c r="D4688" s="487">
        <v>9937.91</v>
      </c>
    </row>
    <row r="4689" spans="1:4" ht="25" x14ac:dyDescent="0.25">
      <c r="A4689" s="88" t="s">
        <v>8225</v>
      </c>
      <c r="B4689" s="193" t="s">
        <v>8226</v>
      </c>
      <c r="C4689" s="88" t="s">
        <v>77</v>
      </c>
      <c r="D4689" s="487">
        <v>10038.709999999999</v>
      </c>
    </row>
    <row r="4690" spans="1:4" ht="25" x14ac:dyDescent="0.25">
      <c r="A4690" s="88" t="s">
        <v>8227</v>
      </c>
      <c r="B4690" s="193" t="s">
        <v>8228</v>
      </c>
      <c r="C4690" s="88" t="s">
        <v>77</v>
      </c>
      <c r="D4690" s="487">
        <v>4883.18</v>
      </c>
    </row>
    <row r="4691" spans="1:4" ht="25" x14ac:dyDescent="0.25">
      <c r="A4691" s="88" t="s">
        <v>8229</v>
      </c>
      <c r="B4691" s="193" t="s">
        <v>8230</v>
      </c>
      <c r="C4691" s="88" t="s">
        <v>77</v>
      </c>
      <c r="D4691" s="487">
        <v>5099.26</v>
      </c>
    </row>
    <row r="4692" spans="1:4" ht="25" x14ac:dyDescent="0.25">
      <c r="A4692" s="88" t="s">
        <v>8231</v>
      </c>
      <c r="B4692" s="193" t="s">
        <v>8232</v>
      </c>
      <c r="C4692" s="88" t="s">
        <v>77</v>
      </c>
      <c r="D4692" s="487">
        <v>5768.38</v>
      </c>
    </row>
    <row r="4693" spans="1:4" ht="25" x14ac:dyDescent="0.25">
      <c r="A4693" s="88" t="s">
        <v>8233</v>
      </c>
      <c r="B4693" s="193" t="s">
        <v>8234</v>
      </c>
      <c r="C4693" s="88" t="s">
        <v>77</v>
      </c>
      <c r="D4693" s="487">
        <v>6433.3</v>
      </c>
    </row>
    <row r="4694" spans="1:4" ht="25" x14ac:dyDescent="0.25">
      <c r="A4694" s="88" t="s">
        <v>8235</v>
      </c>
      <c r="B4694" s="193" t="s">
        <v>8236</v>
      </c>
      <c r="C4694" s="88" t="s">
        <v>77</v>
      </c>
      <c r="D4694" s="487">
        <v>8104</v>
      </c>
    </row>
    <row r="4695" spans="1:4" ht="25" x14ac:dyDescent="0.25">
      <c r="A4695" s="88" t="s">
        <v>8237</v>
      </c>
      <c r="B4695" s="193" t="s">
        <v>8238</v>
      </c>
      <c r="C4695" s="88" t="s">
        <v>77</v>
      </c>
      <c r="D4695" s="487">
        <v>8699.6200000000008</v>
      </c>
    </row>
    <row r="4696" spans="1:4" ht="25" x14ac:dyDescent="0.25">
      <c r="A4696" s="88" t="s">
        <v>8239</v>
      </c>
      <c r="B4696" s="193" t="s">
        <v>8240</v>
      </c>
      <c r="C4696" s="88" t="s">
        <v>77</v>
      </c>
      <c r="D4696" s="487">
        <v>9489.44</v>
      </c>
    </row>
    <row r="4697" spans="1:4" ht="25" x14ac:dyDescent="0.25">
      <c r="A4697" s="88" t="s">
        <v>8241</v>
      </c>
      <c r="B4697" s="193" t="s">
        <v>8242</v>
      </c>
      <c r="C4697" s="88" t="s">
        <v>77</v>
      </c>
      <c r="D4697" s="487">
        <v>10211.82</v>
      </c>
    </row>
    <row r="4698" spans="1:4" ht="25" x14ac:dyDescent="0.25">
      <c r="A4698" s="88" t="s">
        <v>8243</v>
      </c>
      <c r="B4698" s="193" t="s">
        <v>8244</v>
      </c>
      <c r="C4698" s="88" t="s">
        <v>77</v>
      </c>
      <c r="D4698" s="487">
        <v>10374.1</v>
      </c>
    </row>
    <row r="4699" spans="1:4" ht="25" x14ac:dyDescent="0.25">
      <c r="A4699" s="88" t="s">
        <v>8245</v>
      </c>
      <c r="B4699" s="193" t="s">
        <v>8246</v>
      </c>
      <c r="C4699" s="88" t="s">
        <v>77</v>
      </c>
      <c r="D4699" s="487">
        <v>11426.84</v>
      </c>
    </row>
    <row r="4700" spans="1:4" ht="25" x14ac:dyDescent="0.25">
      <c r="A4700" s="88" t="s">
        <v>8247</v>
      </c>
      <c r="B4700" s="193" t="s">
        <v>8248</v>
      </c>
      <c r="C4700" s="88" t="s">
        <v>77</v>
      </c>
      <c r="D4700" s="487">
        <v>11530.92</v>
      </c>
    </row>
    <row r="4701" spans="1:4" ht="25" x14ac:dyDescent="0.25">
      <c r="A4701" s="88" t="s">
        <v>8249</v>
      </c>
      <c r="B4701" s="193" t="s">
        <v>8250</v>
      </c>
      <c r="C4701" s="88" t="s">
        <v>77</v>
      </c>
      <c r="D4701" s="487">
        <v>5965.12</v>
      </c>
    </row>
    <row r="4702" spans="1:4" ht="25" x14ac:dyDescent="0.25">
      <c r="A4702" s="88" t="s">
        <v>8251</v>
      </c>
      <c r="B4702" s="193" t="s">
        <v>8252</v>
      </c>
      <c r="C4702" s="88" t="s">
        <v>77</v>
      </c>
      <c r="D4702" s="487">
        <v>6597.54</v>
      </c>
    </row>
    <row r="4703" spans="1:4" ht="25" x14ac:dyDescent="0.25">
      <c r="A4703" s="88" t="s">
        <v>8253</v>
      </c>
      <c r="B4703" s="193" t="s">
        <v>8254</v>
      </c>
      <c r="C4703" s="88" t="s">
        <v>77</v>
      </c>
      <c r="D4703" s="487">
        <v>7447.25</v>
      </c>
    </row>
    <row r="4704" spans="1:4" ht="25" x14ac:dyDescent="0.25">
      <c r="A4704" s="88" t="s">
        <v>8255</v>
      </c>
      <c r="B4704" s="193" t="s">
        <v>8256</v>
      </c>
      <c r="C4704" s="88" t="s">
        <v>77</v>
      </c>
      <c r="D4704" s="487">
        <v>8223.9599999999991</v>
      </c>
    </row>
    <row r="4705" spans="1:4" ht="25" x14ac:dyDescent="0.25">
      <c r="A4705" s="88" t="s">
        <v>8257</v>
      </c>
      <c r="B4705" s="193" t="s">
        <v>8258</v>
      </c>
      <c r="C4705" s="88" t="s">
        <v>77</v>
      </c>
      <c r="D4705" s="487">
        <v>9863.42</v>
      </c>
    </row>
    <row r="4706" spans="1:4" ht="25" x14ac:dyDescent="0.25">
      <c r="A4706" s="88" t="s">
        <v>8259</v>
      </c>
      <c r="B4706" s="193" t="s">
        <v>8260</v>
      </c>
      <c r="C4706" s="88" t="s">
        <v>77</v>
      </c>
      <c r="D4706" s="487">
        <v>10495.61</v>
      </c>
    </row>
    <row r="4707" spans="1:4" ht="25" x14ac:dyDescent="0.25">
      <c r="A4707" s="88" t="s">
        <v>8261</v>
      </c>
      <c r="B4707" s="193" t="s">
        <v>8262</v>
      </c>
      <c r="C4707" s="88" t="s">
        <v>77</v>
      </c>
      <c r="D4707" s="487">
        <v>11415.57</v>
      </c>
    </row>
    <row r="4708" spans="1:4" ht="25" x14ac:dyDescent="0.25">
      <c r="A4708" s="88" t="s">
        <v>8263</v>
      </c>
      <c r="B4708" s="193" t="s">
        <v>8264</v>
      </c>
      <c r="C4708" s="88" t="s">
        <v>77</v>
      </c>
      <c r="D4708" s="487">
        <v>12255.77</v>
      </c>
    </row>
    <row r="4709" spans="1:4" ht="25" x14ac:dyDescent="0.25">
      <c r="A4709" s="88" t="s">
        <v>8265</v>
      </c>
      <c r="B4709" s="193" t="s">
        <v>8266</v>
      </c>
      <c r="C4709" s="88" t="s">
        <v>77</v>
      </c>
      <c r="D4709" s="487">
        <v>13507.81</v>
      </c>
    </row>
    <row r="4710" spans="1:4" ht="25" x14ac:dyDescent="0.25">
      <c r="A4710" s="88" t="s">
        <v>8267</v>
      </c>
      <c r="B4710" s="193" t="s">
        <v>8268</v>
      </c>
      <c r="C4710" s="88" t="s">
        <v>77</v>
      </c>
      <c r="D4710" s="487">
        <v>13754.47</v>
      </c>
    </row>
    <row r="4711" spans="1:4" ht="25" x14ac:dyDescent="0.25">
      <c r="A4711" s="88" t="s">
        <v>8269</v>
      </c>
      <c r="B4711" s="193" t="s">
        <v>8270</v>
      </c>
      <c r="C4711" s="88" t="s">
        <v>77</v>
      </c>
      <c r="D4711" s="487">
        <v>13912.95</v>
      </c>
    </row>
    <row r="4712" spans="1:4" ht="25" x14ac:dyDescent="0.25">
      <c r="A4712" s="88" t="s">
        <v>8271</v>
      </c>
      <c r="B4712" s="193" t="s">
        <v>8272</v>
      </c>
      <c r="C4712" s="88" t="s">
        <v>77</v>
      </c>
      <c r="D4712" s="487">
        <v>5626.34</v>
      </c>
    </row>
    <row r="4713" spans="1:4" ht="25" x14ac:dyDescent="0.25">
      <c r="A4713" s="88" t="s">
        <v>8273</v>
      </c>
      <c r="B4713" s="193" t="s">
        <v>8274</v>
      </c>
      <c r="C4713" s="88" t="s">
        <v>77</v>
      </c>
      <c r="D4713" s="487">
        <v>6652.74</v>
      </c>
    </row>
    <row r="4714" spans="1:4" ht="25" x14ac:dyDescent="0.25">
      <c r="A4714" s="88" t="s">
        <v>8275</v>
      </c>
      <c r="B4714" s="193" t="s">
        <v>8276</v>
      </c>
      <c r="C4714" s="88" t="s">
        <v>77</v>
      </c>
      <c r="D4714" s="487">
        <v>7481.25</v>
      </c>
    </row>
    <row r="4715" spans="1:4" ht="25" x14ac:dyDescent="0.25">
      <c r="A4715" s="88" t="s">
        <v>8277</v>
      </c>
      <c r="B4715" s="193" t="s">
        <v>8278</v>
      </c>
      <c r="C4715" s="88" t="s">
        <v>77</v>
      </c>
      <c r="D4715" s="487">
        <v>8387.4500000000007</v>
      </c>
    </row>
    <row r="4716" spans="1:4" ht="25" x14ac:dyDescent="0.25">
      <c r="A4716" s="88" t="s">
        <v>8279</v>
      </c>
      <c r="B4716" s="193" t="s">
        <v>8280</v>
      </c>
      <c r="C4716" s="88" t="s">
        <v>77</v>
      </c>
      <c r="D4716" s="487">
        <v>9094.8799999999992</v>
      </c>
    </row>
    <row r="4717" spans="1:4" ht="25" x14ac:dyDescent="0.25">
      <c r="A4717" s="88" t="s">
        <v>8281</v>
      </c>
      <c r="B4717" s="193" t="s">
        <v>11430</v>
      </c>
      <c r="C4717" s="88" t="s">
        <v>77</v>
      </c>
      <c r="D4717" s="487">
        <v>9879.11</v>
      </c>
    </row>
    <row r="4718" spans="1:4" ht="25" x14ac:dyDescent="0.25">
      <c r="A4718" s="88" t="s">
        <v>8282</v>
      </c>
      <c r="B4718" s="193" t="s">
        <v>8283</v>
      </c>
      <c r="C4718" s="88" t="s">
        <v>77</v>
      </c>
      <c r="D4718" s="487">
        <v>10751.39</v>
      </c>
    </row>
    <row r="4719" spans="1:4" ht="25" x14ac:dyDescent="0.25">
      <c r="A4719" s="88" t="s">
        <v>8284</v>
      </c>
      <c r="B4719" s="193" t="s">
        <v>8285</v>
      </c>
      <c r="C4719" s="88" t="s">
        <v>77</v>
      </c>
      <c r="D4719" s="487">
        <v>11667.47</v>
      </c>
    </row>
    <row r="4720" spans="1:4" ht="25" x14ac:dyDescent="0.25">
      <c r="A4720" s="88" t="s">
        <v>8286</v>
      </c>
      <c r="B4720" s="193" t="s">
        <v>8287</v>
      </c>
      <c r="C4720" s="88" t="s">
        <v>77</v>
      </c>
      <c r="D4720" s="487">
        <v>12603.75</v>
      </c>
    </row>
    <row r="4721" spans="1:4" ht="25" x14ac:dyDescent="0.25">
      <c r="A4721" s="88" t="s">
        <v>8288</v>
      </c>
      <c r="B4721" s="193" t="s">
        <v>8289</v>
      </c>
      <c r="C4721" s="88" t="s">
        <v>77</v>
      </c>
      <c r="D4721" s="487">
        <v>12960.34</v>
      </c>
    </row>
    <row r="4722" spans="1:4" ht="25" x14ac:dyDescent="0.25">
      <c r="A4722" s="88" t="s">
        <v>8290</v>
      </c>
      <c r="B4722" s="193" t="s">
        <v>8291</v>
      </c>
      <c r="C4722" s="88" t="s">
        <v>77</v>
      </c>
      <c r="D4722" s="487">
        <v>13413.13</v>
      </c>
    </row>
    <row r="4723" spans="1:4" ht="25" x14ac:dyDescent="0.25">
      <c r="A4723" s="88" t="s">
        <v>8292</v>
      </c>
      <c r="B4723" s="193" t="s">
        <v>8293</v>
      </c>
      <c r="C4723" s="88" t="s">
        <v>77</v>
      </c>
      <c r="D4723" s="487">
        <v>6816.74</v>
      </c>
    </row>
    <row r="4724" spans="1:4" ht="25" x14ac:dyDescent="0.25">
      <c r="A4724" s="88" t="s">
        <v>8294</v>
      </c>
      <c r="B4724" s="193" t="s">
        <v>8295</v>
      </c>
      <c r="C4724" s="88" t="s">
        <v>77</v>
      </c>
      <c r="D4724" s="487">
        <v>8014.84</v>
      </c>
    </row>
    <row r="4725" spans="1:4" ht="25" x14ac:dyDescent="0.25">
      <c r="A4725" s="88" t="s">
        <v>8296</v>
      </c>
      <c r="B4725" s="193" t="s">
        <v>8297</v>
      </c>
      <c r="C4725" s="88" t="s">
        <v>77</v>
      </c>
      <c r="D4725" s="487">
        <v>8969.74</v>
      </c>
    </row>
    <row r="4726" spans="1:4" ht="25" x14ac:dyDescent="0.25">
      <c r="A4726" s="88" t="s">
        <v>8298</v>
      </c>
      <c r="B4726" s="193" t="s">
        <v>8299</v>
      </c>
      <c r="C4726" s="88" t="s">
        <v>77</v>
      </c>
      <c r="D4726" s="487">
        <v>9886.2199999999993</v>
      </c>
    </row>
    <row r="4727" spans="1:4" ht="25" x14ac:dyDescent="0.25">
      <c r="A4727" s="88" t="s">
        <v>8300</v>
      </c>
      <c r="B4727" s="193" t="s">
        <v>8301</v>
      </c>
      <c r="C4727" s="88" t="s">
        <v>77</v>
      </c>
      <c r="D4727" s="487">
        <v>10508.83</v>
      </c>
    </row>
    <row r="4728" spans="1:4" ht="25" x14ac:dyDescent="0.25">
      <c r="A4728" s="88" t="s">
        <v>8302</v>
      </c>
      <c r="B4728" s="193" t="s">
        <v>8303</v>
      </c>
      <c r="C4728" s="88" t="s">
        <v>77</v>
      </c>
      <c r="D4728" s="487">
        <v>11868.4</v>
      </c>
    </row>
    <row r="4729" spans="1:4" ht="25" x14ac:dyDescent="0.25">
      <c r="A4729" s="88" t="s">
        <v>8304</v>
      </c>
      <c r="B4729" s="193" t="s">
        <v>8305</v>
      </c>
      <c r="C4729" s="88" t="s">
        <v>77</v>
      </c>
      <c r="D4729" s="487">
        <v>12884.39</v>
      </c>
    </row>
    <row r="4730" spans="1:4" ht="25" x14ac:dyDescent="0.25">
      <c r="A4730" s="88" t="s">
        <v>8306</v>
      </c>
      <c r="B4730" s="193" t="s">
        <v>8307</v>
      </c>
      <c r="C4730" s="88" t="s">
        <v>77</v>
      </c>
      <c r="D4730" s="487">
        <v>13854.02</v>
      </c>
    </row>
    <row r="4731" spans="1:4" ht="25" x14ac:dyDescent="0.25">
      <c r="A4731" s="88" t="s">
        <v>8308</v>
      </c>
      <c r="B4731" s="193" t="s">
        <v>8309</v>
      </c>
      <c r="C4731" s="88" t="s">
        <v>77</v>
      </c>
      <c r="D4731" s="487">
        <v>15032.93</v>
      </c>
    </row>
    <row r="4732" spans="1:4" ht="25" x14ac:dyDescent="0.25">
      <c r="A4732" s="88" t="s">
        <v>8310</v>
      </c>
      <c r="B4732" s="193" t="s">
        <v>8311</v>
      </c>
      <c r="C4732" s="88" t="s">
        <v>77</v>
      </c>
      <c r="D4732" s="487">
        <v>15300.01</v>
      </c>
    </row>
    <row r="4733" spans="1:4" ht="25" x14ac:dyDescent="0.25">
      <c r="A4733" s="88" t="s">
        <v>8312</v>
      </c>
      <c r="B4733" s="193" t="s">
        <v>8313</v>
      </c>
      <c r="C4733" s="88" t="s">
        <v>77</v>
      </c>
      <c r="D4733" s="487">
        <v>15461.37</v>
      </c>
    </row>
    <row r="4734" spans="1:4" ht="25" x14ac:dyDescent="0.25">
      <c r="A4734" s="88" t="s">
        <v>8314</v>
      </c>
      <c r="B4734" s="193" t="s">
        <v>8315</v>
      </c>
      <c r="C4734" s="88" t="s">
        <v>77</v>
      </c>
      <c r="D4734" s="487">
        <v>7358.02</v>
      </c>
    </row>
    <row r="4735" spans="1:4" ht="25" x14ac:dyDescent="0.25">
      <c r="A4735" s="88" t="s">
        <v>8316</v>
      </c>
      <c r="B4735" s="193" t="s">
        <v>8317</v>
      </c>
      <c r="C4735" s="88" t="s">
        <v>77</v>
      </c>
      <c r="D4735" s="487">
        <v>8687.01</v>
      </c>
    </row>
    <row r="4736" spans="1:4" ht="25" x14ac:dyDescent="0.25">
      <c r="A4736" s="88" t="s">
        <v>8318</v>
      </c>
      <c r="B4736" s="193" t="s">
        <v>8319</v>
      </c>
      <c r="C4736" s="88" t="s">
        <v>77</v>
      </c>
      <c r="D4736" s="487">
        <v>9793.07</v>
      </c>
    </row>
    <row r="4737" spans="1:4" ht="25" x14ac:dyDescent="0.25">
      <c r="A4737" s="88" t="s">
        <v>8320</v>
      </c>
      <c r="B4737" s="193" t="s">
        <v>8321</v>
      </c>
      <c r="C4737" s="88" t="s">
        <v>77</v>
      </c>
      <c r="D4737" s="487">
        <v>10881.77</v>
      </c>
    </row>
    <row r="4738" spans="1:4" ht="25" x14ac:dyDescent="0.25">
      <c r="A4738" s="88" t="s">
        <v>8322</v>
      </c>
      <c r="B4738" s="193" t="s">
        <v>8323</v>
      </c>
      <c r="C4738" s="88" t="s">
        <v>77</v>
      </c>
      <c r="D4738" s="487">
        <v>12034.26</v>
      </c>
    </row>
    <row r="4739" spans="1:4" ht="25" x14ac:dyDescent="0.25">
      <c r="A4739" s="88" t="s">
        <v>8324</v>
      </c>
      <c r="B4739" s="193" t="s">
        <v>8325</v>
      </c>
      <c r="C4739" s="88" t="s">
        <v>77</v>
      </c>
      <c r="D4739" s="487">
        <v>13130.46</v>
      </c>
    </row>
    <row r="4740" spans="1:4" ht="25" x14ac:dyDescent="0.25">
      <c r="A4740" s="88" t="s">
        <v>8326</v>
      </c>
      <c r="B4740" s="193" t="s">
        <v>8327</v>
      </c>
      <c r="C4740" s="88" t="s">
        <v>77</v>
      </c>
      <c r="D4740" s="487">
        <v>14283.82</v>
      </c>
    </row>
    <row r="4741" spans="1:4" ht="25" x14ac:dyDescent="0.25">
      <c r="A4741" s="88" t="s">
        <v>8328</v>
      </c>
      <c r="B4741" s="193" t="s">
        <v>8329</v>
      </c>
      <c r="C4741" s="88" t="s">
        <v>77</v>
      </c>
      <c r="D4741" s="487">
        <v>15383.47</v>
      </c>
    </row>
    <row r="4742" spans="1:4" ht="25" x14ac:dyDescent="0.25">
      <c r="A4742" s="88" t="s">
        <v>8330</v>
      </c>
      <c r="B4742" s="193" t="s">
        <v>8331</v>
      </c>
      <c r="C4742" s="88" t="s">
        <v>77</v>
      </c>
      <c r="D4742" s="487">
        <v>16763.060000000001</v>
      </c>
    </row>
    <row r="4743" spans="1:4" ht="25" x14ac:dyDescent="0.25">
      <c r="A4743" s="88" t="s">
        <v>8332</v>
      </c>
      <c r="B4743" s="193" t="s">
        <v>8333</v>
      </c>
      <c r="C4743" s="88" t="s">
        <v>77</v>
      </c>
      <c r="D4743" s="487">
        <v>17070.669999999998</v>
      </c>
    </row>
    <row r="4744" spans="1:4" ht="25" x14ac:dyDescent="0.25">
      <c r="A4744" s="88" t="s">
        <v>8334</v>
      </c>
      <c r="B4744" s="193" t="s">
        <v>8335</v>
      </c>
      <c r="C4744" s="88" t="s">
        <v>77</v>
      </c>
      <c r="D4744" s="487">
        <v>17807.25</v>
      </c>
    </row>
    <row r="4745" spans="1:4" ht="25" x14ac:dyDescent="0.25">
      <c r="A4745" s="88" t="s">
        <v>6499</v>
      </c>
      <c r="B4745" s="193" t="s">
        <v>11428</v>
      </c>
      <c r="C4745" s="88" t="s">
        <v>74</v>
      </c>
      <c r="D4745" s="487">
        <v>386.74</v>
      </c>
    </row>
    <row r="4746" spans="1:4" ht="25" x14ac:dyDescent="0.25">
      <c r="A4746" s="88" t="s">
        <v>6481</v>
      </c>
      <c r="B4746" s="193" t="s">
        <v>6482</v>
      </c>
      <c r="C4746" s="88" t="s">
        <v>74</v>
      </c>
      <c r="D4746" s="487">
        <v>403.12</v>
      </c>
    </row>
    <row r="4747" spans="1:4" ht="25" x14ac:dyDescent="0.25">
      <c r="A4747" s="88" t="s">
        <v>6483</v>
      </c>
      <c r="B4747" s="193" t="s">
        <v>6484</v>
      </c>
      <c r="C4747" s="88" t="s">
        <v>74</v>
      </c>
      <c r="D4747" s="487">
        <v>430.1</v>
      </c>
    </row>
    <row r="4748" spans="1:4" ht="25" x14ac:dyDescent="0.25">
      <c r="A4748" s="88" t="s">
        <v>6485</v>
      </c>
      <c r="B4748" s="193" t="s">
        <v>6486</v>
      </c>
      <c r="C4748" s="88" t="s">
        <v>74</v>
      </c>
      <c r="D4748" s="487">
        <v>531.80999999999995</v>
      </c>
    </row>
    <row r="4749" spans="1:4" ht="25" x14ac:dyDescent="0.25">
      <c r="A4749" s="88" t="s">
        <v>6487</v>
      </c>
      <c r="B4749" s="193" t="s">
        <v>6488</v>
      </c>
      <c r="C4749" s="88" t="s">
        <v>74</v>
      </c>
      <c r="D4749" s="487">
        <v>649.34</v>
      </c>
    </row>
    <row r="4750" spans="1:4" ht="25" x14ac:dyDescent="0.25">
      <c r="A4750" s="88" t="s">
        <v>6489</v>
      </c>
      <c r="B4750" s="193" t="s">
        <v>6490</v>
      </c>
      <c r="C4750" s="88" t="s">
        <v>74</v>
      </c>
      <c r="D4750" s="487">
        <v>782</v>
      </c>
    </row>
    <row r="4751" spans="1:4" ht="25" x14ac:dyDescent="0.25">
      <c r="A4751" s="88" t="s">
        <v>6491</v>
      </c>
      <c r="B4751" s="193" t="s">
        <v>6492</v>
      </c>
      <c r="C4751" s="88" t="s">
        <v>74</v>
      </c>
      <c r="D4751" s="487">
        <v>976.78</v>
      </c>
    </row>
    <row r="4752" spans="1:4" ht="25" x14ac:dyDescent="0.25">
      <c r="A4752" s="88" t="s">
        <v>6493</v>
      </c>
      <c r="B4752" s="193" t="s">
        <v>6494</v>
      </c>
      <c r="C4752" s="88" t="s">
        <v>74</v>
      </c>
      <c r="D4752" s="487">
        <v>1086.3599999999999</v>
      </c>
    </row>
    <row r="4753" spans="1:4" ht="25" x14ac:dyDescent="0.25">
      <c r="A4753" s="88" t="s">
        <v>6495</v>
      </c>
      <c r="B4753" s="193" t="s">
        <v>6496</v>
      </c>
      <c r="C4753" s="88" t="s">
        <v>74</v>
      </c>
      <c r="D4753" s="487">
        <v>1239.07</v>
      </c>
    </row>
    <row r="4754" spans="1:4" ht="25" x14ac:dyDescent="0.25">
      <c r="A4754" s="88" t="s">
        <v>6497</v>
      </c>
      <c r="B4754" s="193" t="s">
        <v>6498</v>
      </c>
      <c r="C4754" s="88" t="s">
        <v>74</v>
      </c>
      <c r="D4754" s="487">
        <v>1377.28</v>
      </c>
    </row>
    <row r="4755" spans="1:4" x14ac:dyDescent="0.25">
      <c r="A4755" s="88"/>
      <c r="B4755" s="193" t="s">
        <v>12401</v>
      </c>
      <c r="C4755" s="88"/>
      <c r="D4755" s="487"/>
    </row>
    <row r="4756" spans="1:4" ht="25" x14ac:dyDescent="0.25">
      <c r="A4756" s="88" t="s">
        <v>12402</v>
      </c>
      <c r="B4756" s="193" t="s">
        <v>12403</v>
      </c>
      <c r="C4756" s="88" t="s">
        <v>77</v>
      </c>
      <c r="D4756" s="487">
        <v>4475.6099999999997</v>
      </c>
    </row>
    <row r="4757" spans="1:4" ht="25" x14ac:dyDescent="0.25">
      <c r="A4757" s="88" t="s">
        <v>12404</v>
      </c>
      <c r="B4757" s="193" t="s">
        <v>12405</v>
      </c>
      <c r="C4757" s="88" t="s">
        <v>77</v>
      </c>
      <c r="D4757" s="487">
        <v>5105.5</v>
      </c>
    </row>
    <row r="4758" spans="1:4" ht="25" x14ac:dyDescent="0.25">
      <c r="A4758" s="88" t="s">
        <v>12406</v>
      </c>
      <c r="B4758" s="193" t="s">
        <v>12407</v>
      </c>
      <c r="C4758" s="88" t="s">
        <v>77</v>
      </c>
      <c r="D4758" s="487">
        <v>7155.25</v>
      </c>
    </row>
    <row r="4759" spans="1:4" ht="25" x14ac:dyDescent="0.25">
      <c r="A4759" s="88" t="s">
        <v>12408</v>
      </c>
      <c r="B4759" s="193" t="s">
        <v>12409</v>
      </c>
      <c r="C4759" s="88" t="s">
        <v>77</v>
      </c>
      <c r="D4759" s="487">
        <v>8552</v>
      </c>
    </row>
    <row r="4760" spans="1:4" ht="25" x14ac:dyDescent="0.25">
      <c r="A4760" s="88" t="s">
        <v>12410</v>
      </c>
      <c r="B4760" s="193" t="s">
        <v>12411</v>
      </c>
      <c r="C4760" s="88" t="s">
        <v>77</v>
      </c>
      <c r="D4760" s="487">
        <v>11831.67</v>
      </c>
    </row>
    <row r="4761" spans="1:4" ht="25" x14ac:dyDescent="0.25">
      <c r="A4761" s="88" t="s">
        <v>12412</v>
      </c>
      <c r="B4761" s="193" t="s">
        <v>12413</v>
      </c>
      <c r="C4761" s="88" t="s">
        <v>77</v>
      </c>
      <c r="D4761" s="487">
        <v>13530.33</v>
      </c>
    </row>
    <row r="4762" spans="1:4" ht="25" x14ac:dyDescent="0.25">
      <c r="A4762" s="88" t="s">
        <v>12414</v>
      </c>
      <c r="B4762" s="193" t="s">
        <v>12415</v>
      </c>
      <c r="C4762" s="88" t="s">
        <v>77</v>
      </c>
      <c r="D4762" s="487">
        <v>14674.33</v>
      </c>
    </row>
    <row r="4763" spans="1:4" ht="25" x14ac:dyDescent="0.25">
      <c r="A4763" s="88" t="s">
        <v>12416</v>
      </c>
      <c r="B4763" s="193" t="s">
        <v>12417</v>
      </c>
      <c r="C4763" s="88" t="s">
        <v>77</v>
      </c>
      <c r="D4763" s="487">
        <v>21463.75</v>
      </c>
    </row>
    <row r="4764" spans="1:4" ht="25" x14ac:dyDescent="0.25">
      <c r="A4764" s="88" t="s">
        <v>12418</v>
      </c>
      <c r="B4764" s="193" t="s">
        <v>12419</v>
      </c>
      <c r="C4764" s="88" t="s">
        <v>77</v>
      </c>
      <c r="D4764" s="487">
        <v>26283</v>
      </c>
    </row>
    <row r="4765" spans="1:4" ht="25" x14ac:dyDescent="0.25">
      <c r="A4765" s="88" t="s">
        <v>12420</v>
      </c>
      <c r="B4765" s="193" t="s">
        <v>12421</v>
      </c>
      <c r="C4765" s="88" t="s">
        <v>77</v>
      </c>
      <c r="D4765" s="487">
        <v>28468.5</v>
      </c>
    </row>
    <row r="4766" spans="1:4" ht="25" x14ac:dyDescent="0.25">
      <c r="A4766" s="88" t="s">
        <v>12422</v>
      </c>
      <c r="B4766" s="193" t="s">
        <v>12423</v>
      </c>
      <c r="C4766" s="88" t="s">
        <v>77</v>
      </c>
      <c r="D4766" s="487">
        <v>39295.75</v>
      </c>
    </row>
    <row r="4767" spans="1:4" ht="25" x14ac:dyDescent="0.25">
      <c r="A4767" s="88" t="s">
        <v>12424</v>
      </c>
      <c r="B4767" s="193" t="s">
        <v>12425</v>
      </c>
      <c r="C4767" s="88" t="s">
        <v>77</v>
      </c>
      <c r="D4767" s="487">
        <v>65690.67</v>
      </c>
    </row>
    <row r="4768" spans="1:4" ht="25" x14ac:dyDescent="0.25">
      <c r="A4768" s="88" t="s">
        <v>12426</v>
      </c>
      <c r="B4768" s="193" t="s">
        <v>12427</v>
      </c>
      <c r="C4768" s="88" t="s">
        <v>77</v>
      </c>
      <c r="D4768" s="487">
        <v>75468.5</v>
      </c>
    </row>
    <row r="4769" spans="1:4" ht="25" x14ac:dyDescent="0.25">
      <c r="A4769" s="88" t="s">
        <v>12428</v>
      </c>
      <c r="B4769" s="193" t="s">
        <v>12429</v>
      </c>
      <c r="C4769" s="88" t="s">
        <v>77</v>
      </c>
      <c r="D4769" s="487">
        <v>89830.25</v>
      </c>
    </row>
    <row r="4770" spans="1:4" ht="25" x14ac:dyDescent="0.25">
      <c r="A4770" s="88" t="s">
        <v>16059</v>
      </c>
      <c r="B4770" s="193" t="s">
        <v>16060</v>
      </c>
      <c r="C4770" s="88" t="s">
        <v>77</v>
      </c>
      <c r="D4770" s="487">
        <v>116890.26</v>
      </c>
    </row>
    <row r="4771" spans="1:4" ht="25" x14ac:dyDescent="0.25">
      <c r="A4771" s="88" t="s">
        <v>16061</v>
      </c>
      <c r="B4771" s="193" t="s">
        <v>16062</v>
      </c>
      <c r="C4771" s="88" t="s">
        <v>77</v>
      </c>
      <c r="D4771" s="487">
        <v>186437.2</v>
      </c>
    </row>
    <row r="4772" spans="1:4" ht="25" x14ac:dyDescent="0.25">
      <c r="A4772" s="88" t="s">
        <v>16063</v>
      </c>
      <c r="B4772" s="193" t="s">
        <v>16064</v>
      </c>
      <c r="C4772" s="88" t="s">
        <v>77</v>
      </c>
      <c r="D4772" s="487">
        <v>41746.559999999998</v>
      </c>
    </row>
    <row r="4773" spans="1:4" ht="25" x14ac:dyDescent="0.25">
      <c r="A4773" s="88" t="s">
        <v>16065</v>
      </c>
      <c r="B4773" s="193" t="s">
        <v>16066</v>
      </c>
      <c r="C4773" s="88" t="s">
        <v>77</v>
      </c>
      <c r="D4773" s="487">
        <v>42301.31</v>
      </c>
    </row>
    <row r="4774" spans="1:4" ht="25" x14ac:dyDescent="0.25">
      <c r="A4774" s="88" t="s">
        <v>16067</v>
      </c>
      <c r="B4774" s="193" t="s">
        <v>16068</v>
      </c>
      <c r="C4774" s="88" t="s">
        <v>77</v>
      </c>
      <c r="D4774" s="487">
        <v>43625.45</v>
      </c>
    </row>
    <row r="4775" spans="1:4" ht="25" x14ac:dyDescent="0.25">
      <c r="A4775" s="88" t="s">
        <v>16069</v>
      </c>
      <c r="B4775" s="193" t="s">
        <v>16070</v>
      </c>
      <c r="C4775" s="88" t="s">
        <v>77</v>
      </c>
      <c r="D4775" s="487">
        <v>42676.67</v>
      </c>
    </row>
    <row r="4776" spans="1:4" ht="25" x14ac:dyDescent="0.25">
      <c r="A4776" s="88" t="s">
        <v>16071</v>
      </c>
      <c r="B4776" s="193" t="s">
        <v>16072</v>
      </c>
      <c r="C4776" s="88" t="s">
        <v>77</v>
      </c>
      <c r="D4776" s="487">
        <v>44442</v>
      </c>
    </row>
    <row r="4777" spans="1:4" ht="25" x14ac:dyDescent="0.25">
      <c r="A4777" s="88" t="s">
        <v>16073</v>
      </c>
      <c r="B4777" s="193" t="s">
        <v>16074</v>
      </c>
      <c r="C4777" s="88" t="s">
        <v>77</v>
      </c>
      <c r="D4777" s="487">
        <v>46700</v>
      </c>
    </row>
    <row r="4778" spans="1:4" ht="25" x14ac:dyDescent="0.25">
      <c r="A4778" s="88" t="s">
        <v>16075</v>
      </c>
      <c r="B4778" s="193" t="s">
        <v>16076</v>
      </c>
      <c r="C4778" s="88" t="s">
        <v>77</v>
      </c>
      <c r="D4778" s="487">
        <v>54520</v>
      </c>
    </row>
    <row r="4779" spans="1:4" ht="25" x14ac:dyDescent="0.25">
      <c r="A4779" s="88" t="s">
        <v>16077</v>
      </c>
      <c r="B4779" s="193" t="s">
        <v>16078</v>
      </c>
      <c r="C4779" s="88" t="s">
        <v>77</v>
      </c>
      <c r="D4779" s="487">
        <v>56565</v>
      </c>
    </row>
    <row r="4780" spans="1:4" ht="25" x14ac:dyDescent="0.25">
      <c r="A4780" s="88" t="s">
        <v>16079</v>
      </c>
      <c r="B4780" s="193" t="s">
        <v>16080</v>
      </c>
      <c r="C4780" s="88" t="s">
        <v>77</v>
      </c>
      <c r="D4780" s="487">
        <v>61240</v>
      </c>
    </row>
    <row r="4781" spans="1:4" ht="25" x14ac:dyDescent="0.25">
      <c r="A4781" s="88" t="s">
        <v>16081</v>
      </c>
      <c r="B4781" s="193" t="s">
        <v>16082</v>
      </c>
      <c r="C4781" s="88" t="s">
        <v>77</v>
      </c>
      <c r="D4781" s="487">
        <v>62024.67</v>
      </c>
    </row>
    <row r="4782" spans="1:4" ht="25" x14ac:dyDescent="0.25">
      <c r="A4782" s="88" t="s">
        <v>16083</v>
      </c>
      <c r="B4782" s="193" t="s">
        <v>16084</v>
      </c>
      <c r="C4782" s="88" t="s">
        <v>77</v>
      </c>
      <c r="D4782" s="487">
        <v>84535.91</v>
      </c>
    </row>
    <row r="4783" spans="1:4" ht="25" x14ac:dyDescent="0.25">
      <c r="A4783" s="88" t="s">
        <v>16085</v>
      </c>
      <c r="B4783" s="193" t="s">
        <v>16086</v>
      </c>
      <c r="C4783" s="88" t="s">
        <v>77</v>
      </c>
      <c r="D4783" s="487">
        <v>101428.67</v>
      </c>
    </row>
    <row r="4784" spans="1:4" ht="25" x14ac:dyDescent="0.25">
      <c r="A4784" s="88" t="s">
        <v>16087</v>
      </c>
      <c r="B4784" s="193" t="s">
        <v>16088</v>
      </c>
      <c r="C4784" s="88" t="s">
        <v>77</v>
      </c>
      <c r="D4784" s="487">
        <v>127861</v>
      </c>
    </row>
    <row r="4785" spans="1:4" ht="25" x14ac:dyDescent="0.25">
      <c r="A4785" s="88" t="s">
        <v>16089</v>
      </c>
      <c r="B4785" s="193" t="s">
        <v>16090</v>
      </c>
      <c r="C4785" s="88" t="s">
        <v>77</v>
      </c>
      <c r="D4785" s="487">
        <v>144849.67000000001</v>
      </c>
    </row>
    <row r="4786" spans="1:4" ht="25" x14ac:dyDescent="0.25">
      <c r="A4786" s="88" t="s">
        <v>16091</v>
      </c>
      <c r="B4786" s="193" t="s">
        <v>16092</v>
      </c>
      <c r="C4786" s="88" t="s">
        <v>77</v>
      </c>
      <c r="D4786" s="487">
        <v>172148.1</v>
      </c>
    </row>
    <row r="4787" spans="1:4" ht="25" x14ac:dyDescent="0.25">
      <c r="A4787" s="88" t="s">
        <v>16093</v>
      </c>
      <c r="B4787" s="193" t="s">
        <v>16094</v>
      </c>
      <c r="C4787" s="88" t="s">
        <v>77</v>
      </c>
      <c r="D4787" s="487">
        <v>214000</v>
      </c>
    </row>
    <row r="4788" spans="1:4" ht="25" x14ac:dyDescent="0.25">
      <c r="A4788" s="88" t="s">
        <v>6554</v>
      </c>
      <c r="B4788" s="193" t="s">
        <v>6555</v>
      </c>
      <c r="C4788" s="88" t="s">
        <v>77</v>
      </c>
      <c r="D4788" s="487">
        <v>486.18</v>
      </c>
    </row>
    <row r="4789" spans="1:4" ht="25" x14ac:dyDescent="0.25">
      <c r="A4789" s="88" t="s">
        <v>6544</v>
      </c>
      <c r="B4789" s="193" t="s">
        <v>6545</v>
      </c>
      <c r="C4789" s="88" t="s">
        <v>77</v>
      </c>
      <c r="D4789" s="487">
        <v>654.54999999999995</v>
      </c>
    </row>
    <row r="4790" spans="1:4" ht="25" x14ac:dyDescent="0.25">
      <c r="A4790" s="88" t="s">
        <v>6540</v>
      </c>
      <c r="B4790" s="193" t="s">
        <v>6541</v>
      </c>
      <c r="C4790" s="88" t="s">
        <v>77</v>
      </c>
      <c r="D4790" s="487">
        <v>931.8</v>
      </c>
    </row>
    <row r="4791" spans="1:4" ht="25" x14ac:dyDescent="0.25">
      <c r="A4791" s="88" t="s">
        <v>6542</v>
      </c>
      <c r="B4791" s="193" t="s">
        <v>6543</v>
      </c>
      <c r="C4791" s="88" t="s">
        <v>77</v>
      </c>
      <c r="D4791" s="487">
        <v>1426.84</v>
      </c>
    </row>
    <row r="4792" spans="1:4" ht="25" x14ac:dyDescent="0.25">
      <c r="A4792" s="88" t="s">
        <v>6538</v>
      </c>
      <c r="B4792" s="193" t="s">
        <v>6539</v>
      </c>
      <c r="C4792" s="88" t="s">
        <v>77</v>
      </c>
      <c r="D4792" s="487">
        <v>2604.7600000000002</v>
      </c>
    </row>
    <row r="4793" spans="1:4" ht="25" x14ac:dyDescent="0.25">
      <c r="A4793" s="88" t="s">
        <v>6546</v>
      </c>
      <c r="B4793" s="193" t="s">
        <v>6547</v>
      </c>
      <c r="C4793" s="88" t="s">
        <v>77</v>
      </c>
      <c r="D4793" s="487">
        <v>4360.2299999999996</v>
      </c>
    </row>
    <row r="4794" spans="1:4" ht="25" x14ac:dyDescent="0.25">
      <c r="A4794" s="88" t="s">
        <v>6548</v>
      </c>
      <c r="B4794" s="193" t="s">
        <v>6549</v>
      </c>
      <c r="C4794" s="88" t="s">
        <v>77</v>
      </c>
      <c r="D4794" s="487">
        <v>6257.75</v>
      </c>
    </row>
    <row r="4795" spans="1:4" ht="25" x14ac:dyDescent="0.25">
      <c r="A4795" s="88" t="s">
        <v>6550</v>
      </c>
      <c r="B4795" s="193" t="s">
        <v>6551</v>
      </c>
      <c r="C4795" s="88" t="s">
        <v>77</v>
      </c>
      <c r="D4795" s="487">
        <v>7327.98</v>
      </c>
    </row>
    <row r="4796" spans="1:4" ht="25" x14ac:dyDescent="0.25">
      <c r="A4796" s="88" t="s">
        <v>6552</v>
      </c>
      <c r="B4796" s="193" t="s">
        <v>6553</v>
      </c>
      <c r="C4796" s="88" t="s">
        <v>77</v>
      </c>
      <c r="D4796" s="487">
        <v>18729.2</v>
      </c>
    </row>
    <row r="4797" spans="1:4" ht="25" x14ac:dyDescent="0.25">
      <c r="A4797" s="88" t="s">
        <v>16095</v>
      </c>
      <c r="B4797" s="193" t="s">
        <v>16096</v>
      </c>
      <c r="C4797" s="88" t="s">
        <v>77</v>
      </c>
      <c r="D4797" s="487">
        <v>35615</v>
      </c>
    </row>
    <row r="4798" spans="1:4" ht="25" x14ac:dyDescent="0.25">
      <c r="A4798" s="88" t="s">
        <v>16097</v>
      </c>
      <c r="B4798" s="193" t="s">
        <v>16098</v>
      </c>
      <c r="C4798" s="88" t="s">
        <v>77</v>
      </c>
      <c r="D4798" s="487">
        <v>36102.14</v>
      </c>
    </row>
    <row r="4799" spans="1:4" ht="25" x14ac:dyDescent="0.25">
      <c r="A4799" s="88" t="s">
        <v>16099</v>
      </c>
      <c r="B4799" s="193" t="s">
        <v>16100</v>
      </c>
      <c r="C4799" s="88" t="s">
        <v>77</v>
      </c>
      <c r="D4799" s="487">
        <v>49212.58</v>
      </c>
    </row>
    <row r="4800" spans="1:4" ht="25" x14ac:dyDescent="0.25">
      <c r="A4800" s="88" t="s">
        <v>16101</v>
      </c>
      <c r="B4800" s="193" t="s">
        <v>16102</v>
      </c>
      <c r="C4800" s="88" t="s">
        <v>77</v>
      </c>
      <c r="D4800" s="487">
        <v>125325.26</v>
      </c>
    </row>
    <row r="4801" spans="1:4" ht="25" x14ac:dyDescent="0.25">
      <c r="A4801" s="88" t="s">
        <v>16103</v>
      </c>
      <c r="B4801" s="193" t="s">
        <v>16104</v>
      </c>
      <c r="C4801" s="88" t="s">
        <v>77</v>
      </c>
      <c r="D4801" s="487">
        <v>188845.66</v>
      </c>
    </row>
    <row r="4802" spans="1:4" ht="25" x14ac:dyDescent="0.25">
      <c r="A4802" s="88" t="s">
        <v>16105</v>
      </c>
      <c r="B4802" s="193" t="s">
        <v>16106</v>
      </c>
      <c r="C4802" s="88" t="s">
        <v>77</v>
      </c>
      <c r="D4802" s="487">
        <v>266757.7</v>
      </c>
    </row>
    <row r="4803" spans="1:4" ht="25" x14ac:dyDescent="0.25">
      <c r="A4803" s="88" t="s">
        <v>16107</v>
      </c>
      <c r="B4803" s="193" t="s">
        <v>16108</v>
      </c>
      <c r="C4803" s="88" t="s">
        <v>77</v>
      </c>
      <c r="D4803" s="487">
        <v>282380</v>
      </c>
    </row>
    <row r="4804" spans="1:4" ht="25" x14ac:dyDescent="0.25">
      <c r="A4804" s="88" t="s">
        <v>16109</v>
      </c>
      <c r="B4804" s="193" t="s">
        <v>16110</v>
      </c>
      <c r="C4804" s="88" t="s">
        <v>77</v>
      </c>
      <c r="D4804" s="487">
        <v>438750</v>
      </c>
    </row>
    <row r="4805" spans="1:4" ht="25" x14ac:dyDescent="0.25">
      <c r="A4805" s="88" t="s">
        <v>16111</v>
      </c>
      <c r="B4805" s="193" t="s">
        <v>16112</v>
      </c>
      <c r="C4805" s="88" t="s">
        <v>77</v>
      </c>
      <c r="D4805" s="487">
        <v>43150</v>
      </c>
    </row>
    <row r="4806" spans="1:4" ht="25" x14ac:dyDescent="0.25">
      <c r="A4806" s="88" t="s">
        <v>16113</v>
      </c>
      <c r="B4806" s="193" t="s">
        <v>16114</v>
      </c>
      <c r="C4806" s="88" t="s">
        <v>77</v>
      </c>
      <c r="D4806" s="487">
        <v>43600</v>
      </c>
    </row>
    <row r="4807" spans="1:4" ht="25" x14ac:dyDescent="0.25">
      <c r="A4807" s="88" t="s">
        <v>16115</v>
      </c>
      <c r="B4807" s="193" t="s">
        <v>16116</v>
      </c>
      <c r="C4807" s="88" t="s">
        <v>77</v>
      </c>
      <c r="D4807" s="487">
        <v>48615</v>
      </c>
    </row>
    <row r="4808" spans="1:4" ht="25" x14ac:dyDescent="0.25">
      <c r="A4808" s="88" t="s">
        <v>16117</v>
      </c>
      <c r="B4808" s="193" t="s">
        <v>16118</v>
      </c>
      <c r="C4808" s="88" t="s">
        <v>77</v>
      </c>
      <c r="D4808" s="487">
        <v>50340</v>
      </c>
    </row>
    <row r="4809" spans="1:4" ht="25" x14ac:dyDescent="0.25">
      <c r="A4809" s="88" t="s">
        <v>16119</v>
      </c>
      <c r="B4809" s="193" t="s">
        <v>16120</v>
      </c>
      <c r="C4809" s="88" t="s">
        <v>77</v>
      </c>
      <c r="D4809" s="487">
        <v>54010</v>
      </c>
    </row>
    <row r="4810" spans="1:4" ht="25" x14ac:dyDescent="0.25">
      <c r="A4810" s="88" t="s">
        <v>16121</v>
      </c>
      <c r="B4810" s="193" t="s">
        <v>16122</v>
      </c>
      <c r="C4810" s="88" t="s">
        <v>77</v>
      </c>
      <c r="D4810" s="487">
        <v>56690</v>
      </c>
    </row>
    <row r="4811" spans="1:4" ht="25" x14ac:dyDescent="0.25">
      <c r="A4811" s="88" t="s">
        <v>16123</v>
      </c>
      <c r="B4811" s="193" t="s">
        <v>16124</v>
      </c>
      <c r="C4811" s="88" t="s">
        <v>77</v>
      </c>
      <c r="D4811" s="487">
        <v>57300</v>
      </c>
    </row>
    <row r="4812" spans="1:4" ht="25" x14ac:dyDescent="0.25">
      <c r="A4812" s="88" t="s">
        <v>16125</v>
      </c>
      <c r="B4812" s="193" t="s">
        <v>16126</v>
      </c>
      <c r="C4812" s="88" t="s">
        <v>77</v>
      </c>
      <c r="D4812" s="487">
        <v>77371.88</v>
      </c>
    </row>
    <row r="4813" spans="1:4" ht="25" x14ac:dyDescent="0.25">
      <c r="A4813" s="88" t="s">
        <v>16127</v>
      </c>
      <c r="B4813" s="193" t="s">
        <v>16128</v>
      </c>
      <c r="C4813" s="88" t="s">
        <v>77</v>
      </c>
      <c r="D4813" s="487">
        <v>77492</v>
      </c>
    </row>
    <row r="4814" spans="1:4" ht="25" x14ac:dyDescent="0.25">
      <c r="A4814" s="88" t="s">
        <v>16129</v>
      </c>
      <c r="B4814" s="193" t="s">
        <v>16130</v>
      </c>
      <c r="C4814" s="88" t="s">
        <v>77</v>
      </c>
      <c r="D4814" s="487">
        <v>84930</v>
      </c>
    </row>
    <row r="4815" spans="1:4" ht="25" x14ac:dyDescent="0.25">
      <c r="A4815" s="88" t="s">
        <v>16131</v>
      </c>
      <c r="B4815" s="193" t="s">
        <v>16132</v>
      </c>
      <c r="C4815" s="88" t="s">
        <v>77</v>
      </c>
      <c r="D4815" s="487">
        <v>138414</v>
      </c>
    </row>
    <row r="4816" spans="1:4" ht="25" x14ac:dyDescent="0.25">
      <c r="A4816" s="88" t="s">
        <v>16133</v>
      </c>
      <c r="B4816" s="193" t="s">
        <v>16134</v>
      </c>
      <c r="C4816" s="88" t="s">
        <v>77</v>
      </c>
      <c r="D4816" s="487">
        <v>187167.6</v>
      </c>
    </row>
    <row r="4817" spans="1:4" ht="25" x14ac:dyDescent="0.25">
      <c r="A4817" s="88" t="s">
        <v>16135</v>
      </c>
      <c r="B4817" s="193" t="s">
        <v>16136</v>
      </c>
      <c r="C4817" s="88" t="s">
        <v>77</v>
      </c>
      <c r="D4817" s="487">
        <v>263733.48</v>
      </c>
    </row>
    <row r="4818" spans="1:4" ht="25" x14ac:dyDescent="0.25">
      <c r="A4818" s="88" t="s">
        <v>16137</v>
      </c>
      <c r="B4818" s="193" t="s">
        <v>16138</v>
      </c>
      <c r="C4818" s="88" t="s">
        <v>77</v>
      </c>
      <c r="D4818" s="487">
        <v>341874</v>
      </c>
    </row>
    <row r="4819" spans="1:4" ht="25" x14ac:dyDescent="0.25">
      <c r="A4819" s="88" t="s">
        <v>16139</v>
      </c>
      <c r="B4819" s="193" t="s">
        <v>16140</v>
      </c>
      <c r="C4819" s="88" t="s">
        <v>77</v>
      </c>
      <c r="D4819" s="487">
        <v>535878</v>
      </c>
    </row>
    <row r="4820" spans="1:4" ht="25" x14ac:dyDescent="0.25">
      <c r="A4820" s="88" t="s">
        <v>8413</v>
      </c>
      <c r="B4820" s="193" t="s">
        <v>11060</v>
      </c>
      <c r="C4820" s="88" t="s">
        <v>77</v>
      </c>
      <c r="D4820" s="487">
        <v>643.89</v>
      </c>
    </row>
    <row r="4821" spans="1:4" ht="25" x14ac:dyDescent="0.25">
      <c r="A4821" s="88" t="s">
        <v>8408</v>
      </c>
      <c r="B4821" s="193" t="s">
        <v>11055</v>
      </c>
      <c r="C4821" s="88" t="s">
        <v>77</v>
      </c>
      <c r="D4821" s="487">
        <v>917.5</v>
      </c>
    </row>
    <row r="4822" spans="1:4" ht="25" x14ac:dyDescent="0.25">
      <c r="A4822" s="88" t="s">
        <v>8409</v>
      </c>
      <c r="B4822" s="193" t="s">
        <v>11056</v>
      </c>
      <c r="C4822" s="88" t="s">
        <v>77</v>
      </c>
      <c r="D4822" s="487">
        <v>1411.47</v>
      </c>
    </row>
    <row r="4823" spans="1:4" ht="25" x14ac:dyDescent="0.25">
      <c r="A4823" s="88" t="s">
        <v>8410</v>
      </c>
      <c r="B4823" s="193" t="s">
        <v>11057</v>
      </c>
      <c r="C4823" s="88" t="s">
        <v>77</v>
      </c>
      <c r="D4823" s="487">
        <v>2595.48</v>
      </c>
    </row>
    <row r="4824" spans="1:4" ht="25" x14ac:dyDescent="0.25">
      <c r="A4824" s="88" t="s">
        <v>8411</v>
      </c>
      <c r="B4824" s="193" t="s">
        <v>11058</v>
      </c>
      <c r="C4824" s="88" t="s">
        <v>77</v>
      </c>
      <c r="D4824" s="487">
        <v>3417.09</v>
      </c>
    </row>
    <row r="4825" spans="1:4" ht="25" x14ac:dyDescent="0.25">
      <c r="A4825" s="88" t="s">
        <v>8412</v>
      </c>
      <c r="B4825" s="193" t="s">
        <v>11059</v>
      </c>
      <c r="C4825" s="88" t="s">
        <v>77</v>
      </c>
      <c r="D4825" s="487">
        <v>6158.46</v>
      </c>
    </row>
    <row r="4826" spans="1:4" ht="25" x14ac:dyDescent="0.25">
      <c r="A4826" s="88" t="s">
        <v>16141</v>
      </c>
      <c r="B4826" s="193" t="s">
        <v>16142</v>
      </c>
      <c r="C4826" s="88" t="s">
        <v>77</v>
      </c>
      <c r="D4826" s="487">
        <v>8558.4500000000007</v>
      </c>
    </row>
    <row r="4827" spans="1:4" ht="25" x14ac:dyDescent="0.25">
      <c r="A4827" s="88" t="s">
        <v>16143</v>
      </c>
      <c r="B4827" s="193" t="s">
        <v>16144</v>
      </c>
      <c r="C4827" s="88" t="s">
        <v>77</v>
      </c>
      <c r="D4827" s="487">
        <v>14988.6</v>
      </c>
    </row>
    <row r="4828" spans="1:4" ht="25" x14ac:dyDescent="0.25">
      <c r="A4828" s="88" t="s">
        <v>8406</v>
      </c>
      <c r="B4828" s="193" t="s">
        <v>11053</v>
      </c>
      <c r="C4828" s="88" t="s">
        <v>77</v>
      </c>
      <c r="D4828" s="487">
        <v>547.85</v>
      </c>
    </row>
    <row r="4829" spans="1:4" ht="25" x14ac:dyDescent="0.25">
      <c r="A4829" s="88" t="s">
        <v>8407</v>
      </c>
      <c r="B4829" s="193" t="s">
        <v>11054</v>
      </c>
      <c r="C4829" s="88" t="s">
        <v>77</v>
      </c>
      <c r="D4829" s="487">
        <v>777.57</v>
      </c>
    </row>
    <row r="4830" spans="1:4" ht="25" x14ac:dyDescent="0.25">
      <c r="A4830" s="88" t="s">
        <v>8405</v>
      </c>
      <c r="B4830" s="193" t="s">
        <v>11052</v>
      </c>
      <c r="C4830" s="88" t="s">
        <v>77</v>
      </c>
      <c r="D4830" s="487">
        <v>864.31</v>
      </c>
    </row>
    <row r="4831" spans="1:4" x14ac:dyDescent="0.25">
      <c r="A4831" s="88" t="s">
        <v>14564</v>
      </c>
      <c r="B4831" s="193" t="s">
        <v>14565</v>
      </c>
      <c r="C4831" s="88" t="s">
        <v>77</v>
      </c>
      <c r="D4831" s="487">
        <v>22106.92</v>
      </c>
    </row>
    <row r="4832" spans="1:4" x14ac:dyDescent="0.25">
      <c r="A4832" s="88" t="s">
        <v>14566</v>
      </c>
      <c r="B4832" s="193" t="s">
        <v>14567</v>
      </c>
      <c r="C4832" s="88" t="s">
        <v>77</v>
      </c>
      <c r="D4832" s="487">
        <v>24098.69</v>
      </c>
    </row>
    <row r="4833" spans="1:4" x14ac:dyDescent="0.25">
      <c r="A4833" s="88" t="s">
        <v>14568</v>
      </c>
      <c r="B4833" s="193" t="s">
        <v>14569</v>
      </c>
      <c r="C4833" s="88" t="s">
        <v>77</v>
      </c>
      <c r="D4833" s="487">
        <v>26193.62</v>
      </c>
    </row>
    <row r="4834" spans="1:4" x14ac:dyDescent="0.25">
      <c r="A4834" s="88" t="s">
        <v>14570</v>
      </c>
      <c r="B4834" s="193" t="s">
        <v>14571</v>
      </c>
      <c r="C4834" s="88" t="s">
        <v>77</v>
      </c>
      <c r="D4834" s="487">
        <v>31048.66</v>
      </c>
    </row>
    <row r="4835" spans="1:4" x14ac:dyDescent="0.25">
      <c r="A4835" s="88" t="s">
        <v>14572</v>
      </c>
      <c r="B4835" s="193" t="s">
        <v>14573</v>
      </c>
      <c r="C4835" s="88" t="s">
        <v>77</v>
      </c>
      <c r="D4835" s="487">
        <v>32903.550000000003</v>
      </c>
    </row>
    <row r="4836" spans="1:4" x14ac:dyDescent="0.25">
      <c r="A4836" s="88" t="s">
        <v>14574</v>
      </c>
      <c r="B4836" s="193" t="s">
        <v>14575</v>
      </c>
      <c r="C4836" s="88" t="s">
        <v>77</v>
      </c>
      <c r="D4836" s="487">
        <v>38037.81</v>
      </c>
    </row>
    <row r="4837" spans="1:4" x14ac:dyDescent="0.25">
      <c r="A4837" s="88" t="s">
        <v>14576</v>
      </c>
      <c r="B4837" s="193" t="s">
        <v>14577</v>
      </c>
      <c r="C4837" s="88" t="s">
        <v>77</v>
      </c>
      <c r="D4837" s="487">
        <v>43973.22</v>
      </c>
    </row>
    <row r="4838" spans="1:4" x14ac:dyDescent="0.25">
      <c r="A4838" s="88" t="s">
        <v>14578</v>
      </c>
      <c r="B4838" s="193" t="s">
        <v>14579</v>
      </c>
      <c r="C4838" s="88" t="s">
        <v>77</v>
      </c>
      <c r="D4838" s="487">
        <v>50681.95</v>
      </c>
    </row>
    <row r="4839" spans="1:4" x14ac:dyDescent="0.25">
      <c r="A4839" s="88" t="s">
        <v>14580</v>
      </c>
      <c r="B4839" s="193" t="s">
        <v>14581</v>
      </c>
      <c r="C4839" s="88" t="s">
        <v>77</v>
      </c>
      <c r="D4839" s="487">
        <v>67936.990000000005</v>
      </c>
    </row>
    <row r="4840" spans="1:4" x14ac:dyDescent="0.25">
      <c r="A4840" s="88" t="s">
        <v>14582</v>
      </c>
      <c r="B4840" s="193" t="s">
        <v>14583</v>
      </c>
      <c r="C4840" s="88" t="s">
        <v>77</v>
      </c>
      <c r="D4840" s="487">
        <v>78631</v>
      </c>
    </row>
    <row r="4841" spans="1:4" x14ac:dyDescent="0.25">
      <c r="A4841" s="88" t="s">
        <v>12853</v>
      </c>
      <c r="B4841" s="193" t="s">
        <v>12854</v>
      </c>
      <c r="C4841" s="88" t="s">
        <v>77</v>
      </c>
      <c r="D4841" s="487">
        <v>2704</v>
      </c>
    </row>
    <row r="4842" spans="1:4" x14ac:dyDescent="0.25">
      <c r="A4842" s="88" t="s">
        <v>12855</v>
      </c>
      <c r="B4842" s="193" t="s">
        <v>12856</v>
      </c>
      <c r="C4842" s="88" t="s">
        <v>77</v>
      </c>
      <c r="D4842" s="487">
        <v>3040</v>
      </c>
    </row>
    <row r="4843" spans="1:4" x14ac:dyDescent="0.25">
      <c r="A4843" s="88" t="s">
        <v>12857</v>
      </c>
      <c r="B4843" s="193" t="s">
        <v>12858</v>
      </c>
      <c r="C4843" s="88" t="s">
        <v>77</v>
      </c>
      <c r="D4843" s="487">
        <v>4256.67</v>
      </c>
    </row>
    <row r="4844" spans="1:4" x14ac:dyDescent="0.25">
      <c r="A4844" s="88" t="s">
        <v>12859</v>
      </c>
      <c r="B4844" s="193" t="s">
        <v>12860</v>
      </c>
      <c r="C4844" s="88" t="s">
        <v>77</v>
      </c>
      <c r="D4844" s="487">
        <v>5800</v>
      </c>
    </row>
    <row r="4845" spans="1:4" x14ac:dyDescent="0.25">
      <c r="A4845" s="88" t="s">
        <v>12861</v>
      </c>
      <c r="B4845" s="193" t="s">
        <v>12862</v>
      </c>
      <c r="C4845" s="88" t="s">
        <v>77</v>
      </c>
      <c r="D4845" s="487">
        <v>7570.63</v>
      </c>
    </row>
    <row r="4846" spans="1:4" x14ac:dyDescent="0.25">
      <c r="A4846" s="88" t="s">
        <v>12863</v>
      </c>
      <c r="B4846" s="193" t="s">
        <v>12864</v>
      </c>
      <c r="C4846" s="88" t="s">
        <v>77</v>
      </c>
      <c r="D4846" s="487">
        <v>9846.49</v>
      </c>
    </row>
    <row r="4847" spans="1:4" x14ac:dyDescent="0.25">
      <c r="A4847" s="88" t="s">
        <v>12865</v>
      </c>
      <c r="B4847" s="193" t="s">
        <v>12866</v>
      </c>
      <c r="C4847" s="88" t="s">
        <v>77</v>
      </c>
      <c r="D4847" s="487">
        <v>16387.330000000002</v>
      </c>
    </row>
    <row r="4848" spans="1:4" x14ac:dyDescent="0.25">
      <c r="A4848" s="88" t="s">
        <v>12867</v>
      </c>
      <c r="B4848" s="193" t="s">
        <v>12868</v>
      </c>
      <c r="C4848" s="88" t="s">
        <v>77</v>
      </c>
      <c r="D4848" s="487">
        <v>21016.67</v>
      </c>
    </row>
    <row r="4849" spans="1:4" x14ac:dyDescent="0.25">
      <c r="A4849" s="88" t="s">
        <v>12869</v>
      </c>
      <c r="B4849" s="193" t="s">
        <v>12870</v>
      </c>
      <c r="C4849" s="88" t="s">
        <v>77</v>
      </c>
      <c r="D4849" s="487">
        <v>33026.67</v>
      </c>
    </row>
    <row r="4850" spans="1:4" x14ac:dyDescent="0.25">
      <c r="A4850" s="88" t="s">
        <v>12871</v>
      </c>
      <c r="B4850" s="193" t="s">
        <v>12872</v>
      </c>
      <c r="C4850" s="88" t="s">
        <v>77</v>
      </c>
      <c r="D4850" s="487">
        <v>44460</v>
      </c>
    </row>
    <row r="4851" spans="1:4" ht="25" x14ac:dyDescent="0.25">
      <c r="A4851" s="88" t="s">
        <v>6568</v>
      </c>
      <c r="B4851" s="193" t="s">
        <v>12430</v>
      </c>
      <c r="C4851" s="88" t="s">
        <v>77</v>
      </c>
      <c r="D4851" s="487">
        <v>3200</v>
      </c>
    </row>
    <row r="4852" spans="1:4" ht="25" x14ac:dyDescent="0.25">
      <c r="A4852" s="88" t="s">
        <v>6569</v>
      </c>
      <c r="B4852" s="193" t="s">
        <v>12431</v>
      </c>
      <c r="C4852" s="88" t="s">
        <v>77</v>
      </c>
      <c r="D4852" s="487">
        <v>4200</v>
      </c>
    </row>
    <row r="4853" spans="1:4" ht="25" x14ac:dyDescent="0.25">
      <c r="A4853" s="88" t="s">
        <v>6570</v>
      </c>
      <c r="B4853" s="193" t="s">
        <v>12432</v>
      </c>
      <c r="C4853" s="88" t="s">
        <v>77</v>
      </c>
      <c r="D4853" s="487">
        <v>5100</v>
      </c>
    </row>
    <row r="4854" spans="1:4" ht="25" x14ac:dyDescent="0.25">
      <c r="A4854" s="88" t="s">
        <v>6571</v>
      </c>
      <c r="B4854" s="193" t="s">
        <v>12433</v>
      </c>
      <c r="C4854" s="88" t="s">
        <v>77</v>
      </c>
      <c r="D4854" s="487">
        <v>10199</v>
      </c>
    </row>
    <row r="4855" spans="1:4" ht="25" x14ac:dyDescent="0.25">
      <c r="A4855" s="88" t="s">
        <v>6572</v>
      </c>
      <c r="B4855" s="193" t="s">
        <v>12434</v>
      </c>
      <c r="C4855" s="88" t="s">
        <v>77</v>
      </c>
      <c r="D4855" s="487">
        <v>16000</v>
      </c>
    </row>
    <row r="4856" spans="1:4" ht="25" x14ac:dyDescent="0.25">
      <c r="A4856" s="88" t="s">
        <v>6573</v>
      </c>
      <c r="B4856" s="193" t="s">
        <v>12435</v>
      </c>
      <c r="C4856" s="88" t="s">
        <v>77</v>
      </c>
      <c r="D4856" s="487">
        <v>26400</v>
      </c>
    </row>
    <row r="4857" spans="1:4" ht="25" x14ac:dyDescent="0.25">
      <c r="A4857" s="88" t="s">
        <v>6574</v>
      </c>
      <c r="B4857" s="193" t="s">
        <v>12436</v>
      </c>
      <c r="C4857" s="88" t="s">
        <v>77</v>
      </c>
      <c r="D4857" s="487">
        <v>37800</v>
      </c>
    </row>
    <row r="4858" spans="1:4" ht="25" x14ac:dyDescent="0.25">
      <c r="A4858" s="88" t="s">
        <v>6575</v>
      </c>
      <c r="B4858" s="193" t="s">
        <v>12437</v>
      </c>
      <c r="C4858" s="88" t="s">
        <v>77</v>
      </c>
      <c r="D4858" s="487">
        <v>67500</v>
      </c>
    </row>
    <row r="4859" spans="1:4" ht="25" x14ac:dyDescent="0.25">
      <c r="A4859" s="88" t="s">
        <v>6583</v>
      </c>
      <c r="B4859" s="193" t="s">
        <v>10713</v>
      </c>
      <c r="C4859" s="88" t="s">
        <v>77</v>
      </c>
      <c r="D4859" s="487">
        <v>1434.38</v>
      </c>
    </row>
    <row r="4860" spans="1:4" ht="25" x14ac:dyDescent="0.25">
      <c r="A4860" s="88" t="s">
        <v>6576</v>
      </c>
      <c r="B4860" s="193" t="s">
        <v>10706</v>
      </c>
      <c r="C4860" s="88" t="s">
        <v>77</v>
      </c>
      <c r="D4860" s="487">
        <v>1700</v>
      </c>
    </row>
    <row r="4861" spans="1:4" ht="25" x14ac:dyDescent="0.25">
      <c r="A4861" s="88" t="s">
        <v>6577</v>
      </c>
      <c r="B4861" s="193" t="s">
        <v>10707</v>
      </c>
      <c r="C4861" s="88" t="s">
        <v>77</v>
      </c>
      <c r="D4861" s="487">
        <v>2450</v>
      </c>
    </row>
    <row r="4862" spans="1:4" ht="25" x14ac:dyDescent="0.25">
      <c r="A4862" s="88" t="s">
        <v>6578</v>
      </c>
      <c r="B4862" s="193" t="s">
        <v>10708</v>
      </c>
      <c r="C4862" s="88" t="s">
        <v>77</v>
      </c>
      <c r="D4862" s="487">
        <v>4000</v>
      </c>
    </row>
    <row r="4863" spans="1:4" ht="25" x14ac:dyDescent="0.25">
      <c r="A4863" s="88" t="s">
        <v>6579</v>
      </c>
      <c r="B4863" s="193" t="s">
        <v>10709</v>
      </c>
      <c r="C4863" s="88" t="s">
        <v>77</v>
      </c>
      <c r="D4863" s="487">
        <v>5550</v>
      </c>
    </row>
    <row r="4864" spans="1:4" ht="25" x14ac:dyDescent="0.25">
      <c r="A4864" s="88" t="s">
        <v>6581</v>
      </c>
      <c r="B4864" s="193" t="s">
        <v>10711</v>
      </c>
      <c r="C4864" s="88" t="s">
        <v>77</v>
      </c>
      <c r="D4864" s="487">
        <v>7777.2</v>
      </c>
    </row>
    <row r="4865" spans="1:4" ht="25" x14ac:dyDescent="0.25">
      <c r="A4865" s="88" t="s">
        <v>6580</v>
      </c>
      <c r="B4865" s="193" t="s">
        <v>10710</v>
      </c>
      <c r="C4865" s="88" t="s">
        <v>77</v>
      </c>
      <c r="D4865" s="487">
        <v>15800</v>
      </c>
    </row>
    <row r="4866" spans="1:4" ht="25" x14ac:dyDescent="0.25">
      <c r="A4866" s="88" t="s">
        <v>6582</v>
      </c>
      <c r="B4866" s="193" t="s">
        <v>10712</v>
      </c>
      <c r="C4866" s="88" t="s">
        <v>77</v>
      </c>
      <c r="D4866" s="487">
        <v>27129.599999999999</v>
      </c>
    </row>
    <row r="4867" spans="1:4" ht="25" x14ac:dyDescent="0.25">
      <c r="A4867" s="88" t="s">
        <v>12916</v>
      </c>
      <c r="B4867" s="193" t="s">
        <v>12917</v>
      </c>
      <c r="C4867" s="88" t="s">
        <v>77</v>
      </c>
      <c r="D4867" s="487">
        <v>993.5</v>
      </c>
    </row>
    <row r="4868" spans="1:4" ht="25" x14ac:dyDescent="0.25">
      <c r="A4868" s="88" t="s">
        <v>12918</v>
      </c>
      <c r="B4868" s="193" t="s">
        <v>12919</v>
      </c>
      <c r="C4868" s="88" t="s">
        <v>77</v>
      </c>
      <c r="D4868" s="487">
        <v>1435.05</v>
      </c>
    </row>
    <row r="4869" spans="1:4" ht="25" x14ac:dyDescent="0.25">
      <c r="A4869" s="88" t="s">
        <v>12920</v>
      </c>
      <c r="B4869" s="193" t="s">
        <v>12921</v>
      </c>
      <c r="C4869" s="88" t="s">
        <v>77</v>
      </c>
      <c r="D4869" s="487">
        <v>1900</v>
      </c>
    </row>
    <row r="4870" spans="1:4" ht="25" x14ac:dyDescent="0.25">
      <c r="A4870" s="88" t="s">
        <v>12922</v>
      </c>
      <c r="B4870" s="193" t="s">
        <v>12923</v>
      </c>
      <c r="C4870" s="88" t="s">
        <v>77</v>
      </c>
      <c r="D4870" s="487">
        <v>3510</v>
      </c>
    </row>
    <row r="4871" spans="1:4" ht="25" x14ac:dyDescent="0.25">
      <c r="A4871" s="88" t="s">
        <v>12924</v>
      </c>
      <c r="B4871" s="193" t="s">
        <v>12925</v>
      </c>
      <c r="C4871" s="88" t="s">
        <v>77</v>
      </c>
      <c r="D4871" s="487">
        <v>4218.75</v>
      </c>
    </row>
    <row r="4872" spans="1:4" ht="25" x14ac:dyDescent="0.25">
      <c r="A4872" s="88" t="s">
        <v>12926</v>
      </c>
      <c r="B4872" s="193" t="s">
        <v>12927</v>
      </c>
      <c r="C4872" s="88" t="s">
        <v>77</v>
      </c>
      <c r="D4872" s="487">
        <v>6013.95</v>
      </c>
    </row>
    <row r="4873" spans="1:4" ht="25" x14ac:dyDescent="0.25">
      <c r="A4873" s="88" t="s">
        <v>12928</v>
      </c>
      <c r="B4873" s="193" t="s">
        <v>12929</v>
      </c>
      <c r="C4873" s="88" t="s">
        <v>77</v>
      </c>
      <c r="D4873" s="487">
        <v>11525</v>
      </c>
    </row>
    <row r="4874" spans="1:4" ht="25" x14ac:dyDescent="0.25">
      <c r="A4874" s="88" t="s">
        <v>12930</v>
      </c>
      <c r="B4874" s="193" t="s">
        <v>12931</v>
      </c>
      <c r="C4874" s="88" t="s">
        <v>77</v>
      </c>
      <c r="D4874" s="487">
        <v>19237.5</v>
      </c>
    </row>
    <row r="4875" spans="1:4" x14ac:dyDescent="0.25">
      <c r="A4875" s="88" t="s">
        <v>6556</v>
      </c>
      <c r="B4875" s="193" t="s">
        <v>6557</v>
      </c>
      <c r="C4875" s="88" t="s">
        <v>77</v>
      </c>
      <c r="D4875" s="487">
        <v>1057.99</v>
      </c>
    </row>
    <row r="4876" spans="1:4" x14ac:dyDescent="0.25">
      <c r="A4876" s="88" t="s">
        <v>6558</v>
      </c>
      <c r="B4876" s="193" t="s">
        <v>6559</v>
      </c>
      <c r="C4876" s="88" t="s">
        <v>77</v>
      </c>
      <c r="D4876" s="487">
        <v>466.71</v>
      </c>
    </row>
    <row r="4877" spans="1:4" x14ac:dyDescent="0.25">
      <c r="A4877" s="88" t="s">
        <v>6560</v>
      </c>
      <c r="B4877" s="193" t="s">
        <v>6561</v>
      </c>
      <c r="C4877" s="88" t="s">
        <v>77</v>
      </c>
      <c r="D4877" s="487">
        <v>789.91</v>
      </c>
    </row>
    <row r="4878" spans="1:4" x14ac:dyDescent="0.25">
      <c r="A4878" s="88" t="s">
        <v>12438</v>
      </c>
      <c r="B4878" s="193" t="s">
        <v>12439</v>
      </c>
      <c r="C4878" s="88" t="s">
        <v>77</v>
      </c>
      <c r="D4878" s="487">
        <v>6765.35</v>
      </c>
    </row>
    <row r="4879" spans="1:4" x14ac:dyDescent="0.25">
      <c r="A4879" s="88" t="s">
        <v>12440</v>
      </c>
      <c r="B4879" s="193" t="s">
        <v>12441</v>
      </c>
      <c r="C4879" s="88" t="s">
        <v>77</v>
      </c>
      <c r="D4879" s="487">
        <v>7875.47</v>
      </c>
    </row>
    <row r="4880" spans="1:4" x14ac:dyDescent="0.25">
      <c r="A4880" s="88" t="s">
        <v>12442</v>
      </c>
      <c r="B4880" s="193" t="s">
        <v>12443</v>
      </c>
      <c r="C4880" s="88" t="s">
        <v>77</v>
      </c>
      <c r="D4880" s="487">
        <v>8199.4599999999991</v>
      </c>
    </row>
    <row r="4881" spans="1:4" x14ac:dyDescent="0.25">
      <c r="A4881" s="88" t="s">
        <v>12444</v>
      </c>
      <c r="B4881" s="193" t="s">
        <v>12445</v>
      </c>
      <c r="C4881" s="88" t="s">
        <v>77</v>
      </c>
      <c r="D4881" s="487">
        <v>17287.580000000002</v>
      </c>
    </row>
    <row r="4882" spans="1:4" x14ac:dyDescent="0.25">
      <c r="A4882" s="88" t="s">
        <v>12446</v>
      </c>
      <c r="B4882" s="193" t="s">
        <v>12447</v>
      </c>
      <c r="C4882" s="88" t="s">
        <v>77</v>
      </c>
      <c r="D4882" s="487">
        <v>21397.73</v>
      </c>
    </row>
    <row r="4883" spans="1:4" ht="25" x14ac:dyDescent="0.25">
      <c r="A4883" s="88" t="s">
        <v>6562</v>
      </c>
      <c r="B4883" s="193" t="s">
        <v>6563</v>
      </c>
      <c r="C4883" s="88" t="s">
        <v>77</v>
      </c>
      <c r="D4883" s="487">
        <v>1485.71</v>
      </c>
    </row>
    <row r="4884" spans="1:4" ht="25" x14ac:dyDescent="0.25">
      <c r="A4884" s="88" t="s">
        <v>6567</v>
      </c>
      <c r="B4884" s="193" t="s">
        <v>10660</v>
      </c>
      <c r="C4884" s="88" t="s">
        <v>77</v>
      </c>
      <c r="D4884" s="487">
        <v>1792</v>
      </c>
    </row>
    <row r="4885" spans="1:4" ht="25" x14ac:dyDescent="0.25">
      <c r="A4885" s="88" t="s">
        <v>6565</v>
      </c>
      <c r="B4885" s="193" t="s">
        <v>10658</v>
      </c>
      <c r="C4885" s="88" t="s">
        <v>77</v>
      </c>
      <c r="D4885" s="487">
        <v>2391.9699999999998</v>
      </c>
    </row>
    <row r="4886" spans="1:4" ht="25" x14ac:dyDescent="0.25">
      <c r="A4886" s="88" t="s">
        <v>6566</v>
      </c>
      <c r="B4886" s="193" t="s">
        <v>10659</v>
      </c>
      <c r="C4886" s="88" t="s">
        <v>77</v>
      </c>
      <c r="D4886" s="487">
        <v>5654.6</v>
      </c>
    </row>
    <row r="4887" spans="1:4" ht="25" x14ac:dyDescent="0.25">
      <c r="A4887" s="88" t="s">
        <v>6564</v>
      </c>
      <c r="B4887" s="193" t="s">
        <v>10657</v>
      </c>
      <c r="C4887" s="88" t="s">
        <v>77</v>
      </c>
      <c r="D4887" s="487">
        <v>7283.33</v>
      </c>
    </row>
    <row r="4888" spans="1:4" x14ac:dyDescent="0.25">
      <c r="A4888" s="88"/>
      <c r="B4888" s="193" t="s">
        <v>12448</v>
      </c>
      <c r="C4888" s="88"/>
      <c r="D4888" s="487"/>
    </row>
    <row r="4889" spans="1:4" x14ac:dyDescent="0.25">
      <c r="A4889" s="88"/>
      <c r="B4889" s="193" t="s">
        <v>12449</v>
      </c>
      <c r="C4889" s="88"/>
      <c r="D4889" s="487"/>
    </row>
    <row r="4890" spans="1:4" x14ac:dyDescent="0.25">
      <c r="A4890" s="88"/>
      <c r="B4890" s="193" t="s">
        <v>12450</v>
      </c>
      <c r="C4890" s="88"/>
      <c r="D4890" s="487"/>
    </row>
    <row r="4891" spans="1:4" ht="25" x14ac:dyDescent="0.25">
      <c r="A4891" s="88" t="s">
        <v>6584</v>
      </c>
      <c r="B4891" s="193" t="s">
        <v>11106</v>
      </c>
      <c r="C4891" s="88" t="s">
        <v>4</v>
      </c>
      <c r="D4891" s="487">
        <v>165.24</v>
      </c>
    </row>
    <row r="4892" spans="1:4" ht="25" x14ac:dyDescent="0.25">
      <c r="A4892" s="88" t="s">
        <v>6585</v>
      </c>
      <c r="B4892" s="193" t="s">
        <v>11124</v>
      </c>
      <c r="C4892" s="88" t="s">
        <v>4</v>
      </c>
      <c r="D4892" s="487">
        <v>82.66</v>
      </c>
    </row>
    <row r="4893" spans="1:4" ht="25" x14ac:dyDescent="0.25">
      <c r="A4893" s="88" t="s">
        <v>6586</v>
      </c>
      <c r="B4893" s="193" t="s">
        <v>11125</v>
      </c>
      <c r="C4893" s="88" t="s">
        <v>4</v>
      </c>
      <c r="D4893" s="487">
        <v>14.57</v>
      </c>
    </row>
    <row r="4894" spans="1:4" ht="25" x14ac:dyDescent="0.25">
      <c r="A4894" s="88" t="s">
        <v>6587</v>
      </c>
      <c r="B4894" s="193" t="s">
        <v>11126</v>
      </c>
      <c r="C4894" s="88" t="s">
        <v>4</v>
      </c>
      <c r="D4894" s="487">
        <v>22.04</v>
      </c>
    </row>
    <row r="4895" spans="1:4" ht="25" x14ac:dyDescent="0.25">
      <c r="A4895" s="88" t="s">
        <v>6588</v>
      </c>
      <c r="B4895" s="193" t="s">
        <v>11127</v>
      </c>
      <c r="C4895" s="88" t="s">
        <v>4</v>
      </c>
      <c r="D4895" s="487">
        <v>47.38</v>
      </c>
    </row>
    <row r="4896" spans="1:4" ht="25" x14ac:dyDescent="0.25">
      <c r="A4896" s="88" t="s">
        <v>6589</v>
      </c>
      <c r="B4896" s="193" t="s">
        <v>11128</v>
      </c>
      <c r="C4896" s="88" t="s">
        <v>4</v>
      </c>
      <c r="D4896" s="487">
        <v>64.02</v>
      </c>
    </row>
    <row r="4897" spans="1:4" ht="25" x14ac:dyDescent="0.25">
      <c r="A4897" s="88" t="s">
        <v>6590</v>
      </c>
      <c r="B4897" s="193" t="s">
        <v>11129</v>
      </c>
      <c r="C4897" s="88" t="s">
        <v>4</v>
      </c>
      <c r="D4897" s="487">
        <v>70.599999999999994</v>
      </c>
    </row>
    <row r="4898" spans="1:4" ht="25" x14ac:dyDescent="0.25">
      <c r="A4898" s="88" t="s">
        <v>6591</v>
      </c>
      <c r="B4898" s="193" t="s">
        <v>11107</v>
      </c>
      <c r="C4898" s="88" t="s">
        <v>4</v>
      </c>
      <c r="D4898" s="487">
        <v>88.13</v>
      </c>
    </row>
    <row r="4899" spans="1:4" ht="25" x14ac:dyDescent="0.25">
      <c r="A4899" s="88" t="s">
        <v>6592</v>
      </c>
      <c r="B4899" s="193" t="s">
        <v>11108</v>
      </c>
      <c r="C4899" s="88" t="s">
        <v>4</v>
      </c>
      <c r="D4899" s="487">
        <v>104.84</v>
      </c>
    </row>
    <row r="4900" spans="1:4" ht="25" x14ac:dyDescent="0.25">
      <c r="A4900" s="88" t="s">
        <v>6593</v>
      </c>
      <c r="B4900" s="193" t="s">
        <v>11109</v>
      </c>
      <c r="C4900" s="88" t="s">
        <v>4</v>
      </c>
      <c r="D4900" s="487">
        <v>118.58</v>
      </c>
    </row>
    <row r="4901" spans="1:4" x14ac:dyDescent="0.25">
      <c r="A4901" s="88"/>
      <c r="B4901" s="193" t="s">
        <v>12451</v>
      </c>
      <c r="C4901" s="88"/>
      <c r="D4901" s="487"/>
    </row>
    <row r="4902" spans="1:4" x14ac:dyDescent="0.25">
      <c r="A4902" s="88"/>
      <c r="B4902" s="193" t="s">
        <v>12452</v>
      </c>
      <c r="C4902" s="88"/>
      <c r="D4902" s="487"/>
    </row>
    <row r="4903" spans="1:4" x14ac:dyDescent="0.25">
      <c r="A4903" s="88" t="s">
        <v>6594</v>
      </c>
      <c r="B4903" s="193" t="s">
        <v>11244</v>
      </c>
      <c r="C4903" s="88" t="s">
        <v>4</v>
      </c>
      <c r="D4903" s="487">
        <v>23.14</v>
      </c>
    </row>
    <row r="4904" spans="1:4" x14ac:dyDescent="0.25">
      <c r="A4904" s="88" t="s">
        <v>6595</v>
      </c>
      <c r="B4904" s="193" t="s">
        <v>11245</v>
      </c>
      <c r="C4904" s="88" t="s">
        <v>4</v>
      </c>
      <c r="D4904" s="487">
        <v>45.44</v>
      </c>
    </row>
    <row r="4905" spans="1:4" x14ac:dyDescent="0.25">
      <c r="A4905" s="88" t="s">
        <v>6596</v>
      </c>
      <c r="B4905" s="193" t="s">
        <v>11299</v>
      </c>
      <c r="C4905" s="88" t="s">
        <v>4</v>
      </c>
      <c r="D4905" s="487">
        <v>159.69</v>
      </c>
    </row>
    <row r="4906" spans="1:4" x14ac:dyDescent="0.25">
      <c r="A4906" s="88" t="s">
        <v>6597</v>
      </c>
      <c r="B4906" s="193" t="s">
        <v>11117</v>
      </c>
      <c r="C4906" s="88" t="s">
        <v>4</v>
      </c>
      <c r="D4906" s="487">
        <v>95.08</v>
      </c>
    </row>
    <row r="4907" spans="1:4" x14ac:dyDescent="0.25">
      <c r="A4907" s="88" t="s">
        <v>6598</v>
      </c>
      <c r="B4907" s="193" t="s">
        <v>11267</v>
      </c>
      <c r="C4907" s="88" t="s">
        <v>4</v>
      </c>
      <c r="D4907" s="487">
        <v>15.61</v>
      </c>
    </row>
    <row r="4908" spans="1:4" x14ac:dyDescent="0.25">
      <c r="A4908" s="88" t="s">
        <v>6599</v>
      </c>
      <c r="B4908" s="193" t="s">
        <v>11300</v>
      </c>
      <c r="C4908" s="88" t="s">
        <v>4</v>
      </c>
      <c r="D4908" s="487">
        <v>218.49</v>
      </c>
    </row>
    <row r="4909" spans="1:4" x14ac:dyDescent="0.25">
      <c r="A4909" s="88" t="s">
        <v>6600</v>
      </c>
      <c r="B4909" s="193" t="s">
        <v>11118</v>
      </c>
      <c r="C4909" s="88" t="s">
        <v>4</v>
      </c>
      <c r="D4909" s="487">
        <v>222.88</v>
      </c>
    </row>
    <row r="4910" spans="1:4" x14ac:dyDescent="0.25">
      <c r="A4910" s="88" t="s">
        <v>6601</v>
      </c>
      <c r="B4910" s="193" t="s">
        <v>11268</v>
      </c>
      <c r="C4910" s="88" t="s">
        <v>4</v>
      </c>
      <c r="D4910" s="487">
        <v>46.45</v>
      </c>
    </row>
    <row r="4911" spans="1:4" x14ac:dyDescent="0.25">
      <c r="A4911" s="88" t="s">
        <v>6602</v>
      </c>
      <c r="B4911" s="193" t="s">
        <v>11301</v>
      </c>
      <c r="C4911" s="88" t="s">
        <v>4</v>
      </c>
      <c r="D4911" s="487">
        <v>461.76</v>
      </c>
    </row>
    <row r="4912" spans="1:4" x14ac:dyDescent="0.25">
      <c r="A4912" s="88" t="s">
        <v>6603</v>
      </c>
      <c r="B4912" s="193" t="s">
        <v>11298</v>
      </c>
      <c r="C4912" s="88" t="s">
        <v>4</v>
      </c>
      <c r="D4912" s="487">
        <v>590.71</v>
      </c>
    </row>
    <row r="4913" spans="1:4" x14ac:dyDescent="0.25">
      <c r="A4913" s="88" t="s">
        <v>6604</v>
      </c>
      <c r="B4913" s="193" t="s">
        <v>11197</v>
      </c>
      <c r="C4913" s="88" t="s">
        <v>4</v>
      </c>
      <c r="D4913" s="487">
        <v>318.47000000000003</v>
      </c>
    </row>
    <row r="4914" spans="1:4" x14ac:dyDescent="0.25">
      <c r="A4914" s="88"/>
      <c r="B4914" s="193" t="s">
        <v>12453</v>
      </c>
      <c r="C4914" s="88"/>
      <c r="D4914" s="487"/>
    </row>
    <row r="4915" spans="1:4" x14ac:dyDescent="0.25">
      <c r="A4915" s="88" t="s">
        <v>6607</v>
      </c>
      <c r="B4915" s="193" t="s">
        <v>11159</v>
      </c>
      <c r="C4915" s="88" t="s">
        <v>4</v>
      </c>
      <c r="D4915" s="487">
        <v>30.59</v>
      </c>
    </row>
    <row r="4916" spans="1:4" x14ac:dyDescent="0.25">
      <c r="A4916" s="88" t="s">
        <v>6608</v>
      </c>
      <c r="B4916" s="193" t="s">
        <v>11119</v>
      </c>
      <c r="C4916" s="88" t="s">
        <v>4</v>
      </c>
      <c r="D4916" s="487">
        <v>40.659999999999997</v>
      </c>
    </row>
    <row r="4917" spans="1:4" x14ac:dyDescent="0.25">
      <c r="A4917" s="88" t="s">
        <v>6609</v>
      </c>
      <c r="B4917" s="193" t="s">
        <v>11265</v>
      </c>
      <c r="C4917" s="88" t="s">
        <v>4</v>
      </c>
      <c r="D4917" s="487">
        <v>8.6</v>
      </c>
    </row>
    <row r="4918" spans="1:4" x14ac:dyDescent="0.25">
      <c r="A4918" s="88" t="s">
        <v>6610</v>
      </c>
      <c r="B4918" s="193" t="s">
        <v>11120</v>
      </c>
      <c r="C4918" s="88" t="s">
        <v>4</v>
      </c>
      <c r="D4918" s="487">
        <v>50.84</v>
      </c>
    </row>
    <row r="4919" spans="1:4" x14ac:dyDescent="0.25">
      <c r="A4919" s="88" t="s">
        <v>6611</v>
      </c>
      <c r="B4919" s="193" t="s">
        <v>11121</v>
      </c>
      <c r="C4919" s="88" t="s">
        <v>4</v>
      </c>
      <c r="D4919" s="487">
        <v>10.76</v>
      </c>
    </row>
    <row r="4920" spans="1:4" x14ac:dyDescent="0.25">
      <c r="A4920" s="88" t="s">
        <v>6612</v>
      </c>
      <c r="B4920" s="193" t="s">
        <v>11122</v>
      </c>
      <c r="C4920" s="88" t="s">
        <v>4</v>
      </c>
      <c r="D4920" s="487">
        <v>105.34</v>
      </c>
    </row>
    <row r="4921" spans="1:4" x14ac:dyDescent="0.25">
      <c r="A4921" s="88" t="s">
        <v>6613</v>
      </c>
      <c r="B4921" s="193" t="s">
        <v>11266</v>
      </c>
      <c r="C4921" s="88" t="s">
        <v>4</v>
      </c>
      <c r="D4921" s="487">
        <v>17.239999999999998</v>
      </c>
    </row>
    <row r="4922" spans="1:4" x14ac:dyDescent="0.25">
      <c r="A4922" s="88" t="s">
        <v>6614</v>
      </c>
      <c r="B4922" s="193" t="s">
        <v>11160</v>
      </c>
      <c r="C4922" s="88" t="s">
        <v>4</v>
      </c>
      <c r="D4922" s="487">
        <v>129.58000000000001</v>
      </c>
    </row>
    <row r="4923" spans="1:4" x14ac:dyDescent="0.25">
      <c r="A4923" s="88" t="s">
        <v>6615</v>
      </c>
      <c r="B4923" s="193" t="s">
        <v>11279</v>
      </c>
      <c r="C4923" s="88" t="s">
        <v>4</v>
      </c>
      <c r="D4923" s="487">
        <v>22.03</v>
      </c>
    </row>
    <row r="4924" spans="1:4" x14ac:dyDescent="0.25">
      <c r="A4924" s="88" t="s">
        <v>6605</v>
      </c>
      <c r="B4924" s="193" t="s">
        <v>11158</v>
      </c>
      <c r="C4924" s="88" t="s">
        <v>4</v>
      </c>
      <c r="D4924" s="487">
        <v>153.13</v>
      </c>
    </row>
    <row r="4925" spans="1:4" ht="25" x14ac:dyDescent="0.25">
      <c r="A4925" s="88" t="s">
        <v>6606</v>
      </c>
      <c r="B4925" s="193" t="s">
        <v>11280</v>
      </c>
      <c r="C4925" s="88" t="s">
        <v>4</v>
      </c>
      <c r="D4925" s="487">
        <v>23.88</v>
      </c>
    </row>
    <row r="4926" spans="1:4" x14ac:dyDescent="0.25">
      <c r="A4926" s="88"/>
      <c r="B4926" s="193" t="s">
        <v>11643</v>
      </c>
      <c r="C4926" s="88"/>
      <c r="D4926" s="487"/>
    </row>
    <row r="4927" spans="1:4" x14ac:dyDescent="0.25">
      <c r="A4927" s="88"/>
      <c r="B4927" s="193" t="s">
        <v>12454</v>
      </c>
      <c r="C4927" s="88"/>
      <c r="D4927" s="487"/>
    </row>
    <row r="4928" spans="1:4" x14ac:dyDescent="0.25">
      <c r="A4928" s="88" t="s">
        <v>6616</v>
      </c>
      <c r="B4928" s="193" t="s">
        <v>11110</v>
      </c>
      <c r="C4928" s="88" t="s">
        <v>4</v>
      </c>
      <c r="D4928" s="487">
        <v>380.97</v>
      </c>
    </row>
    <row r="4929" spans="1:4" x14ac:dyDescent="0.25">
      <c r="A4929" s="88" t="s">
        <v>14239</v>
      </c>
      <c r="B4929" s="193" t="s">
        <v>14240</v>
      </c>
      <c r="C4929" s="88" t="s">
        <v>4</v>
      </c>
      <c r="D4929" s="487">
        <v>189.29</v>
      </c>
    </row>
    <row r="4930" spans="1:4" x14ac:dyDescent="0.25">
      <c r="A4930" s="88" t="s">
        <v>6617</v>
      </c>
      <c r="B4930" s="193" t="s">
        <v>11111</v>
      </c>
      <c r="C4930" s="88" t="s">
        <v>4</v>
      </c>
      <c r="D4930" s="487">
        <v>496.3</v>
      </c>
    </row>
    <row r="4931" spans="1:4" x14ac:dyDescent="0.25">
      <c r="A4931" s="88" t="s">
        <v>14241</v>
      </c>
      <c r="B4931" s="193" t="s">
        <v>14242</v>
      </c>
      <c r="C4931" s="88" t="s">
        <v>4</v>
      </c>
      <c r="D4931" s="487">
        <v>233.79</v>
      </c>
    </row>
    <row r="4932" spans="1:4" x14ac:dyDescent="0.25">
      <c r="A4932" s="88"/>
      <c r="B4932" s="193" t="s">
        <v>12455</v>
      </c>
      <c r="C4932" s="88"/>
      <c r="D4932" s="487"/>
    </row>
    <row r="4933" spans="1:4" x14ac:dyDescent="0.25">
      <c r="A4933" s="88" t="s">
        <v>6618</v>
      </c>
      <c r="B4933" s="193" t="s">
        <v>11202</v>
      </c>
      <c r="C4933" s="88" t="s">
        <v>4</v>
      </c>
      <c r="D4933" s="487">
        <v>253.09</v>
      </c>
    </row>
    <row r="4934" spans="1:4" ht="25" x14ac:dyDescent="0.25">
      <c r="A4934" s="88" t="s">
        <v>6619</v>
      </c>
      <c r="B4934" s="193" t="s">
        <v>11203</v>
      </c>
      <c r="C4934" s="88" t="s">
        <v>4</v>
      </c>
      <c r="D4934" s="487">
        <v>138.88</v>
      </c>
    </row>
    <row r="4935" spans="1:4" x14ac:dyDescent="0.25">
      <c r="A4935" s="88" t="s">
        <v>6620</v>
      </c>
      <c r="B4935" s="193" t="s">
        <v>11229</v>
      </c>
      <c r="C4935" s="88" t="s">
        <v>4</v>
      </c>
      <c r="D4935" s="487">
        <v>71.45</v>
      </c>
    </row>
    <row r="4936" spans="1:4" ht="25" x14ac:dyDescent="0.25">
      <c r="A4936" s="88" t="s">
        <v>6621</v>
      </c>
      <c r="B4936" s="193" t="s">
        <v>11230</v>
      </c>
      <c r="C4936" s="88" t="s">
        <v>4</v>
      </c>
      <c r="D4936" s="487">
        <v>39.06</v>
      </c>
    </row>
    <row r="4937" spans="1:4" ht="25" x14ac:dyDescent="0.25">
      <c r="A4937" s="88" t="s">
        <v>6622</v>
      </c>
      <c r="B4937" s="193" t="s">
        <v>11204</v>
      </c>
      <c r="C4937" s="88" t="s">
        <v>4</v>
      </c>
      <c r="D4937" s="487">
        <v>191.44</v>
      </c>
    </row>
    <row r="4938" spans="1:4" ht="25" x14ac:dyDescent="0.25">
      <c r="A4938" s="88" t="s">
        <v>6623</v>
      </c>
      <c r="B4938" s="193" t="s">
        <v>11205</v>
      </c>
      <c r="C4938" s="88" t="s">
        <v>4</v>
      </c>
      <c r="D4938" s="487">
        <v>89.85</v>
      </c>
    </row>
    <row r="4939" spans="1:4" x14ac:dyDescent="0.25">
      <c r="A4939" s="88" t="s">
        <v>6624</v>
      </c>
      <c r="B4939" s="193" t="s">
        <v>14468</v>
      </c>
      <c r="C4939" s="88" t="s">
        <v>4</v>
      </c>
      <c r="D4939" s="487">
        <v>158.71</v>
      </c>
    </row>
    <row r="4940" spans="1:4" ht="25" x14ac:dyDescent="0.25">
      <c r="A4940" s="88" t="s">
        <v>6625</v>
      </c>
      <c r="B4940" s="193" t="s">
        <v>14469</v>
      </c>
      <c r="C4940" s="88" t="s">
        <v>4</v>
      </c>
      <c r="D4940" s="487">
        <v>103.43</v>
      </c>
    </row>
    <row r="4941" spans="1:4" ht="25" x14ac:dyDescent="0.25">
      <c r="A4941" s="88" t="s">
        <v>6626</v>
      </c>
      <c r="B4941" s="193" t="s">
        <v>11207</v>
      </c>
      <c r="C4941" s="88" t="s">
        <v>4</v>
      </c>
      <c r="D4941" s="487">
        <v>273.93</v>
      </c>
    </row>
    <row r="4942" spans="1:4" ht="25" x14ac:dyDescent="0.25">
      <c r="A4942" s="88" t="s">
        <v>6627</v>
      </c>
      <c r="B4942" s="193" t="s">
        <v>11208</v>
      </c>
      <c r="C4942" s="88" t="s">
        <v>4</v>
      </c>
      <c r="D4942" s="487">
        <v>138.88</v>
      </c>
    </row>
    <row r="4943" spans="1:4" x14ac:dyDescent="0.25">
      <c r="A4943" s="88" t="s">
        <v>12456</v>
      </c>
      <c r="B4943" s="193" t="s">
        <v>12457</v>
      </c>
      <c r="C4943" s="88" t="s">
        <v>4</v>
      </c>
      <c r="D4943" s="487">
        <v>628.58000000000004</v>
      </c>
    </row>
    <row r="4944" spans="1:4" ht="25" x14ac:dyDescent="0.25">
      <c r="A4944" s="88" t="s">
        <v>12458</v>
      </c>
      <c r="B4944" s="193" t="s">
        <v>12459</v>
      </c>
      <c r="C4944" s="88" t="s">
        <v>4</v>
      </c>
      <c r="D4944" s="487">
        <v>406.12</v>
      </c>
    </row>
    <row r="4945" spans="1:4" ht="25" x14ac:dyDescent="0.25">
      <c r="A4945" s="88" t="s">
        <v>6628</v>
      </c>
      <c r="B4945" s="193" t="s">
        <v>116</v>
      </c>
      <c r="C4945" s="88" t="s">
        <v>4</v>
      </c>
      <c r="D4945" s="487">
        <v>39.33</v>
      </c>
    </row>
    <row r="4946" spans="1:4" ht="25" x14ac:dyDescent="0.25">
      <c r="A4946" s="88" t="s">
        <v>6629</v>
      </c>
      <c r="B4946" s="193" t="s">
        <v>6630</v>
      </c>
      <c r="C4946" s="88" t="s">
        <v>4</v>
      </c>
      <c r="D4946" s="487">
        <v>12.9</v>
      </c>
    </row>
    <row r="4947" spans="1:4" x14ac:dyDescent="0.25">
      <c r="A4947" s="88" t="s">
        <v>6631</v>
      </c>
      <c r="B4947" s="193" t="s">
        <v>11209</v>
      </c>
      <c r="C4947" s="88" t="s">
        <v>4</v>
      </c>
      <c r="D4947" s="487">
        <v>175.88</v>
      </c>
    </row>
    <row r="4948" spans="1:4" ht="25" x14ac:dyDescent="0.25">
      <c r="A4948" s="88" t="s">
        <v>6632</v>
      </c>
      <c r="B4948" s="193" t="s">
        <v>11210</v>
      </c>
      <c r="C4948" s="88" t="s">
        <v>4</v>
      </c>
      <c r="D4948" s="487">
        <v>120.01</v>
      </c>
    </row>
    <row r="4949" spans="1:4" ht="25" x14ac:dyDescent="0.25">
      <c r="A4949" s="88" t="s">
        <v>6633</v>
      </c>
      <c r="B4949" s="193" t="s">
        <v>117</v>
      </c>
      <c r="C4949" s="88" t="s">
        <v>4</v>
      </c>
      <c r="D4949" s="487">
        <v>2.62</v>
      </c>
    </row>
    <row r="4950" spans="1:4" x14ac:dyDescent="0.25">
      <c r="A4950" s="88" t="s">
        <v>14407</v>
      </c>
      <c r="B4950" s="193" t="s">
        <v>14408</v>
      </c>
      <c r="C4950" s="88" t="s">
        <v>4</v>
      </c>
      <c r="D4950" s="487">
        <v>6.45</v>
      </c>
    </row>
    <row r="4951" spans="1:4" x14ac:dyDescent="0.25">
      <c r="A4951" s="88" t="s">
        <v>14409</v>
      </c>
      <c r="B4951" s="193" t="s">
        <v>14410</v>
      </c>
      <c r="C4951" s="88" t="s">
        <v>4</v>
      </c>
      <c r="D4951" s="487">
        <v>5.16</v>
      </c>
    </row>
    <row r="4952" spans="1:4" x14ac:dyDescent="0.25">
      <c r="A4952" s="88" t="s">
        <v>14411</v>
      </c>
      <c r="B4952" s="193" t="s">
        <v>14412</v>
      </c>
      <c r="C4952" s="88" t="s">
        <v>4</v>
      </c>
      <c r="D4952" s="487">
        <v>48.98</v>
      </c>
    </row>
    <row r="4953" spans="1:4" x14ac:dyDescent="0.25">
      <c r="A4953" s="88" t="s">
        <v>14584</v>
      </c>
      <c r="B4953" s="193" t="s">
        <v>14585</v>
      </c>
      <c r="C4953" s="88" t="s">
        <v>4</v>
      </c>
      <c r="D4953" s="487">
        <v>151.55000000000001</v>
      </c>
    </row>
    <row r="4954" spans="1:4" ht="25" x14ac:dyDescent="0.25">
      <c r="A4954" s="88" t="s">
        <v>14586</v>
      </c>
      <c r="B4954" s="193" t="s">
        <v>14587</v>
      </c>
      <c r="C4954" s="88" t="s">
        <v>4</v>
      </c>
      <c r="D4954" s="487">
        <v>99.17</v>
      </c>
    </row>
    <row r="4955" spans="1:4" x14ac:dyDescent="0.25">
      <c r="A4955" s="88" t="s">
        <v>14588</v>
      </c>
      <c r="B4955" s="193" t="s">
        <v>14589</v>
      </c>
      <c r="C4955" s="88" t="s">
        <v>4</v>
      </c>
      <c r="D4955" s="487">
        <v>166.1</v>
      </c>
    </row>
    <row r="4956" spans="1:4" ht="25" x14ac:dyDescent="0.25">
      <c r="A4956" s="88" t="s">
        <v>14590</v>
      </c>
      <c r="B4956" s="193" t="s">
        <v>14591</v>
      </c>
      <c r="C4956" s="88" t="s">
        <v>4</v>
      </c>
      <c r="D4956" s="487">
        <v>107.82</v>
      </c>
    </row>
    <row r="4957" spans="1:4" x14ac:dyDescent="0.25">
      <c r="A4957" s="88" t="s">
        <v>14592</v>
      </c>
      <c r="B4957" s="193" t="s">
        <v>14593</v>
      </c>
      <c r="C4957" s="88" t="s">
        <v>4</v>
      </c>
      <c r="D4957" s="487">
        <v>173.5</v>
      </c>
    </row>
    <row r="4958" spans="1:4" ht="25" x14ac:dyDescent="0.25">
      <c r="A4958" s="88" t="s">
        <v>14594</v>
      </c>
      <c r="B4958" s="193" t="s">
        <v>14595</v>
      </c>
      <c r="C4958" s="88" t="s">
        <v>4</v>
      </c>
      <c r="D4958" s="487">
        <v>112.22</v>
      </c>
    </row>
    <row r="4959" spans="1:4" x14ac:dyDescent="0.25">
      <c r="A4959" s="88" t="s">
        <v>14596</v>
      </c>
      <c r="B4959" s="193" t="s">
        <v>14597</v>
      </c>
      <c r="C4959" s="88" t="s">
        <v>85</v>
      </c>
      <c r="D4959" s="487">
        <v>134.63999999999999</v>
      </c>
    </row>
    <row r="4960" spans="1:4" x14ac:dyDescent="0.25">
      <c r="A4960" s="88" t="s">
        <v>14598</v>
      </c>
      <c r="B4960" s="193" t="s">
        <v>14599</v>
      </c>
      <c r="C4960" s="88" t="s">
        <v>85</v>
      </c>
      <c r="D4960" s="487">
        <v>169.19</v>
      </c>
    </row>
    <row r="4961" spans="1:4" x14ac:dyDescent="0.25">
      <c r="A4961" s="88" t="s">
        <v>14600</v>
      </c>
      <c r="B4961" s="193" t="s">
        <v>14601</v>
      </c>
      <c r="C4961" s="88" t="s">
        <v>85</v>
      </c>
      <c r="D4961" s="487">
        <v>212.08</v>
      </c>
    </row>
    <row r="4962" spans="1:4" x14ac:dyDescent="0.25">
      <c r="A4962" s="88" t="s">
        <v>14602</v>
      </c>
      <c r="B4962" s="193" t="s">
        <v>14603</v>
      </c>
      <c r="C4962" s="88" t="s">
        <v>85</v>
      </c>
      <c r="D4962" s="487">
        <v>232.33</v>
      </c>
    </row>
    <row r="4963" spans="1:4" x14ac:dyDescent="0.25">
      <c r="A4963" s="88" t="s">
        <v>14604</v>
      </c>
      <c r="B4963" s="193" t="s">
        <v>14605</v>
      </c>
      <c r="C4963" s="88" t="s">
        <v>85</v>
      </c>
      <c r="D4963" s="487">
        <v>313.36</v>
      </c>
    </row>
    <row r="4964" spans="1:4" x14ac:dyDescent="0.25">
      <c r="A4964" s="88" t="s">
        <v>14606</v>
      </c>
      <c r="B4964" s="193" t="s">
        <v>14607</v>
      </c>
      <c r="C4964" s="88" t="s">
        <v>85</v>
      </c>
      <c r="D4964" s="487">
        <v>422.97</v>
      </c>
    </row>
    <row r="4965" spans="1:4" x14ac:dyDescent="0.25">
      <c r="A4965" s="88" t="s">
        <v>14608</v>
      </c>
      <c r="B4965" s="193" t="s">
        <v>14609</v>
      </c>
      <c r="C4965" s="88" t="s">
        <v>85</v>
      </c>
      <c r="D4965" s="487">
        <v>488.5</v>
      </c>
    </row>
    <row r="4966" spans="1:4" ht="25" x14ac:dyDescent="0.25">
      <c r="A4966" s="88" t="s">
        <v>14610</v>
      </c>
      <c r="B4966" s="193" t="s">
        <v>14611</v>
      </c>
      <c r="C4966" s="88" t="s">
        <v>85</v>
      </c>
      <c r="D4966" s="487">
        <v>155.72999999999999</v>
      </c>
    </row>
    <row r="4967" spans="1:4" ht="25" x14ac:dyDescent="0.25">
      <c r="A4967" s="88" t="s">
        <v>14612</v>
      </c>
      <c r="B4967" s="193" t="s">
        <v>14613</v>
      </c>
      <c r="C4967" s="88" t="s">
        <v>85</v>
      </c>
      <c r="D4967" s="487">
        <v>192.52</v>
      </c>
    </row>
    <row r="4968" spans="1:4" ht="25" x14ac:dyDescent="0.25">
      <c r="A4968" s="88" t="s">
        <v>14614</v>
      </c>
      <c r="B4968" s="193" t="s">
        <v>14615</v>
      </c>
      <c r="C4968" s="88" t="s">
        <v>85</v>
      </c>
      <c r="D4968" s="487">
        <v>224.4</v>
      </c>
    </row>
    <row r="4969" spans="1:4" ht="25" x14ac:dyDescent="0.25">
      <c r="A4969" s="88" t="s">
        <v>14616</v>
      </c>
      <c r="B4969" s="193" t="s">
        <v>14617</v>
      </c>
      <c r="C4969" s="88" t="s">
        <v>85</v>
      </c>
      <c r="D4969" s="487">
        <v>245.25</v>
      </c>
    </row>
    <row r="4970" spans="1:4" ht="25" x14ac:dyDescent="0.25">
      <c r="A4970" s="88" t="s">
        <v>14618</v>
      </c>
      <c r="B4970" s="193" t="s">
        <v>14619</v>
      </c>
      <c r="C4970" s="88" t="s">
        <v>85</v>
      </c>
      <c r="D4970" s="487">
        <v>340.9</v>
      </c>
    </row>
    <row r="4971" spans="1:4" ht="25" x14ac:dyDescent="0.25">
      <c r="A4971" s="88" t="s">
        <v>14620</v>
      </c>
      <c r="B4971" s="193" t="s">
        <v>14621</v>
      </c>
      <c r="C4971" s="88" t="s">
        <v>85</v>
      </c>
      <c r="D4971" s="487">
        <v>404.67</v>
      </c>
    </row>
    <row r="4972" spans="1:4" ht="25" x14ac:dyDescent="0.25">
      <c r="A4972" s="88" t="s">
        <v>14622</v>
      </c>
      <c r="B4972" s="193" t="s">
        <v>14623</v>
      </c>
      <c r="C4972" s="88" t="s">
        <v>85</v>
      </c>
      <c r="D4972" s="487">
        <v>465.98</v>
      </c>
    </row>
    <row r="4973" spans="1:4" ht="25" x14ac:dyDescent="0.25">
      <c r="A4973" s="88" t="s">
        <v>14624</v>
      </c>
      <c r="B4973" s="193" t="s">
        <v>14625</v>
      </c>
      <c r="C4973" s="88" t="s">
        <v>85</v>
      </c>
      <c r="D4973" s="487">
        <v>385.33</v>
      </c>
    </row>
    <row r="4974" spans="1:4" ht="25" x14ac:dyDescent="0.25">
      <c r="A4974" s="88" t="s">
        <v>14626</v>
      </c>
      <c r="B4974" s="193" t="s">
        <v>14627</v>
      </c>
      <c r="C4974" s="88" t="s">
        <v>85</v>
      </c>
      <c r="D4974" s="487">
        <v>408</v>
      </c>
    </row>
    <row r="4975" spans="1:4" ht="25" x14ac:dyDescent="0.25">
      <c r="A4975" s="88" t="s">
        <v>14628</v>
      </c>
      <c r="B4975" s="193" t="s">
        <v>14629</v>
      </c>
      <c r="C4975" s="88" t="s">
        <v>85</v>
      </c>
      <c r="D4975" s="487">
        <v>1020</v>
      </c>
    </row>
    <row r="4976" spans="1:4" ht="25" x14ac:dyDescent="0.25">
      <c r="A4976" s="88" t="s">
        <v>14630</v>
      </c>
      <c r="B4976" s="193" t="s">
        <v>14631</v>
      </c>
      <c r="C4976" s="88" t="s">
        <v>85</v>
      </c>
      <c r="D4976" s="487">
        <v>1246.67</v>
      </c>
    </row>
    <row r="4977" spans="1:4" x14ac:dyDescent="0.25">
      <c r="A4977" s="88"/>
      <c r="B4977" s="193" t="s">
        <v>11643</v>
      </c>
      <c r="C4977" s="88"/>
      <c r="D4977" s="487"/>
    </row>
    <row r="4978" spans="1:4" ht="25" x14ac:dyDescent="0.25">
      <c r="A4978" s="88" t="s">
        <v>6636</v>
      </c>
      <c r="B4978" s="193" t="s">
        <v>9392</v>
      </c>
      <c r="C4978" s="88" t="s">
        <v>75</v>
      </c>
      <c r="D4978" s="487">
        <v>42.25</v>
      </c>
    </row>
    <row r="4979" spans="1:4" x14ac:dyDescent="0.25">
      <c r="A4979" s="88" t="s">
        <v>6637</v>
      </c>
      <c r="B4979" s="193" t="s">
        <v>9394</v>
      </c>
      <c r="C4979" s="88" t="s">
        <v>85</v>
      </c>
      <c r="D4979" s="487">
        <v>791.26</v>
      </c>
    </row>
    <row r="4980" spans="1:4" x14ac:dyDescent="0.25">
      <c r="A4980" s="88" t="s">
        <v>6638</v>
      </c>
      <c r="B4980" s="193" t="s">
        <v>9393</v>
      </c>
      <c r="C4980" s="88" t="s">
        <v>77</v>
      </c>
      <c r="D4980" s="487">
        <v>974.07</v>
      </c>
    </row>
    <row r="4981" spans="1:4" x14ac:dyDescent="0.25">
      <c r="A4981" s="88" t="s">
        <v>6639</v>
      </c>
      <c r="B4981" s="193" t="s">
        <v>11112</v>
      </c>
      <c r="C4981" s="88" t="s">
        <v>4</v>
      </c>
      <c r="D4981" s="487">
        <v>3.24</v>
      </c>
    </row>
    <row r="4982" spans="1:4" x14ac:dyDescent="0.25">
      <c r="A4982" s="88" t="s">
        <v>6640</v>
      </c>
      <c r="B4982" s="193" t="s">
        <v>11195</v>
      </c>
      <c r="C4982" s="88" t="s">
        <v>4</v>
      </c>
      <c r="D4982" s="487">
        <v>4.0599999999999996</v>
      </c>
    </row>
    <row r="4983" spans="1:4" ht="25" x14ac:dyDescent="0.25">
      <c r="A4983" s="88" t="s">
        <v>11565</v>
      </c>
      <c r="B4983" s="193" t="s">
        <v>11566</v>
      </c>
      <c r="C4983" s="88" t="s">
        <v>4</v>
      </c>
      <c r="D4983" s="487">
        <v>4.3899999999999997</v>
      </c>
    </row>
    <row r="4984" spans="1:4" ht="25" x14ac:dyDescent="0.25">
      <c r="A4984" s="88" t="s">
        <v>11567</v>
      </c>
      <c r="B4984" s="193" t="s">
        <v>11568</v>
      </c>
      <c r="C4984" s="88" t="s">
        <v>4</v>
      </c>
      <c r="D4984" s="487">
        <v>6.84</v>
      </c>
    </row>
    <row r="4985" spans="1:4" x14ac:dyDescent="0.25">
      <c r="A4985" s="88" t="s">
        <v>11319</v>
      </c>
      <c r="B4985" s="193" t="s">
        <v>11320</v>
      </c>
      <c r="C4985" s="88" t="s">
        <v>4</v>
      </c>
      <c r="D4985" s="487">
        <v>50.57</v>
      </c>
    </row>
    <row r="4986" spans="1:4" x14ac:dyDescent="0.25">
      <c r="A4986" s="88" t="s">
        <v>6641</v>
      </c>
      <c r="B4986" s="193" t="s">
        <v>11113</v>
      </c>
      <c r="C4986" s="88" t="s">
        <v>4</v>
      </c>
      <c r="D4986" s="487">
        <v>76.8</v>
      </c>
    </row>
    <row r="4987" spans="1:4" x14ac:dyDescent="0.25">
      <c r="A4987" s="88" t="s">
        <v>6642</v>
      </c>
      <c r="B4987" s="193" t="s">
        <v>11276</v>
      </c>
      <c r="C4987" s="88" t="s">
        <v>4</v>
      </c>
      <c r="D4987" s="487">
        <v>36.770000000000003</v>
      </c>
    </row>
    <row r="4988" spans="1:4" x14ac:dyDescent="0.25">
      <c r="A4988" s="88" t="s">
        <v>6643</v>
      </c>
      <c r="B4988" s="193" t="s">
        <v>14053</v>
      </c>
      <c r="C4988" s="88" t="s">
        <v>4</v>
      </c>
      <c r="D4988" s="487">
        <v>13.92</v>
      </c>
    </row>
    <row r="4989" spans="1:4" x14ac:dyDescent="0.25">
      <c r="A4989" s="88" t="s">
        <v>6644</v>
      </c>
      <c r="B4989" s="193" t="s">
        <v>6990</v>
      </c>
      <c r="C4989" s="88" t="s">
        <v>4</v>
      </c>
      <c r="D4989" s="487">
        <v>0.71</v>
      </c>
    </row>
    <row r="4990" spans="1:4" x14ac:dyDescent="0.25">
      <c r="A4990" s="88" t="s">
        <v>6645</v>
      </c>
      <c r="B4990" s="193" t="s">
        <v>11114</v>
      </c>
      <c r="C4990" s="88" t="s">
        <v>4</v>
      </c>
      <c r="D4990" s="487">
        <v>9.25</v>
      </c>
    </row>
    <row r="4991" spans="1:4" x14ac:dyDescent="0.25">
      <c r="A4991" s="88" t="s">
        <v>6646</v>
      </c>
      <c r="B4991" s="193" t="s">
        <v>11310</v>
      </c>
      <c r="C4991" s="88" t="s">
        <v>4</v>
      </c>
      <c r="D4991" s="487">
        <v>1.71</v>
      </c>
    </row>
    <row r="4992" spans="1:4" x14ac:dyDescent="0.25">
      <c r="A4992" s="88" t="s">
        <v>6647</v>
      </c>
      <c r="B4992" s="193" t="s">
        <v>9390</v>
      </c>
      <c r="C4992" s="88" t="s">
        <v>77</v>
      </c>
      <c r="D4992" s="487">
        <v>530</v>
      </c>
    </row>
    <row r="4993" spans="1:4" x14ac:dyDescent="0.25">
      <c r="A4993" s="88" t="s">
        <v>6648</v>
      </c>
      <c r="B4993" s="193" t="s">
        <v>11115</v>
      </c>
      <c r="C4993" s="88" t="s">
        <v>4</v>
      </c>
      <c r="D4993" s="487">
        <v>11.74</v>
      </c>
    </row>
    <row r="4994" spans="1:4" x14ac:dyDescent="0.25">
      <c r="A4994" s="88" t="s">
        <v>6649</v>
      </c>
      <c r="B4994" s="193" t="s">
        <v>11287</v>
      </c>
      <c r="C4994" s="88" t="s">
        <v>4</v>
      </c>
      <c r="D4994" s="487">
        <v>2.4300000000000002</v>
      </c>
    </row>
    <row r="4995" spans="1:4" x14ac:dyDescent="0.25">
      <c r="A4995" s="88" t="s">
        <v>6650</v>
      </c>
      <c r="B4995" s="193" t="s">
        <v>11116</v>
      </c>
      <c r="C4995" s="88" t="s">
        <v>4</v>
      </c>
      <c r="D4995" s="487">
        <v>20.010000000000002</v>
      </c>
    </row>
    <row r="4996" spans="1:4" ht="25" x14ac:dyDescent="0.25">
      <c r="A4996" s="88" t="s">
        <v>6652</v>
      </c>
      <c r="B4996" s="193" t="s">
        <v>9406</v>
      </c>
      <c r="C4996" s="88" t="s">
        <v>85</v>
      </c>
      <c r="D4996" s="487">
        <v>1038.8699999999999</v>
      </c>
    </row>
    <row r="4997" spans="1:4" x14ac:dyDescent="0.25">
      <c r="A4997" s="88" t="s">
        <v>6653</v>
      </c>
      <c r="B4997" s="193" t="s">
        <v>11199</v>
      </c>
      <c r="C4997" s="88" t="s">
        <v>4</v>
      </c>
      <c r="D4997" s="487">
        <v>1.67</v>
      </c>
    </row>
    <row r="4998" spans="1:4" x14ac:dyDescent="0.25">
      <c r="A4998" s="88" t="s">
        <v>6654</v>
      </c>
      <c r="B4998" s="193" t="s">
        <v>11294</v>
      </c>
      <c r="C4998" s="88" t="s">
        <v>4</v>
      </c>
      <c r="D4998" s="487">
        <v>18.64</v>
      </c>
    </row>
    <row r="4999" spans="1:4" x14ac:dyDescent="0.25">
      <c r="A4999" s="88" t="s">
        <v>6655</v>
      </c>
      <c r="B4999" s="193" t="s">
        <v>11293</v>
      </c>
      <c r="C4999" s="88" t="s">
        <v>4</v>
      </c>
      <c r="D4999" s="487">
        <v>1.64</v>
      </c>
    </row>
    <row r="5000" spans="1:4" x14ac:dyDescent="0.25">
      <c r="A5000" s="88" t="s">
        <v>6656</v>
      </c>
      <c r="B5000" s="193" t="s">
        <v>11131</v>
      </c>
      <c r="C5000" s="88" t="s">
        <v>4</v>
      </c>
      <c r="D5000" s="487">
        <v>11.53</v>
      </c>
    </row>
    <row r="5001" spans="1:4" x14ac:dyDescent="0.25">
      <c r="A5001" s="88" t="s">
        <v>10085</v>
      </c>
      <c r="B5001" s="193" t="s">
        <v>11313</v>
      </c>
      <c r="C5001" s="88" t="s">
        <v>4</v>
      </c>
      <c r="D5001" s="487">
        <v>1.34</v>
      </c>
    </row>
    <row r="5002" spans="1:4" x14ac:dyDescent="0.25">
      <c r="A5002" s="88" t="s">
        <v>6657</v>
      </c>
      <c r="B5002" s="193" t="s">
        <v>9407</v>
      </c>
      <c r="C5002" s="88" t="s">
        <v>77</v>
      </c>
      <c r="D5002" s="487">
        <v>5.7</v>
      </c>
    </row>
    <row r="5003" spans="1:4" x14ac:dyDescent="0.25">
      <c r="A5003" s="88" t="s">
        <v>6658</v>
      </c>
      <c r="B5003" s="193" t="s">
        <v>9398</v>
      </c>
      <c r="C5003" s="88" t="s">
        <v>77</v>
      </c>
      <c r="D5003" s="487">
        <v>18.43</v>
      </c>
    </row>
    <row r="5004" spans="1:4" x14ac:dyDescent="0.25">
      <c r="A5004" s="88" t="s">
        <v>6659</v>
      </c>
      <c r="B5004" s="193" t="s">
        <v>9399</v>
      </c>
      <c r="C5004" s="88" t="s">
        <v>77</v>
      </c>
      <c r="D5004" s="487">
        <v>30.8</v>
      </c>
    </row>
    <row r="5005" spans="1:4" x14ac:dyDescent="0.25">
      <c r="A5005" s="88" t="s">
        <v>6660</v>
      </c>
      <c r="B5005" s="193" t="s">
        <v>11161</v>
      </c>
      <c r="C5005" s="88" t="s">
        <v>4</v>
      </c>
      <c r="D5005" s="487">
        <v>15.28</v>
      </c>
    </row>
    <row r="5006" spans="1:4" x14ac:dyDescent="0.25">
      <c r="A5006" s="88" t="s">
        <v>6661</v>
      </c>
      <c r="B5006" s="193" t="s">
        <v>1868</v>
      </c>
      <c r="C5006" s="88" t="s">
        <v>4</v>
      </c>
      <c r="D5006" s="487">
        <v>79.099999999999994</v>
      </c>
    </row>
    <row r="5007" spans="1:4" x14ac:dyDescent="0.25">
      <c r="A5007" s="88" t="s">
        <v>6662</v>
      </c>
      <c r="B5007" s="193" t="s">
        <v>14054</v>
      </c>
      <c r="C5007" s="88" t="s">
        <v>77</v>
      </c>
      <c r="D5007" s="487">
        <v>4334.24</v>
      </c>
    </row>
    <row r="5008" spans="1:4" x14ac:dyDescent="0.25">
      <c r="A5008" s="88" t="s">
        <v>6663</v>
      </c>
      <c r="B5008" s="193" t="s">
        <v>11162</v>
      </c>
      <c r="C5008" s="88" t="s">
        <v>4</v>
      </c>
      <c r="D5008" s="487">
        <v>21.86</v>
      </c>
    </row>
    <row r="5009" spans="1:4" x14ac:dyDescent="0.25">
      <c r="A5009" s="88" t="s">
        <v>6664</v>
      </c>
      <c r="B5009" s="193" t="s">
        <v>6985</v>
      </c>
      <c r="C5009" s="88" t="s">
        <v>77</v>
      </c>
      <c r="D5009" s="487">
        <v>60.58</v>
      </c>
    </row>
    <row r="5010" spans="1:4" x14ac:dyDescent="0.25">
      <c r="A5010" s="88" t="s">
        <v>6665</v>
      </c>
      <c r="B5010" s="193" t="s">
        <v>11163</v>
      </c>
      <c r="C5010" s="88" t="s">
        <v>4</v>
      </c>
      <c r="D5010" s="487">
        <v>2.15</v>
      </c>
    </row>
    <row r="5011" spans="1:4" x14ac:dyDescent="0.25">
      <c r="A5011" s="88" t="s">
        <v>6666</v>
      </c>
      <c r="B5011" s="193" t="s">
        <v>14055</v>
      </c>
      <c r="C5011" s="88" t="s">
        <v>4</v>
      </c>
      <c r="D5011" s="487">
        <v>21.57</v>
      </c>
    </row>
    <row r="5012" spans="1:4" x14ac:dyDescent="0.25">
      <c r="A5012" s="88" t="s">
        <v>6667</v>
      </c>
      <c r="B5012" s="193" t="s">
        <v>11231</v>
      </c>
      <c r="C5012" s="88" t="s">
        <v>4</v>
      </c>
      <c r="D5012" s="487">
        <v>617.13</v>
      </c>
    </row>
    <row r="5013" spans="1:4" x14ac:dyDescent="0.25">
      <c r="A5013" s="88" t="s">
        <v>6668</v>
      </c>
      <c r="B5013" s="193" t="s">
        <v>11232</v>
      </c>
      <c r="C5013" s="88" t="s">
        <v>4</v>
      </c>
      <c r="D5013" s="487">
        <v>370.06</v>
      </c>
    </row>
    <row r="5014" spans="1:4" x14ac:dyDescent="0.25">
      <c r="A5014" s="88" t="s">
        <v>6669</v>
      </c>
      <c r="B5014" s="193" t="s">
        <v>6983</v>
      </c>
      <c r="C5014" s="88" t="s">
        <v>4</v>
      </c>
      <c r="D5014" s="487">
        <v>1.28</v>
      </c>
    </row>
    <row r="5015" spans="1:4" x14ac:dyDescent="0.25">
      <c r="A5015" s="88" t="s">
        <v>6671</v>
      </c>
      <c r="B5015" s="193" t="s">
        <v>11212</v>
      </c>
      <c r="C5015" s="88" t="s">
        <v>4</v>
      </c>
      <c r="D5015" s="487">
        <v>4.72</v>
      </c>
    </row>
    <row r="5016" spans="1:4" x14ac:dyDescent="0.25">
      <c r="A5016" s="88" t="s">
        <v>6672</v>
      </c>
      <c r="B5016" s="193" t="s">
        <v>11213</v>
      </c>
      <c r="C5016" s="88" t="s">
        <v>4</v>
      </c>
      <c r="D5016" s="487">
        <v>1.1599999999999999</v>
      </c>
    </row>
    <row r="5017" spans="1:4" x14ac:dyDescent="0.25">
      <c r="A5017" s="88" t="s">
        <v>6673</v>
      </c>
      <c r="B5017" s="193" t="s">
        <v>11138</v>
      </c>
      <c r="C5017" s="88" t="s">
        <v>4</v>
      </c>
      <c r="D5017" s="487">
        <v>0.75</v>
      </c>
    </row>
    <row r="5018" spans="1:4" x14ac:dyDescent="0.25">
      <c r="A5018" s="88" t="s">
        <v>11321</v>
      </c>
      <c r="B5018" s="193" t="s">
        <v>11322</v>
      </c>
      <c r="C5018" s="88" t="s">
        <v>4</v>
      </c>
      <c r="D5018" s="487">
        <v>85.21</v>
      </c>
    </row>
    <row r="5019" spans="1:4" ht="25" x14ac:dyDescent="0.25">
      <c r="A5019" s="88" t="s">
        <v>11323</v>
      </c>
      <c r="B5019" s="193" t="s">
        <v>11324</v>
      </c>
      <c r="C5019" s="88" t="s">
        <v>4</v>
      </c>
      <c r="D5019" s="487">
        <v>7.96</v>
      </c>
    </row>
    <row r="5020" spans="1:4" x14ac:dyDescent="0.25">
      <c r="A5020" s="88" t="s">
        <v>6695</v>
      </c>
      <c r="B5020" s="193" t="s">
        <v>11220</v>
      </c>
      <c r="C5020" s="88" t="s">
        <v>4</v>
      </c>
      <c r="D5020" s="487">
        <v>3.78</v>
      </c>
    </row>
    <row r="5021" spans="1:4" x14ac:dyDescent="0.25">
      <c r="A5021" s="88" t="s">
        <v>6696</v>
      </c>
      <c r="B5021" s="193" t="s">
        <v>11221</v>
      </c>
      <c r="C5021" s="88" t="s">
        <v>4</v>
      </c>
      <c r="D5021" s="487">
        <v>2.81</v>
      </c>
    </row>
    <row r="5022" spans="1:4" x14ac:dyDescent="0.25">
      <c r="A5022" s="88" t="s">
        <v>6674</v>
      </c>
      <c r="B5022" s="193" t="s">
        <v>11166</v>
      </c>
      <c r="C5022" s="88" t="s">
        <v>4</v>
      </c>
      <c r="D5022" s="487">
        <v>1.4</v>
      </c>
    </row>
    <row r="5023" spans="1:4" x14ac:dyDescent="0.25">
      <c r="A5023" s="88" t="s">
        <v>6675</v>
      </c>
      <c r="B5023" s="193" t="s">
        <v>11254</v>
      </c>
      <c r="C5023" s="88" t="s">
        <v>4</v>
      </c>
      <c r="D5023" s="487">
        <v>14.26</v>
      </c>
    </row>
    <row r="5024" spans="1:4" x14ac:dyDescent="0.25">
      <c r="A5024" s="88" t="s">
        <v>6676</v>
      </c>
      <c r="B5024" s="193" t="s">
        <v>11168</v>
      </c>
      <c r="C5024" s="88" t="s">
        <v>4</v>
      </c>
      <c r="D5024" s="487">
        <v>7.81</v>
      </c>
    </row>
    <row r="5025" spans="1:4" x14ac:dyDescent="0.25">
      <c r="A5025" s="88" t="s">
        <v>6677</v>
      </c>
      <c r="B5025" s="193" t="s">
        <v>11285</v>
      </c>
      <c r="C5025" s="88" t="s">
        <v>4</v>
      </c>
      <c r="D5025" s="487">
        <v>2</v>
      </c>
    </row>
    <row r="5026" spans="1:4" x14ac:dyDescent="0.25">
      <c r="A5026" s="88" t="s">
        <v>6678</v>
      </c>
      <c r="B5026" s="193" t="s">
        <v>12460</v>
      </c>
      <c r="C5026" s="88" t="s">
        <v>4</v>
      </c>
      <c r="D5026" s="487">
        <v>22.69</v>
      </c>
    </row>
    <row r="5027" spans="1:4" x14ac:dyDescent="0.25">
      <c r="A5027" s="88" t="s">
        <v>6679</v>
      </c>
      <c r="B5027" s="193" t="s">
        <v>11140</v>
      </c>
      <c r="C5027" s="88" t="s">
        <v>4</v>
      </c>
      <c r="D5027" s="487">
        <v>6.25</v>
      </c>
    </row>
    <row r="5028" spans="1:4" x14ac:dyDescent="0.25">
      <c r="A5028" s="88" t="s">
        <v>10092</v>
      </c>
      <c r="B5028" s="193" t="s">
        <v>11316</v>
      </c>
      <c r="C5028" s="88" t="s">
        <v>4</v>
      </c>
      <c r="D5028" s="487">
        <v>15.13</v>
      </c>
    </row>
    <row r="5029" spans="1:4" x14ac:dyDescent="0.25">
      <c r="A5029" s="88" t="s">
        <v>10093</v>
      </c>
      <c r="B5029" s="193" t="s">
        <v>11317</v>
      </c>
      <c r="C5029" s="88" t="s">
        <v>4</v>
      </c>
      <c r="D5029" s="487">
        <v>1.98</v>
      </c>
    </row>
    <row r="5030" spans="1:4" x14ac:dyDescent="0.25">
      <c r="A5030" s="88" t="s">
        <v>6680</v>
      </c>
      <c r="B5030" s="193" t="s">
        <v>11141</v>
      </c>
      <c r="C5030" s="88" t="s">
        <v>4</v>
      </c>
      <c r="D5030" s="487">
        <v>3.42</v>
      </c>
    </row>
    <row r="5031" spans="1:4" x14ac:dyDescent="0.25">
      <c r="A5031" s="88" t="s">
        <v>6681</v>
      </c>
      <c r="B5031" s="193" t="s">
        <v>11169</v>
      </c>
      <c r="C5031" s="88" t="s">
        <v>4</v>
      </c>
      <c r="D5031" s="487">
        <v>4.47</v>
      </c>
    </row>
    <row r="5032" spans="1:4" ht="25" x14ac:dyDescent="0.25">
      <c r="A5032" s="88" t="s">
        <v>6682</v>
      </c>
      <c r="B5032" s="193" t="s">
        <v>11256</v>
      </c>
      <c r="C5032" s="88" t="s">
        <v>4</v>
      </c>
      <c r="D5032" s="487">
        <v>12.34</v>
      </c>
    </row>
    <row r="5033" spans="1:4" x14ac:dyDescent="0.25">
      <c r="A5033" s="88" t="s">
        <v>6683</v>
      </c>
      <c r="B5033" s="193" t="s">
        <v>11216</v>
      </c>
      <c r="C5033" s="88" t="s">
        <v>4</v>
      </c>
      <c r="D5033" s="487">
        <v>8.67</v>
      </c>
    </row>
    <row r="5034" spans="1:4" ht="25" x14ac:dyDescent="0.25">
      <c r="A5034" s="88" t="s">
        <v>10086</v>
      </c>
      <c r="B5034" s="193" t="s">
        <v>11314</v>
      </c>
      <c r="C5034" s="88" t="s">
        <v>4</v>
      </c>
      <c r="D5034" s="487">
        <v>3.67</v>
      </c>
    </row>
    <row r="5035" spans="1:4" x14ac:dyDescent="0.25">
      <c r="A5035" s="88" t="s">
        <v>6684</v>
      </c>
      <c r="B5035" s="193" t="s">
        <v>11304</v>
      </c>
      <c r="C5035" s="88" t="s">
        <v>4</v>
      </c>
      <c r="D5035" s="487">
        <v>455.87</v>
      </c>
    </row>
    <row r="5036" spans="1:4" x14ac:dyDescent="0.25">
      <c r="A5036" s="88" t="s">
        <v>6685</v>
      </c>
      <c r="B5036" s="193" t="s">
        <v>11305</v>
      </c>
      <c r="C5036" s="88" t="s">
        <v>4</v>
      </c>
      <c r="D5036" s="487">
        <v>268.48</v>
      </c>
    </row>
    <row r="5037" spans="1:4" x14ac:dyDescent="0.25">
      <c r="A5037" s="88" t="s">
        <v>6686</v>
      </c>
      <c r="B5037" s="193" t="s">
        <v>11302</v>
      </c>
      <c r="C5037" s="88" t="s">
        <v>4</v>
      </c>
      <c r="D5037" s="487">
        <v>632.83000000000004</v>
      </c>
    </row>
    <row r="5038" spans="1:4" x14ac:dyDescent="0.25">
      <c r="A5038" s="88" t="s">
        <v>6687</v>
      </c>
      <c r="B5038" s="193" t="s">
        <v>11303</v>
      </c>
      <c r="C5038" s="88" t="s">
        <v>4</v>
      </c>
      <c r="D5038" s="487">
        <v>369.07</v>
      </c>
    </row>
    <row r="5039" spans="1:4" x14ac:dyDescent="0.25">
      <c r="A5039" s="88" t="s">
        <v>6688</v>
      </c>
      <c r="B5039" s="193" t="s">
        <v>11306</v>
      </c>
      <c r="C5039" s="88" t="s">
        <v>4</v>
      </c>
      <c r="D5039" s="487">
        <v>710.01</v>
      </c>
    </row>
    <row r="5040" spans="1:4" x14ac:dyDescent="0.25">
      <c r="A5040" s="88" t="s">
        <v>6689</v>
      </c>
      <c r="B5040" s="193" t="s">
        <v>11307</v>
      </c>
      <c r="C5040" s="88" t="s">
        <v>4</v>
      </c>
      <c r="D5040" s="487">
        <v>409.31</v>
      </c>
    </row>
    <row r="5041" spans="1:4" x14ac:dyDescent="0.25">
      <c r="A5041" s="88" t="s">
        <v>6690</v>
      </c>
      <c r="B5041" s="193" t="s">
        <v>11144</v>
      </c>
      <c r="C5041" s="88" t="s">
        <v>4</v>
      </c>
      <c r="D5041" s="487">
        <v>6.91</v>
      </c>
    </row>
    <row r="5042" spans="1:4" x14ac:dyDescent="0.25">
      <c r="A5042" s="88" t="s">
        <v>6691</v>
      </c>
      <c r="B5042" s="193" t="s">
        <v>11281</v>
      </c>
      <c r="C5042" s="88" t="s">
        <v>4</v>
      </c>
      <c r="D5042" s="487">
        <v>172.22</v>
      </c>
    </row>
    <row r="5043" spans="1:4" x14ac:dyDescent="0.25">
      <c r="A5043" s="88" t="s">
        <v>6692</v>
      </c>
      <c r="B5043" s="193" t="s">
        <v>11282</v>
      </c>
      <c r="C5043" s="88" t="s">
        <v>4</v>
      </c>
      <c r="D5043" s="487">
        <v>105.36</v>
      </c>
    </row>
    <row r="5044" spans="1:4" x14ac:dyDescent="0.25">
      <c r="A5044" s="88" t="s">
        <v>6651</v>
      </c>
      <c r="B5044" s="193" t="s">
        <v>11123</v>
      </c>
      <c r="C5044" s="88" t="s">
        <v>4</v>
      </c>
      <c r="D5044" s="487">
        <v>19.27</v>
      </c>
    </row>
    <row r="5045" spans="1:4" x14ac:dyDescent="0.25">
      <c r="A5045" s="88" t="s">
        <v>6693</v>
      </c>
      <c r="B5045" s="193" t="s">
        <v>11145</v>
      </c>
      <c r="C5045" s="88" t="s">
        <v>4</v>
      </c>
      <c r="D5045" s="487">
        <v>1.1399999999999999</v>
      </c>
    </row>
    <row r="5046" spans="1:4" x14ac:dyDescent="0.25">
      <c r="A5046" s="88" t="s">
        <v>6694</v>
      </c>
      <c r="B5046" s="193" t="s">
        <v>118</v>
      </c>
      <c r="C5046" s="88" t="s">
        <v>4</v>
      </c>
      <c r="D5046" s="487">
        <v>1.92</v>
      </c>
    </row>
    <row r="5047" spans="1:4" x14ac:dyDescent="0.25">
      <c r="A5047" s="88" t="s">
        <v>6697</v>
      </c>
      <c r="B5047" s="193" t="s">
        <v>10084</v>
      </c>
      <c r="C5047" s="88" t="s">
        <v>4</v>
      </c>
      <c r="D5047" s="487">
        <v>1.24</v>
      </c>
    </row>
    <row r="5048" spans="1:4" x14ac:dyDescent="0.25">
      <c r="A5048" s="88" t="s">
        <v>6698</v>
      </c>
      <c r="B5048" s="193" t="s">
        <v>11148</v>
      </c>
      <c r="C5048" s="88" t="s">
        <v>4</v>
      </c>
      <c r="D5048" s="487">
        <v>5.47</v>
      </c>
    </row>
    <row r="5049" spans="1:4" x14ac:dyDescent="0.25">
      <c r="A5049" s="88" t="s">
        <v>6699</v>
      </c>
      <c r="B5049" s="193" t="s">
        <v>11152</v>
      </c>
      <c r="C5049" s="88" t="s">
        <v>4</v>
      </c>
      <c r="D5049" s="487">
        <v>8.2899999999999991</v>
      </c>
    </row>
    <row r="5050" spans="1:4" x14ac:dyDescent="0.25">
      <c r="A5050" s="88" t="s">
        <v>6700</v>
      </c>
      <c r="B5050" s="193" t="s">
        <v>11288</v>
      </c>
      <c r="C5050" s="88" t="s">
        <v>4</v>
      </c>
      <c r="D5050" s="487">
        <v>1.85</v>
      </c>
    </row>
    <row r="5051" spans="1:4" x14ac:dyDescent="0.25">
      <c r="A5051" s="88" t="s">
        <v>6701</v>
      </c>
      <c r="B5051" s="193" t="s">
        <v>11260</v>
      </c>
      <c r="C5051" s="88" t="s">
        <v>4</v>
      </c>
      <c r="D5051" s="487">
        <v>1.84</v>
      </c>
    </row>
    <row r="5052" spans="1:4" x14ac:dyDescent="0.25">
      <c r="A5052" s="88" t="s">
        <v>11325</v>
      </c>
      <c r="B5052" s="193" t="s">
        <v>14413</v>
      </c>
      <c r="C5052" s="88" t="s">
        <v>4</v>
      </c>
      <c r="D5052" s="487">
        <v>90.45</v>
      </c>
    </row>
    <row r="5053" spans="1:4" x14ac:dyDescent="0.25">
      <c r="A5053" s="88" t="s">
        <v>11326</v>
      </c>
      <c r="B5053" s="193" t="s">
        <v>14414</v>
      </c>
      <c r="C5053" s="88" t="s">
        <v>4</v>
      </c>
      <c r="D5053" s="487">
        <v>48.61</v>
      </c>
    </row>
    <row r="5054" spans="1:4" x14ac:dyDescent="0.25">
      <c r="A5054" s="88" t="s">
        <v>6702</v>
      </c>
      <c r="B5054" s="193" t="s">
        <v>11223</v>
      </c>
      <c r="C5054" s="88" t="s">
        <v>4</v>
      </c>
      <c r="D5054" s="487">
        <v>1.65</v>
      </c>
    </row>
    <row r="5055" spans="1:4" ht="25" x14ac:dyDescent="0.25">
      <c r="A5055" s="88" t="s">
        <v>6703</v>
      </c>
      <c r="B5055" s="193" t="s">
        <v>11283</v>
      </c>
      <c r="C5055" s="88" t="s">
        <v>4</v>
      </c>
      <c r="D5055" s="487">
        <v>48.7</v>
      </c>
    </row>
    <row r="5056" spans="1:4" ht="25" x14ac:dyDescent="0.25">
      <c r="A5056" s="88" t="s">
        <v>6705</v>
      </c>
      <c r="B5056" s="193" t="s">
        <v>11225</v>
      </c>
      <c r="C5056" s="88" t="s">
        <v>4</v>
      </c>
      <c r="D5056" s="487">
        <v>54.85</v>
      </c>
    </row>
    <row r="5057" spans="1:4" ht="25" x14ac:dyDescent="0.25">
      <c r="A5057" s="88" t="s">
        <v>6704</v>
      </c>
      <c r="B5057" s="193" t="s">
        <v>11224</v>
      </c>
      <c r="C5057" s="88" t="s">
        <v>4</v>
      </c>
      <c r="D5057" s="487">
        <v>38.35</v>
      </c>
    </row>
    <row r="5058" spans="1:4" x14ac:dyDescent="0.25">
      <c r="A5058" s="88" t="s">
        <v>10087</v>
      </c>
      <c r="B5058" s="193" t="s">
        <v>11315</v>
      </c>
      <c r="C5058" s="88" t="s">
        <v>4</v>
      </c>
      <c r="D5058" s="487">
        <v>3.85</v>
      </c>
    </row>
    <row r="5059" spans="1:4" x14ac:dyDescent="0.25">
      <c r="A5059" s="88" t="s">
        <v>6706</v>
      </c>
      <c r="B5059" s="193" t="s">
        <v>11261</v>
      </c>
      <c r="C5059" s="88" t="s">
        <v>4</v>
      </c>
      <c r="D5059" s="487">
        <v>3.48</v>
      </c>
    </row>
    <row r="5060" spans="1:4" x14ac:dyDescent="0.25">
      <c r="A5060" s="88" t="s">
        <v>6707</v>
      </c>
      <c r="B5060" s="193" t="s">
        <v>11226</v>
      </c>
      <c r="C5060" s="88" t="s">
        <v>4</v>
      </c>
      <c r="D5060" s="487">
        <v>10.65</v>
      </c>
    </row>
    <row r="5061" spans="1:4" x14ac:dyDescent="0.25">
      <c r="A5061" s="88" t="s">
        <v>6708</v>
      </c>
      <c r="B5061" s="193" t="s">
        <v>9400</v>
      </c>
      <c r="C5061" s="88" t="s">
        <v>77</v>
      </c>
      <c r="D5061" s="487">
        <v>878.28</v>
      </c>
    </row>
    <row r="5062" spans="1:4" x14ac:dyDescent="0.25">
      <c r="A5062" s="88" t="s">
        <v>6709</v>
      </c>
      <c r="B5062" s="193" t="s">
        <v>9397</v>
      </c>
      <c r="C5062" s="88" t="s">
        <v>74</v>
      </c>
      <c r="D5062" s="487">
        <v>5</v>
      </c>
    </row>
    <row r="5063" spans="1:4" x14ac:dyDescent="0.25">
      <c r="A5063" s="88" t="s">
        <v>6710</v>
      </c>
      <c r="B5063" s="193" t="s">
        <v>11311</v>
      </c>
      <c r="C5063" s="88" t="s">
        <v>4</v>
      </c>
      <c r="D5063" s="487">
        <v>21.16</v>
      </c>
    </row>
    <row r="5064" spans="1:4" x14ac:dyDescent="0.25">
      <c r="A5064" s="88" t="s">
        <v>6711</v>
      </c>
      <c r="B5064" s="193" t="s">
        <v>11312</v>
      </c>
      <c r="C5064" s="88" t="s">
        <v>4</v>
      </c>
      <c r="D5064" s="487">
        <v>6.29</v>
      </c>
    </row>
    <row r="5065" spans="1:4" ht="25" x14ac:dyDescent="0.25">
      <c r="A5065" s="88" t="s">
        <v>6634</v>
      </c>
      <c r="B5065" s="193" t="s">
        <v>14025</v>
      </c>
      <c r="C5065" s="88" t="s">
        <v>4</v>
      </c>
      <c r="D5065" s="487">
        <v>32.26</v>
      </c>
    </row>
    <row r="5066" spans="1:4" ht="25" x14ac:dyDescent="0.25">
      <c r="A5066" s="88" t="s">
        <v>6635</v>
      </c>
      <c r="B5066" s="193" t="s">
        <v>14026</v>
      </c>
      <c r="C5066" s="88" t="s">
        <v>4</v>
      </c>
      <c r="D5066" s="487">
        <v>8.8000000000000007</v>
      </c>
    </row>
    <row r="5067" spans="1:4" x14ac:dyDescent="0.25">
      <c r="A5067" s="88" t="s">
        <v>6712</v>
      </c>
      <c r="B5067" s="193" t="s">
        <v>9948</v>
      </c>
      <c r="C5067" s="88" t="s">
        <v>4</v>
      </c>
      <c r="D5067" s="487">
        <v>303.08999999999997</v>
      </c>
    </row>
    <row r="5068" spans="1:4" ht="25" x14ac:dyDescent="0.25">
      <c r="A5068" s="88" t="s">
        <v>6713</v>
      </c>
      <c r="B5068" s="193" t="s">
        <v>6984</v>
      </c>
      <c r="C5068" s="88" t="s">
        <v>4</v>
      </c>
      <c r="D5068" s="487">
        <v>4.45</v>
      </c>
    </row>
    <row r="5069" spans="1:4" ht="25" x14ac:dyDescent="0.25">
      <c r="A5069" s="88" t="s">
        <v>6714</v>
      </c>
      <c r="B5069" s="193" t="s">
        <v>11175</v>
      </c>
      <c r="C5069" s="88" t="s">
        <v>4</v>
      </c>
      <c r="D5069" s="487">
        <v>309.87</v>
      </c>
    </row>
    <row r="5070" spans="1:4" ht="25" x14ac:dyDescent="0.25">
      <c r="A5070" s="88" t="s">
        <v>6715</v>
      </c>
      <c r="B5070" s="193" t="s">
        <v>11278</v>
      </c>
      <c r="C5070" s="88" t="s">
        <v>4</v>
      </c>
      <c r="D5070" s="487">
        <v>178.22</v>
      </c>
    </row>
    <row r="5071" spans="1:4" x14ac:dyDescent="0.25">
      <c r="A5071" s="88" t="s">
        <v>12873</v>
      </c>
      <c r="B5071" s="193" t="s">
        <v>12874</v>
      </c>
      <c r="C5071" s="88" t="s">
        <v>4</v>
      </c>
      <c r="D5071" s="487">
        <v>2.63</v>
      </c>
    </row>
    <row r="5072" spans="1:4" ht="25" x14ac:dyDescent="0.25">
      <c r="A5072" s="88" t="s">
        <v>12932</v>
      </c>
      <c r="B5072" s="193" t="s">
        <v>12933</v>
      </c>
      <c r="C5072" s="88" t="s">
        <v>4</v>
      </c>
      <c r="D5072" s="487">
        <v>2.57</v>
      </c>
    </row>
    <row r="5073" spans="1:4" ht="25" x14ac:dyDescent="0.25">
      <c r="A5073" s="88" t="s">
        <v>12934</v>
      </c>
      <c r="B5073" s="193" t="s">
        <v>12935</v>
      </c>
      <c r="C5073" s="88" t="s">
        <v>4</v>
      </c>
      <c r="D5073" s="487">
        <v>1.75</v>
      </c>
    </row>
    <row r="5074" spans="1:4" x14ac:dyDescent="0.25">
      <c r="A5074" s="88" t="s">
        <v>13076</v>
      </c>
      <c r="B5074" s="193" t="s">
        <v>13077</v>
      </c>
      <c r="C5074" s="88" t="s">
        <v>4</v>
      </c>
      <c r="D5074" s="487">
        <v>4.6500000000000004</v>
      </c>
    </row>
    <row r="5075" spans="1:4" x14ac:dyDescent="0.25">
      <c r="A5075" s="88" t="s">
        <v>14217</v>
      </c>
      <c r="B5075" s="193" t="s">
        <v>14218</v>
      </c>
      <c r="C5075" s="88" t="s">
        <v>77</v>
      </c>
      <c r="D5075" s="487">
        <v>47.64</v>
      </c>
    </row>
    <row r="5076" spans="1:4" x14ac:dyDescent="0.25">
      <c r="A5076" s="88" t="s">
        <v>14415</v>
      </c>
      <c r="B5076" s="193" t="s">
        <v>14416</v>
      </c>
      <c r="C5076" s="88" t="s">
        <v>4</v>
      </c>
      <c r="D5076" s="487">
        <v>49.63</v>
      </c>
    </row>
    <row r="5077" spans="1:4" x14ac:dyDescent="0.25">
      <c r="A5077" s="88" t="s">
        <v>14417</v>
      </c>
      <c r="B5077" s="193" t="s">
        <v>14418</v>
      </c>
      <c r="C5077" s="88" t="s">
        <v>4</v>
      </c>
      <c r="D5077" s="487">
        <v>22.86</v>
      </c>
    </row>
    <row r="5078" spans="1:4" x14ac:dyDescent="0.25">
      <c r="A5078" s="88" t="s">
        <v>14419</v>
      </c>
      <c r="B5078" s="193" t="s">
        <v>14420</v>
      </c>
      <c r="C5078" s="88" t="s">
        <v>4</v>
      </c>
      <c r="D5078" s="487">
        <v>224.07</v>
      </c>
    </row>
    <row r="5079" spans="1:4" x14ac:dyDescent="0.25">
      <c r="A5079" s="88" t="s">
        <v>14421</v>
      </c>
      <c r="B5079" s="193" t="s">
        <v>14422</v>
      </c>
      <c r="C5079" s="88" t="s">
        <v>4</v>
      </c>
      <c r="D5079" s="487">
        <v>107.61</v>
      </c>
    </row>
    <row r="5080" spans="1:4" x14ac:dyDescent="0.25">
      <c r="A5080" s="88" t="s">
        <v>14423</v>
      </c>
      <c r="B5080" s="193" t="s">
        <v>14424</v>
      </c>
      <c r="C5080" s="88" t="s">
        <v>4</v>
      </c>
      <c r="D5080" s="487">
        <v>98.86</v>
      </c>
    </row>
    <row r="5081" spans="1:4" x14ac:dyDescent="0.25">
      <c r="A5081" s="88" t="s">
        <v>14425</v>
      </c>
      <c r="B5081" s="193" t="s">
        <v>14426</v>
      </c>
      <c r="C5081" s="88" t="s">
        <v>4</v>
      </c>
      <c r="D5081" s="487">
        <v>53.12</v>
      </c>
    </row>
    <row r="5082" spans="1:4" ht="25" x14ac:dyDescent="0.25">
      <c r="A5082" s="88" t="s">
        <v>14632</v>
      </c>
      <c r="B5082" s="193" t="s">
        <v>14633</v>
      </c>
      <c r="C5082" s="88" t="s">
        <v>77</v>
      </c>
      <c r="D5082" s="487">
        <v>257602.35</v>
      </c>
    </row>
    <row r="5083" spans="1:4" x14ac:dyDescent="0.25">
      <c r="A5083" s="88" t="s">
        <v>14636</v>
      </c>
      <c r="B5083" s="193" t="s">
        <v>14637</v>
      </c>
      <c r="C5083" s="88" t="s">
        <v>77</v>
      </c>
      <c r="D5083" s="487">
        <v>918.66</v>
      </c>
    </row>
    <row r="5084" spans="1:4" ht="37.5" x14ac:dyDescent="0.25">
      <c r="A5084" s="88" t="s">
        <v>21575</v>
      </c>
      <c r="B5084" s="193" t="s">
        <v>21576</v>
      </c>
      <c r="C5084" s="88" t="s">
        <v>4</v>
      </c>
      <c r="D5084" s="487">
        <v>12.57</v>
      </c>
    </row>
    <row r="5085" spans="1:4" ht="37.5" x14ac:dyDescent="0.25">
      <c r="A5085" s="88" t="s">
        <v>21577</v>
      </c>
      <c r="B5085" s="193" t="s">
        <v>21578</v>
      </c>
      <c r="C5085" s="88" t="s">
        <v>4</v>
      </c>
      <c r="D5085" s="487">
        <v>4.47</v>
      </c>
    </row>
    <row r="5086" spans="1:4" ht="37.5" x14ac:dyDescent="0.25">
      <c r="A5086" s="88" t="s">
        <v>21579</v>
      </c>
      <c r="B5086" s="193" t="s">
        <v>21580</v>
      </c>
      <c r="C5086" s="88" t="s">
        <v>4</v>
      </c>
      <c r="D5086" s="487">
        <v>15.05</v>
      </c>
    </row>
    <row r="5087" spans="1:4" ht="37.5" x14ac:dyDescent="0.25">
      <c r="A5087" s="88" t="s">
        <v>21581</v>
      </c>
      <c r="B5087" s="193" t="s">
        <v>21582</v>
      </c>
      <c r="C5087" s="88" t="s">
        <v>4</v>
      </c>
      <c r="D5087" s="487">
        <v>6.04</v>
      </c>
    </row>
    <row r="5088" spans="1:4" x14ac:dyDescent="0.25">
      <c r="A5088" s="88"/>
      <c r="B5088" s="193" t="s">
        <v>12461</v>
      </c>
      <c r="C5088" s="88"/>
      <c r="D5088" s="487"/>
    </row>
    <row r="5089" spans="1:4" ht="25" x14ac:dyDescent="0.25">
      <c r="A5089" s="88" t="s">
        <v>6716</v>
      </c>
      <c r="B5089" s="193" t="s">
        <v>9935</v>
      </c>
      <c r="C5089" s="88" t="s">
        <v>4</v>
      </c>
      <c r="D5089" s="487">
        <v>230.82</v>
      </c>
    </row>
    <row r="5090" spans="1:4" ht="25" x14ac:dyDescent="0.25">
      <c r="A5090" s="88" t="s">
        <v>6717</v>
      </c>
      <c r="B5090" s="193" t="s">
        <v>11264</v>
      </c>
      <c r="C5090" s="88" t="s">
        <v>4</v>
      </c>
      <c r="D5090" s="487">
        <v>124.96</v>
      </c>
    </row>
    <row r="5091" spans="1:4" ht="25" x14ac:dyDescent="0.25">
      <c r="A5091" s="88" t="s">
        <v>6718</v>
      </c>
      <c r="B5091" s="193" t="s">
        <v>9940</v>
      </c>
      <c r="C5091" s="88" t="s">
        <v>4</v>
      </c>
      <c r="D5091" s="487">
        <v>268.98</v>
      </c>
    </row>
    <row r="5092" spans="1:4" ht="25" x14ac:dyDescent="0.25">
      <c r="A5092" s="88" t="s">
        <v>6719</v>
      </c>
      <c r="B5092" s="193" t="s">
        <v>9945</v>
      </c>
      <c r="C5092" s="88" t="s">
        <v>4</v>
      </c>
      <c r="D5092" s="487">
        <v>126.89</v>
      </c>
    </row>
    <row r="5093" spans="1:4" ht="25" x14ac:dyDescent="0.25">
      <c r="A5093" s="88" t="s">
        <v>6720</v>
      </c>
      <c r="B5093" s="193" t="s">
        <v>9941</v>
      </c>
      <c r="C5093" s="88" t="s">
        <v>4</v>
      </c>
      <c r="D5093" s="487">
        <v>265.82</v>
      </c>
    </row>
    <row r="5094" spans="1:4" ht="25" x14ac:dyDescent="0.25">
      <c r="A5094" s="88" t="s">
        <v>6722</v>
      </c>
      <c r="B5094" s="193" t="s">
        <v>11142</v>
      </c>
      <c r="C5094" s="88" t="s">
        <v>4</v>
      </c>
      <c r="D5094" s="487">
        <v>281.74</v>
      </c>
    </row>
    <row r="5095" spans="1:4" ht="25" x14ac:dyDescent="0.25">
      <c r="A5095" s="88" t="s">
        <v>6721</v>
      </c>
      <c r="B5095" s="193" t="s">
        <v>11217</v>
      </c>
      <c r="C5095" s="88" t="s">
        <v>4</v>
      </c>
      <c r="D5095" s="487">
        <v>122.37</v>
      </c>
    </row>
    <row r="5096" spans="1:4" x14ac:dyDescent="0.25">
      <c r="A5096" s="88" t="s">
        <v>6723</v>
      </c>
      <c r="B5096" s="193" t="s">
        <v>11143</v>
      </c>
      <c r="C5096" s="88" t="s">
        <v>4</v>
      </c>
      <c r="D5096" s="487">
        <v>239.05</v>
      </c>
    </row>
    <row r="5097" spans="1:4" ht="25" x14ac:dyDescent="0.25">
      <c r="A5097" s="88" t="s">
        <v>6724</v>
      </c>
      <c r="B5097" s="193" t="s">
        <v>11277</v>
      </c>
      <c r="C5097" s="88" t="s">
        <v>4</v>
      </c>
      <c r="D5097" s="487">
        <v>115.69</v>
      </c>
    </row>
    <row r="5098" spans="1:4" x14ac:dyDescent="0.25">
      <c r="A5098" s="88" t="s">
        <v>6725</v>
      </c>
      <c r="B5098" s="193" t="s">
        <v>11218</v>
      </c>
      <c r="C5098" s="88" t="s">
        <v>4</v>
      </c>
      <c r="D5098" s="487">
        <v>125.94</v>
      </c>
    </row>
    <row r="5099" spans="1:4" x14ac:dyDescent="0.25">
      <c r="A5099" s="88" t="s">
        <v>6732</v>
      </c>
      <c r="B5099" s="193" t="s">
        <v>11295</v>
      </c>
      <c r="C5099" s="88" t="s">
        <v>4</v>
      </c>
      <c r="D5099" s="487">
        <v>79.41</v>
      </c>
    </row>
    <row r="5100" spans="1:4" ht="25" x14ac:dyDescent="0.25">
      <c r="A5100" s="88" t="s">
        <v>6726</v>
      </c>
      <c r="B5100" s="193" t="s">
        <v>11146</v>
      </c>
      <c r="C5100" s="88" t="s">
        <v>4</v>
      </c>
      <c r="D5100" s="487">
        <v>181.94</v>
      </c>
    </row>
    <row r="5101" spans="1:4" ht="25" x14ac:dyDescent="0.25">
      <c r="A5101" s="88" t="s">
        <v>6727</v>
      </c>
      <c r="B5101" s="193" t="s">
        <v>11147</v>
      </c>
      <c r="C5101" s="88" t="s">
        <v>4</v>
      </c>
      <c r="D5101" s="487">
        <v>94.21</v>
      </c>
    </row>
    <row r="5102" spans="1:4" x14ac:dyDescent="0.25">
      <c r="A5102" s="88" t="s">
        <v>6728</v>
      </c>
      <c r="B5102" s="193" t="s">
        <v>11227</v>
      </c>
      <c r="C5102" s="88" t="s">
        <v>4</v>
      </c>
      <c r="D5102" s="487">
        <v>129.86000000000001</v>
      </c>
    </row>
    <row r="5103" spans="1:4" x14ac:dyDescent="0.25">
      <c r="A5103" s="88" t="s">
        <v>6729</v>
      </c>
      <c r="B5103" s="193" t="s">
        <v>11172</v>
      </c>
      <c r="C5103" s="88" t="s">
        <v>4</v>
      </c>
      <c r="D5103" s="487">
        <v>149.44</v>
      </c>
    </row>
    <row r="5104" spans="1:4" ht="25" x14ac:dyDescent="0.25">
      <c r="A5104" s="88" t="s">
        <v>6730</v>
      </c>
      <c r="B5104" s="193" t="s">
        <v>11173</v>
      </c>
      <c r="C5104" s="88" t="s">
        <v>4</v>
      </c>
      <c r="D5104" s="487">
        <v>300.16000000000003</v>
      </c>
    </row>
    <row r="5105" spans="1:4" ht="25" x14ac:dyDescent="0.25">
      <c r="A5105" s="88" t="s">
        <v>6731</v>
      </c>
      <c r="B5105" s="193" t="s">
        <v>11174</v>
      </c>
      <c r="C5105" s="88" t="s">
        <v>4</v>
      </c>
      <c r="D5105" s="487">
        <v>234.9</v>
      </c>
    </row>
    <row r="5106" spans="1:4" x14ac:dyDescent="0.25">
      <c r="A5106" s="88"/>
      <c r="B5106" s="193" t="s">
        <v>12462</v>
      </c>
      <c r="C5106" s="88"/>
      <c r="D5106" s="487"/>
    </row>
    <row r="5107" spans="1:4" x14ac:dyDescent="0.25">
      <c r="A5107" s="88" t="s">
        <v>6735</v>
      </c>
      <c r="B5107" s="193" t="s">
        <v>6981</v>
      </c>
      <c r="C5107" s="88" t="s">
        <v>4</v>
      </c>
      <c r="D5107" s="487">
        <v>126.32</v>
      </c>
    </row>
    <row r="5108" spans="1:4" x14ac:dyDescent="0.25">
      <c r="A5108" s="88" t="s">
        <v>6736</v>
      </c>
      <c r="B5108" s="193" t="s">
        <v>9946</v>
      </c>
      <c r="C5108" s="88" t="s">
        <v>4</v>
      </c>
      <c r="D5108" s="487">
        <v>69.06</v>
      </c>
    </row>
    <row r="5109" spans="1:4" x14ac:dyDescent="0.25">
      <c r="A5109" s="88"/>
      <c r="B5109" s="193" t="s">
        <v>11651</v>
      </c>
      <c r="C5109" s="88"/>
      <c r="D5109" s="487"/>
    </row>
    <row r="5110" spans="1:4" x14ac:dyDescent="0.25">
      <c r="A5110" s="88" t="s">
        <v>6844</v>
      </c>
      <c r="B5110" s="193" t="s">
        <v>11247</v>
      </c>
      <c r="C5110" s="88" t="s">
        <v>4</v>
      </c>
      <c r="D5110" s="487">
        <v>2.41</v>
      </c>
    </row>
    <row r="5111" spans="1:4" x14ac:dyDescent="0.25">
      <c r="A5111" s="88" t="s">
        <v>6670</v>
      </c>
      <c r="B5111" s="193" t="s">
        <v>11284</v>
      </c>
      <c r="C5111" s="88" t="s">
        <v>4</v>
      </c>
      <c r="D5111" s="487">
        <v>18.79</v>
      </c>
    </row>
    <row r="5112" spans="1:4" x14ac:dyDescent="0.25">
      <c r="A5112" s="88" t="s">
        <v>6832</v>
      </c>
      <c r="B5112" s="193" t="s">
        <v>11252</v>
      </c>
      <c r="C5112" s="88" t="s">
        <v>85</v>
      </c>
      <c r="D5112" s="487">
        <v>765.24</v>
      </c>
    </row>
    <row r="5113" spans="1:4" ht="25" x14ac:dyDescent="0.25">
      <c r="A5113" s="88" t="s">
        <v>6835</v>
      </c>
      <c r="B5113" s="193" t="s">
        <v>11253</v>
      </c>
      <c r="C5113" s="88" t="s">
        <v>85</v>
      </c>
      <c r="D5113" s="487">
        <v>728</v>
      </c>
    </row>
    <row r="5114" spans="1:4" ht="25" x14ac:dyDescent="0.25">
      <c r="A5114" s="88" t="s">
        <v>6853</v>
      </c>
      <c r="B5114" s="193" t="s">
        <v>11263</v>
      </c>
      <c r="C5114" s="88" t="s">
        <v>4</v>
      </c>
      <c r="D5114" s="487">
        <v>1.96</v>
      </c>
    </row>
    <row r="5115" spans="1:4" x14ac:dyDescent="0.25">
      <c r="A5115" s="88"/>
      <c r="B5115" s="193" t="s">
        <v>11702</v>
      </c>
      <c r="C5115" s="88"/>
      <c r="D5115" s="487"/>
    </row>
    <row r="5116" spans="1:4" ht="25" x14ac:dyDescent="0.25">
      <c r="A5116" s="88" t="s">
        <v>6738</v>
      </c>
      <c r="B5116" s="193" t="s">
        <v>11149</v>
      </c>
      <c r="C5116" s="88" t="s">
        <v>4</v>
      </c>
      <c r="D5116" s="487">
        <v>216.41</v>
      </c>
    </row>
    <row r="5117" spans="1:4" ht="25" x14ac:dyDescent="0.25">
      <c r="A5117" s="88" t="s">
        <v>6739</v>
      </c>
      <c r="B5117" s="193" t="s">
        <v>11150</v>
      </c>
      <c r="C5117" s="88" t="s">
        <v>4</v>
      </c>
      <c r="D5117" s="487">
        <v>159.36000000000001</v>
      </c>
    </row>
    <row r="5118" spans="1:4" ht="25" x14ac:dyDescent="0.25">
      <c r="A5118" s="88" t="s">
        <v>6740</v>
      </c>
      <c r="B5118" s="193" t="s">
        <v>11296</v>
      </c>
      <c r="C5118" s="88" t="s">
        <v>4</v>
      </c>
      <c r="D5118" s="487">
        <v>88.09</v>
      </c>
    </row>
    <row r="5119" spans="1:4" ht="25" x14ac:dyDescent="0.25">
      <c r="A5119" s="88" t="s">
        <v>6741</v>
      </c>
      <c r="B5119" s="193" t="s">
        <v>11151</v>
      </c>
      <c r="C5119" s="88" t="s">
        <v>4</v>
      </c>
      <c r="D5119" s="487">
        <v>213.82</v>
      </c>
    </row>
    <row r="5120" spans="1:4" x14ac:dyDescent="0.25">
      <c r="A5120" s="88" t="s">
        <v>6742</v>
      </c>
      <c r="B5120" s="193" t="s">
        <v>11222</v>
      </c>
      <c r="C5120" s="88" t="s">
        <v>4</v>
      </c>
      <c r="D5120" s="487">
        <v>88.75</v>
      </c>
    </row>
    <row r="5121" spans="1:4" ht="25" x14ac:dyDescent="0.25">
      <c r="A5121" s="88" t="s">
        <v>6743</v>
      </c>
      <c r="B5121" s="193" t="s">
        <v>11297</v>
      </c>
      <c r="C5121" s="88" t="s">
        <v>4</v>
      </c>
      <c r="D5121" s="487">
        <v>67.83</v>
      </c>
    </row>
    <row r="5122" spans="1:4" ht="25" x14ac:dyDescent="0.25">
      <c r="A5122" s="88" t="s">
        <v>14243</v>
      </c>
      <c r="B5122" s="193" t="s">
        <v>14244</v>
      </c>
      <c r="C5122" s="88" t="s">
        <v>4</v>
      </c>
      <c r="D5122" s="487">
        <v>94.1</v>
      </c>
    </row>
    <row r="5123" spans="1:4" x14ac:dyDescent="0.25">
      <c r="A5123" s="88"/>
      <c r="B5123" s="193" t="s">
        <v>12463</v>
      </c>
      <c r="C5123" s="88"/>
      <c r="D5123" s="487"/>
    </row>
    <row r="5124" spans="1:4" ht="25" x14ac:dyDescent="0.25">
      <c r="A5124" s="88" t="s">
        <v>14027</v>
      </c>
      <c r="B5124" s="193" t="s">
        <v>14028</v>
      </c>
      <c r="C5124" s="88" t="s">
        <v>85</v>
      </c>
      <c r="D5124" s="487">
        <v>11946</v>
      </c>
    </row>
    <row r="5125" spans="1:4" ht="25" x14ac:dyDescent="0.25">
      <c r="A5125" s="88" t="s">
        <v>6744</v>
      </c>
      <c r="B5125" s="193" t="s">
        <v>9395</v>
      </c>
      <c r="C5125" s="88" t="s">
        <v>85</v>
      </c>
      <c r="D5125" s="487">
        <v>22334.71</v>
      </c>
    </row>
    <row r="5126" spans="1:4" ht="25" x14ac:dyDescent="0.25">
      <c r="A5126" s="88" t="s">
        <v>6745</v>
      </c>
      <c r="B5126" s="193" t="s">
        <v>9396</v>
      </c>
      <c r="C5126" s="88" t="s">
        <v>85</v>
      </c>
      <c r="D5126" s="487">
        <v>42031.1</v>
      </c>
    </row>
    <row r="5127" spans="1:4" x14ac:dyDescent="0.25">
      <c r="A5127" s="88"/>
      <c r="B5127" s="193" t="s">
        <v>12464</v>
      </c>
      <c r="C5127" s="88"/>
      <c r="D5127" s="487"/>
    </row>
    <row r="5128" spans="1:4" x14ac:dyDescent="0.25">
      <c r="A5128" s="88" t="s">
        <v>6746</v>
      </c>
      <c r="B5128" s="193" t="s">
        <v>11130</v>
      </c>
      <c r="C5128" s="88" t="s">
        <v>4</v>
      </c>
      <c r="D5128" s="487">
        <v>1.96</v>
      </c>
    </row>
    <row r="5129" spans="1:4" x14ac:dyDescent="0.25">
      <c r="A5129" s="88"/>
      <c r="B5129" s="193" t="s">
        <v>12465</v>
      </c>
      <c r="C5129" s="88"/>
      <c r="D5129" s="487"/>
    </row>
    <row r="5130" spans="1:4" x14ac:dyDescent="0.25">
      <c r="A5130" s="88" t="s">
        <v>14245</v>
      </c>
      <c r="B5130" s="193" t="s">
        <v>14246</v>
      </c>
      <c r="C5130" s="88" t="s">
        <v>4</v>
      </c>
      <c r="D5130" s="487">
        <v>49.87</v>
      </c>
    </row>
    <row r="5131" spans="1:4" x14ac:dyDescent="0.25">
      <c r="A5131" s="88" t="s">
        <v>14247</v>
      </c>
      <c r="B5131" s="193" t="s">
        <v>14248</v>
      </c>
      <c r="C5131" s="88" t="s">
        <v>4</v>
      </c>
      <c r="D5131" s="487">
        <v>47.05</v>
      </c>
    </row>
    <row r="5132" spans="1:4" ht="25" x14ac:dyDescent="0.25">
      <c r="A5132" s="88" t="s">
        <v>14249</v>
      </c>
      <c r="B5132" s="193" t="s">
        <v>14250</v>
      </c>
      <c r="C5132" s="88" t="s">
        <v>4</v>
      </c>
      <c r="D5132" s="487">
        <v>8.42</v>
      </c>
    </row>
    <row r="5133" spans="1:4" ht="25" x14ac:dyDescent="0.25">
      <c r="A5133" s="88" t="s">
        <v>14251</v>
      </c>
      <c r="B5133" s="193" t="s">
        <v>14252</v>
      </c>
      <c r="C5133" s="88" t="s">
        <v>4</v>
      </c>
      <c r="D5133" s="487">
        <v>5.6</v>
      </c>
    </row>
    <row r="5134" spans="1:4" x14ac:dyDescent="0.25">
      <c r="A5134" s="88" t="s">
        <v>6747</v>
      </c>
      <c r="B5134" s="193" t="s">
        <v>11237</v>
      </c>
      <c r="C5134" s="88" t="s">
        <v>4</v>
      </c>
      <c r="D5134" s="487">
        <v>70.48</v>
      </c>
    </row>
    <row r="5135" spans="1:4" x14ac:dyDescent="0.25">
      <c r="A5135" s="88" t="s">
        <v>6748</v>
      </c>
      <c r="B5135" s="193" t="s">
        <v>11238</v>
      </c>
      <c r="C5135" s="88" t="s">
        <v>4</v>
      </c>
      <c r="D5135" s="487">
        <v>60.74</v>
      </c>
    </row>
    <row r="5136" spans="1:4" x14ac:dyDescent="0.25">
      <c r="A5136" s="88" t="s">
        <v>6749</v>
      </c>
      <c r="B5136" s="193" t="s">
        <v>11239</v>
      </c>
      <c r="C5136" s="88" t="s">
        <v>4</v>
      </c>
      <c r="D5136" s="487">
        <v>105.9</v>
      </c>
    </row>
    <row r="5137" spans="1:4" x14ac:dyDescent="0.25">
      <c r="A5137" s="88" t="s">
        <v>6750</v>
      </c>
      <c r="B5137" s="193" t="s">
        <v>11240</v>
      </c>
      <c r="C5137" s="88" t="s">
        <v>4</v>
      </c>
      <c r="D5137" s="487">
        <v>84.27</v>
      </c>
    </row>
    <row r="5138" spans="1:4" x14ac:dyDescent="0.25">
      <c r="A5138" s="88" t="s">
        <v>6751</v>
      </c>
      <c r="B5138" s="193" t="s">
        <v>11309</v>
      </c>
      <c r="C5138" s="88" t="s">
        <v>4</v>
      </c>
      <c r="D5138" s="487">
        <v>111.09</v>
      </c>
    </row>
    <row r="5139" spans="1:4" x14ac:dyDescent="0.25">
      <c r="A5139" s="88" t="s">
        <v>6752</v>
      </c>
      <c r="B5139" s="193" t="s">
        <v>11308</v>
      </c>
      <c r="C5139" s="88" t="s">
        <v>4</v>
      </c>
      <c r="D5139" s="487">
        <v>94.78</v>
      </c>
    </row>
    <row r="5140" spans="1:4" x14ac:dyDescent="0.25">
      <c r="A5140" s="88" t="s">
        <v>12875</v>
      </c>
      <c r="B5140" s="193" t="s">
        <v>12876</v>
      </c>
      <c r="C5140" s="88" t="s">
        <v>4</v>
      </c>
      <c r="D5140" s="487">
        <v>166.34</v>
      </c>
    </row>
    <row r="5141" spans="1:4" x14ac:dyDescent="0.25">
      <c r="A5141" s="88" t="s">
        <v>12877</v>
      </c>
      <c r="B5141" s="193" t="s">
        <v>12878</v>
      </c>
      <c r="C5141" s="88" t="s">
        <v>4</v>
      </c>
      <c r="D5141" s="487">
        <v>137.09</v>
      </c>
    </row>
    <row r="5142" spans="1:4" x14ac:dyDescent="0.25">
      <c r="A5142" s="88" t="s">
        <v>16145</v>
      </c>
      <c r="B5142" s="193" t="s">
        <v>16146</v>
      </c>
      <c r="C5142" s="88" t="s">
        <v>4</v>
      </c>
      <c r="D5142" s="487">
        <v>52.39</v>
      </c>
    </row>
    <row r="5143" spans="1:4" ht="25" x14ac:dyDescent="0.25">
      <c r="A5143" s="88" t="s">
        <v>16147</v>
      </c>
      <c r="B5143" s="193" t="s">
        <v>16148</v>
      </c>
      <c r="C5143" s="88" t="s">
        <v>4</v>
      </c>
      <c r="D5143" s="487">
        <v>48.72</v>
      </c>
    </row>
    <row r="5144" spans="1:4" ht="25" x14ac:dyDescent="0.25">
      <c r="A5144" s="88" t="s">
        <v>16149</v>
      </c>
      <c r="B5144" s="193" t="s">
        <v>16150</v>
      </c>
      <c r="C5144" s="88" t="s">
        <v>4</v>
      </c>
      <c r="D5144" s="487">
        <v>10.94</v>
      </c>
    </row>
    <row r="5145" spans="1:4" ht="25" x14ac:dyDescent="0.25">
      <c r="A5145" s="88" t="s">
        <v>16151</v>
      </c>
      <c r="B5145" s="193" t="s">
        <v>16152</v>
      </c>
      <c r="C5145" s="88" t="s">
        <v>4</v>
      </c>
      <c r="D5145" s="487">
        <v>7.27</v>
      </c>
    </row>
    <row r="5146" spans="1:4" x14ac:dyDescent="0.25">
      <c r="A5146" s="88"/>
      <c r="B5146" s="193" t="s">
        <v>12466</v>
      </c>
      <c r="C5146" s="88"/>
      <c r="D5146" s="487"/>
    </row>
    <row r="5147" spans="1:4" x14ac:dyDescent="0.25">
      <c r="A5147" s="88" t="s">
        <v>6753</v>
      </c>
      <c r="B5147" s="193" t="s">
        <v>6982</v>
      </c>
      <c r="C5147" s="88" t="s">
        <v>4</v>
      </c>
      <c r="D5147" s="487">
        <v>209.14</v>
      </c>
    </row>
    <row r="5148" spans="1:4" ht="25" x14ac:dyDescent="0.25">
      <c r="A5148" s="88" t="s">
        <v>6754</v>
      </c>
      <c r="B5148" s="193" t="s">
        <v>11170</v>
      </c>
      <c r="C5148" s="88" t="s">
        <v>4</v>
      </c>
      <c r="D5148" s="487">
        <v>727.24</v>
      </c>
    </row>
    <row r="5149" spans="1:4" x14ac:dyDescent="0.25">
      <c r="A5149" s="88" t="s">
        <v>6755</v>
      </c>
      <c r="B5149" s="193" t="s">
        <v>11153</v>
      </c>
      <c r="C5149" s="88" t="s">
        <v>4</v>
      </c>
      <c r="D5149" s="487">
        <v>233.85</v>
      </c>
    </row>
    <row r="5150" spans="1:4" ht="25" x14ac:dyDescent="0.25">
      <c r="A5150" s="88" t="s">
        <v>6756</v>
      </c>
      <c r="B5150" s="193" t="s">
        <v>11171</v>
      </c>
      <c r="C5150" s="88" t="s">
        <v>4</v>
      </c>
      <c r="D5150" s="487">
        <v>500.39</v>
      </c>
    </row>
    <row r="5151" spans="1:4" x14ac:dyDescent="0.25">
      <c r="A5151" s="88"/>
      <c r="B5151" s="193" t="s">
        <v>12467</v>
      </c>
      <c r="C5151" s="88"/>
      <c r="D5151" s="487"/>
    </row>
    <row r="5152" spans="1:4" x14ac:dyDescent="0.25">
      <c r="A5152" s="88" t="s">
        <v>6757</v>
      </c>
      <c r="B5152" s="193" t="s">
        <v>11154</v>
      </c>
      <c r="C5152" s="88" t="s">
        <v>4</v>
      </c>
      <c r="D5152" s="487">
        <v>0.77</v>
      </c>
    </row>
    <row r="5153" spans="1:4" x14ac:dyDescent="0.25">
      <c r="A5153" s="88" t="s">
        <v>6758</v>
      </c>
      <c r="B5153" s="193" t="s">
        <v>11155</v>
      </c>
      <c r="C5153" s="88" t="s">
        <v>4</v>
      </c>
      <c r="D5153" s="487">
        <v>1.02</v>
      </c>
    </row>
    <row r="5154" spans="1:4" x14ac:dyDescent="0.25">
      <c r="A5154" s="88" t="s">
        <v>6759</v>
      </c>
      <c r="B5154" s="193" t="s">
        <v>11156</v>
      </c>
      <c r="C5154" s="88" t="s">
        <v>4</v>
      </c>
      <c r="D5154" s="487">
        <v>5.58</v>
      </c>
    </row>
    <row r="5155" spans="1:4" x14ac:dyDescent="0.25">
      <c r="A5155" s="88" t="s">
        <v>6760</v>
      </c>
      <c r="B5155" s="193" t="s">
        <v>11157</v>
      </c>
      <c r="C5155" s="88" t="s">
        <v>4</v>
      </c>
      <c r="D5155" s="487">
        <v>8.1999999999999993</v>
      </c>
    </row>
    <row r="5156" spans="1:4" x14ac:dyDescent="0.25">
      <c r="A5156" s="88" t="s">
        <v>6761</v>
      </c>
      <c r="B5156" s="193" t="s">
        <v>9942</v>
      </c>
      <c r="C5156" s="88" t="s">
        <v>77</v>
      </c>
      <c r="D5156" s="487">
        <v>724.92</v>
      </c>
    </row>
    <row r="5157" spans="1:4" x14ac:dyDescent="0.25">
      <c r="A5157" s="88"/>
      <c r="B5157" s="193" t="s">
        <v>12468</v>
      </c>
      <c r="C5157" s="88"/>
      <c r="D5157" s="487"/>
    </row>
    <row r="5158" spans="1:4" x14ac:dyDescent="0.25">
      <c r="A5158" s="88"/>
      <c r="B5158" s="193" t="s">
        <v>12469</v>
      </c>
      <c r="C5158" s="88"/>
      <c r="D5158" s="487"/>
    </row>
    <row r="5159" spans="1:4" x14ac:dyDescent="0.25">
      <c r="A5159" s="88" t="s">
        <v>10090</v>
      </c>
      <c r="B5159" s="193" t="s">
        <v>10091</v>
      </c>
      <c r="C5159" s="88" t="s">
        <v>77</v>
      </c>
      <c r="D5159" s="487">
        <v>1544</v>
      </c>
    </row>
    <row r="5160" spans="1:4" x14ac:dyDescent="0.25">
      <c r="A5160" s="88" t="s">
        <v>10088</v>
      </c>
      <c r="B5160" s="193" t="s">
        <v>10089</v>
      </c>
      <c r="C5160" s="88" t="s">
        <v>71</v>
      </c>
      <c r="D5160" s="487">
        <v>46.25</v>
      </c>
    </row>
    <row r="5161" spans="1:4" x14ac:dyDescent="0.25">
      <c r="A5161" s="88" t="s">
        <v>6763</v>
      </c>
      <c r="B5161" s="193" t="s">
        <v>9391</v>
      </c>
      <c r="C5161" s="88" t="s">
        <v>69</v>
      </c>
      <c r="D5161" s="487">
        <v>8.19</v>
      </c>
    </row>
    <row r="5162" spans="1:4" x14ac:dyDescent="0.25">
      <c r="A5162" s="88" t="s">
        <v>6764</v>
      </c>
      <c r="B5162" s="193" t="s">
        <v>119</v>
      </c>
      <c r="C5162" s="88" t="s">
        <v>80</v>
      </c>
      <c r="D5162" s="487">
        <v>6.06</v>
      </c>
    </row>
    <row r="5163" spans="1:4" x14ac:dyDescent="0.25">
      <c r="A5163" s="88" t="s">
        <v>6765</v>
      </c>
      <c r="B5163" s="193" t="s">
        <v>9402</v>
      </c>
      <c r="C5163" s="88" t="s">
        <v>80</v>
      </c>
      <c r="D5163" s="487">
        <v>6.04</v>
      </c>
    </row>
    <row r="5164" spans="1:4" x14ac:dyDescent="0.25">
      <c r="A5164" s="88" t="s">
        <v>6762</v>
      </c>
      <c r="B5164" s="193" t="s">
        <v>9401</v>
      </c>
      <c r="C5164" s="88" t="s">
        <v>69</v>
      </c>
      <c r="D5164" s="487">
        <v>93.03</v>
      </c>
    </row>
    <row r="5165" spans="1:4" x14ac:dyDescent="0.25">
      <c r="A5165" s="88" t="s">
        <v>6766</v>
      </c>
      <c r="B5165" s="193" t="s">
        <v>9403</v>
      </c>
      <c r="C5165" s="88" t="s">
        <v>71</v>
      </c>
      <c r="D5165" s="487">
        <v>15.12</v>
      </c>
    </row>
    <row r="5166" spans="1:4" x14ac:dyDescent="0.25">
      <c r="A5166" s="88"/>
      <c r="B5166" s="193" t="s">
        <v>12470</v>
      </c>
      <c r="C5166" s="88"/>
      <c r="D5166" s="487"/>
    </row>
    <row r="5167" spans="1:4" x14ac:dyDescent="0.25">
      <c r="A5167" s="88"/>
      <c r="B5167" s="193" t="s">
        <v>12470</v>
      </c>
      <c r="C5167" s="88"/>
      <c r="D5167" s="487"/>
    </row>
    <row r="5168" spans="1:4" x14ac:dyDescent="0.25">
      <c r="A5168" s="88" t="s">
        <v>6767</v>
      </c>
      <c r="B5168" s="193" t="s">
        <v>11250</v>
      </c>
      <c r="C5168" s="88" t="s">
        <v>4</v>
      </c>
      <c r="D5168" s="487">
        <v>16.37</v>
      </c>
    </row>
    <row r="5169" spans="1:4" x14ac:dyDescent="0.25">
      <c r="A5169" s="88" t="s">
        <v>11425</v>
      </c>
      <c r="B5169" s="193" t="s">
        <v>11426</v>
      </c>
      <c r="C5169" s="88" t="s">
        <v>4</v>
      </c>
      <c r="D5169" s="487">
        <v>3.29</v>
      </c>
    </row>
    <row r="5170" spans="1:4" x14ac:dyDescent="0.25">
      <c r="A5170" s="88" t="s">
        <v>6768</v>
      </c>
      <c r="B5170" s="193" t="s">
        <v>13078</v>
      </c>
      <c r="C5170" s="88" t="s">
        <v>4</v>
      </c>
      <c r="D5170" s="487">
        <v>36.29</v>
      </c>
    </row>
    <row r="5171" spans="1:4" x14ac:dyDescent="0.25">
      <c r="A5171" s="88" t="s">
        <v>11427</v>
      </c>
      <c r="B5171" s="193" t="s">
        <v>13079</v>
      </c>
      <c r="C5171" s="88" t="s">
        <v>4</v>
      </c>
      <c r="D5171" s="487">
        <v>9.2100000000000009</v>
      </c>
    </row>
    <row r="5172" spans="1:4" x14ac:dyDescent="0.25">
      <c r="A5172" s="88" t="s">
        <v>6769</v>
      </c>
      <c r="B5172" s="193" t="s">
        <v>11233</v>
      </c>
      <c r="C5172" s="88" t="s">
        <v>4</v>
      </c>
      <c r="D5172" s="487">
        <v>15.63</v>
      </c>
    </row>
    <row r="5173" spans="1:4" x14ac:dyDescent="0.25">
      <c r="A5173" s="88" t="s">
        <v>6770</v>
      </c>
      <c r="B5173" s="193" t="s">
        <v>11234</v>
      </c>
      <c r="C5173" s="88" t="s">
        <v>4</v>
      </c>
      <c r="D5173" s="487">
        <v>1.39</v>
      </c>
    </row>
    <row r="5174" spans="1:4" x14ac:dyDescent="0.25">
      <c r="A5174" s="88" t="s">
        <v>6771</v>
      </c>
      <c r="B5174" s="193" t="s">
        <v>11211</v>
      </c>
      <c r="C5174" s="88" t="s">
        <v>4</v>
      </c>
      <c r="D5174" s="487">
        <v>11.71</v>
      </c>
    </row>
    <row r="5175" spans="1:4" x14ac:dyDescent="0.25">
      <c r="A5175" s="88" t="s">
        <v>6772</v>
      </c>
      <c r="B5175" s="193" t="s">
        <v>11286</v>
      </c>
      <c r="C5175" s="88" t="s">
        <v>4</v>
      </c>
      <c r="D5175" s="487">
        <v>13.49</v>
      </c>
    </row>
    <row r="5176" spans="1:4" x14ac:dyDescent="0.25">
      <c r="A5176" s="88" t="s">
        <v>6773</v>
      </c>
      <c r="B5176" s="193" t="s">
        <v>11132</v>
      </c>
      <c r="C5176" s="88" t="s">
        <v>4</v>
      </c>
      <c r="D5176" s="487">
        <v>149.44</v>
      </c>
    </row>
    <row r="5177" spans="1:4" x14ac:dyDescent="0.25">
      <c r="A5177" s="88" t="s">
        <v>6774</v>
      </c>
      <c r="B5177" s="193" t="s">
        <v>11271</v>
      </c>
      <c r="C5177" s="88" t="s">
        <v>4</v>
      </c>
      <c r="D5177" s="487">
        <v>8.43</v>
      </c>
    </row>
    <row r="5178" spans="1:4" x14ac:dyDescent="0.25">
      <c r="A5178" s="88" t="s">
        <v>6775</v>
      </c>
      <c r="B5178" s="193" t="s">
        <v>11133</v>
      </c>
      <c r="C5178" s="88" t="s">
        <v>4</v>
      </c>
      <c r="D5178" s="487">
        <v>205.55</v>
      </c>
    </row>
    <row r="5179" spans="1:4" x14ac:dyDescent="0.25">
      <c r="A5179" s="88" t="s">
        <v>6776</v>
      </c>
      <c r="B5179" s="193" t="s">
        <v>11272</v>
      </c>
      <c r="C5179" s="88" t="s">
        <v>4</v>
      </c>
      <c r="D5179" s="487">
        <v>15.03</v>
      </c>
    </row>
    <row r="5180" spans="1:4" x14ac:dyDescent="0.25">
      <c r="A5180" s="88" t="s">
        <v>6777</v>
      </c>
      <c r="B5180" s="193" t="s">
        <v>11134</v>
      </c>
      <c r="C5180" s="88" t="s">
        <v>4</v>
      </c>
      <c r="D5180" s="487">
        <v>248.94</v>
      </c>
    </row>
    <row r="5181" spans="1:4" x14ac:dyDescent="0.25">
      <c r="A5181" s="88" t="s">
        <v>6778</v>
      </c>
      <c r="B5181" s="193" t="s">
        <v>11273</v>
      </c>
      <c r="C5181" s="88" t="s">
        <v>4</v>
      </c>
      <c r="D5181" s="487">
        <v>19.41</v>
      </c>
    </row>
    <row r="5182" spans="1:4" x14ac:dyDescent="0.25">
      <c r="A5182" s="88" t="s">
        <v>6779</v>
      </c>
      <c r="B5182" s="193" t="s">
        <v>11135</v>
      </c>
      <c r="C5182" s="88" t="s">
        <v>4</v>
      </c>
      <c r="D5182" s="487">
        <v>316.77999999999997</v>
      </c>
    </row>
    <row r="5183" spans="1:4" x14ac:dyDescent="0.25">
      <c r="A5183" s="88" t="s">
        <v>6780</v>
      </c>
      <c r="B5183" s="193" t="s">
        <v>11274</v>
      </c>
      <c r="C5183" s="88" t="s">
        <v>4</v>
      </c>
      <c r="D5183" s="487">
        <v>25.13</v>
      </c>
    </row>
    <row r="5184" spans="1:4" x14ac:dyDescent="0.25">
      <c r="A5184" s="88" t="s">
        <v>6781</v>
      </c>
      <c r="B5184" s="193" t="s">
        <v>11191</v>
      </c>
      <c r="C5184" s="88" t="s">
        <v>4</v>
      </c>
      <c r="D5184" s="487">
        <v>386.87</v>
      </c>
    </row>
    <row r="5185" spans="1:4" x14ac:dyDescent="0.25">
      <c r="A5185" s="88" t="s">
        <v>6782</v>
      </c>
      <c r="B5185" s="193" t="s">
        <v>11192</v>
      </c>
      <c r="C5185" s="88" t="s">
        <v>4</v>
      </c>
      <c r="D5185" s="487">
        <v>30.53</v>
      </c>
    </row>
    <row r="5186" spans="1:4" x14ac:dyDescent="0.25">
      <c r="A5186" s="88" t="s">
        <v>6783</v>
      </c>
      <c r="B5186" s="193" t="s">
        <v>11193</v>
      </c>
      <c r="C5186" s="88" t="s">
        <v>4</v>
      </c>
      <c r="D5186" s="487">
        <v>481.9</v>
      </c>
    </row>
    <row r="5187" spans="1:4" x14ac:dyDescent="0.25">
      <c r="A5187" s="88" t="s">
        <v>6784</v>
      </c>
      <c r="B5187" s="193" t="s">
        <v>11194</v>
      </c>
      <c r="C5187" s="88" t="s">
        <v>4</v>
      </c>
      <c r="D5187" s="487">
        <v>37.15</v>
      </c>
    </row>
    <row r="5188" spans="1:4" x14ac:dyDescent="0.25">
      <c r="A5188" s="88" t="s">
        <v>6785</v>
      </c>
      <c r="B5188" s="193" t="s">
        <v>11136</v>
      </c>
      <c r="C5188" s="88" t="s">
        <v>4</v>
      </c>
      <c r="D5188" s="487">
        <v>72.45</v>
      </c>
    </row>
    <row r="5189" spans="1:4" x14ac:dyDescent="0.25">
      <c r="A5189" s="88" t="s">
        <v>6786</v>
      </c>
      <c r="B5189" s="193" t="s">
        <v>11269</v>
      </c>
      <c r="C5189" s="88" t="s">
        <v>4</v>
      </c>
      <c r="D5189" s="487">
        <v>5.07</v>
      </c>
    </row>
    <row r="5190" spans="1:4" x14ac:dyDescent="0.25">
      <c r="A5190" s="88" t="s">
        <v>6787</v>
      </c>
      <c r="B5190" s="193" t="s">
        <v>11137</v>
      </c>
      <c r="C5190" s="88" t="s">
        <v>4</v>
      </c>
      <c r="D5190" s="487">
        <v>104.13</v>
      </c>
    </row>
    <row r="5191" spans="1:4" x14ac:dyDescent="0.25">
      <c r="A5191" s="88" t="s">
        <v>6788</v>
      </c>
      <c r="B5191" s="193" t="s">
        <v>11270</v>
      </c>
      <c r="C5191" s="88" t="s">
        <v>4</v>
      </c>
      <c r="D5191" s="487">
        <v>8.33</v>
      </c>
    </row>
    <row r="5192" spans="1:4" x14ac:dyDescent="0.25">
      <c r="A5192" s="88"/>
      <c r="B5192" s="193" t="s">
        <v>12471</v>
      </c>
      <c r="C5192" s="88"/>
      <c r="D5192" s="487"/>
    </row>
    <row r="5193" spans="1:4" x14ac:dyDescent="0.25">
      <c r="A5193" s="88"/>
      <c r="B5193" s="193" t="s">
        <v>15886</v>
      </c>
      <c r="C5193" s="88"/>
      <c r="D5193" s="487"/>
    </row>
    <row r="5194" spans="1:4" x14ac:dyDescent="0.25">
      <c r="A5194" s="88" t="s">
        <v>16153</v>
      </c>
      <c r="B5194" s="193" t="s">
        <v>16154</v>
      </c>
      <c r="C5194" s="88" t="s">
        <v>4</v>
      </c>
      <c r="D5194" s="487">
        <v>542.30999999999995</v>
      </c>
    </row>
    <row r="5195" spans="1:4" x14ac:dyDescent="0.25">
      <c r="A5195" s="88" t="s">
        <v>16155</v>
      </c>
      <c r="B5195" s="193" t="s">
        <v>16156</v>
      </c>
      <c r="C5195" s="88" t="s">
        <v>4</v>
      </c>
      <c r="D5195" s="487">
        <v>219.26</v>
      </c>
    </row>
    <row r="5196" spans="1:4" x14ac:dyDescent="0.25">
      <c r="A5196" s="88" t="s">
        <v>16157</v>
      </c>
      <c r="B5196" s="193" t="s">
        <v>16158</v>
      </c>
      <c r="C5196" s="88" t="s">
        <v>4</v>
      </c>
      <c r="D5196" s="487">
        <v>298.75</v>
      </c>
    </row>
    <row r="5197" spans="1:4" x14ac:dyDescent="0.25">
      <c r="A5197" s="88" t="s">
        <v>16159</v>
      </c>
      <c r="B5197" s="193" t="s">
        <v>16160</v>
      </c>
      <c r="C5197" s="88" t="s">
        <v>4</v>
      </c>
      <c r="D5197" s="487">
        <v>61.35</v>
      </c>
    </row>
    <row r="5198" spans="1:4" x14ac:dyDescent="0.25">
      <c r="A5198" s="88" t="s">
        <v>16161</v>
      </c>
      <c r="B5198" s="193" t="s">
        <v>16162</v>
      </c>
      <c r="C5198" s="88" t="s">
        <v>4</v>
      </c>
      <c r="D5198" s="487">
        <v>58.96</v>
      </c>
    </row>
    <row r="5199" spans="1:4" ht="25" x14ac:dyDescent="0.25">
      <c r="A5199" s="88" t="s">
        <v>16163</v>
      </c>
      <c r="B5199" s="193" t="s">
        <v>16164</v>
      </c>
      <c r="C5199" s="88" t="s">
        <v>4</v>
      </c>
      <c r="D5199" s="487">
        <v>30.79</v>
      </c>
    </row>
    <row r="5200" spans="1:4" x14ac:dyDescent="0.25">
      <c r="A5200" s="88" t="s">
        <v>16165</v>
      </c>
      <c r="B5200" s="193" t="s">
        <v>16166</v>
      </c>
      <c r="C5200" s="88" t="s">
        <v>4</v>
      </c>
      <c r="D5200" s="487">
        <v>951.7</v>
      </c>
    </row>
    <row r="5201" spans="1:4" x14ac:dyDescent="0.25">
      <c r="A5201" s="88" t="s">
        <v>16167</v>
      </c>
      <c r="B5201" s="193" t="s">
        <v>16168</v>
      </c>
      <c r="C5201" s="88" t="s">
        <v>4</v>
      </c>
      <c r="D5201" s="487">
        <v>542.13</v>
      </c>
    </row>
    <row r="5202" spans="1:4" x14ac:dyDescent="0.25">
      <c r="A5202" s="88"/>
      <c r="B5202" s="193" t="s">
        <v>11686</v>
      </c>
      <c r="C5202" s="88"/>
      <c r="D5202" s="487"/>
    </row>
    <row r="5203" spans="1:4" ht="25" x14ac:dyDescent="0.25">
      <c r="A5203" s="88" t="s">
        <v>6790</v>
      </c>
      <c r="B5203" s="193" t="s">
        <v>11219</v>
      </c>
      <c r="C5203" s="88" t="s">
        <v>4</v>
      </c>
      <c r="D5203" s="487">
        <v>16.61</v>
      </c>
    </row>
    <row r="5204" spans="1:4" ht="25" x14ac:dyDescent="0.25">
      <c r="A5204" s="88" t="s">
        <v>6789</v>
      </c>
      <c r="B5204" s="193" t="s">
        <v>11241</v>
      </c>
      <c r="C5204" s="88" t="s">
        <v>4</v>
      </c>
      <c r="D5204" s="487">
        <v>8.14</v>
      </c>
    </row>
    <row r="5205" spans="1:4" x14ac:dyDescent="0.25">
      <c r="A5205" s="88"/>
      <c r="B5205" s="193" t="s">
        <v>12472</v>
      </c>
      <c r="C5205" s="88"/>
      <c r="D5205" s="487"/>
    </row>
    <row r="5206" spans="1:4" x14ac:dyDescent="0.25">
      <c r="A5206" s="88" t="s">
        <v>6791</v>
      </c>
      <c r="B5206" s="193" t="s">
        <v>11242</v>
      </c>
      <c r="C5206" s="88" t="s">
        <v>4</v>
      </c>
      <c r="D5206" s="487">
        <v>238.39</v>
      </c>
    </row>
    <row r="5207" spans="1:4" x14ac:dyDescent="0.25">
      <c r="A5207" s="88" t="s">
        <v>6792</v>
      </c>
      <c r="B5207" s="193" t="s">
        <v>11243</v>
      </c>
      <c r="C5207" s="88" t="s">
        <v>4</v>
      </c>
      <c r="D5207" s="487">
        <v>145.29</v>
      </c>
    </row>
    <row r="5208" spans="1:4" x14ac:dyDescent="0.25">
      <c r="A5208" s="88"/>
      <c r="B5208" s="193" t="s">
        <v>12473</v>
      </c>
      <c r="C5208" s="88"/>
      <c r="D5208" s="487"/>
    </row>
    <row r="5209" spans="1:4" x14ac:dyDescent="0.25">
      <c r="A5209" s="88" t="s">
        <v>6799</v>
      </c>
      <c r="B5209" s="193" t="s">
        <v>11183</v>
      </c>
      <c r="C5209" s="88" t="s">
        <v>4</v>
      </c>
      <c r="D5209" s="487">
        <v>568.70000000000005</v>
      </c>
    </row>
    <row r="5210" spans="1:4" x14ac:dyDescent="0.25">
      <c r="A5210" s="88" t="s">
        <v>6800</v>
      </c>
      <c r="B5210" s="193" t="s">
        <v>11184</v>
      </c>
      <c r="C5210" s="88" t="s">
        <v>4</v>
      </c>
      <c r="D5210" s="487">
        <v>348.7</v>
      </c>
    </row>
    <row r="5211" spans="1:4" x14ac:dyDescent="0.25">
      <c r="A5211" s="88" t="s">
        <v>6801</v>
      </c>
      <c r="B5211" s="193" t="s">
        <v>11185</v>
      </c>
      <c r="C5211" s="88" t="s">
        <v>4</v>
      </c>
      <c r="D5211" s="487">
        <v>585.94000000000005</v>
      </c>
    </row>
    <row r="5212" spans="1:4" x14ac:dyDescent="0.25">
      <c r="A5212" s="88" t="s">
        <v>6802</v>
      </c>
      <c r="B5212" s="193" t="s">
        <v>11186</v>
      </c>
      <c r="C5212" s="88" t="s">
        <v>4</v>
      </c>
      <c r="D5212" s="487">
        <v>359.27</v>
      </c>
    </row>
    <row r="5213" spans="1:4" x14ac:dyDescent="0.25">
      <c r="A5213" s="88" t="s">
        <v>6803</v>
      </c>
      <c r="B5213" s="193" t="s">
        <v>11187</v>
      </c>
      <c r="C5213" s="88" t="s">
        <v>4</v>
      </c>
      <c r="D5213" s="487">
        <v>1048.05</v>
      </c>
    </row>
    <row r="5214" spans="1:4" x14ac:dyDescent="0.25">
      <c r="A5214" s="88" t="s">
        <v>6804</v>
      </c>
      <c r="B5214" s="193" t="s">
        <v>11188</v>
      </c>
      <c r="C5214" s="88" t="s">
        <v>4</v>
      </c>
      <c r="D5214" s="487">
        <v>659.06</v>
      </c>
    </row>
    <row r="5215" spans="1:4" x14ac:dyDescent="0.25">
      <c r="A5215" s="88" t="s">
        <v>6805</v>
      </c>
      <c r="B5215" s="193" t="s">
        <v>11189</v>
      </c>
      <c r="C5215" s="88" t="s">
        <v>4</v>
      </c>
      <c r="D5215" s="487">
        <v>1151.29</v>
      </c>
    </row>
    <row r="5216" spans="1:4" x14ac:dyDescent="0.25">
      <c r="A5216" s="88" t="s">
        <v>6806</v>
      </c>
      <c r="B5216" s="193" t="s">
        <v>11190</v>
      </c>
      <c r="C5216" s="88" t="s">
        <v>4</v>
      </c>
      <c r="D5216" s="487">
        <v>723.98</v>
      </c>
    </row>
    <row r="5217" spans="1:4" x14ac:dyDescent="0.25">
      <c r="A5217" s="88" t="s">
        <v>6793</v>
      </c>
      <c r="B5217" s="193" t="s">
        <v>11177</v>
      </c>
      <c r="C5217" s="88" t="s">
        <v>4</v>
      </c>
      <c r="D5217" s="487">
        <v>1399.2</v>
      </c>
    </row>
    <row r="5218" spans="1:4" x14ac:dyDescent="0.25">
      <c r="A5218" s="88" t="s">
        <v>6794</v>
      </c>
      <c r="B5218" s="193" t="s">
        <v>11178</v>
      </c>
      <c r="C5218" s="88" t="s">
        <v>4</v>
      </c>
      <c r="D5218" s="487">
        <v>879.88</v>
      </c>
    </row>
    <row r="5219" spans="1:4" x14ac:dyDescent="0.25">
      <c r="A5219" s="88" t="s">
        <v>6795</v>
      </c>
      <c r="B5219" s="193" t="s">
        <v>11179</v>
      </c>
      <c r="C5219" s="88" t="s">
        <v>4</v>
      </c>
      <c r="D5219" s="487">
        <v>1595.18</v>
      </c>
    </row>
    <row r="5220" spans="1:4" x14ac:dyDescent="0.25">
      <c r="A5220" s="88" t="s">
        <v>6796</v>
      </c>
      <c r="B5220" s="193" t="s">
        <v>11180</v>
      </c>
      <c r="C5220" s="88" t="s">
        <v>4</v>
      </c>
      <c r="D5220" s="487">
        <v>1003.12</v>
      </c>
    </row>
    <row r="5221" spans="1:4" x14ac:dyDescent="0.25">
      <c r="A5221" s="88" t="s">
        <v>6797</v>
      </c>
      <c r="B5221" s="193" t="s">
        <v>11181</v>
      </c>
      <c r="C5221" s="88" t="s">
        <v>4</v>
      </c>
      <c r="D5221" s="487">
        <v>2246.61</v>
      </c>
    </row>
    <row r="5222" spans="1:4" x14ac:dyDescent="0.25">
      <c r="A5222" s="88" t="s">
        <v>6798</v>
      </c>
      <c r="B5222" s="193" t="s">
        <v>11182</v>
      </c>
      <c r="C5222" s="88" t="s">
        <v>4</v>
      </c>
      <c r="D5222" s="487">
        <v>1412.77</v>
      </c>
    </row>
    <row r="5223" spans="1:4" x14ac:dyDescent="0.25">
      <c r="A5223" s="88"/>
      <c r="B5223" s="193" t="s">
        <v>12474</v>
      </c>
      <c r="C5223" s="88"/>
      <c r="D5223" s="487"/>
    </row>
    <row r="5224" spans="1:4" x14ac:dyDescent="0.25">
      <c r="A5224" s="88"/>
      <c r="B5224" s="193" t="s">
        <v>12475</v>
      </c>
      <c r="C5224" s="88"/>
      <c r="D5224" s="487"/>
    </row>
    <row r="5225" spans="1:4" x14ac:dyDescent="0.25">
      <c r="A5225" s="88" t="s">
        <v>6807</v>
      </c>
      <c r="B5225" s="193" t="s">
        <v>6986</v>
      </c>
      <c r="C5225" s="88" t="s">
        <v>4</v>
      </c>
      <c r="D5225" s="487">
        <v>0.74</v>
      </c>
    </row>
    <row r="5226" spans="1:4" x14ac:dyDescent="0.25">
      <c r="A5226" s="88" t="s">
        <v>6813</v>
      </c>
      <c r="B5226" s="193" t="s">
        <v>11289</v>
      </c>
      <c r="C5226" s="88" t="s">
        <v>4</v>
      </c>
      <c r="D5226" s="487">
        <v>4.53</v>
      </c>
    </row>
    <row r="5227" spans="1:4" x14ac:dyDescent="0.25">
      <c r="A5227" s="88" t="s">
        <v>6814</v>
      </c>
      <c r="B5227" s="193" t="s">
        <v>11290</v>
      </c>
      <c r="C5227" s="88" t="s">
        <v>4</v>
      </c>
      <c r="D5227" s="487">
        <v>3.26</v>
      </c>
    </row>
    <row r="5228" spans="1:4" x14ac:dyDescent="0.25">
      <c r="A5228" s="88" t="s">
        <v>6809</v>
      </c>
      <c r="B5228" s="193" t="s">
        <v>9404</v>
      </c>
      <c r="C5228" s="88" t="s">
        <v>85</v>
      </c>
      <c r="D5228" s="487">
        <v>904.63</v>
      </c>
    </row>
    <row r="5229" spans="1:4" x14ac:dyDescent="0.25">
      <c r="A5229" s="88" t="s">
        <v>6810</v>
      </c>
      <c r="B5229" s="193" t="s">
        <v>6992</v>
      </c>
      <c r="C5229" s="88" t="s">
        <v>4</v>
      </c>
      <c r="D5229" s="487">
        <v>0.98</v>
      </c>
    </row>
    <row r="5230" spans="1:4" x14ac:dyDescent="0.25">
      <c r="A5230" s="88" t="s">
        <v>6811</v>
      </c>
      <c r="B5230" s="193" t="s">
        <v>120</v>
      </c>
      <c r="C5230" s="88" t="s">
        <v>4</v>
      </c>
      <c r="D5230" s="487">
        <v>0.79</v>
      </c>
    </row>
    <row r="5231" spans="1:4" x14ac:dyDescent="0.25">
      <c r="A5231" s="88" t="s">
        <v>6995</v>
      </c>
      <c r="B5231" s="193" t="s">
        <v>6996</v>
      </c>
      <c r="C5231" s="88" t="s">
        <v>4</v>
      </c>
      <c r="D5231" s="487">
        <v>1.83</v>
      </c>
    </row>
    <row r="5232" spans="1:4" x14ac:dyDescent="0.25">
      <c r="A5232" s="88" t="s">
        <v>6812</v>
      </c>
      <c r="B5232" s="193" t="s">
        <v>9405</v>
      </c>
      <c r="C5232" s="88" t="s">
        <v>85</v>
      </c>
      <c r="D5232" s="487">
        <v>1150</v>
      </c>
    </row>
    <row r="5233" spans="1:4" x14ac:dyDescent="0.25">
      <c r="A5233" s="88"/>
      <c r="B5233" s="193" t="s">
        <v>12476</v>
      </c>
      <c r="C5233" s="88"/>
      <c r="D5233" s="487"/>
    </row>
    <row r="5234" spans="1:4" x14ac:dyDescent="0.25">
      <c r="A5234" s="88" t="s">
        <v>10094</v>
      </c>
      <c r="B5234" s="193" t="s">
        <v>11318</v>
      </c>
      <c r="C5234" s="88" t="s">
        <v>4</v>
      </c>
      <c r="D5234" s="487">
        <v>0.67</v>
      </c>
    </row>
    <row r="5235" spans="1:4" x14ac:dyDescent="0.25">
      <c r="A5235" s="88" t="s">
        <v>6815</v>
      </c>
      <c r="B5235" s="193" t="s">
        <v>9944</v>
      </c>
      <c r="C5235" s="88" t="s">
        <v>4</v>
      </c>
      <c r="D5235" s="487">
        <v>1.77</v>
      </c>
    </row>
    <row r="5236" spans="1:4" x14ac:dyDescent="0.25">
      <c r="A5236" s="88" t="s">
        <v>6816</v>
      </c>
      <c r="B5236" s="193" t="s">
        <v>121</v>
      </c>
      <c r="C5236" s="88" t="s">
        <v>4</v>
      </c>
      <c r="D5236" s="487">
        <v>0.28999999999999998</v>
      </c>
    </row>
    <row r="5237" spans="1:4" x14ac:dyDescent="0.25">
      <c r="A5237" s="88" t="s">
        <v>6817</v>
      </c>
      <c r="B5237" s="193" t="s">
        <v>122</v>
      </c>
      <c r="C5237" s="88" t="s">
        <v>85</v>
      </c>
      <c r="D5237" s="487">
        <v>48.72</v>
      </c>
    </row>
    <row r="5238" spans="1:4" x14ac:dyDescent="0.25">
      <c r="A5238" s="88" t="s">
        <v>6818</v>
      </c>
      <c r="B5238" s="193" t="s">
        <v>9947</v>
      </c>
      <c r="C5238" s="88" t="s">
        <v>4</v>
      </c>
      <c r="D5238" s="487">
        <v>0.98</v>
      </c>
    </row>
    <row r="5239" spans="1:4" x14ac:dyDescent="0.25">
      <c r="A5239" s="88" t="s">
        <v>6819</v>
      </c>
      <c r="B5239" s="193" t="s">
        <v>6993</v>
      </c>
      <c r="C5239" s="88" t="s">
        <v>4</v>
      </c>
      <c r="D5239" s="487">
        <v>18.260000000000002</v>
      </c>
    </row>
    <row r="5240" spans="1:4" x14ac:dyDescent="0.25">
      <c r="A5240" s="88" t="s">
        <v>6820</v>
      </c>
      <c r="B5240" s="193" t="s">
        <v>6994</v>
      </c>
      <c r="C5240" s="88" t="s">
        <v>4</v>
      </c>
      <c r="D5240" s="487">
        <v>10.37</v>
      </c>
    </row>
    <row r="5241" spans="1:4" x14ac:dyDescent="0.25">
      <c r="A5241" s="88"/>
      <c r="B5241" s="193" t="s">
        <v>12477</v>
      </c>
      <c r="C5241" s="88"/>
      <c r="D5241" s="487"/>
    </row>
    <row r="5242" spans="1:4" x14ac:dyDescent="0.25">
      <c r="A5242" s="88" t="s">
        <v>21583</v>
      </c>
      <c r="B5242" s="193" t="s">
        <v>21584</v>
      </c>
      <c r="C5242" s="88" t="s">
        <v>4</v>
      </c>
      <c r="D5242" s="487">
        <v>0.18</v>
      </c>
    </row>
    <row r="5243" spans="1:4" x14ac:dyDescent="0.25">
      <c r="A5243" s="88" t="s">
        <v>6821</v>
      </c>
      <c r="B5243" s="193" t="s">
        <v>11196</v>
      </c>
      <c r="C5243" s="88" t="s">
        <v>4</v>
      </c>
      <c r="D5243" s="487">
        <v>4.33</v>
      </c>
    </row>
    <row r="5244" spans="1:4" x14ac:dyDescent="0.25">
      <c r="A5244" s="88" t="s">
        <v>6822</v>
      </c>
      <c r="B5244" s="193" t="s">
        <v>11198</v>
      </c>
      <c r="C5244" s="88" t="s">
        <v>4</v>
      </c>
      <c r="D5244" s="487">
        <v>49.4</v>
      </c>
    </row>
    <row r="5245" spans="1:4" x14ac:dyDescent="0.25">
      <c r="A5245" s="88" t="s">
        <v>6823</v>
      </c>
      <c r="B5245" s="193" t="s">
        <v>11200</v>
      </c>
      <c r="C5245" s="88" t="s">
        <v>90</v>
      </c>
      <c r="D5245" s="487">
        <v>19.68</v>
      </c>
    </row>
    <row r="5246" spans="1:4" x14ac:dyDescent="0.25">
      <c r="A5246" s="88" t="s">
        <v>6824</v>
      </c>
      <c r="B5246" s="193" t="s">
        <v>6991</v>
      </c>
      <c r="C5246" s="88" t="s">
        <v>90</v>
      </c>
      <c r="D5246" s="487">
        <v>37.200000000000003</v>
      </c>
    </row>
    <row r="5247" spans="1:4" ht="25" x14ac:dyDescent="0.25">
      <c r="A5247" s="88" t="s">
        <v>6825</v>
      </c>
      <c r="B5247" s="193" t="s">
        <v>11201</v>
      </c>
      <c r="C5247" s="88" t="s">
        <v>4</v>
      </c>
      <c r="D5247" s="487">
        <v>4.82</v>
      </c>
    </row>
    <row r="5248" spans="1:4" ht="25" x14ac:dyDescent="0.25">
      <c r="A5248" s="88" t="s">
        <v>6826</v>
      </c>
      <c r="B5248" s="193" t="s">
        <v>11246</v>
      </c>
      <c r="C5248" s="88" t="s">
        <v>4</v>
      </c>
      <c r="D5248" s="487">
        <v>54.4</v>
      </c>
    </row>
    <row r="5249" spans="1:4" x14ac:dyDescent="0.25">
      <c r="A5249" s="88" t="s">
        <v>6827</v>
      </c>
      <c r="B5249" s="193" t="s">
        <v>6988</v>
      </c>
      <c r="C5249" s="88" t="s">
        <v>4</v>
      </c>
      <c r="D5249" s="487">
        <v>4.62</v>
      </c>
    </row>
    <row r="5250" spans="1:4" x14ac:dyDescent="0.25">
      <c r="A5250" s="88" t="s">
        <v>6828</v>
      </c>
      <c r="B5250" s="193" t="s">
        <v>123</v>
      </c>
      <c r="C5250" s="88" t="s">
        <v>4</v>
      </c>
      <c r="D5250" s="487">
        <v>0.47</v>
      </c>
    </row>
    <row r="5251" spans="1:4" x14ac:dyDescent="0.25">
      <c r="A5251" s="88" t="s">
        <v>6829</v>
      </c>
      <c r="B5251" s="193" t="s">
        <v>11235</v>
      </c>
      <c r="C5251" s="88" t="s">
        <v>4</v>
      </c>
      <c r="D5251" s="487">
        <v>3.49</v>
      </c>
    </row>
    <row r="5252" spans="1:4" x14ac:dyDescent="0.25">
      <c r="A5252" s="88" t="s">
        <v>6830</v>
      </c>
      <c r="B5252" s="193" t="s">
        <v>11214</v>
      </c>
      <c r="C5252" s="88" t="s">
        <v>4</v>
      </c>
      <c r="D5252" s="487">
        <v>0.1</v>
      </c>
    </row>
    <row r="5253" spans="1:4" x14ac:dyDescent="0.25">
      <c r="A5253" s="88" t="s">
        <v>6831</v>
      </c>
      <c r="B5253" s="193" t="s">
        <v>11236</v>
      </c>
      <c r="C5253" s="88" t="s">
        <v>4</v>
      </c>
      <c r="D5253" s="487">
        <v>0.41</v>
      </c>
    </row>
    <row r="5254" spans="1:4" x14ac:dyDescent="0.25">
      <c r="A5254" s="88" t="s">
        <v>21585</v>
      </c>
      <c r="B5254" s="193" t="s">
        <v>21586</v>
      </c>
      <c r="C5254" s="88" t="s">
        <v>4</v>
      </c>
      <c r="D5254" s="487">
        <v>1.88</v>
      </c>
    </row>
    <row r="5255" spans="1:4" x14ac:dyDescent="0.25">
      <c r="A5255" s="88" t="s">
        <v>6833</v>
      </c>
      <c r="B5255" s="193" t="s">
        <v>11215</v>
      </c>
      <c r="C5255" s="88" t="s">
        <v>4</v>
      </c>
      <c r="D5255" s="487">
        <v>5.79</v>
      </c>
    </row>
    <row r="5256" spans="1:4" x14ac:dyDescent="0.25">
      <c r="A5256" s="88" t="s">
        <v>6834</v>
      </c>
      <c r="B5256" s="193" t="s">
        <v>11167</v>
      </c>
      <c r="C5256" s="88" t="s">
        <v>4</v>
      </c>
      <c r="D5256" s="487">
        <v>9.1</v>
      </c>
    </row>
    <row r="5257" spans="1:4" x14ac:dyDescent="0.25">
      <c r="A5257" s="88" t="s">
        <v>21587</v>
      </c>
      <c r="B5257" s="193" t="s">
        <v>21588</v>
      </c>
      <c r="C5257" s="88" t="s">
        <v>4</v>
      </c>
      <c r="D5257" s="487">
        <v>0.36</v>
      </c>
    </row>
    <row r="5258" spans="1:4" x14ac:dyDescent="0.25">
      <c r="A5258" s="88" t="s">
        <v>6836</v>
      </c>
      <c r="B5258" s="193" t="s">
        <v>6989</v>
      </c>
      <c r="C5258" s="88" t="s">
        <v>90</v>
      </c>
      <c r="D5258" s="487">
        <v>234.24</v>
      </c>
    </row>
    <row r="5259" spans="1:4" x14ac:dyDescent="0.25">
      <c r="A5259" s="88" t="s">
        <v>6837</v>
      </c>
      <c r="B5259" s="193" t="s">
        <v>6989</v>
      </c>
      <c r="C5259" s="88" t="s">
        <v>4</v>
      </c>
      <c r="D5259" s="487">
        <v>31.73</v>
      </c>
    </row>
    <row r="5260" spans="1:4" ht="25" x14ac:dyDescent="0.25">
      <c r="A5260" s="88" t="s">
        <v>21589</v>
      </c>
      <c r="B5260" s="193" t="s">
        <v>21590</v>
      </c>
      <c r="C5260" s="88" t="s">
        <v>4</v>
      </c>
      <c r="D5260" s="487">
        <v>1.19</v>
      </c>
    </row>
    <row r="5261" spans="1:4" x14ac:dyDescent="0.25">
      <c r="A5261" s="88" t="s">
        <v>6838</v>
      </c>
      <c r="B5261" s="193" t="s">
        <v>14219</v>
      </c>
      <c r="C5261" s="88" t="s">
        <v>4</v>
      </c>
      <c r="D5261" s="487">
        <v>0.48</v>
      </c>
    </row>
    <row r="5262" spans="1:4" x14ac:dyDescent="0.25">
      <c r="A5262" s="88" t="s">
        <v>6839</v>
      </c>
      <c r="B5262" s="193" t="s">
        <v>11228</v>
      </c>
      <c r="C5262" s="88" t="s">
        <v>4</v>
      </c>
      <c r="D5262" s="487">
        <v>0.83</v>
      </c>
    </row>
    <row r="5263" spans="1:4" x14ac:dyDescent="0.25">
      <c r="A5263" s="88"/>
      <c r="B5263" s="193" t="s">
        <v>11732</v>
      </c>
      <c r="C5263" s="88"/>
      <c r="D5263" s="487"/>
    </row>
    <row r="5264" spans="1:4" x14ac:dyDescent="0.25">
      <c r="A5264" s="88" t="s">
        <v>6840</v>
      </c>
      <c r="B5264" s="193" t="s">
        <v>6987</v>
      </c>
      <c r="C5264" s="88" t="s">
        <v>4</v>
      </c>
      <c r="D5264" s="487">
        <v>1.05</v>
      </c>
    </row>
    <row r="5265" spans="1:4" ht="25" x14ac:dyDescent="0.25">
      <c r="A5265" s="88" t="s">
        <v>6841</v>
      </c>
      <c r="B5265" s="193" t="s">
        <v>11206</v>
      </c>
      <c r="C5265" s="88" t="s">
        <v>4</v>
      </c>
      <c r="D5265" s="487">
        <v>2.02</v>
      </c>
    </row>
    <row r="5266" spans="1:4" ht="37.5" x14ac:dyDescent="0.25">
      <c r="A5266" s="88" t="s">
        <v>6842</v>
      </c>
      <c r="B5266" s="193" t="s">
        <v>12879</v>
      </c>
      <c r="C5266" s="88" t="s">
        <v>4</v>
      </c>
      <c r="D5266" s="487">
        <v>4.99</v>
      </c>
    </row>
    <row r="5267" spans="1:4" x14ac:dyDescent="0.25">
      <c r="A5267" s="88" t="s">
        <v>12478</v>
      </c>
      <c r="B5267" s="193" t="s">
        <v>12479</v>
      </c>
      <c r="C5267" s="88" t="s">
        <v>4</v>
      </c>
      <c r="D5267" s="487">
        <v>0.41</v>
      </c>
    </row>
    <row r="5268" spans="1:4" x14ac:dyDescent="0.25">
      <c r="A5268" s="88"/>
      <c r="B5268" s="193" t="s">
        <v>12480</v>
      </c>
      <c r="C5268" s="88"/>
      <c r="D5268" s="487"/>
    </row>
    <row r="5269" spans="1:4" x14ac:dyDescent="0.25">
      <c r="A5269" s="88" t="s">
        <v>6843</v>
      </c>
      <c r="B5269" s="193" t="s">
        <v>124</v>
      </c>
      <c r="C5269" s="88" t="s">
        <v>4</v>
      </c>
      <c r="D5269" s="487">
        <v>2.2799999999999998</v>
      </c>
    </row>
    <row r="5270" spans="1:4" x14ac:dyDescent="0.25">
      <c r="A5270" s="88" t="s">
        <v>6845</v>
      </c>
      <c r="B5270" s="193" t="s">
        <v>11248</v>
      </c>
      <c r="C5270" s="88" t="s">
        <v>4</v>
      </c>
      <c r="D5270" s="487">
        <v>5.78</v>
      </c>
    </row>
    <row r="5271" spans="1:4" x14ac:dyDescent="0.25">
      <c r="A5271" s="88" t="s">
        <v>6846</v>
      </c>
      <c r="B5271" s="193" t="s">
        <v>11249</v>
      </c>
      <c r="C5271" s="88" t="s">
        <v>4</v>
      </c>
      <c r="D5271" s="487">
        <v>6.07</v>
      </c>
    </row>
    <row r="5272" spans="1:4" x14ac:dyDescent="0.25">
      <c r="A5272" s="88" t="s">
        <v>6847</v>
      </c>
      <c r="B5272" s="193" t="s">
        <v>11251</v>
      </c>
      <c r="C5272" s="88" t="s">
        <v>4</v>
      </c>
      <c r="D5272" s="487">
        <v>5.79</v>
      </c>
    </row>
    <row r="5273" spans="1:4" x14ac:dyDescent="0.25">
      <c r="A5273" s="88" t="s">
        <v>6848</v>
      </c>
      <c r="B5273" s="193" t="s">
        <v>11255</v>
      </c>
      <c r="C5273" s="88" t="s">
        <v>4</v>
      </c>
      <c r="D5273" s="487">
        <v>0.39</v>
      </c>
    </row>
    <row r="5274" spans="1:4" x14ac:dyDescent="0.25">
      <c r="A5274" s="88" t="s">
        <v>6849</v>
      </c>
      <c r="B5274" s="193" t="s">
        <v>11257</v>
      </c>
      <c r="C5274" s="88" t="s">
        <v>4</v>
      </c>
      <c r="D5274" s="487">
        <v>2.37</v>
      </c>
    </row>
    <row r="5275" spans="1:4" x14ac:dyDescent="0.25">
      <c r="A5275" s="88" t="s">
        <v>6850</v>
      </c>
      <c r="B5275" s="193" t="s">
        <v>11258</v>
      </c>
      <c r="C5275" s="88" t="s">
        <v>4</v>
      </c>
      <c r="D5275" s="487">
        <v>0.57999999999999996</v>
      </c>
    </row>
    <row r="5276" spans="1:4" x14ac:dyDescent="0.25">
      <c r="A5276" s="88" t="s">
        <v>6851</v>
      </c>
      <c r="B5276" s="193" t="s">
        <v>11259</v>
      </c>
      <c r="C5276" s="88" t="s">
        <v>4</v>
      </c>
      <c r="D5276" s="487">
        <v>0.63</v>
      </c>
    </row>
    <row r="5277" spans="1:4" ht="25" x14ac:dyDescent="0.25">
      <c r="A5277" s="88" t="s">
        <v>6852</v>
      </c>
      <c r="B5277" s="193" t="s">
        <v>11262</v>
      </c>
      <c r="C5277" s="88" t="s">
        <v>4</v>
      </c>
      <c r="D5277" s="487">
        <v>0.94</v>
      </c>
    </row>
    <row r="5278" spans="1:4" ht="25" x14ac:dyDescent="0.25">
      <c r="A5278" s="88" t="s">
        <v>6854</v>
      </c>
      <c r="B5278" s="193" t="s">
        <v>11291</v>
      </c>
      <c r="C5278" s="88" t="s">
        <v>4</v>
      </c>
      <c r="D5278" s="487">
        <v>0.64</v>
      </c>
    </row>
    <row r="5279" spans="1:4" ht="25" x14ac:dyDescent="0.25">
      <c r="A5279" s="88" t="s">
        <v>6855</v>
      </c>
      <c r="B5279" s="193" t="s">
        <v>11292</v>
      </c>
      <c r="C5279" s="88" t="s">
        <v>4</v>
      </c>
      <c r="D5279" s="487">
        <v>1.06</v>
      </c>
    </row>
    <row r="5280" spans="1:4" x14ac:dyDescent="0.25">
      <c r="A5280" s="88"/>
      <c r="B5280" s="193" t="s">
        <v>12481</v>
      </c>
      <c r="C5280" s="88"/>
      <c r="D5280" s="487"/>
    </row>
    <row r="5281" spans="1:4" x14ac:dyDescent="0.25">
      <c r="A5281" s="88"/>
      <c r="B5281" s="193" t="s">
        <v>12482</v>
      </c>
      <c r="C5281" s="88"/>
      <c r="D5281" s="487"/>
    </row>
    <row r="5282" spans="1:4" x14ac:dyDescent="0.25">
      <c r="A5282" s="88" t="s">
        <v>6856</v>
      </c>
      <c r="B5282" s="193" t="s">
        <v>16301</v>
      </c>
      <c r="C5282" s="88" t="s">
        <v>4</v>
      </c>
      <c r="D5282" s="487">
        <v>30.8</v>
      </c>
    </row>
    <row r="5283" spans="1:4" x14ac:dyDescent="0.25">
      <c r="A5283" s="88"/>
      <c r="B5283" s="193" t="s">
        <v>12483</v>
      </c>
      <c r="C5283" s="88"/>
      <c r="D5283" s="487"/>
    </row>
    <row r="5284" spans="1:4" x14ac:dyDescent="0.25">
      <c r="A5284" s="88" t="s">
        <v>6857</v>
      </c>
      <c r="B5284" s="193" t="s">
        <v>12484</v>
      </c>
      <c r="C5284" s="88" t="s">
        <v>4</v>
      </c>
      <c r="D5284" s="487">
        <v>192.09</v>
      </c>
    </row>
    <row r="5285" spans="1:4" x14ac:dyDescent="0.25">
      <c r="A5285" s="88" t="s">
        <v>6858</v>
      </c>
      <c r="B5285" s="193" t="s">
        <v>12485</v>
      </c>
      <c r="C5285" s="88" t="s">
        <v>4</v>
      </c>
      <c r="D5285" s="487">
        <v>89.03</v>
      </c>
    </row>
    <row r="5286" spans="1:4" x14ac:dyDescent="0.25">
      <c r="A5286" s="88" t="s">
        <v>6859</v>
      </c>
      <c r="B5286" s="193" t="s">
        <v>12486</v>
      </c>
      <c r="C5286" s="88" t="s">
        <v>4</v>
      </c>
      <c r="D5286" s="487">
        <v>245.2</v>
      </c>
    </row>
    <row r="5287" spans="1:4" x14ac:dyDescent="0.25">
      <c r="A5287" s="88" t="s">
        <v>6860</v>
      </c>
      <c r="B5287" s="193" t="s">
        <v>12487</v>
      </c>
      <c r="C5287" s="88" t="s">
        <v>4</v>
      </c>
      <c r="D5287" s="487">
        <v>106.8</v>
      </c>
    </row>
    <row r="5288" spans="1:4" x14ac:dyDescent="0.25">
      <c r="A5288" s="88" t="s">
        <v>6861</v>
      </c>
      <c r="B5288" s="193" t="s">
        <v>12488</v>
      </c>
      <c r="C5288" s="88" t="s">
        <v>4</v>
      </c>
      <c r="D5288" s="487">
        <v>286.64</v>
      </c>
    </row>
    <row r="5289" spans="1:4" x14ac:dyDescent="0.25">
      <c r="A5289" s="88" t="s">
        <v>6862</v>
      </c>
      <c r="B5289" s="193" t="s">
        <v>12489</v>
      </c>
      <c r="C5289" s="88" t="s">
        <v>4</v>
      </c>
      <c r="D5289" s="487">
        <v>118.38</v>
      </c>
    </row>
    <row r="5290" spans="1:4" x14ac:dyDescent="0.25">
      <c r="A5290" s="88" t="s">
        <v>6863</v>
      </c>
      <c r="B5290" s="193" t="s">
        <v>12490</v>
      </c>
      <c r="C5290" s="88" t="s">
        <v>4</v>
      </c>
      <c r="D5290" s="487">
        <v>185.68</v>
      </c>
    </row>
    <row r="5291" spans="1:4" x14ac:dyDescent="0.25">
      <c r="A5291" s="88" t="s">
        <v>6864</v>
      </c>
      <c r="B5291" s="193" t="s">
        <v>12491</v>
      </c>
      <c r="C5291" s="88" t="s">
        <v>4</v>
      </c>
      <c r="D5291" s="487">
        <v>85.53</v>
      </c>
    </row>
    <row r="5292" spans="1:4" x14ac:dyDescent="0.25">
      <c r="A5292" s="88" t="s">
        <v>6865</v>
      </c>
      <c r="B5292" s="193" t="s">
        <v>12492</v>
      </c>
      <c r="C5292" s="88" t="s">
        <v>4</v>
      </c>
      <c r="D5292" s="487">
        <v>211.18</v>
      </c>
    </row>
    <row r="5293" spans="1:4" x14ac:dyDescent="0.25">
      <c r="A5293" s="88" t="s">
        <v>6866</v>
      </c>
      <c r="B5293" s="193" t="s">
        <v>12493</v>
      </c>
      <c r="C5293" s="88" t="s">
        <v>4</v>
      </c>
      <c r="D5293" s="487">
        <v>93.38</v>
      </c>
    </row>
    <row r="5294" spans="1:4" ht="25" x14ac:dyDescent="0.25">
      <c r="A5294" s="88" t="s">
        <v>6867</v>
      </c>
      <c r="B5294" s="193" t="s">
        <v>12494</v>
      </c>
      <c r="C5294" s="88" t="s">
        <v>4</v>
      </c>
      <c r="D5294" s="487">
        <v>224.59</v>
      </c>
    </row>
    <row r="5295" spans="1:4" ht="25" x14ac:dyDescent="0.25">
      <c r="A5295" s="88" t="s">
        <v>6868</v>
      </c>
      <c r="B5295" s="193" t="s">
        <v>12495</v>
      </c>
      <c r="C5295" s="88" t="s">
        <v>4</v>
      </c>
      <c r="D5295" s="487">
        <v>102.3</v>
      </c>
    </row>
    <row r="5296" spans="1:4" ht="25" x14ac:dyDescent="0.25">
      <c r="A5296" s="88" t="s">
        <v>6869</v>
      </c>
      <c r="B5296" s="193" t="s">
        <v>12496</v>
      </c>
      <c r="C5296" s="88" t="s">
        <v>4</v>
      </c>
      <c r="D5296" s="487">
        <v>221.9</v>
      </c>
    </row>
    <row r="5297" spans="1:4" ht="25" x14ac:dyDescent="0.25">
      <c r="A5297" s="88" t="s">
        <v>13080</v>
      </c>
      <c r="B5297" s="193" t="s">
        <v>13081</v>
      </c>
      <c r="C5297" s="88" t="s">
        <v>4</v>
      </c>
      <c r="D5297" s="487">
        <v>358.07</v>
      </c>
    </row>
    <row r="5298" spans="1:4" ht="25" x14ac:dyDescent="0.25">
      <c r="A5298" s="88" t="s">
        <v>13082</v>
      </c>
      <c r="B5298" s="193" t="s">
        <v>13083</v>
      </c>
      <c r="C5298" s="88" t="s">
        <v>4</v>
      </c>
      <c r="D5298" s="487">
        <v>154.01</v>
      </c>
    </row>
    <row r="5299" spans="1:4" x14ac:dyDescent="0.25">
      <c r="A5299" s="88" t="s">
        <v>6870</v>
      </c>
      <c r="B5299" s="193" t="s">
        <v>12497</v>
      </c>
      <c r="C5299" s="88" t="s">
        <v>4</v>
      </c>
      <c r="D5299" s="487">
        <v>238.84</v>
      </c>
    </row>
    <row r="5300" spans="1:4" x14ac:dyDescent="0.25">
      <c r="A5300" s="88" t="s">
        <v>6733</v>
      </c>
      <c r="B5300" s="193" t="s">
        <v>11139</v>
      </c>
      <c r="C5300" s="88" t="s">
        <v>4</v>
      </c>
      <c r="D5300" s="487">
        <v>225.1</v>
      </c>
    </row>
    <row r="5301" spans="1:4" ht="25" x14ac:dyDescent="0.25">
      <c r="A5301" s="88" t="s">
        <v>6734</v>
      </c>
      <c r="B5301" s="193" t="s">
        <v>11275</v>
      </c>
      <c r="C5301" s="88" t="s">
        <v>4</v>
      </c>
      <c r="D5301" s="487">
        <v>108.47</v>
      </c>
    </row>
    <row r="5302" spans="1:4" x14ac:dyDescent="0.25">
      <c r="A5302" s="88" t="s">
        <v>6871</v>
      </c>
      <c r="B5302" s="193" t="s">
        <v>9936</v>
      </c>
      <c r="C5302" s="88" t="s">
        <v>4</v>
      </c>
      <c r="D5302" s="487">
        <v>255.7</v>
      </c>
    </row>
    <row r="5303" spans="1:4" ht="25" x14ac:dyDescent="0.25">
      <c r="A5303" s="88" t="s">
        <v>6737</v>
      </c>
      <c r="B5303" s="193" t="s">
        <v>9943</v>
      </c>
      <c r="C5303" s="88" t="s">
        <v>4</v>
      </c>
      <c r="D5303" s="487">
        <v>117.88</v>
      </c>
    </row>
    <row r="5304" spans="1:4" x14ac:dyDescent="0.25">
      <c r="A5304" s="88" t="s">
        <v>6872</v>
      </c>
      <c r="B5304" s="193" t="s">
        <v>9937</v>
      </c>
      <c r="C5304" s="88" t="s">
        <v>4</v>
      </c>
      <c r="D5304" s="487">
        <v>307.85000000000002</v>
      </c>
    </row>
    <row r="5305" spans="1:4" ht="25" x14ac:dyDescent="0.25">
      <c r="A5305" s="88" t="s">
        <v>6873</v>
      </c>
      <c r="B5305" s="193" t="s">
        <v>9949</v>
      </c>
      <c r="C5305" s="88" t="s">
        <v>4</v>
      </c>
      <c r="D5305" s="487">
        <v>152.16999999999999</v>
      </c>
    </row>
    <row r="5306" spans="1:4" x14ac:dyDescent="0.25">
      <c r="A5306" s="88" t="s">
        <v>6874</v>
      </c>
      <c r="B5306" s="193" t="s">
        <v>9938</v>
      </c>
      <c r="C5306" s="88" t="s">
        <v>4</v>
      </c>
      <c r="D5306" s="487">
        <v>355.52</v>
      </c>
    </row>
    <row r="5307" spans="1:4" ht="25" x14ac:dyDescent="0.25">
      <c r="A5307" s="88" t="s">
        <v>6875</v>
      </c>
      <c r="B5307" s="193" t="s">
        <v>9950</v>
      </c>
      <c r="C5307" s="88" t="s">
        <v>4</v>
      </c>
      <c r="D5307" s="487">
        <v>166.06</v>
      </c>
    </row>
    <row r="5308" spans="1:4" x14ac:dyDescent="0.25">
      <c r="A5308" s="88" t="s">
        <v>6876</v>
      </c>
      <c r="B5308" s="193" t="s">
        <v>9939</v>
      </c>
      <c r="C5308" s="88" t="s">
        <v>4</v>
      </c>
      <c r="D5308" s="487">
        <v>403.46</v>
      </c>
    </row>
    <row r="5309" spans="1:4" ht="25" x14ac:dyDescent="0.25">
      <c r="A5309" s="88" t="s">
        <v>6882</v>
      </c>
      <c r="B5309" s="193" t="s">
        <v>9951</v>
      </c>
      <c r="C5309" s="88" t="s">
        <v>4</v>
      </c>
      <c r="D5309" s="487">
        <v>197.58</v>
      </c>
    </row>
    <row r="5310" spans="1:4" x14ac:dyDescent="0.25">
      <c r="A5310" s="88" t="s">
        <v>6877</v>
      </c>
      <c r="B5310" s="193" t="s">
        <v>12498</v>
      </c>
      <c r="C5310" s="88" t="s">
        <v>4</v>
      </c>
      <c r="D5310" s="487">
        <v>220.61</v>
      </c>
    </row>
    <row r="5311" spans="1:4" x14ac:dyDescent="0.25">
      <c r="A5311" s="88" t="s">
        <v>6878</v>
      </c>
      <c r="B5311" s="193" t="s">
        <v>14470</v>
      </c>
      <c r="C5311" s="88" t="s">
        <v>4</v>
      </c>
      <c r="D5311" s="487">
        <v>214.02</v>
      </c>
    </row>
    <row r="5312" spans="1:4" x14ac:dyDescent="0.25">
      <c r="A5312" s="88" t="s">
        <v>6879</v>
      </c>
      <c r="B5312" s="193" t="s">
        <v>14471</v>
      </c>
      <c r="C5312" s="88" t="s">
        <v>4</v>
      </c>
      <c r="D5312" s="487">
        <v>97.92</v>
      </c>
    </row>
    <row r="5313" spans="1:4" x14ac:dyDescent="0.25">
      <c r="A5313" s="88" t="s">
        <v>12499</v>
      </c>
      <c r="B5313" s="193" t="s">
        <v>14472</v>
      </c>
      <c r="C5313" s="88" t="s">
        <v>4</v>
      </c>
      <c r="D5313" s="487">
        <v>245.58</v>
      </c>
    </row>
    <row r="5314" spans="1:4" x14ac:dyDescent="0.25">
      <c r="A5314" s="88" t="s">
        <v>12500</v>
      </c>
      <c r="B5314" s="193" t="s">
        <v>14473</v>
      </c>
      <c r="C5314" s="88" t="s">
        <v>4</v>
      </c>
      <c r="D5314" s="487">
        <v>109.63</v>
      </c>
    </row>
    <row r="5315" spans="1:4" x14ac:dyDescent="0.25">
      <c r="A5315" s="88" t="s">
        <v>6880</v>
      </c>
      <c r="B5315" s="193" t="s">
        <v>14474</v>
      </c>
      <c r="C5315" s="88" t="s">
        <v>4</v>
      </c>
      <c r="D5315" s="487">
        <v>271.52999999999997</v>
      </c>
    </row>
    <row r="5316" spans="1:4" x14ac:dyDescent="0.25">
      <c r="A5316" s="88" t="s">
        <v>6881</v>
      </c>
      <c r="B5316" s="193" t="s">
        <v>14475</v>
      </c>
      <c r="C5316" s="88" t="s">
        <v>4</v>
      </c>
      <c r="D5316" s="487">
        <v>108.32</v>
      </c>
    </row>
    <row r="5317" spans="1:4" x14ac:dyDescent="0.25">
      <c r="A5317" s="88" t="s">
        <v>14638</v>
      </c>
      <c r="B5317" s="193" t="s">
        <v>14639</v>
      </c>
      <c r="C5317" s="88" t="s">
        <v>4</v>
      </c>
      <c r="D5317" s="487">
        <v>229.12</v>
      </c>
    </row>
    <row r="5318" spans="1:4" x14ac:dyDescent="0.25">
      <c r="A5318" s="88" t="s">
        <v>14640</v>
      </c>
      <c r="B5318" s="193" t="s">
        <v>14641</v>
      </c>
      <c r="C5318" s="88" t="s">
        <v>4</v>
      </c>
      <c r="D5318" s="487">
        <v>98.68</v>
      </c>
    </row>
    <row r="5319" spans="1:4" x14ac:dyDescent="0.25">
      <c r="A5319" s="88" t="s">
        <v>14642</v>
      </c>
      <c r="B5319" s="193" t="s">
        <v>14643</v>
      </c>
      <c r="C5319" s="88" t="s">
        <v>4</v>
      </c>
      <c r="D5319" s="487">
        <v>244.72</v>
      </c>
    </row>
    <row r="5320" spans="1:4" x14ac:dyDescent="0.25">
      <c r="A5320" s="88" t="s">
        <v>14644</v>
      </c>
      <c r="B5320" s="193" t="s">
        <v>14645</v>
      </c>
      <c r="C5320" s="88" t="s">
        <v>4</v>
      </c>
      <c r="D5320" s="487">
        <v>109.06</v>
      </c>
    </row>
    <row r="5321" spans="1:4" x14ac:dyDescent="0.25">
      <c r="A5321" s="88" t="s">
        <v>14646</v>
      </c>
      <c r="B5321" s="193" t="s">
        <v>14647</v>
      </c>
      <c r="C5321" s="88" t="s">
        <v>4</v>
      </c>
      <c r="D5321" s="487">
        <v>285.98</v>
      </c>
    </row>
    <row r="5322" spans="1:4" x14ac:dyDescent="0.25">
      <c r="A5322" s="88" t="s">
        <v>14648</v>
      </c>
      <c r="B5322" s="193" t="s">
        <v>14649</v>
      </c>
      <c r="C5322" s="88" t="s">
        <v>4</v>
      </c>
      <c r="D5322" s="487">
        <v>117.94</v>
      </c>
    </row>
    <row r="5323" spans="1:4" x14ac:dyDescent="0.25">
      <c r="A5323" s="88" t="s">
        <v>14650</v>
      </c>
      <c r="B5323" s="193" t="s">
        <v>14651</v>
      </c>
      <c r="C5323" s="88" t="s">
        <v>4</v>
      </c>
      <c r="D5323" s="487">
        <v>286.83999999999997</v>
      </c>
    </row>
    <row r="5324" spans="1:4" x14ac:dyDescent="0.25">
      <c r="A5324" s="88" t="s">
        <v>14652</v>
      </c>
      <c r="B5324" s="193" t="s">
        <v>14653</v>
      </c>
      <c r="C5324" s="88" t="s">
        <v>4</v>
      </c>
      <c r="D5324" s="487">
        <v>118.51</v>
      </c>
    </row>
    <row r="5325" spans="1:4" x14ac:dyDescent="0.25">
      <c r="A5325" s="88" t="s">
        <v>14654</v>
      </c>
      <c r="B5325" s="193" t="s">
        <v>14655</v>
      </c>
      <c r="C5325" s="88" t="s">
        <v>4</v>
      </c>
      <c r="D5325" s="487">
        <v>382.89</v>
      </c>
    </row>
    <row r="5326" spans="1:4" x14ac:dyDescent="0.25">
      <c r="A5326" s="88" t="s">
        <v>14656</v>
      </c>
      <c r="B5326" s="193" t="s">
        <v>14657</v>
      </c>
      <c r="C5326" s="88" t="s">
        <v>4</v>
      </c>
      <c r="D5326" s="487">
        <v>139.86000000000001</v>
      </c>
    </row>
    <row r="5327" spans="1:4" x14ac:dyDescent="0.25">
      <c r="A5327" s="88" t="s">
        <v>14658</v>
      </c>
      <c r="B5327" s="193" t="s">
        <v>14659</v>
      </c>
      <c r="C5327" s="88" t="s">
        <v>4</v>
      </c>
      <c r="D5327" s="487">
        <v>384.6</v>
      </c>
    </row>
    <row r="5328" spans="1:4" x14ac:dyDescent="0.25">
      <c r="A5328" s="88" t="s">
        <v>14660</v>
      </c>
      <c r="B5328" s="193" t="s">
        <v>14661</v>
      </c>
      <c r="C5328" s="88" t="s">
        <v>4</v>
      </c>
      <c r="D5328" s="487">
        <v>141</v>
      </c>
    </row>
    <row r="5329" spans="1:4" x14ac:dyDescent="0.25">
      <c r="A5329" s="88" t="s">
        <v>14662</v>
      </c>
      <c r="B5329" s="193" t="s">
        <v>14663</v>
      </c>
      <c r="C5329" s="88" t="s">
        <v>4</v>
      </c>
      <c r="D5329" s="487">
        <v>384.94</v>
      </c>
    </row>
    <row r="5330" spans="1:4" x14ac:dyDescent="0.25">
      <c r="A5330" s="88" t="s">
        <v>14664</v>
      </c>
      <c r="B5330" s="193" t="s">
        <v>14665</v>
      </c>
      <c r="C5330" s="88" t="s">
        <v>4</v>
      </c>
      <c r="D5330" s="487">
        <v>141.22999999999999</v>
      </c>
    </row>
    <row r="5331" spans="1:4" ht="25" x14ac:dyDescent="0.25">
      <c r="A5331" s="88" t="s">
        <v>14666</v>
      </c>
      <c r="B5331" s="193" t="s">
        <v>14667</v>
      </c>
      <c r="C5331" s="88" t="s">
        <v>4</v>
      </c>
      <c r="D5331" s="487">
        <v>245.37</v>
      </c>
    </row>
    <row r="5332" spans="1:4" ht="25" x14ac:dyDescent="0.25">
      <c r="A5332" s="88" t="s">
        <v>14668</v>
      </c>
      <c r="B5332" s="193" t="s">
        <v>14669</v>
      </c>
      <c r="C5332" s="88" t="s">
        <v>4</v>
      </c>
      <c r="D5332" s="487">
        <v>109.37</v>
      </c>
    </row>
    <row r="5333" spans="1:4" ht="25" x14ac:dyDescent="0.25">
      <c r="A5333" s="88" t="s">
        <v>14670</v>
      </c>
      <c r="B5333" s="193" t="s">
        <v>14671</v>
      </c>
      <c r="C5333" s="88" t="s">
        <v>4</v>
      </c>
      <c r="D5333" s="487">
        <v>293.45999999999998</v>
      </c>
    </row>
    <row r="5334" spans="1:4" ht="25" x14ac:dyDescent="0.25">
      <c r="A5334" s="88" t="s">
        <v>14672</v>
      </c>
      <c r="B5334" s="193" t="s">
        <v>14673</v>
      </c>
      <c r="C5334" s="88" t="s">
        <v>4</v>
      </c>
      <c r="D5334" s="487">
        <v>122.75</v>
      </c>
    </row>
    <row r="5335" spans="1:4" ht="25" x14ac:dyDescent="0.25">
      <c r="A5335" s="88" t="s">
        <v>14674</v>
      </c>
      <c r="B5335" s="193" t="s">
        <v>14675</v>
      </c>
      <c r="C5335" s="88" t="s">
        <v>4</v>
      </c>
      <c r="D5335" s="487">
        <v>291.60000000000002</v>
      </c>
    </row>
    <row r="5336" spans="1:4" ht="25" x14ac:dyDescent="0.25">
      <c r="A5336" s="88" t="s">
        <v>14676</v>
      </c>
      <c r="B5336" s="193" t="s">
        <v>14677</v>
      </c>
      <c r="C5336" s="88" t="s">
        <v>4</v>
      </c>
      <c r="D5336" s="487">
        <v>121.32</v>
      </c>
    </row>
    <row r="5337" spans="1:4" ht="25" x14ac:dyDescent="0.25">
      <c r="A5337" s="88" t="s">
        <v>14678</v>
      </c>
      <c r="B5337" s="193" t="s">
        <v>14679</v>
      </c>
      <c r="C5337" s="88" t="s">
        <v>4</v>
      </c>
      <c r="D5337" s="487">
        <v>392.91</v>
      </c>
    </row>
    <row r="5338" spans="1:4" ht="25" x14ac:dyDescent="0.25">
      <c r="A5338" s="88" t="s">
        <v>14680</v>
      </c>
      <c r="B5338" s="193" t="s">
        <v>14681</v>
      </c>
      <c r="C5338" s="88" t="s">
        <v>4</v>
      </c>
      <c r="D5338" s="487">
        <v>143.72999999999999</v>
      </c>
    </row>
    <row r="5339" spans="1:4" ht="25" x14ac:dyDescent="0.25">
      <c r="A5339" s="88" t="s">
        <v>14682</v>
      </c>
      <c r="B5339" s="193" t="s">
        <v>14683</v>
      </c>
      <c r="C5339" s="88" t="s">
        <v>4</v>
      </c>
      <c r="D5339" s="487">
        <v>395</v>
      </c>
    </row>
    <row r="5340" spans="1:4" ht="25" x14ac:dyDescent="0.25">
      <c r="A5340" s="88" t="s">
        <v>14684</v>
      </c>
      <c r="B5340" s="193" t="s">
        <v>14685</v>
      </c>
      <c r="C5340" s="88" t="s">
        <v>4</v>
      </c>
      <c r="D5340" s="487">
        <v>145.12</v>
      </c>
    </row>
    <row r="5341" spans="1:4" x14ac:dyDescent="0.25">
      <c r="A5341" s="88" t="s">
        <v>14686</v>
      </c>
      <c r="B5341" s="193" t="s">
        <v>14687</v>
      </c>
      <c r="C5341" s="88" t="s">
        <v>4</v>
      </c>
      <c r="D5341" s="487">
        <v>287.07</v>
      </c>
    </row>
    <row r="5342" spans="1:4" ht="25" x14ac:dyDescent="0.25">
      <c r="A5342" s="88" t="s">
        <v>14688</v>
      </c>
      <c r="B5342" s="193" t="s">
        <v>14689</v>
      </c>
      <c r="C5342" s="88" t="s">
        <v>4</v>
      </c>
      <c r="D5342" s="487">
        <v>118.38</v>
      </c>
    </row>
    <row r="5343" spans="1:4" x14ac:dyDescent="0.25">
      <c r="A5343" s="88" t="s">
        <v>14690</v>
      </c>
      <c r="B5343" s="193" t="s">
        <v>14691</v>
      </c>
      <c r="C5343" s="88" t="s">
        <v>4</v>
      </c>
      <c r="D5343" s="487">
        <v>396.64</v>
      </c>
    </row>
    <row r="5344" spans="1:4" ht="25" x14ac:dyDescent="0.25">
      <c r="A5344" s="88" t="s">
        <v>14692</v>
      </c>
      <c r="B5344" s="193" t="s">
        <v>14693</v>
      </c>
      <c r="C5344" s="88" t="s">
        <v>4</v>
      </c>
      <c r="D5344" s="487">
        <v>148.72999999999999</v>
      </c>
    </row>
    <row r="5345" spans="1:4" x14ac:dyDescent="0.25">
      <c r="A5345" s="88" t="s">
        <v>14694</v>
      </c>
      <c r="B5345" s="193" t="s">
        <v>14695</v>
      </c>
      <c r="C5345" s="88" t="s">
        <v>4</v>
      </c>
      <c r="D5345" s="487">
        <v>398.22</v>
      </c>
    </row>
    <row r="5346" spans="1:4" ht="25" x14ac:dyDescent="0.25">
      <c r="A5346" s="88" t="s">
        <v>14696</v>
      </c>
      <c r="B5346" s="193" t="s">
        <v>14697</v>
      </c>
      <c r="C5346" s="88" t="s">
        <v>4</v>
      </c>
      <c r="D5346" s="487">
        <v>149.78</v>
      </c>
    </row>
    <row r="5347" spans="1:4" x14ac:dyDescent="0.25">
      <c r="A5347" s="88" t="s">
        <v>14476</v>
      </c>
      <c r="B5347" s="193" t="s">
        <v>14477</v>
      </c>
      <c r="C5347" s="88" t="s">
        <v>4</v>
      </c>
      <c r="D5347" s="487">
        <v>570.47</v>
      </c>
    </row>
    <row r="5348" spans="1:4" ht="25" x14ac:dyDescent="0.25">
      <c r="A5348" s="88" t="s">
        <v>14478</v>
      </c>
      <c r="B5348" s="193" t="s">
        <v>14479</v>
      </c>
      <c r="C5348" s="88" t="s">
        <v>4</v>
      </c>
      <c r="D5348" s="487">
        <v>256.64</v>
      </c>
    </row>
    <row r="5349" spans="1:4" ht="25" x14ac:dyDescent="0.25">
      <c r="A5349" s="88" t="s">
        <v>16302</v>
      </c>
      <c r="B5349" s="193" t="s">
        <v>16303</v>
      </c>
      <c r="C5349" s="88" t="s">
        <v>4</v>
      </c>
      <c r="D5349" s="487">
        <v>100.51</v>
      </c>
    </row>
    <row r="5350" spans="1:4" x14ac:dyDescent="0.25">
      <c r="A5350" s="88"/>
      <c r="B5350" s="193" t="s">
        <v>12501</v>
      </c>
      <c r="C5350" s="88"/>
      <c r="D5350" s="487"/>
    </row>
    <row r="5351" spans="1:4" x14ac:dyDescent="0.25">
      <c r="A5351" s="88" t="s">
        <v>16304</v>
      </c>
      <c r="B5351" s="193" t="s">
        <v>16305</v>
      </c>
      <c r="C5351" s="88" t="s">
        <v>4</v>
      </c>
      <c r="D5351" s="487">
        <v>15.48</v>
      </c>
    </row>
    <row r="5352" spans="1:4" x14ac:dyDescent="0.25">
      <c r="A5352" s="88" t="s">
        <v>16306</v>
      </c>
      <c r="B5352" s="193" t="s">
        <v>16307</v>
      </c>
      <c r="C5352" s="88" t="s">
        <v>4</v>
      </c>
      <c r="D5352" s="487">
        <v>3.82</v>
      </c>
    </row>
    <row r="5353" spans="1:4" x14ac:dyDescent="0.25">
      <c r="A5353" s="88" t="s">
        <v>16308</v>
      </c>
      <c r="B5353" s="193" t="s">
        <v>16309</v>
      </c>
      <c r="C5353" s="88" t="s">
        <v>4</v>
      </c>
      <c r="D5353" s="487">
        <v>40.11</v>
      </c>
    </row>
    <row r="5354" spans="1:4" x14ac:dyDescent="0.25">
      <c r="A5354" s="88" t="s">
        <v>16310</v>
      </c>
      <c r="B5354" s="193" t="s">
        <v>16311</v>
      </c>
      <c r="C5354" s="88" t="s">
        <v>4</v>
      </c>
      <c r="D5354" s="487">
        <v>10</v>
      </c>
    </row>
    <row r="5355" spans="1:4" x14ac:dyDescent="0.25">
      <c r="A5355" s="88" t="s">
        <v>16312</v>
      </c>
      <c r="B5355" s="193" t="s">
        <v>16313</v>
      </c>
      <c r="C5355" s="88" t="s">
        <v>99</v>
      </c>
      <c r="D5355" s="487">
        <v>1.6</v>
      </c>
    </row>
    <row r="5356" spans="1:4" x14ac:dyDescent="0.25">
      <c r="A5356" s="88" t="s">
        <v>16314</v>
      </c>
      <c r="B5356" s="193" t="s">
        <v>16315</v>
      </c>
      <c r="C5356" s="88" t="s">
        <v>4</v>
      </c>
      <c r="D5356" s="487">
        <v>83.33</v>
      </c>
    </row>
    <row r="5357" spans="1:4" x14ac:dyDescent="0.25">
      <c r="A5357" s="88" t="s">
        <v>16316</v>
      </c>
      <c r="B5357" s="193" t="s">
        <v>16317</v>
      </c>
      <c r="C5357" s="88" t="s">
        <v>4</v>
      </c>
      <c r="D5357" s="487">
        <v>39.61</v>
      </c>
    </row>
    <row r="5358" spans="1:4" x14ac:dyDescent="0.25">
      <c r="A5358" s="88"/>
      <c r="B5358" s="193" t="s">
        <v>12502</v>
      </c>
      <c r="C5358" s="88"/>
      <c r="D5358" s="487"/>
    </row>
    <row r="5359" spans="1:4" x14ac:dyDescent="0.25">
      <c r="A5359" s="88" t="s">
        <v>6883</v>
      </c>
      <c r="B5359" s="193" t="s">
        <v>11164</v>
      </c>
      <c r="C5359" s="88" t="s">
        <v>4</v>
      </c>
      <c r="D5359" s="487">
        <v>42.18</v>
      </c>
    </row>
    <row r="5360" spans="1:4" x14ac:dyDescent="0.25">
      <c r="A5360" s="88" t="s">
        <v>6884</v>
      </c>
      <c r="B5360" s="193" t="s">
        <v>11165</v>
      </c>
      <c r="C5360" s="88" t="s">
        <v>4</v>
      </c>
      <c r="D5360" s="487">
        <v>11.19</v>
      </c>
    </row>
    <row r="5361" spans="1:4" ht="25" x14ac:dyDescent="0.25">
      <c r="A5361" s="88" t="s">
        <v>16318</v>
      </c>
      <c r="B5361" s="193" t="s">
        <v>16319</v>
      </c>
      <c r="C5361" s="88" t="s">
        <v>4</v>
      </c>
      <c r="D5361" s="487">
        <v>44</v>
      </c>
    </row>
    <row r="5362" spans="1:4" ht="25" x14ac:dyDescent="0.25">
      <c r="A5362" s="88" t="s">
        <v>16320</v>
      </c>
      <c r="B5362" s="193" t="s">
        <v>16321</v>
      </c>
      <c r="C5362" s="88" t="s">
        <v>4</v>
      </c>
      <c r="D5362" s="487">
        <v>10.79</v>
      </c>
    </row>
    <row r="5363" spans="1:4" ht="25" x14ac:dyDescent="0.25">
      <c r="A5363" s="88" t="s">
        <v>16322</v>
      </c>
      <c r="B5363" s="193" t="s">
        <v>16323</v>
      </c>
      <c r="C5363" s="88" t="s">
        <v>4</v>
      </c>
      <c r="D5363" s="487">
        <v>61.77</v>
      </c>
    </row>
    <row r="5364" spans="1:4" ht="25" x14ac:dyDescent="0.25">
      <c r="A5364" s="88" t="s">
        <v>16324</v>
      </c>
      <c r="B5364" s="193" t="s">
        <v>16325</v>
      </c>
      <c r="C5364" s="88" t="s">
        <v>4</v>
      </c>
      <c r="D5364" s="487">
        <v>20.309999999999999</v>
      </c>
    </row>
    <row r="5365" spans="1:4" x14ac:dyDescent="0.25">
      <c r="A5365" s="88" t="s">
        <v>16326</v>
      </c>
      <c r="B5365" s="193" t="s">
        <v>16327</v>
      </c>
      <c r="C5365" s="88" t="s">
        <v>4</v>
      </c>
      <c r="D5365" s="487">
        <v>81.27</v>
      </c>
    </row>
    <row r="5366" spans="1:4" x14ac:dyDescent="0.25">
      <c r="A5366" s="88" t="s">
        <v>16328</v>
      </c>
      <c r="B5366" s="193" t="s">
        <v>16329</v>
      </c>
      <c r="C5366" s="88" t="s">
        <v>4</v>
      </c>
      <c r="D5366" s="487">
        <v>35.619999999999997</v>
      </c>
    </row>
    <row r="5367" spans="1:4" x14ac:dyDescent="0.25">
      <c r="A5367" s="88"/>
      <c r="B5367" s="193" t="s">
        <v>11642</v>
      </c>
      <c r="C5367" s="88"/>
      <c r="D5367" s="487"/>
    </row>
    <row r="5368" spans="1:4" x14ac:dyDescent="0.25">
      <c r="A5368" s="88"/>
      <c r="B5368" s="193" t="s">
        <v>11642</v>
      </c>
      <c r="C5368" s="88"/>
      <c r="D5368" s="487"/>
    </row>
    <row r="5369" spans="1:4" x14ac:dyDescent="0.25">
      <c r="A5369" s="88"/>
      <c r="B5369" s="193" t="s">
        <v>12503</v>
      </c>
      <c r="C5369" s="88"/>
      <c r="D5369" s="487"/>
    </row>
    <row r="5370" spans="1:4" x14ac:dyDescent="0.25">
      <c r="A5370" s="88" t="s">
        <v>6887</v>
      </c>
      <c r="B5370" s="193" t="s">
        <v>9420</v>
      </c>
      <c r="C5370" s="88" t="s">
        <v>74</v>
      </c>
      <c r="D5370" s="487">
        <v>233.08</v>
      </c>
    </row>
    <row r="5371" spans="1:4" x14ac:dyDescent="0.25">
      <c r="A5371" s="88" t="s">
        <v>6888</v>
      </c>
      <c r="B5371" s="193" t="s">
        <v>9421</v>
      </c>
      <c r="C5371" s="88" t="s">
        <v>74</v>
      </c>
      <c r="D5371" s="487">
        <v>258.36</v>
      </c>
    </row>
    <row r="5372" spans="1:4" x14ac:dyDescent="0.25">
      <c r="A5372" s="88" t="s">
        <v>6889</v>
      </c>
      <c r="B5372" s="193" t="s">
        <v>9422</v>
      </c>
      <c r="C5372" s="88" t="s">
        <v>74</v>
      </c>
      <c r="D5372" s="487">
        <v>280.83</v>
      </c>
    </row>
    <row r="5373" spans="1:4" x14ac:dyDescent="0.25">
      <c r="A5373" s="88" t="s">
        <v>6890</v>
      </c>
      <c r="B5373" s="193" t="s">
        <v>9423</v>
      </c>
      <c r="C5373" s="88" t="s">
        <v>74</v>
      </c>
      <c r="D5373" s="487">
        <v>334.18</v>
      </c>
    </row>
    <row r="5374" spans="1:4" x14ac:dyDescent="0.25">
      <c r="A5374" s="88" t="s">
        <v>6891</v>
      </c>
      <c r="B5374" s="193" t="s">
        <v>9424</v>
      </c>
      <c r="C5374" s="88" t="s">
        <v>74</v>
      </c>
      <c r="D5374" s="487">
        <v>410</v>
      </c>
    </row>
    <row r="5375" spans="1:4" x14ac:dyDescent="0.25">
      <c r="A5375" s="88" t="s">
        <v>6892</v>
      </c>
      <c r="B5375" s="193" t="s">
        <v>9425</v>
      </c>
      <c r="C5375" s="88" t="s">
        <v>74</v>
      </c>
      <c r="D5375" s="487">
        <v>430</v>
      </c>
    </row>
    <row r="5376" spans="1:4" x14ac:dyDescent="0.25">
      <c r="A5376" s="88" t="s">
        <v>6885</v>
      </c>
      <c r="B5376" s="193" t="s">
        <v>9419</v>
      </c>
      <c r="C5376" s="88" t="s">
        <v>74</v>
      </c>
      <c r="D5376" s="487">
        <v>490</v>
      </c>
    </row>
    <row r="5377" spans="1:4" x14ac:dyDescent="0.25">
      <c r="A5377" s="88" t="s">
        <v>6886</v>
      </c>
      <c r="B5377" s="193" t="s">
        <v>9933</v>
      </c>
      <c r="C5377" s="88" t="s">
        <v>74</v>
      </c>
      <c r="D5377" s="487">
        <v>525</v>
      </c>
    </row>
    <row r="5378" spans="1:4" ht="25" x14ac:dyDescent="0.25">
      <c r="A5378" s="88" t="s">
        <v>6897</v>
      </c>
      <c r="B5378" s="193" t="s">
        <v>9430</v>
      </c>
      <c r="C5378" s="88" t="s">
        <v>74</v>
      </c>
      <c r="D5378" s="487">
        <v>38.369999999999997</v>
      </c>
    </row>
    <row r="5379" spans="1:4" ht="25" x14ac:dyDescent="0.25">
      <c r="A5379" s="88" t="s">
        <v>6899</v>
      </c>
      <c r="B5379" s="193" t="s">
        <v>9432</v>
      </c>
      <c r="C5379" s="88" t="s">
        <v>74</v>
      </c>
      <c r="D5379" s="487">
        <v>48</v>
      </c>
    </row>
    <row r="5380" spans="1:4" ht="25" x14ac:dyDescent="0.25">
      <c r="A5380" s="88" t="s">
        <v>6901</v>
      </c>
      <c r="B5380" s="193" t="s">
        <v>9434</v>
      </c>
      <c r="C5380" s="88" t="s">
        <v>74</v>
      </c>
      <c r="D5380" s="487">
        <v>52.75</v>
      </c>
    </row>
    <row r="5381" spans="1:4" ht="25" x14ac:dyDescent="0.25">
      <c r="A5381" s="88" t="s">
        <v>6902</v>
      </c>
      <c r="B5381" s="193" t="s">
        <v>9435</v>
      </c>
      <c r="C5381" s="88" t="s">
        <v>74</v>
      </c>
      <c r="D5381" s="487">
        <v>68</v>
      </c>
    </row>
    <row r="5382" spans="1:4" ht="25" x14ac:dyDescent="0.25">
      <c r="A5382" s="88" t="s">
        <v>6893</v>
      </c>
      <c r="B5382" s="193" t="s">
        <v>9426</v>
      </c>
      <c r="C5382" s="88" t="s">
        <v>74</v>
      </c>
      <c r="D5382" s="487">
        <v>84</v>
      </c>
    </row>
    <row r="5383" spans="1:4" ht="25" x14ac:dyDescent="0.25">
      <c r="A5383" s="88" t="s">
        <v>6894</v>
      </c>
      <c r="B5383" s="193" t="s">
        <v>9427</v>
      </c>
      <c r="C5383" s="88" t="s">
        <v>74</v>
      </c>
      <c r="D5383" s="487">
        <v>105.4</v>
      </c>
    </row>
    <row r="5384" spans="1:4" ht="25" x14ac:dyDescent="0.25">
      <c r="A5384" s="88" t="s">
        <v>6895</v>
      </c>
      <c r="B5384" s="193" t="s">
        <v>9428</v>
      </c>
      <c r="C5384" s="88" t="s">
        <v>74</v>
      </c>
      <c r="D5384" s="487">
        <v>123</v>
      </c>
    </row>
    <row r="5385" spans="1:4" ht="25" x14ac:dyDescent="0.25">
      <c r="A5385" s="88" t="s">
        <v>6896</v>
      </c>
      <c r="B5385" s="193" t="s">
        <v>9429</v>
      </c>
      <c r="C5385" s="88" t="s">
        <v>74</v>
      </c>
      <c r="D5385" s="487">
        <v>147.66999999999999</v>
      </c>
    </row>
    <row r="5386" spans="1:4" ht="25" x14ac:dyDescent="0.25">
      <c r="A5386" s="88" t="s">
        <v>6898</v>
      </c>
      <c r="B5386" s="193" t="s">
        <v>9431</v>
      </c>
      <c r="C5386" s="88" t="s">
        <v>74</v>
      </c>
      <c r="D5386" s="487">
        <v>181.5</v>
      </c>
    </row>
    <row r="5387" spans="1:4" ht="25" x14ac:dyDescent="0.25">
      <c r="A5387" s="88" t="s">
        <v>6900</v>
      </c>
      <c r="B5387" s="193" t="s">
        <v>9433</v>
      </c>
      <c r="C5387" s="88" t="s">
        <v>74</v>
      </c>
      <c r="D5387" s="487">
        <v>292</v>
      </c>
    </row>
    <row r="5388" spans="1:4" x14ac:dyDescent="0.25">
      <c r="A5388" s="88" t="s">
        <v>6903</v>
      </c>
      <c r="B5388" s="193" t="s">
        <v>9436</v>
      </c>
      <c r="C5388" s="88" t="s">
        <v>74</v>
      </c>
      <c r="D5388" s="487">
        <v>46.39</v>
      </c>
    </row>
    <row r="5389" spans="1:4" x14ac:dyDescent="0.25">
      <c r="A5389" s="88" t="s">
        <v>6904</v>
      </c>
      <c r="B5389" s="193" t="s">
        <v>9437</v>
      </c>
      <c r="C5389" s="88" t="s">
        <v>74</v>
      </c>
      <c r="D5389" s="487">
        <v>55.17</v>
      </c>
    </row>
    <row r="5390" spans="1:4" x14ac:dyDescent="0.25">
      <c r="A5390" s="88" t="s">
        <v>6905</v>
      </c>
      <c r="B5390" s="193" t="s">
        <v>9438</v>
      </c>
      <c r="C5390" s="88" t="s">
        <v>74</v>
      </c>
      <c r="D5390" s="487">
        <v>82</v>
      </c>
    </row>
    <row r="5391" spans="1:4" x14ac:dyDescent="0.25">
      <c r="A5391" s="88" t="s">
        <v>6906</v>
      </c>
      <c r="B5391" s="193" t="s">
        <v>9439</v>
      </c>
      <c r="C5391" s="88" t="s">
        <v>74</v>
      </c>
      <c r="D5391" s="487">
        <v>66.55</v>
      </c>
    </row>
    <row r="5392" spans="1:4" x14ac:dyDescent="0.25">
      <c r="A5392" s="88" t="s">
        <v>6907</v>
      </c>
      <c r="B5392" s="193" t="s">
        <v>9440</v>
      </c>
      <c r="C5392" s="88" t="s">
        <v>74</v>
      </c>
      <c r="D5392" s="487">
        <v>75.27</v>
      </c>
    </row>
    <row r="5393" spans="1:4" x14ac:dyDescent="0.25">
      <c r="A5393" s="88" t="s">
        <v>6908</v>
      </c>
      <c r="B5393" s="193" t="s">
        <v>9441</v>
      </c>
      <c r="C5393" s="88" t="s">
        <v>74</v>
      </c>
      <c r="D5393" s="487">
        <v>84.99</v>
      </c>
    </row>
    <row r="5394" spans="1:4" x14ac:dyDescent="0.25">
      <c r="A5394" s="88" t="s">
        <v>6909</v>
      </c>
      <c r="B5394" s="193" t="s">
        <v>9442</v>
      </c>
      <c r="C5394" s="88" t="s">
        <v>74</v>
      </c>
      <c r="D5394" s="487">
        <v>95.21</v>
      </c>
    </row>
    <row r="5395" spans="1:4" x14ac:dyDescent="0.25">
      <c r="A5395" s="88" t="s">
        <v>6910</v>
      </c>
      <c r="B5395" s="193" t="s">
        <v>9443</v>
      </c>
      <c r="C5395" s="88" t="s">
        <v>74</v>
      </c>
      <c r="D5395" s="487">
        <v>127.61</v>
      </c>
    </row>
    <row r="5396" spans="1:4" x14ac:dyDescent="0.25">
      <c r="A5396" s="88" t="s">
        <v>6911</v>
      </c>
      <c r="B5396" s="193" t="s">
        <v>9444</v>
      </c>
      <c r="C5396" s="88" t="s">
        <v>74</v>
      </c>
      <c r="D5396" s="487">
        <v>150.44</v>
      </c>
    </row>
    <row r="5397" spans="1:4" x14ac:dyDescent="0.25">
      <c r="A5397" s="88" t="s">
        <v>6916</v>
      </c>
      <c r="B5397" s="193" t="s">
        <v>9449</v>
      </c>
      <c r="C5397" s="88" t="s">
        <v>77</v>
      </c>
      <c r="D5397" s="487">
        <v>26044.44</v>
      </c>
    </row>
    <row r="5398" spans="1:4" ht="25" x14ac:dyDescent="0.25">
      <c r="A5398" s="88" t="s">
        <v>6917</v>
      </c>
      <c r="B5398" s="193" t="s">
        <v>9450</v>
      </c>
      <c r="C5398" s="88" t="s">
        <v>77</v>
      </c>
      <c r="D5398" s="487">
        <v>7432.66</v>
      </c>
    </row>
    <row r="5399" spans="1:4" x14ac:dyDescent="0.25">
      <c r="A5399" s="88" t="s">
        <v>6918</v>
      </c>
      <c r="B5399" s="193" t="s">
        <v>9451</v>
      </c>
      <c r="C5399" s="88" t="s">
        <v>77</v>
      </c>
      <c r="D5399" s="487">
        <v>33150</v>
      </c>
    </row>
    <row r="5400" spans="1:4" x14ac:dyDescent="0.25">
      <c r="A5400" s="88" t="s">
        <v>6919</v>
      </c>
      <c r="B5400" s="193" t="s">
        <v>9452</v>
      </c>
      <c r="C5400" s="88" t="s">
        <v>77</v>
      </c>
      <c r="D5400" s="487">
        <v>6646.31</v>
      </c>
    </row>
    <row r="5401" spans="1:4" ht="25" x14ac:dyDescent="0.25">
      <c r="A5401" s="88" t="s">
        <v>6913</v>
      </c>
      <c r="B5401" s="193" t="s">
        <v>9446</v>
      </c>
      <c r="C5401" s="88" t="s">
        <v>99</v>
      </c>
      <c r="D5401" s="487">
        <v>38.049999999999997</v>
      </c>
    </row>
    <row r="5402" spans="1:4" ht="25" x14ac:dyDescent="0.25">
      <c r="A5402" s="88" t="s">
        <v>6912</v>
      </c>
      <c r="B5402" s="193" t="s">
        <v>9445</v>
      </c>
      <c r="C5402" s="88" t="s">
        <v>99</v>
      </c>
      <c r="D5402" s="487">
        <v>22.5</v>
      </c>
    </row>
    <row r="5403" spans="1:4" ht="25" x14ac:dyDescent="0.25">
      <c r="A5403" s="88" t="s">
        <v>6914</v>
      </c>
      <c r="B5403" s="193" t="s">
        <v>9447</v>
      </c>
      <c r="C5403" s="88" t="s">
        <v>99</v>
      </c>
      <c r="D5403" s="487">
        <v>30.49</v>
      </c>
    </row>
    <row r="5404" spans="1:4" ht="25" x14ac:dyDescent="0.25">
      <c r="A5404" s="88" t="s">
        <v>6915</v>
      </c>
      <c r="B5404" s="193" t="s">
        <v>9448</v>
      </c>
      <c r="C5404" s="88" t="s">
        <v>99</v>
      </c>
      <c r="D5404" s="487">
        <v>27.76</v>
      </c>
    </row>
    <row r="5405" spans="1:4" x14ac:dyDescent="0.25">
      <c r="A5405" s="88"/>
      <c r="B5405" s="193" t="s">
        <v>12504</v>
      </c>
      <c r="C5405" s="88"/>
      <c r="D5405" s="487"/>
    </row>
    <row r="5406" spans="1:4" x14ac:dyDescent="0.25">
      <c r="A5406" s="88" t="s">
        <v>6920</v>
      </c>
      <c r="B5406" s="193" t="s">
        <v>9453</v>
      </c>
      <c r="C5406" s="88" t="s">
        <v>74</v>
      </c>
      <c r="D5406" s="487">
        <v>30</v>
      </c>
    </row>
    <row r="5407" spans="1:4" x14ac:dyDescent="0.25">
      <c r="A5407" s="88" t="s">
        <v>6921</v>
      </c>
      <c r="B5407" s="193" t="s">
        <v>9454</v>
      </c>
      <c r="C5407" s="88" t="s">
        <v>74</v>
      </c>
      <c r="D5407" s="487">
        <v>22</v>
      </c>
    </row>
    <row r="5408" spans="1:4" x14ac:dyDescent="0.25">
      <c r="A5408" s="88" t="s">
        <v>6922</v>
      </c>
      <c r="B5408" s="193" t="s">
        <v>9455</v>
      </c>
      <c r="C5408" s="88" t="s">
        <v>74</v>
      </c>
      <c r="D5408" s="487">
        <v>25</v>
      </c>
    </row>
    <row r="5409" spans="1:4" x14ac:dyDescent="0.25">
      <c r="A5409" s="88" t="s">
        <v>6923</v>
      </c>
      <c r="B5409" s="193" t="s">
        <v>9456</v>
      </c>
      <c r="C5409" s="88" t="s">
        <v>74</v>
      </c>
      <c r="D5409" s="487">
        <v>26</v>
      </c>
    </row>
    <row r="5410" spans="1:4" x14ac:dyDescent="0.25">
      <c r="A5410" s="88" t="s">
        <v>6924</v>
      </c>
      <c r="B5410" s="193" t="s">
        <v>9457</v>
      </c>
      <c r="C5410" s="88" t="s">
        <v>74</v>
      </c>
      <c r="D5410" s="487">
        <v>27</v>
      </c>
    </row>
    <row r="5411" spans="1:4" x14ac:dyDescent="0.25">
      <c r="A5411" s="88" t="s">
        <v>6925</v>
      </c>
      <c r="B5411" s="193" t="s">
        <v>9458</v>
      </c>
      <c r="C5411" s="88" t="s">
        <v>74</v>
      </c>
      <c r="D5411" s="487">
        <v>28</v>
      </c>
    </row>
    <row r="5412" spans="1:4" x14ac:dyDescent="0.25">
      <c r="A5412" s="88" t="s">
        <v>6926</v>
      </c>
      <c r="B5412" s="193" t="s">
        <v>104</v>
      </c>
      <c r="C5412" s="88" t="s">
        <v>94</v>
      </c>
      <c r="D5412" s="487">
        <v>3300</v>
      </c>
    </row>
    <row r="5413" spans="1:4" x14ac:dyDescent="0.25">
      <c r="A5413" s="88" t="s">
        <v>6927</v>
      </c>
      <c r="B5413" s="193" t="s">
        <v>6928</v>
      </c>
      <c r="C5413" s="88" t="s">
        <v>74</v>
      </c>
      <c r="D5413" s="487">
        <v>4.55</v>
      </c>
    </row>
    <row r="5414" spans="1:4" x14ac:dyDescent="0.25">
      <c r="A5414" s="88" t="s">
        <v>6929</v>
      </c>
      <c r="B5414" s="193" t="s">
        <v>6930</v>
      </c>
      <c r="C5414" s="88" t="s">
        <v>74</v>
      </c>
      <c r="D5414" s="487">
        <v>4.3499999999999996</v>
      </c>
    </row>
    <row r="5415" spans="1:4" x14ac:dyDescent="0.25">
      <c r="A5415" s="88" t="s">
        <v>6931</v>
      </c>
      <c r="B5415" s="193" t="s">
        <v>6932</v>
      </c>
      <c r="C5415" s="88" t="s">
        <v>74</v>
      </c>
      <c r="D5415" s="487">
        <v>6.5</v>
      </c>
    </row>
    <row r="5416" spans="1:4" x14ac:dyDescent="0.25">
      <c r="A5416" s="88" t="s">
        <v>6933</v>
      </c>
      <c r="B5416" s="193" t="s">
        <v>6934</v>
      </c>
      <c r="C5416" s="88" t="s">
        <v>74</v>
      </c>
      <c r="D5416" s="487">
        <v>8.58</v>
      </c>
    </row>
    <row r="5417" spans="1:4" x14ac:dyDescent="0.25">
      <c r="A5417" s="88" t="s">
        <v>6935</v>
      </c>
      <c r="B5417" s="193" t="s">
        <v>6936</v>
      </c>
      <c r="C5417" s="88" t="s">
        <v>74</v>
      </c>
      <c r="D5417" s="487">
        <v>8.06</v>
      </c>
    </row>
    <row r="5418" spans="1:4" x14ac:dyDescent="0.25">
      <c r="A5418" s="88" t="s">
        <v>6937</v>
      </c>
      <c r="B5418" s="193" t="s">
        <v>6938</v>
      </c>
      <c r="C5418" s="88" t="s">
        <v>74</v>
      </c>
      <c r="D5418" s="487">
        <v>5</v>
      </c>
    </row>
    <row r="5419" spans="1:4" x14ac:dyDescent="0.25">
      <c r="A5419" s="88" t="s">
        <v>6939</v>
      </c>
      <c r="B5419" s="193" t="s">
        <v>6940</v>
      </c>
      <c r="C5419" s="88" t="s">
        <v>74</v>
      </c>
      <c r="D5419" s="487">
        <v>5.98</v>
      </c>
    </row>
    <row r="5420" spans="1:4" x14ac:dyDescent="0.25">
      <c r="A5420" s="88" t="s">
        <v>6941</v>
      </c>
      <c r="B5420" s="193" t="s">
        <v>6942</v>
      </c>
      <c r="C5420" s="88" t="s">
        <v>74</v>
      </c>
      <c r="D5420" s="487">
        <v>8.06</v>
      </c>
    </row>
    <row r="5421" spans="1:4" x14ac:dyDescent="0.25">
      <c r="A5421" s="88" t="s">
        <v>6943</v>
      </c>
      <c r="B5421" s="193" t="s">
        <v>6944</v>
      </c>
      <c r="C5421" s="88" t="s">
        <v>74</v>
      </c>
      <c r="D5421" s="487">
        <v>6.43</v>
      </c>
    </row>
    <row r="5422" spans="1:4" x14ac:dyDescent="0.25">
      <c r="A5422" s="88" t="s">
        <v>6945</v>
      </c>
      <c r="B5422" s="193" t="s">
        <v>9459</v>
      </c>
      <c r="C5422" s="88" t="s">
        <v>74</v>
      </c>
      <c r="D5422" s="487">
        <v>8.58</v>
      </c>
    </row>
    <row r="5423" spans="1:4" x14ac:dyDescent="0.25">
      <c r="A5423" s="88" t="s">
        <v>6946</v>
      </c>
      <c r="B5423" s="193" t="s">
        <v>6947</v>
      </c>
      <c r="C5423" s="88" t="s">
        <v>74</v>
      </c>
      <c r="D5423" s="487">
        <v>8.58</v>
      </c>
    </row>
    <row r="5424" spans="1:4" x14ac:dyDescent="0.25">
      <c r="A5424" s="88" t="s">
        <v>6948</v>
      </c>
      <c r="B5424" s="193" t="s">
        <v>9460</v>
      </c>
      <c r="C5424" s="88" t="s">
        <v>74</v>
      </c>
      <c r="D5424" s="487">
        <v>5.13</v>
      </c>
    </row>
    <row r="5425" spans="1:4" x14ac:dyDescent="0.25">
      <c r="A5425" s="88" t="s">
        <v>6949</v>
      </c>
      <c r="B5425" s="193" t="s">
        <v>6950</v>
      </c>
      <c r="C5425" s="88" t="s">
        <v>74</v>
      </c>
      <c r="D5425" s="487">
        <v>5.98</v>
      </c>
    </row>
    <row r="5426" spans="1:4" x14ac:dyDescent="0.25">
      <c r="A5426" s="88" t="s">
        <v>6951</v>
      </c>
      <c r="B5426" s="193" t="s">
        <v>9461</v>
      </c>
      <c r="C5426" s="88" t="s">
        <v>74</v>
      </c>
      <c r="D5426" s="487">
        <v>8.58</v>
      </c>
    </row>
    <row r="5427" spans="1:4" x14ac:dyDescent="0.25">
      <c r="A5427" s="88" t="s">
        <v>6952</v>
      </c>
      <c r="B5427" s="193" t="s">
        <v>9462</v>
      </c>
      <c r="C5427" s="88" t="s">
        <v>99</v>
      </c>
      <c r="D5427" s="487">
        <v>4.5</v>
      </c>
    </row>
    <row r="5428" spans="1:4" x14ac:dyDescent="0.25">
      <c r="A5428" s="88" t="s">
        <v>6953</v>
      </c>
      <c r="B5428" s="193" t="s">
        <v>125</v>
      </c>
      <c r="C5428" s="88" t="s">
        <v>99</v>
      </c>
      <c r="D5428" s="487">
        <v>4.5</v>
      </c>
    </row>
    <row r="5429" spans="1:4" x14ac:dyDescent="0.25">
      <c r="A5429" s="88" t="s">
        <v>6954</v>
      </c>
      <c r="B5429" s="193" t="s">
        <v>6955</v>
      </c>
      <c r="C5429" s="88" t="s">
        <v>74</v>
      </c>
      <c r="D5429" s="487">
        <v>14.3</v>
      </c>
    </row>
    <row r="5430" spans="1:4" x14ac:dyDescent="0.25">
      <c r="A5430" s="88" t="s">
        <v>6956</v>
      </c>
      <c r="B5430" s="193" t="s">
        <v>6957</v>
      </c>
      <c r="C5430" s="88" t="s">
        <v>74</v>
      </c>
      <c r="D5430" s="487">
        <v>10</v>
      </c>
    </row>
    <row r="5431" spans="1:4" x14ac:dyDescent="0.25">
      <c r="A5431" s="88" t="s">
        <v>6958</v>
      </c>
      <c r="B5431" s="193" t="s">
        <v>6959</v>
      </c>
      <c r="C5431" s="88" t="s">
        <v>77</v>
      </c>
      <c r="D5431" s="487">
        <v>50</v>
      </c>
    </row>
    <row r="5432" spans="1:4" x14ac:dyDescent="0.25">
      <c r="A5432" s="88"/>
      <c r="B5432" s="193" t="s">
        <v>12505</v>
      </c>
      <c r="C5432" s="88"/>
      <c r="D5432" s="487"/>
    </row>
    <row r="5433" spans="1:4" x14ac:dyDescent="0.25">
      <c r="A5433" s="88"/>
      <c r="B5433" s="193" t="s">
        <v>12505</v>
      </c>
      <c r="C5433" s="88"/>
      <c r="D5433" s="487"/>
    </row>
    <row r="5434" spans="1:4" x14ac:dyDescent="0.25">
      <c r="A5434" s="88"/>
      <c r="B5434" s="193" t="s">
        <v>12936</v>
      </c>
      <c r="C5434" s="88"/>
      <c r="D5434" s="487"/>
    </row>
    <row r="5435" spans="1:4" x14ac:dyDescent="0.25">
      <c r="A5435" s="88" t="s">
        <v>21591</v>
      </c>
      <c r="B5435" s="193" t="s">
        <v>21584</v>
      </c>
      <c r="C5435" s="88" t="s">
        <v>77</v>
      </c>
      <c r="D5435" s="487">
        <v>673.03</v>
      </c>
    </row>
    <row r="5436" spans="1:4" x14ac:dyDescent="0.25">
      <c r="A5436" s="88" t="s">
        <v>16644</v>
      </c>
      <c r="B5436" s="193" t="s">
        <v>16645</v>
      </c>
      <c r="C5436" s="88" t="s">
        <v>11176</v>
      </c>
      <c r="D5436" s="487">
        <v>0.06</v>
      </c>
    </row>
    <row r="5437" spans="1:4" x14ac:dyDescent="0.25">
      <c r="A5437" s="88" t="s">
        <v>16345</v>
      </c>
      <c r="B5437" s="193" t="s">
        <v>16346</v>
      </c>
      <c r="C5437" s="88" t="s">
        <v>77</v>
      </c>
      <c r="D5437" s="487">
        <v>193.98</v>
      </c>
    </row>
    <row r="5438" spans="1:4" x14ac:dyDescent="0.25">
      <c r="A5438" s="88" t="s">
        <v>16332</v>
      </c>
      <c r="B5438" s="193" t="s">
        <v>16154</v>
      </c>
      <c r="C5438" s="88" t="s">
        <v>77</v>
      </c>
      <c r="D5438" s="487">
        <v>1353934.66</v>
      </c>
    </row>
    <row r="5439" spans="1:4" x14ac:dyDescent="0.25">
      <c r="A5439" s="88" t="s">
        <v>14057</v>
      </c>
      <c r="B5439" s="193" t="s">
        <v>14053</v>
      </c>
      <c r="C5439" s="88" t="s">
        <v>77</v>
      </c>
      <c r="D5439" s="487">
        <v>42527.75</v>
      </c>
    </row>
    <row r="5440" spans="1:4" x14ac:dyDescent="0.25">
      <c r="A5440" s="88" t="s">
        <v>12937</v>
      </c>
      <c r="B5440" s="193" t="s">
        <v>12938</v>
      </c>
      <c r="C5440" s="88" t="s">
        <v>77</v>
      </c>
      <c r="D5440" s="487">
        <v>6692.99</v>
      </c>
    </row>
    <row r="5441" spans="1:4" x14ac:dyDescent="0.25">
      <c r="A5441" s="88" t="s">
        <v>16349</v>
      </c>
      <c r="B5441" s="193" t="s">
        <v>16350</v>
      </c>
      <c r="C5441" s="88" t="s">
        <v>77</v>
      </c>
      <c r="D5441" s="487">
        <v>370961</v>
      </c>
    </row>
    <row r="5442" spans="1:4" x14ac:dyDescent="0.25">
      <c r="A5442" s="88" t="s">
        <v>16333</v>
      </c>
      <c r="B5442" s="193" t="s">
        <v>16334</v>
      </c>
      <c r="C5442" s="88" t="s">
        <v>77</v>
      </c>
      <c r="D5442" s="487">
        <v>709355.45</v>
      </c>
    </row>
    <row r="5443" spans="1:4" x14ac:dyDescent="0.25">
      <c r="A5443" s="88" t="s">
        <v>16646</v>
      </c>
      <c r="B5443" s="193" t="s">
        <v>16647</v>
      </c>
      <c r="C5443" s="88" t="s">
        <v>11176</v>
      </c>
      <c r="D5443" s="487">
        <v>0.06</v>
      </c>
    </row>
    <row r="5444" spans="1:4" x14ac:dyDescent="0.25">
      <c r="A5444" s="88" t="s">
        <v>16342</v>
      </c>
      <c r="B5444" s="193" t="s">
        <v>16327</v>
      </c>
      <c r="C5444" s="88" t="s">
        <v>77</v>
      </c>
      <c r="D5444" s="487">
        <v>279133</v>
      </c>
    </row>
    <row r="5445" spans="1:4" x14ac:dyDescent="0.25">
      <c r="A5445" s="88" t="s">
        <v>14698</v>
      </c>
      <c r="B5445" s="193" t="s">
        <v>11132</v>
      </c>
      <c r="C5445" s="88" t="s">
        <v>77</v>
      </c>
      <c r="D5445" s="487">
        <v>111233.53</v>
      </c>
    </row>
    <row r="5446" spans="1:4" x14ac:dyDescent="0.25">
      <c r="A5446" s="88" t="s">
        <v>14699</v>
      </c>
      <c r="B5446" s="193" t="s">
        <v>11133</v>
      </c>
      <c r="C5446" s="88" t="s">
        <v>77</v>
      </c>
      <c r="D5446" s="487">
        <v>198398</v>
      </c>
    </row>
    <row r="5447" spans="1:4" x14ac:dyDescent="0.25">
      <c r="A5447" s="88" t="s">
        <v>14700</v>
      </c>
      <c r="B5447" s="193" t="s">
        <v>11134</v>
      </c>
      <c r="C5447" s="88" t="s">
        <v>77</v>
      </c>
      <c r="D5447" s="487">
        <v>254628.35</v>
      </c>
    </row>
    <row r="5448" spans="1:4" x14ac:dyDescent="0.25">
      <c r="A5448" s="88" t="s">
        <v>14701</v>
      </c>
      <c r="B5448" s="193" t="s">
        <v>11135</v>
      </c>
      <c r="C5448" s="88" t="s">
        <v>77</v>
      </c>
      <c r="D5448" s="487">
        <v>331804</v>
      </c>
    </row>
    <row r="5449" spans="1:4" x14ac:dyDescent="0.25">
      <c r="A5449" s="88" t="s">
        <v>14702</v>
      </c>
      <c r="B5449" s="193" t="s">
        <v>11191</v>
      </c>
      <c r="C5449" s="88" t="s">
        <v>77</v>
      </c>
      <c r="D5449" s="487">
        <v>403009.5</v>
      </c>
    </row>
    <row r="5450" spans="1:4" x14ac:dyDescent="0.25">
      <c r="A5450" s="88" t="s">
        <v>14703</v>
      </c>
      <c r="B5450" s="193" t="s">
        <v>11193</v>
      </c>
      <c r="C5450" s="88" t="s">
        <v>77</v>
      </c>
      <c r="D5450" s="487">
        <v>490418</v>
      </c>
    </row>
    <row r="5451" spans="1:4" x14ac:dyDescent="0.25">
      <c r="A5451" s="88" t="s">
        <v>14704</v>
      </c>
      <c r="B5451" s="193" t="s">
        <v>11136</v>
      </c>
      <c r="C5451" s="88" t="s">
        <v>77</v>
      </c>
      <c r="D5451" s="487">
        <v>83517.14</v>
      </c>
    </row>
    <row r="5452" spans="1:4" x14ac:dyDescent="0.25">
      <c r="A5452" s="88" t="s">
        <v>14706</v>
      </c>
      <c r="B5452" s="193" t="s">
        <v>13078</v>
      </c>
      <c r="C5452" s="88" t="s">
        <v>77</v>
      </c>
      <c r="D5452" s="487">
        <v>51635.61</v>
      </c>
    </row>
    <row r="5453" spans="1:4" x14ac:dyDescent="0.25">
      <c r="A5453" s="88" t="s">
        <v>14056</v>
      </c>
      <c r="B5453" s="193" t="s">
        <v>14480</v>
      </c>
      <c r="C5453" s="88" t="s">
        <v>77</v>
      </c>
      <c r="D5453" s="487">
        <v>80000</v>
      </c>
    </row>
    <row r="5454" spans="1:4" x14ac:dyDescent="0.25">
      <c r="A5454" s="88" t="s">
        <v>14207</v>
      </c>
      <c r="B5454" s="193" t="s">
        <v>11183</v>
      </c>
      <c r="C5454" s="88" t="s">
        <v>77</v>
      </c>
      <c r="D5454" s="487">
        <v>3300000</v>
      </c>
    </row>
    <row r="5455" spans="1:4" x14ac:dyDescent="0.25">
      <c r="A5455" s="88" t="s">
        <v>14208</v>
      </c>
      <c r="B5455" s="193" t="s">
        <v>11185</v>
      </c>
      <c r="C5455" s="88" t="s">
        <v>77</v>
      </c>
      <c r="D5455" s="487">
        <v>3400000</v>
      </c>
    </row>
    <row r="5456" spans="1:4" x14ac:dyDescent="0.25">
      <c r="A5456" s="88" t="s">
        <v>14209</v>
      </c>
      <c r="B5456" s="193" t="s">
        <v>11187</v>
      </c>
      <c r="C5456" s="88" t="s">
        <v>77</v>
      </c>
      <c r="D5456" s="487">
        <v>6668417.2199999997</v>
      </c>
    </row>
    <row r="5457" spans="1:4" x14ac:dyDescent="0.25">
      <c r="A5457" s="88" t="s">
        <v>14210</v>
      </c>
      <c r="B5457" s="193" t="s">
        <v>11189</v>
      </c>
      <c r="C5457" s="88" t="s">
        <v>77</v>
      </c>
      <c r="D5457" s="487">
        <v>7325280.1100000003</v>
      </c>
    </row>
    <row r="5458" spans="1:4" x14ac:dyDescent="0.25">
      <c r="A5458" s="88" t="s">
        <v>14211</v>
      </c>
      <c r="B5458" s="193" t="s">
        <v>11177</v>
      </c>
      <c r="C5458" s="88" t="s">
        <v>77</v>
      </c>
      <c r="D5458" s="487">
        <v>8902575.6699999999</v>
      </c>
    </row>
    <row r="5459" spans="1:4" x14ac:dyDescent="0.25">
      <c r="A5459" s="88" t="s">
        <v>14212</v>
      </c>
      <c r="B5459" s="193" t="s">
        <v>11179</v>
      </c>
      <c r="C5459" s="88" t="s">
        <v>77</v>
      </c>
      <c r="D5459" s="487">
        <v>10149625.32</v>
      </c>
    </row>
    <row r="5460" spans="1:4" x14ac:dyDescent="0.25">
      <c r="A5460" s="88" t="s">
        <v>14213</v>
      </c>
      <c r="B5460" s="193" t="s">
        <v>11181</v>
      </c>
      <c r="C5460" s="88" t="s">
        <v>77</v>
      </c>
      <c r="D5460" s="487">
        <v>14294475</v>
      </c>
    </row>
    <row r="5461" spans="1:4" x14ac:dyDescent="0.25">
      <c r="A5461" s="88" t="s">
        <v>14707</v>
      </c>
      <c r="B5461" s="193" t="s">
        <v>14708</v>
      </c>
      <c r="C5461" s="88" t="s">
        <v>77</v>
      </c>
      <c r="D5461" s="487">
        <v>75000</v>
      </c>
    </row>
    <row r="5462" spans="1:4" x14ac:dyDescent="0.25">
      <c r="A5462" s="88" t="s">
        <v>14709</v>
      </c>
      <c r="B5462" s="193" t="s">
        <v>14710</v>
      </c>
      <c r="C5462" s="88" t="s">
        <v>77</v>
      </c>
      <c r="D5462" s="487">
        <v>85000</v>
      </c>
    </row>
    <row r="5463" spans="1:4" x14ac:dyDescent="0.25">
      <c r="A5463" s="88" t="s">
        <v>14711</v>
      </c>
      <c r="B5463" s="193" t="s">
        <v>14712</v>
      </c>
      <c r="C5463" s="88" t="s">
        <v>77</v>
      </c>
      <c r="D5463" s="487">
        <v>90000</v>
      </c>
    </row>
    <row r="5464" spans="1:4" x14ac:dyDescent="0.25">
      <c r="A5464" s="88" t="s">
        <v>14713</v>
      </c>
      <c r="B5464" s="193" t="s">
        <v>14714</v>
      </c>
      <c r="C5464" s="88" t="s">
        <v>77</v>
      </c>
      <c r="D5464" s="487">
        <v>100000</v>
      </c>
    </row>
    <row r="5465" spans="1:4" x14ac:dyDescent="0.25">
      <c r="A5465" s="88" t="s">
        <v>14715</v>
      </c>
      <c r="B5465" s="193" t="s">
        <v>14716</v>
      </c>
      <c r="C5465" s="88" t="s">
        <v>77</v>
      </c>
      <c r="D5465" s="487">
        <v>110000</v>
      </c>
    </row>
    <row r="5466" spans="1:4" x14ac:dyDescent="0.25">
      <c r="A5466" s="88" t="s">
        <v>14717</v>
      </c>
      <c r="B5466" s="193" t="s">
        <v>14718</v>
      </c>
      <c r="C5466" s="88" t="s">
        <v>77</v>
      </c>
      <c r="D5466" s="487">
        <v>112000</v>
      </c>
    </row>
    <row r="5467" spans="1:4" ht="25" x14ac:dyDescent="0.25">
      <c r="A5467" s="88" t="s">
        <v>14719</v>
      </c>
      <c r="B5467" s="193" t="s">
        <v>14720</v>
      </c>
      <c r="C5467" s="88" t="s">
        <v>77</v>
      </c>
      <c r="D5467" s="487">
        <v>94433.33</v>
      </c>
    </row>
    <row r="5468" spans="1:4" ht="25" x14ac:dyDescent="0.25">
      <c r="A5468" s="88" t="s">
        <v>14721</v>
      </c>
      <c r="B5468" s="193" t="s">
        <v>14722</v>
      </c>
      <c r="C5468" s="88" t="s">
        <v>77</v>
      </c>
      <c r="D5468" s="487">
        <v>127566.67</v>
      </c>
    </row>
    <row r="5469" spans="1:4" ht="25" x14ac:dyDescent="0.25">
      <c r="A5469" s="88" t="s">
        <v>14723</v>
      </c>
      <c r="B5469" s="193" t="s">
        <v>14724</v>
      </c>
      <c r="C5469" s="88" t="s">
        <v>77</v>
      </c>
      <c r="D5469" s="487">
        <v>115000</v>
      </c>
    </row>
    <row r="5470" spans="1:4" ht="25" x14ac:dyDescent="0.25">
      <c r="A5470" s="88" t="s">
        <v>14725</v>
      </c>
      <c r="B5470" s="193" t="s">
        <v>14726</v>
      </c>
      <c r="C5470" s="88" t="s">
        <v>77</v>
      </c>
      <c r="D5470" s="487">
        <v>134100</v>
      </c>
    </row>
    <row r="5471" spans="1:4" ht="25" x14ac:dyDescent="0.25">
      <c r="A5471" s="88" t="s">
        <v>14727</v>
      </c>
      <c r="B5471" s="193" t="s">
        <v>14728</v>
      </c>
      <c r="C5471" s="88" t="s">
        <v>77</v>
      </c>
      <c r="D5471" s="487">
        <v>146375</v>
      </c>
    </row>
    <row r="5472" spans="1:4" x14ac:dyDescent="0.25">
      <c r="A5472" s="88" t="s">
        <v>14729</v>
      </c>
      <c r="B5472" s="193" t="s">
        <v>16330</v>
      </c>
      <c r="C5472" s="88" t="s">
        <v>77</v>
      </c>
      <c r="D5472" s="487">
        <v>178271</v>
      </c>
    </row>
    <row r="5473" spans="1:4" x14ac:dyDescent="0.25">
      <c r="A5473" s="88" t="s">
        <v>14730</v>
      </c>
      <c r="B5473" s="193" t="s">
        <v>16331</v>
      </c>
      <c r="C5473" s="88" t="s">
        <v>77</v>
      </c>
      <c r="D5473" s="487">
        <v>187567</v>
      </c>
    </row>
    <row r="5474" spans="1:4" x14ac:dyDescent="0.25">
      <c r="A5474" s="88" t="s">
        <v>14731</v>
      </c>
      <c r="B5474" s="193" t="s">
        <v>14585</v>
      </c>
      <c r="C5474" s="88" t="s">
        <v>77</v>
      </c>
      <c r="D5474" s="487">
        <v>492000</v>
      </c>
    </row>
    <row r="5475" spans="1:4" x14ac:dyDescent="0.25">
      <c r="A5475" s="88" t="s">
        <v>14732</v>
      </c>
      <c r="B5475" s="193" t="s">
        <v>14589</v>
      </c>
      <c r="C5475" s="88" t="s">
        <v>77</v>
      </c>
      <c r="D5475" s="487">
        <v>610000</v>
      </c>
    </row>
    <row r="5476" spans="1:4" x14ac:dyDescent="0.25">
      <c r="A5476" s="88" t="s">
        <v>14733</v>
      </c>
      <c r="B5476" s="193" t="s">
        <v>14593</v>
      </c>
      <c r="C5476" s="88" t="s">
        <v>77</v>
      </c>
      <c r="D5476" s="487">
        <v>670000</v>
      </c>
    </row>
    <row r="5477" spans="1:4" x14ac:dyDescent="0.25">
      <c r="A5477" s="88" t="s">
        <v>14734</v>
      </c>
      <c r="B5477" s="193" t="s">
        <v>14597</v>
      </c>
      <c r="C5477" s="88" t="s">
        <v>77</v>
      </c>
      <c r="D5477" s="487">
        <v>5939.85</v>
      </c>
    </row>
    <row r="5478" spans="1:4" x14ac:dyDescent="0.25">
      <c r="A5478" s="88" t="s">
        <v>14735</v>
      </c>
      <c r="B5478" s="193" t="s">
        <v>14599</v>
      </c>
      <c r="C5478" s="88" t="s">
        <v>77</v>
      </c>
      <c r="D5478" s="487">
        <v>7464.23</v>
      </c>
    </row>
    <row r="5479" spans="1:4" x14ac:dyDescent="0.25">
      <c r="A5479" s="88" t="s">
        <v>14736</v>
      </c>
      <c r="B5479" s="193" t="s">
        <v>14601</v>
      </c>
      <c r="C5479" s="88" t="s">
        <v>77</v>
      </c>
      <c r="D5479" s="487">
        <v>9356.57</v>
      </c>
    </row>
    <row r="5480" spans="1:4" x14ac:dyDescent="0.25">
      <c r="A5480" s="88" t="s">
        <v>14737</v>
      </c>
      <c r="B5480" s="193" t="s">
        <v>14603</v>
      </c>
      <c r="C5480" s="88" t="s">
        <v>77</v>
      </c>
      <c r="D5480" s="487">
        <v>10250</v>
      </c>
    </row>
    <row r="5481" spans="1:4" x14ac:dyDescent="0.25">
      <c r="A5481" s="88" t="s">
        <v>14738</v>
      </c>
      <c r="B5481" s="193" t="s">
        <v>14605</v>
      </c>
      <c r="C5481" s="88" t="s">
        <v>77</v>
      </c>
      <c r="D5481" s="487">
        <v>13824.6</v>
      </c>
    </row>
    <row r="5482" spans="1:4" ht="25" x14ac:dyDescent="0.25">
      <c r="A5482" s="88" t="s">
        <v>14739</v>
      </c>
      <c r="B5482" s="193" t="s">
        <v>14740</v>
      </c>
      <c r="C5482" s="88" t="s">
        <v>77</v>
      </c>
      <c r="D5482" s="487">
        <v>6870.7</v>
      </c>
    </row>
    <row r="5483" spans="1:4" ht="25" x14ac:dyDescent="0.25">
      <c r="A5483" s="88" t="s">
        <v>14741</v>
      </c>
      <c r="B5483" s="193" t="s">
        <v>14742</v>
      </c>
      <c r="C5483" s="88" t="s">
        <v>77</v>
      </c>
      <c r="D5483" s="487">
        <v>8493.7000000000007</v>
      </c>
    </row>
    <row r="5484" spans="1:4" ht="25" x14ac:dyDescent="0.25">
      <c r="A5484" s="88" t="s">
        <v>14743</v>
      </c>
      <c r="B5484" s="193" t="s">
        <v>14744</v>
      </c>
      <c r="C5484" s="88" t="s">
        <v>77</v>
      </c>
      <c r="D5484" s="487">
        <v>9900</v>
      </c>
    </row>
    <row r="5485" spans="1:4" ht="25" x14ac:dyDescent="0.25">
      <c r="A5485" s="88" t="s">
        <v>14745</v>
      </c>
      <c r="B5485" s="193" t="s">
        <v>14746</v>
      </c>
      <c r="C5485" s="88" t="s">
        <v>77</v>
      </c>
      <c r="D5485" s="487">
        <v>10820</v>
      </c>
    </row>
    <row r="5486" spans="1:4" ht="25" x14ac:dyDescent="0.25">
      <c r="A5486" s="88" t="s">
        <v>14747</v>
      </c>
      <c r="B5486" s="193" t="s">
        <v>14748</v>
      </c>
      <c r="C5486" s="88" t="s">
        <v>77</v>
      </c>
      <c r="D5486" s="487">
        <v>15039.8</v>
      </c>
    </row>
    <row r="5487" spans="1:4" ht="25" x14ac:dyDescent="0.25">
      <c r="A5487" s="88" t="s">
        <v>14749</v>
      </c>
      <c r="B5487" s="193" t="s">
        <v>14750</v>
      </c>
      <c r="C5487" s="88" t="s">
        <v>77</v>
      </c>
      <c r="D5487" s="487">
        <v>17853</v>
      </c>
    </row>
    <row r="5488" spans="1:4" ht="25" x14ac:dyDescent="0.25">
      <c r="A5488" s="88" t="s">
        <v>14751</v>
      </c>
      <c r="B5488" s="193" t="s">
        <v>14752</v>
      </c>
      <c r="C5488" s="88" t="s">
        <v>77</v>
      </c>
      <c r="D5488" s="487">
        <v>20558</v>
      </c>
    </row>
    <row r="5489" spans="1:4" x14ac:dyDescent="0.25">
      <c r="A5489" s="88" t="s">
        <v>14753</v>
      </c>
      <c r="B5489" s="193" t="s">
        <v>14607</v>
      </c>
      <c r="C5489" s="88" t="s">
        <v>77</v>
      </c>
      <c r="D5489" s="487">
        <v>18660.580000000002</v>
      </c>
    </row>
    <row r="5490" spans="1:4" x14ac:dyDescent="0.25">
      <c r="A5490" s="88" t="s">
        <v>14754</v>
      </c>
      <c r="B5490" s="193" t="s">
        <v>14609</v>
      </c>
      <c r="C5490" s="88" t="s">
        <v>77</v>
      </c>
      <c r="D5490" s="487">
        <v>21551.65</v>
      </c>
    </row>
    <row r="5491" spans="1:4" ht="25" x14ac:dyDescent="0.25">
      <c r="A5491" s="88" t="s">
        <v>14755</v>
      </c>
      <c r="B5491" s="193" t="s">
        <v>14756</v>
      </c>
      <c r="C5491" s="88" t="s">
        <v>77</v>
      </c>
      <c r="D5491" s="487">
        <v>17000</v>
      </c>
    </row>
    <row r="5492" spans="1:4" ht="25" x14ac:dyDescent="0.25">
      <c r="A5492" s="88" t="s">
        <v>14757</v>
      </c>
      <c r="B5492" s="193" t="s">
        <v>14758</v>
      </c>
      <c r="C5492" s="88" t="s">
        <v>77</v>
      </c>
      <c r="D5492" s="487">
        <v>18000</v>
      </c>
    </row>
    <row r="5493" spans="1:4" ht="25" x14ac:dyDescent="0.25">
      <c r="A5493" s="88" t="s">
        <v>14759</v>
      </c>
      <c r="B5493" s="193" t="s">
        <v>14760</v>
      </c>
      <c r="C5493" s="88" t="s">
        <v>77</v>
      </c>
      <c r="D5493" s="487">
        <v>45000</v>
      </c>
    </row>
    <row r="5494" spans="1:4" ht="25" x14ac:dyDescent="0.25">
      <c r="A5494" s="88" t="s">
        <v>14761</v>
      </c>
      <c r="B5494" s="193" t="s">
        <v>14762</v>
      </c>
      <c r="C5494" s="88" t="s">
        <v>77</v>
      </c>
      <c r="D5494" s="487">
        <v>55000</v>
      </c>
    </row>
    <row r="5495" spans="1:4" x14ac:dyDescent="0.25">
      <c r="A5495" s="88" t="s">
        <v>14705</v>
      </c>
      <c r="B5495" s="193" t="s">
        <v>11137</v>
      </c>
      <c r="C5495" s="88" t="s">
        <v>77</v>
      </c>
      <c r="D5495" s="487">
        <v>109996.13</v>
      </c>
    </row>
    <row r="5496" spans="1:4" x14ac:dyDescent="0.25">
      <c r="A5496" s="88" t="s">
        <v>14763</v>
      </c>
      <c r="B5496" s="193" t="s">
        <v>14764</v>
      </c>
      <c r="C5496" s="88" t="s">
        <v>77</v>
      </c>
      <c r="D5496" s="487">
        <v>1250.47</v>
      </c>
    </row>
    <row r="5497" spans="1:4" x14ac:dyDescent="0.25">
      <c r="A5497" s="88" t="s">
        <v>14765</v>
      </c>
      <c r="B5497" s="193" t="s">
        <v>14766</v>
      </c>
      <c r="C5497" s="88" t="s">
        <v>77</v>
      </c>
      <c r="D5497" s="487">
        <v>1683.84</v>
      </c>
    </row>
    <row r="5498" spans="1:4" x14ac:dyDescent="0.25">
      <c r="A5498" s="88" t="s">
        <v>14767</v>
      </c>
      <c r="B5498" s="193" t="s">
        <v>14768</v>
      </c>
      <c r="C5498" s="88" t="s">
        <v>77</v>
      </c>
      <c r="D5498" s="487">
        <v>1841.35</v>
      </c>
    </row>
    <row r="5499" spans="1:4" x14ac:dyDescent="0.25">
      <c r="A5499" s="88" t="s">
        <v>14769</v>
      </c>
      <c r="B5499" s="193" t="s">
        <v>14770</v>
      </c>
      <c r="C5499" s="88" t="s">
        <v>77</v>
      </c>
      <c r="D5499" s="487">
        <v>431790</v>
      </c>
    </row>
    <row r="5500" spans="1:4" x14ac:dyDescent="0.25">
      <c r="A5500" s="88" t="s">
        <v>14771</v>
      </c>
      <c r="B5500" s="193" t="s">
        <v>14772</v>
      </c>
      <c r="C5500" s="88" t="s">
        <v>77</v>
      </c>
      <c r="D5500" s="487">
        <v>510242</v>
      </c>
    </row>
    <row r="5501" spans="1:4" x14ac:dyDescent="0.25">
      <c r="A5501" s="88" t="s">
        <v>14773</v>
      </c>
      <c r="B5501" s="193" t="s">
        <v>14774</v>
      </c>
      <c r="C5501" s="88" t="s">
        <v>77</v>
      </c>
      <c r="D5501" s="487">
        <v>527035</v>
      </c>
    </row>
    <row r="5502" spans="1:4" x14ac:dyDescent="0.25">
      <c r="A5502" s="88" t="s">
        <v>14775</v>
      </c>
      <c r="B5502" s="193" t="s">
        <v>14776</v>
      </c>
      <c r="C5502" s="88" t="s">
        <v>77</v>
      </c>
      <c r="D5502" s="487">
        <v>595454</v>
      </c>
    </row>
    <row r="5503" spans="1:4" x14ac:dyDescent="0.25">
      <c r="A5503" s="88" t="s">
        <v>14777</v>
      </c>
      <c r="B5503" s="193" t="s">
        <v>14778</v>
      </c>
      <c r="C5503" s="88" t="s">
        <v>77</v>
      </c>
      <c r="D5503" s="487">
        <v>774346</v>
      </c>
    </row>
    <row r="5504" spans="1:4" x14ac:dyDescent="0.25">
      <c r="A5504" s="88" t="s">
        <v>16491</v>
      </c>
      <c r="B5504" s="193" t="s">
        <v>14634</v>
      </c>
      <c r="C5504" s="88" t="s">
        <v>77</v>
      </c>
      <c r="D5504" s="487">
        <v>14200</v>
      </c>
    </row>
    <row r="5505" spans="1:4" x14ac:dyDescent="0.25">
      <c r="A5505" s="88" t="s">
        <v>16492</v>
      </c>
      <c r="B5505" s="193" t="s">
        <v>14635</v>
      </c>
      <c r="C5505" s="88" t="s">
        <v>77</v>
      </c>
      <c r="D5505" s="487">
        <v>30742.65</v>
      </c>
    </row>
    <row r="5506" spans="1:4" x14ac:dyDescent="0.25">
      <c r="A5506" s="88" t="s">
        <v>16169</v>
      </c>
      <c r="B5506" s="193" t="s">
        <v>16146</v>
      </c>
      <c r="C5506" s="88" t="s">
        <v>77</v>
      </c>
      <c r="D5506" s="487">
        <v>22929.93</v>
      </c>
    </row>
    <row r="5507" spans="1:4" x14ac:dyDescent="0.25">
      <c r="A5507" s="88" t="s">
        <v>16335</v>
      </c>
      <c r="B5507" s="193" t="s">
        <v>16162</v>
      </c>
      <c r="C5507" s="88" t="s">
        <v>77</v>
      </c>
      <c r="D5507" s="487">
        <v>65000</v>
      </c>
    </row>
    <row r="5508" spans="1:4" x14ac:dyDescent="0.25">
      <c r="A5508" s="88" t="s">
        <v>16336</v>
      </c>
      <c r="B5508" s="193" t="s">
        <v>16337</v>
      </c>
      <c r="C5508" s="88" t="s">
        <v>77</v>
      </c>
      <c r="D5508" s="487">
        <v>3675624.55</v>
      </c>
    </row>
    <row r="5509" spans="1:4" x14ac:dyDescent="0.25">
      <c r="A5509" s="88" t="s">
        <v>16343</v>
      </c>
      <c r="B5509" s="193" t="s">
        <v>16344</v>
      </c>
      <c r="C5509" s="88" t="s">
        <v>77</v>
      </c>
      <c r="D5509" s="487">
        <v>21050</v>
      </c>
    </row>
    <row r="5510" spans="1:4" x14ac:dyDescent="0.25">
      <c r="A5510" s="88" t="s">
        <v>16338</v>
      </c>
      <c r="B5510" s="193" t="s">
        <v>16339</v>
      </c>
      <c r="C5510" s="88" t="s">
        <v>77</v>
      </c>
      <c r="D5510" s="487">
        <v>8214.5400000000009</v>
      </c>
    </row>
    <row r="5511" spans="1:4" ht="25" x14ac:dyDescent="0.25">
      <c r="A5511" s="88" t="s">
        <v>16340</v>
      </c>
      <c r="B5511" s="193" t="s">
        <v>16319</v>
      </c>
      <c r="C5511" s="88" t="s">
        <v>77</v>
      </c>
      <c r="D5511" s="487">
        <v>105089</v>
      </c>
    </row>
    <row r="5512" spans="1:4" ht="25" x14ac:dyDescent="0.25">
      <c r="A5512" s="88" t="s">
        <v>16341</v>
      </c>
      <c r="B5512" s="193" t="s">
        <v>16323</v>
      </c>
      <c r="C5512" s="88" t="s">
        <v>77</v>
      </c>
      <c r="D5512" s="487">
        <v>208008</v>
      </c>
    </row>
    <row r="5513" spans="1:4" x14ac:dyDescent="0.25">
      <c r="A5513" s="88" t="s">
        <v>16493</v>
      </c>
      <c r="B5513" s="193" t="s">
        <v>16494</v>
      </c>
      <c r="C5513" s="88" t="s">
        <v>77</v>
      </c>
      <c r="D5513" s="487">
        <v>130.22</v>
      </c>
    </row>
    <row r="5514" spans="1:4" x14ac:dyDescent="0.25">
      <c r="A5514" s="88" t="s">
        <v>16495</v>
      </c>
      <c r="B5514" s="193" t="s">
        <v>16496</v>
      </c>
      <c r="C5514" s="88" t="s">
        <v>77</v>
      </c>
      <c r="D5514" s="487">
        <v>150.94999999999999</v>
      </c>
    </row>
    <row r="5515" spans="1:4" x14ac:dyDescent="0.25">
      <c r="A5515" s="88" t="s">
        <v>16497</v>
      </c>
      <c r="B5515" s="193" t="s">
        <v>16498</v>
      </c>
      <c r="C5515" s="88" t="s">
        <v>77</v>
      </c>
      <c r="D5515" s="487">
        <v>292.33999999999997</v>
      </c>
    </row>
    <row r="5516" spans="1:4" x14ac:dyDescent="0.25">
      <c r="A5516" s="88" t="s">
        <v>16499</v>
      </c>
      <c r="B5516" s="193" t="s">
        <v>16500</v>
      </c>
      <c r="C5516" s="88" t="s">
        <v>77</v>
      </c>
      <c r="D5516" s="487">
        <v>364.9</v>
      </c>
    </row>
    <row r="5517" spans="1:4" x14ac:dyDescent="0.25">
      <c r="A5517" s="88" t="s">
        <v>16501</v>
      </c>
      <c r="B5517" s="193" t="s">
        <v>16502</v>
      </c>
      <c r="C5517" s="88" t="s">
        <v>77</v>
      </c>
      <c r="D5517" s="487">
        <v>434.9</v>
      </c>
    </row>
    <row r="5518" spans="1:4" x14ac:dyDescent="0.25">
      <c r="A5518" s="88" t="s">
        <v>16503</v>
      </c>
      <c r="B5518" s="193" t="s">
        <v>16504</v>
      </c>
      <c r="C5518" s="88" t="s">
        <v>77</v>
      </c>
      <c r="D5518" s="487">
        <v>1050.8</v>
      </c>
    </row>
    <row r="5519" spans="1:4" x14ac:dyDescent="0.25">
      <c r="A5519" s="88" t="s">
        <v>16505</v>
      </c>
      <c r="B5519" s="193" t="s">
        <v>16506</v>
      </c>
      <c r="C5519" s="88" t="s">
        <v>77</v>
      </c>
      <c r="D5519" s="487">
        <v>837.17</v>
      </c>
    </row>
    <row r="5520" spans="1:4" x14ac:dyDescent="0.25">
      <c r="A5520" s="88" t="s">
        <v>16507</v>
      </c>
      <c r="B5520" s="193" t="s">
        <v>16508</v>
      </c>
      <c r="C5520" s="88" t="s">
        <v>77</v>
      </c>
      <c r="D5520" s="487">
        <v>692.55</v>
      </c>
    </row>
    <row r="5521" spans="1:4" x14ac:dyDescent="0.25">
      <c r="A5521" s="88" t="s">
        <v>16509</v>
      </c>
      <c r="B5521" s="193" t="s">
        <v>16510</v>
      </c>
      <c r="C5521" s="88" t="s">
        <v>77</v>
      </c>
      <c r="D5521" s="487">
        <v>953.83</v>
      </c>
    </row>
    <row r="5522" spans="1:4" x14ac:dyDescent="0.25">
      <c r="A5522" s="88" t="s">
        <v>16511</v>
      </c>
      <c r="B5522" s="193" t="s">
        <v>16512</v>
      </c>
      <c r="C5522" s="88" t="s">
        <v>77</v>
      </c>
      <c r="D5522" s="487">
        <v>1142.6600000000001</v>
      </c>
    </row>
    <row r="5523" spans="1:4" x14ac:dyDescent="0.25">
      <c r="A5523" s="88" t="s">
        <v>16513</v>
      </c>
      <c r="B5523" s="193" t="s">
        <v>16514</v>
      </c>
      <c r="C5523" s="88" t="s">
        <v>77</v>
      </c>
      <c r="D5523" s="487">
        <v>444.42</v>
      </c>
    </row>
    <row r="5524" spans="1:4" x14ac:dyDescent="0.25">
      <c r="A5524" s="88" t="s">
        <v>16515</v>
      </c>
      <c r="B5524" s="193" t="s">
        <v>16516</v>
      </c>
      <c r="C5524" s="88" t="s">
        <v>77</v>
      </c>
      <c r="D5524" s="487">
        <v>801.32</v>
      </c>
    </row>
    <row r="5525" spans="1:4" x14ac:dyDescent="0.25">
      <c r="A5525" s="88" t="s">
        <v>16517</v>
      </c>
      <c r="B5525" s="193" t="s">
        <v>16518</v>
      </c>
      <c r="C5525" s="88" t="s">
        <v>77</v>
      </c>
      <c r="D5525" s="487">
        <v>1184.33</v>
      </c>
    </row>
    <row r="5526" spans="1:4" x14ac:dyDescent="0.25">
      <c r="A5526" s="88" t="s">
        <v>16519</v>
      </c>
      <c r="B5526" s="193" t="s">
        <v>16520</v>
      </c>
      <c r="C5526" s="88" t="s">
        <v>77</v>
      </c>
      <c r="D5526" s="487">
        <v>1714.74</v>
      </c>
    </row>
    <row r="5527" spans="1:4" x14ac:dyDescent="0.25">
      <c r="A5527" s="88" t="s">
        <v>16521</v>
      </c>
      <c r="B5527" s="193" t="s">
        <v>16522</v>
      </c>
      <c r="C5527" s="88" t="s">
        <v>77</v>
      </c>
      <c r="D5527" s="487">
        <v>488.66</v>
      </c>
    </row>
    <row r="5528" spans="1:4" x14ac:dyDescent="0.25">
      <c r="A5528" s="88" t="s">
        <v>16523</v>
      </c>
      <c r="B5528" s="193" t="s">
        <v>16524</v>
      </c>
      <c r="C5528" s="88" t="s">
        <v>77</v>
      </c>
      <c r="D5528" s="487">
        <v>904.15</v>
      </c>
    </row>
    <row r="5529" spans="1:4" x14ac:dyDescent="0.25">
      <c r="A5529" s="88" t="s">
        <v>16525</v>
      </c>
      <c r="B5529" s="193" t="s">
        <v>16526</v>
      </c>
      <c r="C5529" s="88" t="s">
        <v>77</v>
      </c>
      <c r="D5529" s="487">
        <v>823.16</v>
      </c>
    </row>
    <row r="5530" spans="1:4" x14ac:dyDescent="0.25">
      <c r="A5530" s="88" t="s">
        <v>16527</v>
      </c>
      <c r="B5530" s="193" t="s">
        <v>16528</v>
      </c>
      <c r="C5530" s="88" t="s">
        <v>77</v>
      </c>
      <c r="D5530" s="487">
        <v>5347.99</v>
      </c>
    </row>
    <row r="5531" spans="1:4" x14ac:dyDescent="0.25">
      <c r="A5531" s="88" t="s">
        <v>16529</v>
      </c>
      <c r="B5531" s="193" t="s">
        <v>16530</v>
      </c>
      <c r="C5531" s="88" t="s">
        <v>77</v>
      </c>
      <c r="D5531" s="487">
        <v>3110.59</v>
      </c>
    </row>
    <row r="5532" spans="1:4" x14ac:dyDescent="0.25">
      <c r="A5532" s="88" t="s">
        <v>16531</v>
      </c>
      <c r="B5532" s="193" t="s">
        <v>16532</v>
      </c>
      <c r="C5532" s="88" t="s">
        <v>77</v>
      </c>
      <c r="D5532" s="487">
        <v>3133.18</v>
      </c>
    </row>
    <row r="5533" spans="1:4" x14ac:dyDescent="0.25">
      <c r="A5533" s="88" t="s">
        <v>16533</v>
      </c>
      <c r="B5533" s="193" t="s">
        <v>16534</v>
      </c>
      <c r="C5533" s="88" t="s">
        <v>77</v>
      </c>
      <c r="D5533" s="487">
        <v>3092.13</v>
      </c>
    </row>
    <row r="5534" spans="1:4" x14ac:dyDescent="0.25">
      <c r="A5534" s="88" t="s">
        <v>16642</v>
      </c>
      <c r="B5534" s="193" t="s">
        <v>16643</v>
      </c>
      <c r="C5534" s="88" t="s">
        <v>11176</v>
      </c>
      <c r="D5534" s="487">
        <v>0.35</v>
      </c>
    </row>
    <row r="5535" spans="1:4" x14ac:dyDescent="0.25">
      <c r="A5535" s="88" t="s">
        <v>16640</v>
      </c>
      <c r="B5535" s="193" t="s">
        <v>16641</v>
      </c>
      <c r="C5535" s="88" t="s">
        <v>11176</v>
      </c>
      <c r="D5535" s="487">
        <v>0.49</v>
      </c>
    </row>
    <row r="5536" spans="1:4" x14ac:dyDescent="0.25">
      <c r="A5536" s="88" t="s">
        <v>16347</v>
      </c>
      <c r="B5536" s="193" t="s">
        <v>16309</v>
      </c>
      <c r="C5536" s="88" t="s">
        <v>77</v>
      </c>
      <c r="D5536" s="487">
        <v>85699</v>
      </c>
    </row>
    <row r="5537" spans="1:4" x14ac:dyDescent="0.25">
      <c r="A5537" s="88" t="s">
        <v>16348</v>
      </c>
      <c r="B5537" s="193" t="s">
        <v>16315</v>
      </c>
      <c r="C5537" s="88" t="s">
        <v>77</v>
      </c>
      <c r="D5537" s="487">
        <v>310319</v>
      </c>
    </row>
    <row r="5538" spans="1:4" x14ac:dyDescent="0.25">
      <c r="A5538" s="88" t="s">
        <v>21592</v>
      </c>
      <c r="B5538" s="193" t="s">
        <v>21586</v>
      </c>
      <c r="C5538" s="88" t="s">
        <v>77</v>
      </c>
      <c r="D5538" s="487">
        <v>6939.42</v>
      </c>
    </row>
    <row r="5539" spans="1:4" x14ac:dyDescent="0.25">
      <c r="A5539" s="88" t="s">
        <v>21593</v>
      </c>
      <c r="B5539" s="193" t="s">
        <v>21588</v>
      </c>
      <c r="C5539" s="88" t="s">
        <v>77</v>
      </c>
      <c r="D5539" s="487">
        <v>1335.2</v>
      </c>
    </row>
    <row r="5540" spans="1:4" ht="25" x14ac:dyDescent="0.25">
      <c r="A5540" s="88" t="s">
        <v>21594</v>
      </c>
      <c r="B5540" s="193" t="s">
        <v>21590</v>
      </c>
      <c r="C5540" s="88" t="s">
        <v>77</v>
      </c>
      <c r="D5540" s="487">
        <v>4402.63</v>
      </c>
    </row>
    <row r="5541" spans="1:4" ht="37.5" x14ac:dyDescent="0.25">
      <c r="A5541" s="88" t="s">
        <v>21595</v>
      </c>
      <c r="B5541" s="193" t="s">
        <v>21576</v>
      </c>
      <c r="C5541" s="88" t="s">
        <v>77</v>
      </c>
      <c r="D5541" s="487">
        <v>37000</v>
      </c>
    </row>
    <row r="5542" spans="1:4" ht="37.5" x14ac:dyDescent="0.25">
      <c r="A5542" s="88" t="s">
        <v>21596</v>
      </c>
      <c r="B5542" s="193" t="s">
        <v>21580</v>
      </c>
      <c r="C5542" s="88" t="s">
        <v>77</v>
      </c>
      <c r="D5542" s="487">
        <v>50000</v>
      </c>
    </row>
    <row r="5543" spans="1:4" x14ac:dyDescent="0.25">
      <c r="A5543" s="88"/>
      <c r="B5543" s="193" t="s">
        <v>12506</v>
      </c>
      <c r="C5543" s="88"/>
      <c r="D5543" s="487"/>
    </row>
    <row r="5544" spans="1:4" ht="25" x14ac:dyDescent="0.25">
      <c r="A5544" s="88" t="s">
        <v>12507</v>
      </c>
      <c r="B5544" s="193" t="s">
        <v>11095</v>
      </c>
      <c r="C5544" s="88" t="s">
        <v>84</v>
      </c>
      <c r="D5544" s="487">
        <v>493.51</v>
      </c>
    </row>
    <row r="5545" spans="1:4" ht="25" x14ac:dyDescent="0.25">
      <c r="A5545" s="88" t="s">
        <v>12508</v>
      </c>
      <c r="B5545" s="193" t="s">
        <v>11096</v>
      </c>
      <c r="C5545" s="88" t="s">
        <v>84</v>
      </c>
      <c r="D5545" s="487">
        <v>776.01</v>
      </c>
    </row>
    <row r="5546" spans="1:4" ht="25" x14ac:dyDescent="0.25">
      <c r="A5546" s="88" t="s">
        <v>12509</v>
      </c>
      <c r="B5546" s="193" t="s">
        <v>11097</v>
      </c>
      <c r="C5546" s="88" t="s">
        <v>84</v>
      </c>
      <c r="D5546" s="487">
        <v>1090.78</v>
      </c>
    </row>
    <row r="5547" spans="1:4" ht="25" x14ac:dyDescent="0.25">
      <c r="A5547" s="88" t="s">
        <v>12510</v>
      </c>
      <c r="B5547" s="193" t="s">
        <v>11071</v>
      </c>
      <c r="C5547" s="88" t="s">
        <v>84</v>
      </c>
      <c r="D5547" s="487">
        <v>2386.33</v>
      </c>
    </row>
    <row r="5548" spans="1:4" ht="25" x14ac:dyDescent="0.25">
      <c r="A5548" s="88" t="s">
        <v>12511</v>
      </c>
      <c r="B5548" s="193" t="s">
        <v>11072</v>
      </c>
      <c r="C5548" s="88" t="s">
        <v>84</v>
      </c>
      <c r="D5548" s="487">
        <v>3425.85</v>
      </c>
    </row>
    <row r="5549" spans="1:4" ht="25" x14ac:dyDescent="0.25">
      <c r="A5549" s="88" t="s">
        <v>12512</v>
      </c>
      <c r="B5549" s="193" t="s">
        <v>11073</v>
      </c>
      <c r="C5549" s="88" t="s">
        <v>84</v>
      </c>
      <c r="D5549" s="487">
        <v>5027.74</v>
      </c>
    </row>
    <row r="5550" spans="1:4" x14ac:dyDescent="0.25">
      <c r="A5550" s="88"/>
      <c r="B5550" s="193" t="s">
        <v>14253</v>
      </c>
      <c r="C5550" s="88"/>
      <c r="D5550" s="487"/>
    </row>
    <row r="5551" spans="1:4" x14ac:dyDescent="0.25">
      <c r="A5551" s="88"/>
      <c r="B5551" s="193" t="s">
        <v>14253</v>
      </c>
      <c r="C5551" s="88"/>
      <c r="D5551" s="487"/>
    </row>
    <row r="5552" spans="1:4" x14ac:dyDescent="0.25">
      <c r="A5552" s="88"/>
      <c r="B5552" s="193" t="s">
        <v>14254</v>
      </c>
      <c r="C5552" s="88"/>
      <c r="D5552" s="487"/>
    </row>
    <row r="5553" spans="1:4" x14ac:dyDescent="0.25">
      <c r="A5553" s="88"/>
      <c r="B5553" s="193" t="s">
        <v>14254</v>
      </c>
      <c r="C5553" s="88"/>
      <c r="D5553" s="487"/>
    </row>
    <row r="5554" spans="1:4" x14ac:dyDescent="0.25">
      <c r="A5554" s="88"/>
      <c r="B5554" s="193" t="s">
        <v>14255</v>
      </c>
      <c r="C5554" s="88"/>
      <c r="D5554" s="487"/>
    </row>
    <row r="5555" spans="1:4" x14ac:dyDescent="0.25">
      <c r="A5555" s="88"/>
      <c r="B5555" s="193" t="s">
        <v>14256</v>
      </c>
      <c r="C5555" s="88"/>
      <c r="D5555" s="487"/>
    </row>
    <row r="5556" spans="1:4" x14ac:dyDescent="0.25">
      <c r="A5556" s="88"/>
      <c r="B5556" s="193" t="s">
        <v>14256</v>
      </c>
      <c r="C5556" s="88"/>
      <c r="D5556" s="487"/>
    </row>
    <row r="5557" spans="1:4" x14ac:dyDescent="0.25">
      <c r="A5557" s="88" t="s">
        <v>14257</v>
      </c>
      <c r="B5557" s="193" t="s">
        <v>14258</v>
      </c>
      <c r="C5557" s="88" t="s">
        <v>77</v>
      </c>
      <c r="D5557" s="487">
        <v>746.64</v>
      </c>
    </row>
    <row r="5558" spans="1:4" x14ac:dyDescent="0.25">
      <c r="A5558" s="88" t="s">
        <v>14259</v>
      </c>
      <c r="B5558" s="193" t="s">
        <v>14260</v>
      </c>
      <c r="C5558" s="88" t="s">
        <v>77</v>
      </c>
      <c r="D5558" s="487">
        <v>653.69000000000005</v>
      </c>
    </row>
    <row r="5559" spans="1:4" x14ac:dyDescent="0.25">
      <c r="A5559" s="88" t="s">
        <v>14261</v>
      </c>
      <c r="B5559" s="193" t="s">
        <v>14262</v>
      </c>
      <c r="C5559" s="88" t="s">
        <v>77</v>
      </c>
      <c r="D5559" s="487">
        <v>1668.97</v>
      </c>
    </row>
    <row r="5560" spans="1:4" x14ac:dyDescent="0.25">
      <c r="A5560" s="88" t="s">
        <v>14263</v>
      </c>
      <c r="B5560" s="193" t="s">
        <v>14264</v>
      </c>
      <c r="C5560" s="88" t="s">
        <v>77</v>
      </c>
      <c r="D5560" s="487">
        <v>830.53</v>
      </c>
    </row>
    <row r="5561" spans="1:4" x14ac:dyDescent="0.25">
      <c r="A5561" s="88" t="s">
        <v>14265</v>
      </c>
      <c r="B5561" s="193" t="s">
        <v>14266</v>
      </c>
      <c r="C5561" s="88" t="s">
        <v>77</v>
      </c>
      <c r="D5561" s="487">
        <v>861.11</v>
      </c>
    </row>
    <row r="5562" spans="1:4" x14ac:dyDescent="0.25">
      <c r="A5562" s="88" t="s">
        <v>14267</v>
      </c>
      <c r="B5562" s="193" t="s">
        <v>14268</v>
      </c>
      <c r="C5562" s="88" t="s">
        <v>77</v>
      </c>
      <c r="D5562" s="487">
        <v>505.54</v>
      </c>
    </row>
    <row r="5563" spans="1:4" ht="25" x14ac:dyDescent="0.25">
      <c r="A5563" s="88" t="s">
        <v>14269</v>
      </c>
      <c r="B5563" s="193" t="s">
        <v>14270</v>
      </c>
      <c r="C5563" s="88" t="s">
        <v>77</v>
      </c>
      <c r="D5563" s="487">
        <v>2002.5</v>
      </c>
    </row>
    <row r="5564" spans="1:4" x14ac:dyDescent="0.25">
      <c r="A5564" s="88" t="s">
        <v>14271</v>
      </c>
      <c r="B5564" s="193" t="s">
        <v>14272</v>
      </c>
      <c r="C5564" s="88" t="s">
        <v>77</v>
      </c>
      <c r="D5564" s="487">
        <v>256.57</v>
      </c>
    </row>
    <row r="5565" spans="1:4" x14ac:dyDescent="0.25">
      <c r="A5565" s="88" t="s">
        <v>14273</v>
      </c>
      <c r="B5565" s="193" t="s">
        <v>14274</v>
      </c>
      <c r="C5565" s="88" t="s">
        <v>77</v>
      </c>
      <c r="D5565" s="487">
        <v>1935.67</v>
      </c>
    </row>
    <row r="5566" spans="1:4" x14ac:dyDescent="0.25">
      <c r="A5566" s="88" t="s">
        <v>14275</v>
      </c>
      <c r="B5566" s="193" t="s">
        <v>14276</v>
      </c>
      <c r="C5566" s="88" t="s">
        <v>77</v>
      </c>
      <c r="D5566" s="487">
        <v>2586.5</v>
      </c>
    </row>
    <row r="5567" spans="1:4" x14ac:dyDescent="0.25">
      <c r="A5567" s="88" t="s">
        <v>14277</v>
      </c>
      <c r="B5567" s="193" t="s">
        <v>14278</v>
      </c>
      <c r="C5567" s="88" t="s">
        <v>77</v>
      </c>
      <c r="D5567" s="487">
        <v>1128.8</v>
      </c>
    </row>
    <row r="5568" spans="1:4" x14ac:dyDescent="0.25">
      <c r="A5568" s="88" t="s">
        <v>14279</v>
      </c>
      <c r="B5568" s="193" t="s">
        <v>14280</v>
      </c>
      <c r="C5568" s="88" t="s">
        <v>77</v>
      </c>
      <c r="D5568" s="487">
        <v>2856.81</v>
      </c>
    </row>
    <row r="5569" spans="1:4" x14ac:dyDescent="0.25">
      <c r="A5569" s="88" t="s">
        <v>14281</v>
      </c>
      <c r="B5569" s="193" t="s">
        <v>14282</v>
      </c>
      <c r="C5569" s="88" t="s">
        <v>77</v>
      </c>
      <c r="D5569" s="487">
        <v>1484.87</v>
      </c>
    </row>
    <row r="5570" spans="1:4" x14ac:dyDescent="0.25">
      <c r="A5570" s="88" t="s">
        <v>14283</v>
      </c>
      <c r="B5570" s="193" t="s">
        <v>14284</v>
      </c>
      <c r="C5570" s="88" t="s">
        <v>77</v>
      </c>
      <c r="D5570" s="487">
        <v>2485.2199999999998</v>
      </c>
    </row>
    <row r="5571" spans="1:4" x14ac:dyDescent="0.25">
      <c r="A5571" s="88" t="s">
        <v>14285</v>
      </c>
      <c r="B5571" s="193" t="s">
        <v>14286</v>
      </c>
      <c r="C5571" s="88" t="s">
        <v>77</v>
      </c>
      <c r="D5571" s="487">
        <v>831.46</v>
      </c>
    </row>
    <row r="5572" spans="1:4" x14ac:dyDescent="0.25">
      <c r="A5572" s="88" t="s">
        <v>14287</v>
      </c>
      <c r="B5572" s="193" t="s">
        <v>14288</v>
      </c>
      <c r="C5572" s="88" t="s">
        <v>77</v>
      </c>
      <c r="D5572" s="487">
        <v>1155.2</v>
      </c>
    </row>
    <row r="5573" spans="1:4" x14ac:dyDescent="0.25">
      <c r="A5573" s="88" t="s">
        <v>14289</v>
      </c>
      <c r="B5573" s="193" t="s">
        <v>14290</v>
      </c>
      <c r="C5573" s="88" t="s">
        <v>77</v>
      </c>
      <c r="D5573" s="487">
        <v>629.13</v>
      </c>
    </row>
    <row r="5574" spans="1:4" x14ac:dyDescent="0.25">
      <c r="A5574" s="88" t="s">
        <v>14291</v>
      </c>
      <c r="B5574" s="193" t="s">
        <v>14292</v>
      </c>
      <c r="C5574" s="88" t="s">
        <v>77</v>
      </c>
      <c r="D5574" s="487">
        <v>59</v>
      </c>
    </row>
    <row r="5575" spans="1:4" x14ac:dyDescent="0.25">
      <c r="A5575" s="88" t="s">
        <v>14293</v>
      </c>
      <c r="B5575" s="193" t="s">
        <v>14294</v>
      </c>
      <c r="C5575" s="88" t="s">
        <v>77</v>
      </c>
      <c r="D5575" s="487">
        <v>2194.5</v>
      </c>
    </row>
    <row r="5576" spans="1:4" x14ac:dyDescent="0.25">
      <c r="A5576" s="88" t="s">
        <v>14295</v>
      </c>
      <c r="B5576" s="193" t="s">
        <v>14296</v>
      </c>
      <c r="C5576" s="88" t="s">
        <v>77</v>
      </c>
      <c r="D5576" s="487">
        <v>400</v>
      </c>
    </row>
    <row r="5577" spans="1:4" x14ac:dyDescent="0.25">
      <c r="A5577" s="88" t="s">
        <v>14297</v>
      </c>
      <c r="B5577" s="193" t="s">
        <v>14298</v>
      </c>
      <c r="C5577" s="88" t="s">
        <v>77</v>
      </c>
      <c r="D5577" s="487">
        <v>600</v>
      </c>
    </row>
    <row r="5578" spans="1:4" x14ac:dyDescent="0.25">
      <c r="A5578" s="88" t="s">
        <v>14299</v>
      </c>
      <c r="B5578" s="193" t="s">
        <v>14300</v>
      </c>
      <c r="C5578" s="88" t="s">
        <v>77</v>
      </c>
      <c r="D5578" s="487">
        <v>600</v>
      </c>
    </row>
    <row r="5579" spans="1:4" x14ac:dyDescent="0.25">
      <c r="A5579" s="88" t="s">
        <v>14301</v>
      </c>
      <c r="B5579" s="193" t="s">
        <v>14302</v>
      </c>
      <c r="C5579" s="88" t="s">
        <v>77</v>
      </c>
      <c r="D5579" s="487">
        <v>274.02999999999997</v>
      </c>
    </row>
    <row r="5580" spans="1:4" x14ac:dyDescent="0.25">
      <c r="A5580" s="88"/>
      <c r="B5580" s="193" t="s">
        <v>14303</v>
      </c>
      <c r="C5580" s="88"/>
      <c r="D5580" s="487"/>
    </row>
    <row r="5581" spans="1:4" x14ac:dyDescent="0.25">
      <c r="A5581" s="88"/>
      <c r="B5581" s="193" t="s">
        <v>14303</v>
      </c>
      <c r="C5581" s="88"/>
      <c r="D5581" s="487"/>
    </row>
    <row r="5582" spans="1:4" ht="25" x14ac:dyDescent="0.25">
      <c r="A5582" s="88" t="s">
        <v>14304</v>
      </c>
      <c r="B5582" s="193" t="s">
        <v>14305</v>
      </c>
      <c r="C5582" s="88" t="s">
        <v>77</v>
      </c>
      <c r="D5582" s="487">
        <v>247.45</v>
      </c>
    </row>
    <row r="5583" spans="1:4" x14ac:dyDescent="0.25">
      <c r="A5583" s="88" t="s">
        <v>14306</v>
      </c>
      <c r="B5583" s="193" t="s">
        <v>14307</v>
      </c>
      <c r="C5583" s="88" t="s">
        <v>77</v>
      </c>
      <c r="D5583" s="487">
        <v>144.26</v>
      </c>
    </row>
    <row r="5584" spans="1:4" x14ac:dyDescent="0.25">
      <c r="A5584" s="88" t="s">
        <v>14308</v>
      </c>
      <c r="B5584" s="193" t="s">
        <v>14309</v>
      </c>
      <c r="C5584" s="88" t="s">
        <v>77</v>
      </c>
      <c r="D5584" s="487">
        <v>9.59</v>
      </c>
    </row>
    <row r="5585" spans="1:4" x14ac:dyDescent="0.25">
      <c r="A5585" s="88" t="s">
        <v>14310</v>
      </c>
      <c r="B5585" s="193" t="s">
        <v>14311</v>
      </c>
      <c r="C5585" s="88" t="s">
        <v>77</v>
      </c>
      <c r="D5585" s="487">
        <v>27.24</v>
      </c>
    </row>
    <row r="5586" spans="1:4" x14ac:dyDescent="0.25">
      <c r="A5586" s="88" t="s">
        <v>14312</v>
      </c>
      <c r="B5586" s="193" t="s">
        <v>14313</v>
      </c>
      <c r="C5586" s="88" t="s">
        <v>77</v>
      </c>
      <c r="D5586" s="487">
        <v>45.76</v>
      </c>
    </row>
    <row r="5587" spans="1:4" ht="25" x14ac:dyDescent="0.25">
      <c r="A5587" s="88" t="s">
        <v>14314</v>
      </c>
      <c r="B5587" s="193" t="s">
        <v>14315</v>
      </c>
      <c r="C5587" s="88" t="s">
        <v>77</v>
      </c>
      <c r="D5587" s="487">
        <v>700.06</v>
      </c>
    </row>
    <row r="5588" spans="1:4" ht="25" x14ac:dyDescent="0.25">
      <c r="A5588" s="88" t="s">
        <v>14316</v>
      </c>
      <c r="B5588" s="193" t="s">
        <v>14317</v>
      </c>
      <c r="C5588" s="88" t="s">
        <v>77</v>
      </c>
      <c r="D5588" s="487">
        <v>479</v>
      </c>
    </row>
    <row r="5589" spans="1:4" x14ac:dyDescent="0.25">
      <c r="A5589" s="88" t="s">
        <v>14318</v>
      </c>
      <c r="B5589" s="193" t="s">
        <v>14319</v>
      </c>
      <c r="C5589" s="88" t="s">
        <v>77</v>
      </c>
      <c r="D5589" s="487">
        <v>39.6</v>
      </c>
    </row>
    <row r="5590" spans="1:4" ht="25" x14ac:dyDescent="0.25">
      <c r="A5590" s="88" t="s">
        <v>14320</v>
      </c>
      <c r="B5590" s="193" t="s">
        <v>14321</v>
      </c>
      <c r="C5590" s="88" t="s">
        <v>77</v>
      </c>
      <c r="D5590" s="487">
        <v>1232.96</v>
      </c>
    </row>
    <row r="5591" spans="1:4" x14ac:dyDescent="0.25">
      <c r="A5591" s="88" t="s">
        <v>14322</v>
      </c>
      <c r="B5591" s="193" t="s">
        <v>14323</v>
      </c>
      <c r="C5591" s="88" t="s">
        <v>77</v>
      </c>
      <c r="D5591" s="487">
        <v>1135.48</v>
      </c>
    </row>
    <row r="5592" spans="1:4" ht="25" x14ac:dyDescent="0.25">
      <c r="A5592" s="88" t="s">
        <v>14324</v>
      </c>
      <c r="B5592" s="193" t="s">
        <v>14325</v>
      </c>
      <c r="C5592" s="88" t="s">
        <v>77</v>
      </c>
      <c r="D5592" s="487">
        <v>19.39</v>
      </c>
    </row>
    <row r="5593" spans="1:4" x14ac:dyDescent="0.25">
      <c r="A5593" s="88" t="s">
        <v>14326</v>
      </c>
      <c r="B5593" s="193" t="s">
        <v>14327</v>
      </c>
      <c r="C5593" s="88" t="s">
        <v>77</v>
      </c>
      <c r="D5593" s="487">
        <v>39.79</v>
      </c>
    </row>
    <row r="5594" spans="1:4" x14ac:dyDescent="0.25">
      <c r="A5594" s="88" t="s">
        <v>14328</v>
      </c>
      <c r="B5594" s="193" t="s">
        <v>14329</v>
      </c>
      <c r="C5594" s="88" t="s">
        <v>77</v>
      </c>
      <c r="D5594" s="487">
        <v>19.47</v>
      </c>
    </row>
    <row r="5595" spans="1:4" x14ac:dyDescent="0.25">
      <c r="A5595" s="88" t="s">
        <v>14330</v>
      </c>
      <c r="B5595" s="193" t="s">
        <v>14331</v>
      </c>
      <c r="C5595" s="88" t="s">
        <v>77</v>
      </c>
      <c r="D5595" s="487">
        <v>1377.41</v>
      </c>
    </row>
    <row r="5596" spans="1:4" x14ac:dyDescent="0.25">
      <c r="A5596" s="88" t="s">
        <v>14332</v>
      </c>
      <c r="B5596" s="193" t="s">
        <v>14333</v>
      </c>
      <c r="C5596" s="88" t="s">
        <v>77</v>
      </c>
      <c r="D5596" s="487">
        <v>850.55</v>
      </c>
    </row>
    <row r="5597" spans="1:4" x14ac:dyDescent="0.25">
      <c r="A5597" s="88" t="s">
        <v>14334</v>
      </c>
      <c r="B5597" s="193" t="s">
        <v>14335</v>
      </c>
      <c r="C5597" s="88" t="s">
        <v>77</v>
      </c>
      <c r="D5597" s="487">
        <v>872.88</v>
      </c>
    </row>
    <row r="5598" spans="1:4" x14ac:dyDescent="0.25">
      <c r="A5598" s="88" t="s">
        <v>14336</v>
      </c>
      <c r="B5598" s="193" t="s">
        <v>14337</v>
      </c>
      <c r="C5598" s="88" t="s">
        <v>77</v>
      </c>
      <c r="D5598" s="487">
        <v>12.61</v>
      </c>
    </row>
    <row r="5599" spans="1:4" x14ac:dyDescent="0.25">
      <c r="A5599" s="88" t="s">
        <v>14338</v>
      </c>
      <c r="B5599" s="193" t="s">
        <v>14339</v>
      </c>
      <c r="C5599" s="88" t="s">
        <v>77</v>
      </c>
      <c r="D5599" s="487">
        <v>116.51</v>
      </c>
    </row>
    <row r="5600" spans="1:4" x14ac:dyDescent="0.25">
      <c r="A5600" s="88" t="s">
        <v>14340</v>
      </c>
      <c r="B5600" s="193" t="s">
        <v>14341</v>
      </c>
      <c r="C5600" s="88" t="s">
        <v>77</v>
      </c>
      <c r="D5600" s="487">
        <v>110.93</v>
      </c>
    </row>
    <row r="5601" spans="1:4" x14ac:dyDescent="0.25">
      <c r="A5601" s="88" t="s">
        <v>14342</v>
      </c>
      <c r="B5601" s="193" t="s">
        <v>14343</v>
      </c>
      <c r="C5601" s="88" t="s">
        <v>77</v>
      </c>
      <c r="D5601" s="487">
        <v>84.55</v>
      </c>
    </row>
    <row r="5602" spans="1:4" x14ac:dyDescent="0.25">
      <c r="A5602" s="88" t="s">
        <v>14344</v>
      </c>
      <c r="B5602" s="193" t="s">
        <v>14345</v>
      </c>
      <c r="C5602" s="88" t="s">
        <v>77</v>
      </c>
      <c r="D5602" s="487">
        <v>95.36</v>
      </c>
    </row>
    <row r="5603" spans="1:4" x14ac:dyDescent="0.25">
      <c r="A5603" s="88" t="s">
        <v>14346</v>
      </c>
      <c r="B5603" s="193" t="s">
        <v>14347</v>
      </c>
      <c r="C5603" s="88" t="s">
        <v>77</v>
      </c>
      <c r="D5603" s="487">
        <v>133.87</v>
      </c>
    </row>
    <row r="5604" spans="1:4" x14ac:dyDescent="0.25">
      <c r="A5604" s="88" t="s">
        <v>14348</v>
      </c>
      <c r="B5604" s="193" t="s">
        <v>14349</v>
      </c>
      <c r="C5604" s="88" t="s">
        <v>77</v>
      </c>
      <c r="D5604" s="487">
        <v>80.19</v>
      </c>
    </row>
    <row r="5605" spans="1:4" x14ac:dyDescent="0.25">
      <c r="A5605" s="88" t="s">
        <v>14350</v>
      </c>
      <c r="B5605" s="193" t="s">
        <v>14351</v>
      </c>
      <c r="C5605" s="88" t="s">
        <v>77</v>
      </c>
      <c r="D5605" s="487">
        <v>23.93</v>
      </c>
    </row>
    <row r="5606" spans="1:4" x14ac:dyDescent="0.25">
      <c r="A5606" s="88" t="s">
        <v>14352</v>
      </c>
      <c r="B5606" s="193" t="s">
        <v>14353</v>
      </c>
      <c r="C5606" s="88" t="s">
        <v>77</v>
      </c>
      <c r="D5606" s="487">
        <v>29.77</v>
      </c>
    </row>
    <row r="5607" spans="1:4" x14ac:dyDescent="0.25">
      <c r="A5607" s="88" t="s">
        <v>14354</v>
      </c>
      <c r="B5607" s="193" t="s">
        <v>14355</v>
      </c>
      <c r="C5607" s="88" t="s">
        <v>77</v>
      </c>
      <c r="D5607" s="487">
        <v>16.55</v>
      </c>
    </row>
    <row r="5608" spans="1:4" x14ac:dyDescent="0.25">
      <c r="A5608" s="88" t="s">
        <v>14356</v>
      </c>
      <c r="B5608" s="193" t="s">
        <v>14357</v>
      </c>
      <c r="C5608" s="88" t="s">
        <v>77</v>
      </c>
      <c r="D5608" s="487">
        <v>5.46</v>
      </c>
    </row>
    <row r="5609" spans="1:4" x14ac:dyDescent="0.25">
      <c r="A5609" s="88" t="s">
        <v>14358</v>
      </c>
      <c r="B5609" s="193" t="s">
        <v>14359</v>
      </c>
      <c r="C5609" s="88" t="s">
        <v>77</v>
      </c>
      <c r="D5609" s="487">
        <v>96.73</v>
      </c>
    </row>
    <row r="5610" spans="1:4" x14ac:dyDescent="0.25">
      <c r="A5610" s="88" t="s">
        <v>14360</v>
      </c>
      <c r="B5610" s="193" t="s">
        <v>14361</v>
      </c>
      <c r="C5610" s="88" t="s">
        <v>77</v>
      </c>
      <c r="D5610" s="487">
        <v>382.9</v>
      </c>
    </row>
    <row r="5611" spans="1:4" x14ac:dyDescent="0.25">
      <c r="A5611" s="88" t="s">
        <v>14362</v>
      </c>
      <c r="B5611" s="193" t="s">
        <v>14363</v>
      </c>
      <c r="C5611" s="88" t="s">
        <v>77</v>
      </c>
      <c r="D5611" s="487">
        <v>327.52999999999997</v>
      </c>
    </row>
    <row r="5612" spans="1:4" x14ac:dyDescent="0.25">
      <c r="A5612" s="88" t="s">
        <v>14364</v>
      </c>
      <c r="B5612" s="193" t="s">
        <v>14365</v>
      </c>
      <c r="C5612" s="88" t="s">
        <v>77</v>
      </c>
      <c r="D5612" s="487">
        <v>353.08</v>
      </c>
    </row>
    <row r="5613" spans="1:4" x14ac:dyDescent="0.25">
      <c r="A5613" s="88" t="s">
        <v>14366</v>
      </c>
      <c r="B5613" s="193" t="s">
        <v>14367</v>
      </c>
      <c r="C5613" s="88" t="s">
        <v>77</v>
      </c>
      <c r="D5613" s="487">
        <v>287.7</v>
      </c>
    </row>
    <row r="5614" spans="1:4" ht="25" x14ac:dyDescent="0.25">
      <c r="A5614" s="88" t="s">
        <v>14368</v>
      </c>
      <c r="B5614" s="193" t="s">
        <v>14369</v>
      </c>
      <c r="C5614" s="88" t="s">
        <v>77</v>
      </c>
      <c r="D5614" s="487">
        <v>464.23</v>
      </c>
    </row>
    <row r="5615" spans="1:4" x14ac:dyDescent="0.25">
      <c r="A5615" s="88" t="s">
        <v>14370</v>
      </c>
      <c r="B5615" s="193" t="s">
        <v>14371</v>
      </c>
      <c r="C5615" s="88" t="s">
        <v>77</v>
      </c>
      <c r="D5615" s="487">
        <v>340.22</v>
      </c>
    </row>
    <row r="5616" spans="1:4" ht="25" x14ac:dyDescent="0.25">
      <c r="A5616" s="88" t="s">
        <v>14372</v>
      </c>
      <c r="B5616" s="193" t="s">
        <v>14373</v>
      </c>
      <c r="C5616" s="88" t="s">
        <v>77</v>
      </c>
      <c r="D5616" s="487">
        <v>349.82</v>
      </c>
    </row>
    <row r="5617" spans="1:4" x14ac:dyDescent="0.25">
      <c r="A5617" s="88" t="s">
        <v>14374</v>
      </c>
      <c r="B5617" s="193" t="s">
        <v>14375</v>
      </c>
      <c r="C5617" s="88" t="s">
        <v>77</v>
      </c>
      <c r="D5617" s="487">
        <v>12.28</v>
      </c>
    </row>
    <row r="5618" spans="1:4" x14ac:dyDescent="0.25">
      <c r="A5618" s="88" t="s">
        <v>14376</v>
      </c>
      <c r="B5618" s="193" t="s">
        <v>14377</v>
      </c>
      <c r="C5618" s="88" t="s">
        <v>77</v>
      </c>
      <c r="D5618" s="487">
        <v>156.22999999999999</v>
      </c>
    </row>
    <row r="5619" spans="1:4" ht="25" x14ac:dyDescent="0.25">
      <c r="A5619" s="88" t="s">
        <v>14378</v>
      </c>
      <c r="B5619" s="193" t="s">
        <v>14379</v>
      </c>
      <c r="C5619" s="88" t="s">
        <v>77</v>
      </c>
      <c r="D5619" s="487">
        <v>921.5</v>
      </c>
    </row>
    <row r="5620" spans="1:4" ht="25" x14ac:dyDescent="0.25">
      <c r="A5620" s="88" t="s">
        <v>14380</v>
      </c>
      <c r="B5620" s="193" t="s">
        <v>14381</v>
      </c>
      <c r="C5620" s="88" t="s">
        <v>77</v>
      </c>
      <c r="D5620" s="487">
        <v>1090.79</v>
      </c>
    </row>
    <row r="5621" spans="1:4" ht="25" x14ac:dyDescent="0.25">
      <c r="A5621" s="88" t="s">
        <v>14382</v>
      </c>
      <c r="B5621" s="193" t="s">
        <v>14383</v>
      </c>
      <c r="C5621" s="88" t="s">
        <v>77</v>
      </c>
      <c r="D5621" s="487">
        <v>1203.45</v>
      </c>
    </row>
    <row r="5622" spans="1:4" ht="25" x14ac:dyDescent="0.25">
      <c r="A5622" s="88" t="s">
        <v>14384</v>
      </c>
      <c r="B5622" s="193" t="s">
        <v>14385</v>
      </c>
      <c r="C5622" s="88" t="s">
        <v>77</v>
      </c>
      <c r="D5622" s="487">
        <v>706.36</v>
      </c>
    </row>
    <row r="5623" spans="1:4" x14ac:dyDescent="0.25">
      <c r="A5623" s="88" t="s">
        <v>14386</v>
      </c>
      <c r="B5623" s="193" t="s">
        <v>14387</v>
      </c>
      <c r="C5623" s="88" t="s">
        <v>77</v>
      </c>
      <c r="D5623" s="487">
        <v>241.86</v>
      </c>
    </row>
    <row r="5624" spans="1:4" ht="14.5" x14ac:dyDescent="0.25">
      <c r="A5624" s="394"/>
      <c r="B5624" s="397" t="s">
        <v>21651</v>
      </c>
      <c r="C5624" s="488"/>
      <c r="D5624" s="488"/>
    </row>
    <row r="5625" spans="1:4" ht="14.5" x14ac:dyDescent="0.25">
      <c r="A5625" s="59" t="s">
        <v>21597</v>
      </c>
      <c r="B5625" s="320" t="s">
        <v>0</v>
      </c>
      <c r="C5625" s="486" t="s">
        <v>11417</v>
      </c>
      <c r="D5625" s="486" t="s">
        <v>21598</v>
      </c>
    </row>
    <row r="5626" spans="1:4" x14ac:dyDescent="0.25">
      <c r="A5626" s="67"/>
      <c r="B5626" s="63" t="s">
        <v>12513</v>
      </c>
      <c r="C5626" s="67"/>
      <c r="D5626" s="489"/>
    </row>
    <row r="5627" spans="1:4" x14ac:dyDescent="0.25">
      <c r="A5627" s="67" t="s">
        <v>16535</v>
      </c>
      <c r="B5627" s="63" t="s">
        <v>12514</v>
      </c>
      <c r="C5627" s="67"/>
      <c r="D5627" s="489"/>
    </row>
    <row r="5628" spans="1:4" x14ac:dyDescent="0.25">
      <c r="A5628" s="67">
        <v>70080035</v>
      </c>
      <c r="B5628" s="63" t="s">
        <v>9471</v>
      </c>
      <c r="C5628" s="67" t="s">
        <v>74</v>
      </c>
      <c r="D5628" s="489">
        <v>29.23</v>
      </c>
    </row>
    <row r="5629" spans="1:4" x14ac:dyDescent="0.25">
      <c r="A5629" s="67">
        <v>70080045</v>
      </c>
      <c r="B5629" s="63" t="s">
        <v>9480</v>
      </c>
      <c r="C5629" s="67" t="s">
        <v>74</v>
      </c>
      <c r="D5629" s="489">
        <v>23.66</v>
      </c>
    </row>
    <row r="5630" spans="1:4" x14ac:dyDescent="0.25">
      <c r="A5630" s="67">
        <v>70080055</v>
      </c>
      <c r="B5630" s="63" t="s">
        <v>9490</v>
      </c>
      <c r="C5630" s="67" t="s">
        <v>74</v>
      </c>
      <c r="D5630" s="489">
        <v>15.78</v>
      </c>
    </row>
    <row r="5631" spans="1:4" x14ac:dyDescent="0.25">
      <c r="A5631" s="67">
        <v>70080036</v>
      </c>
      <c r="B5631" s="63" t="s">
        <v>9472</v>
      </c>
      <c r="C5631" s="67" t="s">
        <v>74</v>
      </c>
      <c r="D5631" s="489">
        <v>38.119999999999997</v>
      </c>
    </row>
    <row r="5632" spans="1:4" x14ac:dyDescent="0.25">
      <c r="A5632" s="67">
        <v>70080046</v>
      </c>
      <c r="B5632" s="63" t="s">
        <v>9481</v>
      </c>
      <c r="C5632" s="67" t="s">
        <v>74</v>
      </c>
      <c r="D5632" s="489">
        <v>30.79</v>
      </c>
    </row>
    <row r="5633" spans="1:4" x14ac:dyDescent="0.25">
      <c r="A5633" s="67">
        <v>70080056</v>
      </c>
      <c r="B5633" s="63" t="s">
        <v>9491</v>
      </c>
      <c r="C5633" s="67" t="s">
        <v>74</v>
      </c>
      <c r="D5633" s="489">
        <v>20.260000000000002</v>
      </c>
    </row>
    <row r="5634" spans="1:4" x14ac:dyDescent="0.25">
      <c r="A5634" s="67">
        <v>70080037</v>
      </c>
      <c r="B5634" s="63" t="s">
        <v>10033</v>
      </c>
      <c r="C5634" s="67" t="s">
        <v>74</v>
      </c>
      <c r="D5634" s="489">
        <v>40.909999999999997</v>
      </c>
    </row>
    <row r="5635" spans="1:4" x14ac:dyDescent="0.25">
      <c r="A5635" s="67">
        <v>70080047</v>
      </c>
      <c r="B5635" s="63" t="s">
        <v>9482</v>
      </c>
      <c r="C5635" s="67" t="s">
        <v>74</v>
      </c>
      <c r="D5635" s="489">
        <v>33.06</v>
      </c>
    </row>
    <row r="5636" spans="1:4" x14ac:dyDescent="0.25">
      <c r="A5636" s="67">
        <v>70080057</v>
      </c>
      <c r="B5636" s="63" t="s">
        <v>9492</v>
      </c>
      <c r="C5636" s="67" t="s">
        <v>74</v>
      </c>
      <c r="D5636" s="489">
        <v>21.75</v>
      </c>
    </row>
    <row r="5637" spans="1:4" x14ac:dyDescent="0.25">
      <c r="A5637" s="67">
        <v>70080038</v>
      </c>
      <c r="B5637" s="63" t="s">
        <v>9473</v>
      </c>
      <c r="C5637" s="67" t="s">
        <v>74</v>
      </c>
      <c r="D5637" s="489">
        <v>50.27</v>
      </c>
    </row>
    <row r="5638" spans="1:4" x14ac:dyDescent="0.25">
      <c r="A5638" s="67">
        <v>70080048</v>
      </c>
      <c r="B5638" s="63" t="s">
        <v>9483</v>
      </c>
      <c r="C5638" s="67" t="s">
        <v>74</v>
      </c>
      <c r="D5638" s="489">
        <v>40.619999999999997</v>
      </c>
    </row>
    <row r="5639" spans="1:4" x14ac:dyDescent="0.25">
      <c r="A5639" s="67">
        <v>70080058</v>
      </c>
      <c r="B5639" s="63" t="s">
        <v>9493</v>
      </c>
      <c r="C5639" s="67" t="s">
        <v>74</v>
      </c>
      <c r="D5639" s="489">
        <v>26.82</v>
      </c>
    </row>
    <row r="5640" spans="1:4" x14ac:dyDescent="0.25">
      <c r="A5640" s="67">
        <v>70080039</v>
      </c>
      <c r="B5640" s="63" t="s">
        <v>9474</v>
      </c>
      <c r="C5640" s="67" t="s">
        <v>74</v>
      </c>
      <c r="D5640" s="489">
        <v>54.35</v>
      </c>
    </row>
    <row r="5641" spans="1:4" x14ac:dyDescent="0.25">
      <c r="A5641" s="67">
        <v>70080049</v>
      </c>
      <c r="B5641" s="63" t="s">
        <v>9484</v>
      </c>
      <c r="C5641" s="67" t="s">
        <v>74</v>
      </c>
      <c r="D5641" s="489">
        <v>43.92</v>
      </c>
    </row>
    <row r="5642" spans="1:4" x14ac:dyDescent="0.25">
      <c r="A5642" s="67">
        <v>70080059</v>
      </c>
      <c r="B5642" s="63" t="s">
        <v>10034</v>
      </c>
      <c r="C5642" s="67" t="s">
        <v>74</v>
      </c>
      <c r="D5642" s="489">
        <v>28.85</v>
      </c>
    </row>
    <row r="5643" spans="1:4" x14ac:dyDescent="0.25">
      <c r="A5643" s="67">
        <v>70080043</v>
      </c>
      <c r="B5643" s="63" t="s">
        <v>9478</v>
      </c>
      <c r="C5643" s="67" t="s">
        <v>74</v>
      </c>
      <c r="D5643" s="489">
        <v>57.45</v>
      </c>
    </row>
    <row r="5644" spans="1:4" x14ac:dyDescent="0.25">
      <c r="A5644" s="67">
        <v>70080053</v>
      </c>
      <c r="B5644" s="63" t="s">
        <v>9488</v>
      </c>
      <c r="C5644" s="67" t="s">
        <v>74</v>
      </c>
      <c r="D5644" s="489">
        <v>47.51</v>
      </c>
    </row>
    <row r="5645" spans="1:4" x14ac:dyDescent="0.25">
      <c r="A5645" s="67">
        <v>70080063</v>
      </c>
      <c r="B5645" s="63" t="s">
        <v>9497</v>
      </c>
      <c r="C5645" s="67" t="s">
        <v>74</v>
      </c>
      <c r="D5645" s="489">
        <v>31.15</v>
      </c>
    </row>
    <row r="5646" spans="1:4" x14ac:dyDescent="0.25">
      <c r="A5646" s="67">
        <v>70080040</v>
      </c>
      <c r="B5646" s="63" t="s">
        <v>9475</v>
      </c>
      <c r="C5646" s="67" t="s">
        <v>74</v>
      </c>
      <c r="D5646" s="489">
        <v>63.33</v>
      </c>
    </row>
    <row r="5647" spans="1:4" x14ac:dyDescent="0.25">
      <c r="A5647" s="67">
        <v>70080050</v>
      </c>
      <c r="B5647" s="63" t="s">
        <v>9485</v>
      </c>
      <c r="C5647" s="67" t="s">
        <v>74</v>
      </c>
      <c r="D5647" s="489">
        <v>51.12</v>
      </c>
    </row>
    <row r="5648" spans="1:4" x14ac:dyDescent="0.25">
      <c r="A5648" s="67">
        <v>70080060</v>
      </c>
      <c r="B5648" s="63" t="s">
        <v>9494</v>
      </c>
      <c r="C5648" s="67" t="s">
        <v>74</v>
      </c>
      <c r="D5648" s="489">
        <v>33.549999999999997</v>
      </c>
    </row>
    <row r="5649" spans="1:4" x14ac:dyDescent="0.25">
      <c r="A5649" s="67">
        <v>70080041</v>
      </c>
      <c r="B5649" s="63" t="s">
        <v>9476</v>
      </c>
      <c r="C5649" s="67" t="s">
        <v>74</v>
      </c>
      <c r="D5649" s="489">
        <v>76.64</v>
      </c>
    </row>
    <row r="5650" spans="1:4" x14ac:dyDescent="0.25">
      <c r="A5650" s="67">
        <v>70080051</v>
      </c>
      <c r="B5650" s="63" t="s">
        <v>9486</v>
      </c>
      <c r="C5650" s="67" t="s">
        <v>74</v>
      </c>
      <c r="D5650" s="489">
        <v>61.85</v>
      </c>
    </row>
    <row r="5651" spans="1:4" x14ac:dyDescent="0.25">
      <c r="A5651" s="67">
        <v>70080061</v>
      </c>
      <c r="B5651" s="63" t="s">
        <v>9495</v>
      </c>
      <c r="C5651" s="67" t="s">
        <v>74</v>
      </c>
      <c r="D5651" s="489">
        <v>40.56</v>
      </c>
    </row>
    <row r="5652" spans="1:4" x14ac:dyDescent="0.25">
      <c r="A5652" s="67">
        <v>70080042</v>
      </c>
      <c r="B5652" s="63" t="s">
        <v>9477</v>
      </c>
      <c r="C5652" s="67" t="s">
        <v>74</v>
      </c>
      <c r="D5652" s="489">
        <v>90.34</v>
      </c>
    </row>
    <row r="5653" spans="1:4" x14ac:dyDescent="0.25">
      <c r="A5653" s="67">
        <v>70080052</v>
      </c>
      <c r="B5653" s="63" t="s">
        <v>9487</v>
      </c>
      <c r="C5653" s="67" t="s">
        <v>74</v>
      </c>
      <c r="D5653" s="489">
        <v>72.89</v>
      </c>
    </row>
    <row r="5654" spans="1:4" x14ac:dyDescent="0.25">
      <c r="A5654" s="67">
        <v>70080062</v>
      </c>
      <c r="B5654" s="63" t="s">
        <v>9496</v>
      </c>
      <c r="C5654" s="67" t="s">
        <v>74</v>
      </c>
      <c r="D5654" s="489">
        <v>47.72</v>
      </c>
    </row>
    <row r="5655" spans="1:4" x14ac:dyDescent="0.25">
      <c r="A5655" s="67">
        <v>70080034</v>
      </c>
      <c r="B5655" s="63" t="s">
        <v>9470</v>
      </c>
      <c r="C5655" s="67" t="s">
        <v>74</v>
      </c>
      <c r="D5655" s="489">
        <v>24.98</v>
      </c>
    </row>
    <row r="5656" spans="1:4" x14ac:dyDescent="0.25">
      <c r="A5656" s="67">
        <v>70080044</v>
      </c>
      <c r="B5656" s="63" t="s">
        <v>9479</v>
      </c>
      <c r="C5656" s="67" t="s">
        <v>74</v>
      </c>
      <c r="D5656" s="489">
        <v>21</v>
      </c>
    </row>
    <row r="5657" spans="1:4" x14ac:dyDescent="0.25">
      <c r="A5657" s="67">
        <v>70080054</v>
      </c>
      <c r="B5657" s="63" t="s">
        <v>9489</v>
      </c>
      <c r="C5657" s="67" t="s">
        <v>74</v>
      </c>
      <c r="D5657" s="489">
        <v>14.14</v>
      </c>
    </row>
    <row r="5658" spans="1:4" ht="25" x14ac:dyDescent="0.25">
      <c r="A5658" s="67" t="s">
        <v>16536</v>
      </c>
      <c r="B5658" s="63" t="s">
        <v>14481</v>
      </c>
      <c r="C5658" s="67"/>
      <c r="D5658" s="489"/>
    </row>
    <row r="5659" spans="1:4" x14ac:dyDescent="0.25">
      <c r="A5659" s="67">
        <v>70080010</v>
      </c>
      <c r="B5659" s="63" t="s">
        <v>9465</v>
      </c>
      <c r="C5659" s="67" t="s">
        <v>74</v>
      </c>
      <c r="D5659" s="489">
        <v>65.17</v>
      </c>
    </row>
    <row r="5660" spans="1:4" x14ac:dyDescent="0.25">
      <c r="A5660" s="67">
        <v>70080021</v>
      </c>
      <c r="B5660" s="63" t="s">
        <v>9467</v>
      </c>
      <c r="C5660" s="67" t="s">
        <v>74</v>
      </c>
      <c r="D5660" s="489">
        <v>61.04</v>
      </c>
    </row>
    <row r="5661" spans="1:4" x14ac:dyDescent="0.25">
      <c r="A5661" s="67">
        <v>70080032</v>
      </c>
      <c r="B5661" s="63" t="s">
        <v>10032</v>
      </c>
      <c r="C5661" s="67" t="s">
        <v>74</v>
      </c>
      <c r="D5661" s="489">
        <v>55.34</v>
      </c>
    </row>
    <row r="5662" spans="1:4" x14ac:dyDescent="0.25">
      <c r="A5662" s="67">
        <v>70080011</v>
      </c>
      <c r="B5662" s="63" t="s">
        <v>10019</v>
      </c>
      <c r="C5662" s="67" t="s">
        <v>74</v>
      </c>
      <c r="D5662" s="489">
        <v>193.56</v>
      </c>
    </row>
    <row r="5663" spans="1:4" x14ac:dyDescent="0.25">
      <c r="A5663" s="67">
        <v>70080022</v>
      </c>
      <c r="B5663" s="63" t="s">
        <v>9468</v>
      </c>
      <c r="C5663" s="67" t="s">
        <v>74</v>
      </c>
      <c r="D5663" s="489">
        <v>184.93</v>
      </c>
    </row>
    <row r="5664" spans="1:4" x14ac:dyDescent="0.25">
      <c r="A5664" s="67">
        <v>70080033</v>
      </c>
      <c r="B5664" s="63" t="s">
        <v>9469</v>
      </c>
      <c r="C5664" s="67" t="s">
        <v>74</v>
      </c>
      <c r="D5664" s="489">
        <v>172.73</v>
      </c>
    </row>
    <row r="5665" spans="1:4" x14ac:dyDescent="0.25">
      <c r="A5665" s="67">
        <v>70080009</v>
      </c>
      <c r="B5665" s="63" t="s">
        <v>10018</v>
      </c>
      <c r="C5665" s="67" t="s">
        <v>74</v>
      </c>
      <c r="D5665" s="489">
        <v>23.47</v>
      </c>
    </row>
    <row r="5666" spans="1:4" x14ac:dyDescent="0.25">
      <c r="A5666" s="67">
        <v>70080020</v>
      </c>
      <c r="B5666" s="63" t="s">
        <v>9466</v>
      </c>
      <c r="C5666" s="67" t="s">
        <v>74</v>
      </c>
      <c r="D5666" s="489">
        <v>20.41</v>
      </c>
    </row>
    <row r="5667" spans="1:4" x14ac:dyDescent="0.25">
      <c r="A5667" s="67">
        <v>70080031</v>
      </c>
      <c r="B5667" s="63" t="s">
        <v>10031</v>
      </c>
      <c r="C5667" s="67" t="s">
        <v>74</v>
      </c>
      <c r="D5667" s="489">
        <v>16.260000000000002</v>
      </c>
    </row>
    <row r="5668" spans="1:4" ht="25" x14ac:dyDescent="0.25">
      <c r="A5668" s="67">
        <v>70080003</v>
      </c>
      <c r="B5668" s="63" t="s">
        <v>129</v>
      </c>
      <c r="C5668" s="67" t="s">
        <v>74</v>
      </c>
      <c r="D5668" s="489">
        <v>19.149999999999999</v>
      </c>
    </row>
    <row r="5669" spans="1:4" ht="25" x14ac:dyDescent="0.25">
      <c r="A5669" s="67">
        <v>70080014</v>
      </c>
      <c r="B5669" s="63" t="s">
        <v>10022</v>
      </c>
      <c r="C5669" s="67" t="s">
        <v>74</v>
      </c>
      <c r="D5669" s="489">
        <v>15.62</v>
      </c>
    </row>
    <row r="5670" spans="1:4" ht="25" x14ac:dyDescent="0.25">
      <c r="A5670" s="67">
        <v>70080025</v>
      </c>
      <c r="B5670" s="63" t="s">
        <v>130</v>
      </c>
      <c r="C5670" s="67" t="s">
        <v>74</v>
      </c>
      <c r="D5670" s="489">
        <v>10.94</v>
      </c>
    </row>
    <row r="5671" spans="1:4" ht="25" x14ac:dyDescent="0.25">
      <c r="A5671" s="67">
        <v>70080004</v>
      </c>
      <c r="B5671" s="63" t="s">
        <v>131</v>
      </c>
      <c r="C5671" s="67" t="s">
        <v>74</v>
      </c>
      <c r="D5671" s="489">
        <v>22.38</v>
      </c>
    </row>
    <row r="5672" spans="1:4" ht="25" x14ac:dyDescent="0.25">
      <c r="A5672" s="67">
        <v>70080015</v>
      </c>
      <c r="B5672" s="63" t="s">
        <v>10023</v>
      </c>
      <c r="C5672" s="67" t="s">
        <v>74</v>
      </c>
      <c r="D5672" s="489">
        <v>18.190000000000001</v>
      </c>
    </row>
    <row r="5673" spans="1:4" ht="25" x14ac:dyDescent="0.25">
      <c r="A5673" s="67">
        <v>70080026</v>
      </c>
      <c r="B5673" s="63" t="s">
        <v>132</v>
      </c>
      <c r="C5673" s="67" t="s">
        <v>74</v>
      </c>
      <c r="D5673" s="489">
        <v>12.53</v>
      </c>
    </row>
    <row r="5674" spans="1:4" ht="25" x14ac:dyDescent="0.25">
      <c r="A5674" s="67">
        <v>70080005</v>
      </c>
      <c r="B5674" s="63" t="s">
        <v>133</v>
      </c>
      <c r="C5674" s="67" t="s">
        <v>74</v>
      </c>
      <c r="D5674" s="489">
        <v>24.28</v>
      </c>
    </row>
    <row r="5675" spans="1:4" ht="25" x14ac:dyDescent="0.25">
      <c r="A5675" s="67">
        <v>70080016</v>
      </c>
      <c r="B5675" s="63" t="s">
        <v>10024</v>
      </c>
      <c r="C5675" s="67" t="s">
        <v>74</v>
      </c>
      <c r="D5675" s="489">
        <v>19.72</v>
      </c>
    </row>
    <row r="5676" spans="1:4" ht="25" x14ac:dyDescent="0.25">
      <c r="A5676" s="67">
        <v>70080027</v>
      </c>
      <c r="B5676" s="63" t="s">
        <v>134</v>
      </c>
      <c r="C5676" s="67" t="s">
        <v>74</v>
      </c>
      <c r="D5676" s="489">
        <v>13.49</v>
      </c>
    </row>
    <row r="5677" spans="1:4" ht="25" x14ac:dyDescent="0.25">
      <c r="A5677" s="67">
        <v>70080006</v>
      </c>
      <c r="B5677" s="63" t="s">
        <v>135</v>
      </c>
      <c r="C5677" s="67" t="s">
        <v>74</v>
      </c>
      <c r="D5677" s="489">
        <v>28.39</v>
      </c>
    </row>
    <row r="5678" spans="1:4" ht="25" x14ac:dyDescent="0.25">
      <c r="A5678" s="67">
        <v>70080017</v>
      </c>
      <c r="B5678" s="63" t="s">
        <v>10025</v>
      </c>
      <c r="C5678" s="67" t="s">
        <v>74</v>
      </c>
      <c r="D5678" s="489">
        <v>22.76</v>
      </c>
    </row>
    <row r="5679" spans="1:4" ht="25" x14ac:dyDescent="0.25">
      <c r="A5679" s="67">
        <v>70080028</v>
      </c>
      <c r="B5679" s="63" t="s">
        <v>10028</v>
      </c>
      <c r="C5679" s="67" t="s">
        <v>74</v>
      </c>
      <c r="D5679" s="489">
        <v>15.48</v>
      </c>
    </row>
    <row r="5680" spans="1:4" ht="25" x14ac:dyDescent="0.25">
      <c r="A5680" s="67">
        <v>70080007</v>
      </c>
      <c r="B5680" s="63" t="s">
        <v>10016</v>
      </c>
      <c r="C5680" s="67" t="s">
        <v>74</v>
      </c>
      <c r="D5680" s="489">
        <v>32.86</v>
      </c>
    </row>
    <row r="5681" spans="1:4" ht="25" x14ac:dyDescent="0.25">
      <c r="A5681" s="67">
        <v>70080018</v>
      </c>
      <c r="B5681" s="63" t="s">
        <v>10026</v>
      </c>
      <c r="C5681" s="67" t="s">
        <v>74</v>
      </c>
      <c r="D5681" s="489">
        <v>26.63</v>
      </c>
    </row>
    <row r="5682" spans="1:4" ht="25" x14ac:dyDescent="0.25">
      <c r="A5682" s="67">
        <v>70080029</v>
      </c>
      <c r="B5682" s="63" t="s">
        <v>10029</v>
      </c>
      <c r="C5682" s="67" t="s">
        <v>74</v>
      </c>
      <c r="D5682" s="489">
        <v>18.14</v>
      </c>
    </row>
    <row r="5683" spans="1:4" ht="25" x14ac:dyDescent="0.25">
      <c r="A5683" s="67">
        <v>70080008</v>
      </c>
      <c r="B5683" s="63" t="s">
        <v>10017</v>
      </c>
      <c r="C5683" s="67" t="s">
        <v>74</v>
      </c>
      <c r="D5683" s="489">
        <v>36.44</v>
      </c>
    </row>
    <row r="5684" spans="1:4" ht="25" x14ac:dyDescent="0.25">
      <c r="A5684" s="67">
        <v>70080019</v>
      </c>
      <c r="B5684" s="63" t="s">
        <v>10027</v>
      </c>
      <c r="C5684" s="67" t="s">
        <v>74</v>
      </c>
      <c r="D5684" s="489">
        <v>30.85</v>
      </c>
    </row>
    <row r="5685" spans="1:4" ht="25" x14ac:dyDescent="0.25">
      <c r="A5685" s="67">
        <v>70080030</v>
      </c>
      <c r="B5685" s="63" t="s">
        <v>10030</v>
      </c>
      <c r="C5685" s="67" t="s">
        <v>74</v>
      </c>
      <c r="D5685" s="489">
        <v>21</v>
      </c>
    </row>
    <row r="5686" spans="1:4" ht="25" x14ac:dyDescent="0.25">
      <c r="A5686" s="67">
        <v>70080001</v>
      </c>
      <c r="B5686" s="63" t="s">
        <v>136</v>
      </c>
      <c r="C5686" s="67" t="s">
        <v>74</v>
      </c>
      <c r="D5686" s="489">
        <v>17.23</v>
      </c>
    </row>
    <row r="5687" spans="1:4" ht="25" x14ac:dyDescent="0.25">
      <c r="A5687" s="67">
        <v>70080012</v>
      </c>
      <c r="B5687" s="63" t="s">
        <v>10020</v>
      </c>
      <c r="C5687" s="67" t="s">
        <v>74</v>
      </c>
      <c r="D5687" s="489">
        <v>14.12</v>
      </c>
    </row>
    <row r="5688" spans="1:4" ht="25" x14ac:dyDescent="0.25">
      <c r="A5688" s="67">
        <v>70080023</v>
      </c>
      <c r="B5688" s="63" t="s">
        <v>137</v>
      </c>
      <c r="C5688" s="67" t="s">
        <v>74</v>
      </c>
      <c r="D5688" s="489">
        <v>9.93</v>
      </c>
    </row>
    <row r="5689" spans="1:4" ht="25" x14ac:dyDescent="0.25">
      <c r="A5689" s="67">
        <v>70080002</v>
      </c>
      <c r="B5689" s="63" t="s">
        <v>138</v>
      </c>
      <c r="C5689" s="67" t="s">
        <v>74</v>
      </c>
      <c r="D5689" s="489">
        <v>17.88</v>
      </c>
    </row>
    <row r="5690" spans="1:4" ht="25" x14ac:dyDescent="0.25">
      <c r="A5690" s="67">
        <v>70080013</v>
      </c>
      <c r="B5690" s="63" t="s">
        <v>10021</v>
      </c>
      <c r="C5690" s="67" t="s">
        <v>74</v>
      </c>
      <c r="D5690" s="489">
        <v>14.59</v>
      </c>
    </row>
    <row r="5691" spans="1:4" ht="25" x14ac:dyDescent="0.25">
      <c r="A5691" s="67">
        <v>70080024</v>
      </c>
      <c r="B5691" s="63" t="s">
        <v>139</v>
      </c>
      <c r="C5691" s="67" t="s">
        <v>74</v>
      </c>
      <c r="D5691" s="489">
        <v>10.26</v>
      </c>
    </row>
    <row r="5692" spans="1:4" x14ac:dyDescent="0.25">
      <c r="A5692" s="67" t="s">
        <v>16537</v>
      </c>
      <c r="B5692" s="63" t="s">
        <v>12515</v>
      </c>
      <c r="C5692" s="67"/>
      <c r="D5692" s="489"/>
    </row>
    <row r="5693" spans="1:4" x14ac:dyDescent="0.25">
      <c r="A5693" s="67">
        <v>70080158</v>
      </c>
      <c r="B5693" s="63" t="s">
        <v>140</v>
      </c>
      <c r="C5693" s="67" t="s">
        <v>74</v>
      </c>
      <c r="D5693" s="489">
        <v>83.7</v>
      </c>
    </row>
    <row r="5694" spans="1:4" x14ac:dyDescent="0.25">
      <c r="A5694" s="67">
        <v>70080171</v>
      </c>
      <c r="B5694" s="63" t="s">
        <v>141</v>
      </c>
      <c r="C5694" s="67" t="s">
        <v>74</v>
      </c>
      <c r="D5694" s="489">
        <v>75.88</v>
      </c>
    </row>
    <row r="5695" spans="1:4" x14ac:dyDescent="0.25">
      <c r="A5695" s="67">
        <v>70080184</v>
      </c>
      <c r="B5695" s="63" t="s">
        <v>142</v>
      </c>
      <c r="C5695" s="67" t="s">
        <v>74</v>
      </c>
      <c r="D5695" s="489">
        <v>60.24</v>
      </c>
    </row>
    <row r="5696" spans="1:4" x14ac:dyDescent="0.25">
      <c r="A5696" s="67">
        <v>70080159</v>
      </c>
      <c r="B5696" s="63" t="s">
        <v>143</v>
      </c>
      <c r="C5696" s="67" t="s">
        <v>74</v>
      </c>
      <c r="D5696" s="489">
        <v>93.88</v>
      </c>
    </row>
    <row r="5697" spans="1:4" x14ac:dyDescent="0.25">
      <c r="A5697" s="67">
        <v>70080172</v>
      </c>
      <c r="B5697" s="63" t="s">
        <v>144</v>
      </c>
      <c r="C5697" s="67" t="s">
        <v>74</v>
      </c>
      <c r="D5697" s="489">
        <v>85.04</v>
      </c>
    </row>
    <row r="5698" spans="1:4" x14ac:dyDescent="0.25">
      <c r="A5698" s="67">
        <v>70080185</v>
      </c>
      <c r="B5698" s="63" t="s">
        <v>145</v>
      </c>
      <c r="C5698" s="67" t="s">
        <v>74</v>
      </c>
      <c r="D5698" s="489">
        <v>67.39</v>
      </c>
    </row>
    <row r="5699" spans="1:4" x14ac:dyDescent="0.25">
      <c r="A5699" s="67">
        <v>70080160</v>
      </c>
      <c r="B5699" s="63" t="s">
        <v>146</v>
      </c>
      <c r="C5699" s="67" t="s">
        <v>74</v>
      </c>
      <c r="D5699" s="489">
        <v>124.66</v>
      </c>
    </row>
    <row r="5700" spans="1:4" x14ac:dyDescent="0.25">
      <c r="A5700" s="67">
        <v>70080173</v>
      </c>
      <c r="B5700" s="63" t="s">
        <v>147</v>
      </c>
      <c r="C5700" s="67" t="s">
        <v>74</v>
      </c>
      <c r="D5700" s="489">
        <v>112.06</v>
      </c>
    </row>
    <row r="5701" spans="1:4" x14ac:dyDescent="0.25">
      <c r="A5701" s="67">
        <v>70080186</v>
      </c>
      <c r="B5701" s="63" t="s">
        <v>148</v>
      </c>
      <c r="C5701" s="67" t="s">
        <v>74</v>
      </c>
      <c r="D5701" s="489">
        <v>88.37</v>
      </c>
    </row>
    <row r="5702" spans="1:4" x14ac:dyDescent="0.25">
      <c r="A5702" s="67">
        <v>70080161</v>
      </c>
      <c r="B5702" s="63" t="s">
        <v>149</v>
      </c>
      <c r="C5702" s="67" t="s">
        <v>74</v>
      </c>
      <c r="D5702" s="489">
        <v>171.48</v>
      </c>
    </row>
    <row r="5703" spans="1:4" x14ac:dyDescent="0.25">
      <c r="A5703" s="67">
        <v>70080174</v>
      </c>
      <c r="B5703" s="63" t="s">
        <v>150</v>
      </c>
      <c r="C5703" s="67" t="s">
        <v>74</v>
      </c>
      <c r="D5703" s="489">
        <v>153.22999999999999</v>
      </c>
    </row>
    <row r="5704" spans="1:4" x14ac:dyDescent="0.25">
      <c r="A5704" s="67">
        <v>70080187</v>
      </c>
      <c r="B5704" s="63" t="s">
        <v>151</v>
      </c>
      <c r="C5704" s="67" t="s">
        <v>74</v>
      </c>
      <c r="D5704" s="489">
        <v>120.9</v>
      </c>
    </row>
    <row r="5705" spans="1:4" x14ac:dyDescent="0.25">
      <c r="A5705" s="67">
        <v>70080162</v>
      </c>
      <c r="B5705" s="63" t="s">
        <v>152</v>
      </c>
      <c r="C5705" s="67" t="s">
        <v>74</v>
      </c>
      <c r="D5705" s="489">
        <v>216</v>
      </c>
    </row>
    <row r="5706" spans="1:4" x14ac:dyDescent="0.25">
      <c r="A5706" s="67">
        <v>70080175</v>
      </c>
      <c r="B5706" s="63" t="s">
        <v>153</v>
      </c>
      <c r="C5706" s="67" t="s">
        <v>74</v>
      </c>
      <c r="D5706" s="489">
        <v>193.24</v>
      </c>
    </row>
    <row r="5707" spans="1:4" x14ac:dyDescent="0.25">
      <c r="A5707" s="67">
        <v>70080188</v>
      </c>
      <c r="B5707" s="63" t="s">
        <v>154</v>
      </c>
      <c r="C5707" s="67" t="s">
        <v>74</v>
      </c>
      <c r="D5707" s="489">
        <v>216</v>
      </c>
    </row>
    <row r="5708" spans="1:4" x14ac:dyDescent="0.25">
      <c r="A5708" s="67">
        <v>70080163</v>
      </c>
      <c r="B5708" s="63" t="s">
        <v>155</v>
      </c>
      <c r="C5708" s="67" t="s">
        <v>74</v>
      </c>
      <c r="D5708" s="489">
        <v>9.83</v>
      </c>
    </row>
    <row r="5709" spans="1:4" x14ac:dyDescent="0.25">
      <c r="A5709" s="67">
        <v>70080176</v>
      </c>
      <c r="B5709" s="63" t="s">
        <v>156</v>
      </c>
      <c r="C5709" s="67" t="s">
        <v>74</v>
      </c>
      <c r="D5709" s="489">
        <v>8.61</v>
      </c>
    </row>
    <row r="5710" spans="1:4" x14ac:dyDescent="0.25">
      <c r="A5710" s="67">
        <v>70080189</v>
      </c>
      <c r="B5710" s="63" t="s">
        <v>157</v>
      </c>
      <c r="C5710" s="67" t="s">
        <v>74</v>
      </c>
      <c r="D5710" s="489">
        <v>7.39</v>
      </c>
    </row>
    <row r="5711" spans="1:4" x14ac:dyDescent="0.25">
      <c r="A5711" s="67">
        <v>70080151</v>
      </c>
      <c r="B5711" s="63" t="s">
        <v>158</v>
      </c>
      <c r="C5711" s="67" t="s">
        <v>74</v>
      </c>
      <c r="D5711" s="489">
        <v>12.36</v>
      </c>
    </row>
    <row r="5712" spans="1:4" x14ac:dyDescent="0.25">
      <c r="A5712" s="67">
        <v>70080164</v>
      </c>
      <c r="B5712" s="63" t="s">
        <v>159</v>
      </c>
      <c r="C5712" s="67" t="s">
        <v>74</v>
      </c>
      <c r="D5712" s="489">
        <v>10.93</v>
      </c>
    </row>
    <row r="5713" spans="1:4" x14ac:dyDescent="0.25">
      <c r="A5713" s="67">
        <v>70080177</v>
      </c>
      <c r="B5713" s="63" t="s">
        <v>160</v>
      </c>
      <c r="C5713" s="67" t="s">
        <v>74</v>
      </c>
      <c r="D5713" s="489">
        <v>9.57</v>
      </c>
    </row>
    <row r="5714" spans="1:4" x14ac:dyDescent="0.25">
      <c r="A5714" s="67">
        <v>70080152</v>
      </c>
      <c r="B5714" s="63" t="s">
        <v>161</v>
      </c>
      <c r="C5714" s="67" t="s">
        <v>74</v>
      </c>
      <c r="D5714" s="489">
        <v>15.3</v>
      </c>
    </row>
    <row r="5715" spans="1:4" x14ac:dyDescent="0.25">
      <c r="A5715" s="67">
        <v>70080165</v>
      </c>
      <c r="B5715" s="63" t="s">
        <v>162</v>
      </c>
      <c r="C5715" s="67" t="s">
        <v>74</v>
      </c>
      <c r="D5715" s="489">
        <v>11.92</v>
      </c>
    </row>
    <row r="5716" spans="1:4" x14ac:dyDescent="0.25">
      <c r="A5716" s="67">
        <v>70080178</v>
      </c>
      <c r="B5716" s="63" t="s">
        <v>163</v>
      </c>
      <c r="C5716" s="67" t="s">
        <v>74</v>
      </c>
      <c r="D5716" s="489">
        <v>11.96</v>
      </c>
    </row>
    <row r="5717" spans="1:4" x14ac:dyDescent="0.25">
      <c r="A5717" s="67">
        <v>70080153</v>
      </c>
      <c r="B5717" s="63" t="s">
        <v>164</v>
      </c>
      <c r="C5717" s="67" t="s">
        <v>74</v>
      </c>
      <c r="D5717" s="489">
        <v>37.57</v>
      </c>
    </row>
    <row r="5718" spans="1:4" x14ac:dyDescent="0.25">
      <c r="A5718" s="67">
        <v>70080166</v>
      </c>
      <c r="B5718" s="63" t="s">
        <v>165</v>
      </c>
      <c r="C5718" s="67" t="s">
        <v>74</v>
      </c>
      <c r="D5718" s="489">
        <v>34.380000000000003</v>
      </c>
    </row>
    <row r="5719" spans="1:4" x14ac:dyDescent="0.25">
      <c r="A5719" s="67">
        <v>70080179</v>
      </c>
      <c r="B5719" s="63" t="s">
        <v>166</v>
      </c>
      <c r="C5719" s="67" t="s">
        <v>74</v>
      </c>
      <c r="D5719" s="489">
        <v>27.21</v>
      </c>
    </row>
    <row r="5720" spans="1:4" x14ac:dyDescent="0.25">
      <c r="A5720" s="67">
        <v>70080154</v>
      </c>
      <c r="B5720" s="63" t="s">
        <v>167</v>
      </c>
      <c r="C5720" s="67" t="s">
        <v>74</v>
      </c>
      <c r="D5720" s="489">
        <v>42.76</v>
      </c>
    </row>
    <row r="5721" spans="1:4" x14ac:dyDescent="0.25">
      <c r="A5721" s="67">
        <v>70080167</v>
      </c>
      <c r="B5721" s="63" t="s">
        <v>168</v>
      </c>
      <c r="C5721" s="67" t="s">
        <v>74</v>
      </c>
      <c r="D5721" s="489">
        <v>39.17</v>
      </c>
    </row>
    <row r="5722" spans="1:4" x14ac:dyDescent="0.25">
      <c r="A5722" s="67">
        <v>70080180</v>
      </c>
      <c r="B5722" s="63" t="s">
        <v>169</v>
      </c>
      <c r="C5722" s="67" t="s">
        <v>74</v>
      </c>
      <c r="D5722" s="489">
        <v>31.16</v>
      </c>
    </row>
    <row r="5723" spans="1:4" x14ac:dyDescent="0.25">
      <c r="A5723" s="67">
        <v>70080155</v>
      </c>
      <c r="B5723" s="63" t="s">
        <v>170</v>
      </c>
      <c r="C5723" s="67" t="s">
        <v>74</v>
      </c>
      <c r="D5723" s="489">
        <v>49.02</v>
      </c>
    </row>
    <row r="5724" spans="1:4" x14ac:dyDescent="0.25">
      <c r="A5724" s="67">
        <v>70080168</v>
      </c>
      <c r="B5724" s="63" t="s">
        <v>171</v>
      </c>
      <c r="C5724" s="67" t="s">
        <v>74</v>
      </c>
      <c r="D5724" s="489">
        <v>44.93</v>
      </c>
    </row>
    <row r="5725" spans="1:4" x14ac:dyDescent="0.25">
      <c r="A5725" s="67">
        <v>70080181</v>
      </c>
      <c r="B5725" s="63" t="s">
        <v>172</v>
      </c>
      <c r="C5725" s="67" t="s">
        <v>74</v>
      </c>
      <c r="D5725" s="489">
        <v>35.75</v>
      </c>
    </row>
    <row r="5726" spans="1:4" x14ac:dyDescent="0.25">
      <c r="A5726" s="67">
        <v>70080156</v>
      </c>
      <c r="B5726" s="63" t="s">
        <v>173</v>
      </c>
      <c r="C5726" s="67" t="s">
        <v>74</v>
      </c>
      <c r="D5726" s="489">
        <v>56.99</v>
      </c>
    </row>
    <row r="5727" spans="1:4" x14ac:dyDescent="0.25">
      <c r="A5727" s="67">
        <v>70080169</v>
      </c>
      <c r="B5727" s="63" t="s">
        <v>174</v>
      </c>
      <c r="C5727" s="67" t="s">
        <v>74</v>
      </c>
      <c r="D5727" s="489">
        <v>52.2</v>
      </c>
    </row>
    <row r="5728" spans="1:4" x14ac:dyDescent="0.25">
      <c r="A5728" s="67">
        <v>70080182</v>
      </c>
      <c r="B5728" s="63" t="s">
        <v>175</v>
      </c>
      <c r="C5728" s="67" t="s">
        <v>74</v>
      </c>
      <c r="D5728" s="489">
        <v>41.5</v>
      </c>
    </row>
    <row r="5729" spans="1:4" x14ac:dyDescent="0.25">
      <c r="A5729" s="67">
        <v>70080157</v>
      </c>
      <c r="B5729" s="63" t="s">
        <v>176</v>
      </c>
      <c r="C5729" s="67" t="s">
        <v>74</v>
      </c>
      <c r="D5729" s="489">
        <v>75.34</v>
      </c>
    </row>
    <row r="5730" spans="1:4" x14ac:dyDescent="0.25">
      <c r="A5730" s="67">
        <v>70080170</v>
      </c>
      <c r="B5730" s="63" t="s">
        <v>177</v>
      </c>
      <c r="C5730" s="67" t="s">
        <v>74</v>
      </c>
      <c r="D5730" s="489">
        <v>68.290000000000006</v>
      </c>
    </row>
    <row r="5731" spans="1:4" x14ac:dyDescent="0.25">
      <c r="A5731" s="67">
        <v>70080183</v>
      </c>
      <c r="B5731" s="63" t="s">
        <v>178</v>
      </c>
      <c r="C5731" s="67" t="s">
        <v>74</v>
      </c>
      <c r="D5731" s="489">
        <v>54.2</v>
      </c>
    </row>
    <row r="5732" spans="1:4" x14ac:dyDescent="0.25">
      <c r="A5732" s="67" t="s">
        <v>16538</v>
      </c>
      <c r="B5732" s="63" t="s">
        <v>12516</v>
      </c>
      <c r="C5732" s="67"/>
      <c r="D5732" s="489"/>
    </row>
    <row r="5733" spans="1:4" x14ac:dyDescent="0.25">
      <c r="A5733" s="67">
        <v>70080196</v>
      </c>
      <c r="B5733" s="63" t="s">
        <v>179</v>
      </c>
      <c r="C5733" s="67" t="s">
        <v>74</v>
      </c>
      <c r="D5733" s="489">
        <v>114.33</v>
      </c>
    </row>
    <row r="5734" spans="1:4" x14ac:dyDescent="0.25">
      <c r="A5734" s="67">
        <v>70080208</v>
      </c>
      <c r="B5734" s="63" t="s">
        <v>180</v>
      </c>
      <c r="C5734" s="67" t="s">
        <v>74</v>
      </c>
      <c r="D5734" s="489">
        <v>91.47</v>
      </c>
    </row>
    <row r="5735" spans="1:4" x14ac:dyDescent="0.25">
      <c r="A5735" s="67">
        <v>70080220</v>
      </c>
      <c r="B5735" s="63" t="s">
        <v>181</v>
      </c>
      <c r="C5735" s="67" t="s">
        <v>74</v>
      </c>
      <c r="D5735" s="489">
        <v>57.18</v>
      </c>
    </row>
    <row r="5736" spans="1:4" x14ac:dyDescent="0.25">
      <c r="A5736" s="67">
        <v>70080197</v>
      </c>
      <c r="B5736" s="63" t="s">
        <v>182</v>
      </c>
      <c r="C5736" s="67" t="s">
        <v>74</v>
      </c>
      <c r="D5736" s="489">
        <v>159.37</v>
      </c>
    </row>
    <row r="5737" spans="1:4" x14ac:dyDescent="0.25">
      <c r="A5737" s="67">
        <v>70080209</v>
      </c>
      <c r="B5737" s="63" t="s">
        <v>183</v>
      </c>
      <c r="C5737" s="67" t="s">
        <v>74</v>
      </c>
      <c r="D5737" s="489">
        <v>127.51</v>
      </c>
    </row>
    <row r="5738" spans="1:4" x14ac:dyDescent="0.25">
      <c r="A5738" s="67">
        <v>70080221</v>
      </c>
      <c r="B5738" s="63" t="s">
        <v>184</v>
      </c>
      <c r="C5738" s="67" t="s">
        <v>74</v>
      </c>
      <c r="D5738" s="489">
        <v>79.67</v>
      </c>
    </row>
    <row r="5739" spans="1:4" x14ac:dyDescent="0.25">
      <c r="A5739" s="67">
        <v>70080198</v>
      </c>
      <c r="B5739" s="63" t="s">
        <v>185</v>
      </c>
      <c r="C5739" s="67" t="s">
        <v>74</v>
      </c>
      <c r="D5739" s="489">
        <v>225.36</v>
      </c>
    </row>
    <row r="5740" spans="1:4" x14ac:dyDescent="0.25">
      <c r="A5740" s="67">
        <v>70080210</v>
      </c>
      <c r="B5740" s="63" t="s">
        <v>186</v>
      </c>
      <c r="C5740" s="67" t="s">
        <v>74</v>
      </c>
      <c r="D5740" s="489">
        <v>180.28</v>
      </c>
    </row>
    <row r="5741" spans="1:4" x14ac:dyDescent="0.25">
      <c r="A5741" s="67">
        <v>70080222</v>
      </c>
      <c r="B5741" s="63" t="s">
        <v>187</v>
      </c>
      <c r="C5741" s="67" t="s">
        <v>74</v>
      </c>
      <c r="D5741" s="489">
        <v>112.68</v>
      </c>
    </row>
    <row r="5742" spans="1:4" x14ac:dyDescent="0.25">
      <c r="A5742" s="67">
        <v>70080199</v>
      </c>
      <c r="B5742" s="63" t="s">
        <v>188</v>
      </c>
      <c r="C5742" s="67" t="s">
        <v>74</v>
      </c>
      <c r="D5742" s="489">
        <v>294.58</v>
      </c>
    </row>
    <row r="5743" spans="1:4" x14ac:dyDescent="0.25">
      <c r="A5743" s="67">
        <v>70080211</v>
      </c>
      <c r="B5743" s="63" t="s">
        <v>189</v>
      </c>
      <c r="C5743" s="67" t="s">
        <v>74</v>
      </c>
      <c r="D5743" s="489">
        <v>235.69</v>
      </c>
    </row>
    <row r="5744" spans="1:4" x14ac:dyDescent="0.25">
      <c r="A5744" s="67">
        <v>70080223</v>
      </c>
      <c r="B5744" s="63" t="s">
        <v>190</v>
      </c>
      <c r="C5744" s="67" t="s">
        <v>74</v>
      </c>
      <c r="D5744" s="489">
        <v>147.30000000000001</v>
      </c>
    </row>
    <row r="5745" spans="1:4" x14ac:dyDescent="0.25">
      <c r="A5745" s="67">
        <v>70080200</v>
      </c>
      <c r="B5745" s="63" t="s">
        <v>191</v>
      </c>
      <c r="C5745" s="67" t="s">
        <v>74</v>
      </c>
      <c r="D5745" s="489">
        <v>393.45</v>
      </c>
    </row>
    <row r="5746" spans="1:4" x14ac:dyDescent="0.25">
      <c r="A5746" s="67">
        <v>70080212</v>
      </c>
      <c r="B5746" s="63" t="s">
        <v>192</v>
      </c>
      <c r="C5746" s="67" t="s">
        <v>74</v>
      </c>
      <c r="D5746" s="489">
        <v>311.67</v>
      </c>
    </row>
    <row r="5747" spans="1:4" x14ac:dyDescent="0.25">
      <c r="A5747" s="67">
        <v>70080224</v>
      </c>
      <c r="B5747" s="63" t="s">
        <v>193</v>
      </c>
      <c r="C5747" s="67" t="s">
        <v>74</v>
      </c>
      <c r="D5747" s="489">
        <v>226.94</v>
      </c>
    </row>
    <row r="5748" spans="1:4" x14ac:dyDescent="0.25">
      <c r="A5748" s="67">
        <v>70080201</v>
      </c>
      <c r="B5748" s="63" t="s">
        <v>194</v>
      </c>
      <c r="C5748" s="67" t="s">
        <v>74</v>
      </c>
      <c r="D5748" s="489">
        <v>23.19</v>
      </c>
    </row>
    <row r="5749" spans="1:4" x14ac:dyDescent="0.25">
      <c r="A5749" s="67">
        <v>70080213</v>
      </c>
      <c r="B5749" s="63" t="s">
        <v>195</v>
      </c>
      <c r="C5749" s="67" t="s">
        <v>74</v>
      </c>
      <c r="D5749" s="489">
        <v>18.52</v>
      </c>
    </row>
    <row r="5750" spans="1:4" x14ac:dyDescent="0.25">
      <c r="A5750" s="67">
        <v>70080225</v>
      </c>
      <c r="B5750" s="63" t="s">
        <v>196</v>
      </c>
      <c r="C5750" s="67" t="s">
        <v>74</v>
      </c>
      <c r="D5750" s="489">
        <v>11.57</v>
      </c>
    </row>
    <row r="5751" spans="1:4" x14ac:dyDescent="0.25">
      <c r="A5751" s="67">
        <v>70080190</v>
      </c>
      <c r="B5751" s="63" t="s">
        <v>197</v>
      </c>
      <c r="C5751" s="67" t="s">
        <v>74</v>
      </c>
      <c r="D5751" s="489">
        <v>30.23</v>
      </c>
    </row>
    <row r="5752" spans="1:4" x14ac:dyDescent="0.25">
      <c r="A5752" s="67">
        <v>70080202</v>
      </c>
      <c r="B5752" s="63" t="s">
        <v>198</v>
      </c>
      <c r="C5752" s="67" t="s">
        <v>74</v>
      </c>
      <c r="D5752" s="489">
        <v>24.19</v>
      </c>
    </row>
    <row r="5753" spans="1:4" x14ac:dyDescent="0.25">
      <c r="A5753" s="67">
        <v>70080214</v>
      </c>
      <c r="B5753" s="63" t="s">
        <v>199</v>
      </c>
      <c r="C5753" s="67" t="s">
        <v>74</v>
      </c>
      <c r="D5753" s="489">
        <v>15.14</v>
      </c>
    </row>
    <row r="5754" spans="1:4" x14ac:dyDescent="0.25">
      <c r="A5754" s="67">
        <v>70080191</v>
      </c>
      <c r="B5754" s="63" t="s">
        <v>200</v>
      </c>
      <c r="C5754" s="67" t="s">
        <v>74</v>
      </c>
      <c r="D5754" s="489">
        <v>43.94</v>
      </c>
    </row>
    <row r="5755" spans="1:4" x14ac:dyDescent="0.25">
      <c r="A5755" s="67">
        <v>70080203</v>
      </c>
      <c r="B5755" s="63" t="s">
        <v>201</v>
      </c>
      <c r="C5755" s="67" t="s">
        <v>74</v>
      </c>
      <c r="D5755" s="489">
        <v>35.14</v>
      </c>
    </row>
    <row r="5756" spans="1:4" x14ac:dyDescent="0.25">
      <c r="A5756" s="67">
        <v>70080215</v>
      </c>
      <c r="B5756" s="63" t="s">
        <v>202</v>
      </c>
      <c r="C5756" s="67" t="s">
        <v>74</v>
      </c>
      <c r="D5756" s="489">
        <v>21.98</v>
      </c>
    </row>
    <row r="5757" spans="1:4" x14ac:dyDescent="0.25">
      <c r="A5757" s="67">
        <v>70080192</v>
      </c>
      <c r="B5757" s="63" t="s">
        <v>203</v>
      </c>
      <c r="C5757" s="67" t="s">
        <v>74</v>
      </c>
      <c r="D5757" s="489">
        <v>53.02</v>
      </c>
    </row>
    <row r="5758" spans="1:4" x14ac:dyDescent="0.25">
      <c r="A5758" s="67">
        <v>70080204</v>
      </c>
      <c r="B5758" s="63" t="s">
        <v>204</v>
      </c>
      <c r="C5758" s="67" t="s">
        <v>74</v>
      </c>
      <c r="D5758" s="489">
        <v>42.39</v>
      </c>
    </row>
    <row r="5759" spans="1:4" x14ac:dyDescent="0.25">
      <c r="A5759" s="67">
        <v>70080216</v>
      </c>
      <c r="B5759" s="63" t="s">
        <v>205</v>
      </c>
      <c r="C5759" s="67" t="s">
        <v>74</v>
      </c>
      <c r="D5759" s="489">
        <v>26.51</v>
      </c>
    </row>
    <row r="5760" spans="1:4" x14ac:dyDescent="0.25">
      <c r="A5760" s="67">
        <v>70080193</v>
      </c>
      <c r="B5760" s="63" t="s">
        <v>206</v>
      </c>
      <c r="C5760" s="67" t="s">
        <v>74</v>
      </c>
      <c r="D5760" s="489">
        <v>61.18</v>
      </c>
    </row>
    <row r="5761" spans="1:4" x14ac:dyDescent="0.25">
      <c r="A5761" s="67">
        <v>70080205</v>
      </c>
      <c r="B5761" s="63" t="s">
        <v>207</v>
      </c>
      <c r="C5761" s="67" t="s">
        <v>74</v>
      </c>
      <c r="D5761" s="489">
        <v>48.93</v>
      </c>
    </row>
    <row r="5762" spans="1:4" x14ac:dyDescent="0.25">
      <c r="A5762" s="67">
        <v>70080217</v>
      </c>
      <c r="B5762" s="63" t="s">
        <v>208</v>
      </c>
      <c r="C5762" s="67" t="s">
        <v>74</v>
      </c>
      <c r="D5762" s="489">
        <v>30.58</v>
      </c>
    </row>
    <row r="5763" spans="1:4" x14ac:dyDescent="0.25">
      <c r="A5763" s="67">
        <v>70080194</v>
      </c>
      <c r="B5763" s="63" t="s">
        <v>209</v>
      </c>
      <c r="C5763" s="67" t="s">
        <v>74</v>
      </c>
      <c r="D5763" s="489">
        <v>77.569999999999993</v>
      </c>
    </row>
    <row r="5764" spans="1:4" x14ac:dyDescent="0.25">
      <c r="A5764" s="67">
        <v>70080206</v>
      </c>
      <c r="B5764" s="63" t="s">
        <v>210</v>
      </c>
      <c r="C5764" s="67" t="s">
        <v>74</v>
      </c>
      <c r="D5764" s="489">
        <v>62.05</v>
      </c>
    </row>
    <row r="5765" spans="1:4" x14ac:dyDescent="0.25">
      <c r="A5765" s="67">
        <v>70080218</v>
      </c>
      <c r="B5765" s="63" t="s">
        <v>211</v>
      </c>
      <c r="C5765" s="67" t="s">
        <v>74</v>
      </c>
      <c r="D5765" s="489">
        <v>38.78</v>
      </c>
    </row>
    <row r="5766" spans="1:4" x14ac:dyDescent="0.25">
      <c r="A5766" s="67">
        <v>70080195</v>
      </c>
      <c r="B5766" s="63" t="s">
        <v>212</v>
      </c>
      <c r="C5766" s="67" t="s">
        <v>74</v>
      </c>
      <c r="D5766" s="489">
        <v>99.83</v>
      </c>
    </row>
    <row r="5767" spans="1:4" x14ac:dyDescent="0.25">
      <c r="A5767" s="67">
        <v>70080207</v>
      </c>
      <c r="B5767" s="63" t="s">
        <v>213</v>
      </c>
      <c r="C5767" s="67" t="s">
        <v>74</v>
      </c>
      <c r="D5767" s="489">
        <v>79.87</v>
      </c>
    </row>
    <row r="5768" spans="1:4" x14ac:dyDescent="0.25">
      <c r="A5768" s="67">
        <v>70080219</v>
      </c>
      <c r="B5768" s="63" t="s">
        <v>214</v>
      </c>
      <c r="C5768" s="67" t="s">
        <v>74</v>
      </c>
      <c r="D5768" s="489">
        <v>49.92</v>
      </c>
    </row>
    <row r="5769" spans="1:4" x14ac:dyDescent="0.25">
      <c r="A5769" s="67" t="s">
        <v>16539</v>
      </c>
      <c r="B5769" s="63" t="s">
        <v>12517</v>
      </c>
      <c r="C5769" s="67"/>
      <c r="D5769" s="489"/>
    </row>
    <row r="5770" spans="1:4" x14ac:dyDescent="0.25">
      <c r="A5770" s="67">
        <v>70080230</v>
      </c>
      <c r="B5770" s="63" t="s">
        <v>215</v>
      </c>
      <c r="C5770" s="67" t="s">
        <v>74</v>
      </c>
      <c r="D5770" s="489">
        <v>560.48</v>
      </c>
    </row>
    <row r="5771" spans="1:4" x14ac:dyDescent="0.25">
      <c r="A5771" s="67">
        <v>70080242</v>
      </c>
      <c r="B5771" s="63" t="s">
        <v>216</v>
      </c>
      <c r="C5771" s="67" t="s">
        <v>74</v>
      </c>
      <c r="D5771" s="489">
        <v>492.65</v>
      </c>
    </row>
    <row r="5772" spans="1:4" x14ac:dyDescent="0.25">
      <c r="A5772" s="67">
        <v>70080254</v>
      </c>
      <c r="B5772" s="63" t="s">
        <v>217</v>
      </c>
      <c r="C5772" s="67" t="s">
        <v>74</v>
      </c>
      <c r="D5772" s="489">
        <v>390.84</v>
      </c>
    </row>
    <row r="5773" spans="1:4" x14ac:dyDescent="0.25">
      <c r="A5773" s="67">
        <v>70080231</v>
      </c>
      <c r="B5773" s="63" t="s">
        <v>218</v>
      </c>
      <c r="C5773" s="67" t="s">
        <v>74</v>
      </c>
      <c r="D5773" s="489">
        <v>722.99</v>
      </c>
    </row>
    <row r="5774" spans="1:4" x14ac:dyDescent="0.25">
      <c r="A5774" s="67">
        <v>70080243</v>
      </c>
      <c r="B5774" s="63" t="s">
        <v>219</v>
      </c>
      <c r="C5774" s="67" t="s">
        <v>74</v>
      </c>
      <c r="D5774" s="489">
        <v>642.6</v>
      </c>
    </row>
    <row r="5775" spans="1:4" x14ac:dyDescent="0.25">
      <c r="A5775" s="67">
        <v>70080255</v>
      </c>
      <c r="B5775" s="63" t="s">
        <v>220</v>
      </c>
      <c r="C5775" s="67" t="s">
        <v>74</v>
      </c>
      <c r="D5775" s="489">
        <v>522.03</v>
      </c>
    </row>
    <row r="5776" spans="1:4" x14ac:dyDescent="0.25">
      <c r="A5776" s="67">
        <v>70080232</v>
      </c>
      <c r="B5776" s="63" t="s">
        <v>221</v>
      </c>
      <c r="C5776" s="67" t="s">
        <v>74</v>
      </c>
      <c r="D5776" s="489">
        <v>814.82</v>
      </c>
    </row>
    <row r="5777" spans="1:4" x14ac:dyDescent="0.25">
      <c r="A5777" s="67">
        <v>70080244</v>
      </c>
      <c r="B5777" s="63" t="s">
        <v>222</v>
      </c>
      <c r="C5777" s="67" t="s">
        <v>74</v>
      </c>
      <c r="D5777" s="489">
        <v>761.43</v>
      </c>
    </row>
    <row r="5778" spans="1:4" x14ac:dyDescent="0.25">
      <c r="A5778" s="67">
        <v>70080256</v>
      </c>
      <c r="B5778" s="63" t="s">
        <v>223</v>
      </c>
      <c r="C5778" s="67" t="s">
        <v>74</v>
      </c>
      <c r="D5778" s="489">
        <v>637.4</v>
      </c>
    </row>
    <row r="5779" spans="1:4" x14ac:dyDescent="0.25">
      <c r="A5779" s="67">
        <v>70080233</v>
      </c>
      <c r="B5779" s="63" t="s">
        <v>224</v>
      </c>
      <c r="C5779" s="67" t="s">
        <v>74</v>
      </c>
      <c r="D5779" s="489">
        <v>1039.94</v>
      </c>
    </row>
    <row r="5780" spans="1:4" x14ac:dyDescent="0.25">
      <c r="A5780" s="67">
        <v>70080245</v>
      </c>
      <c r="B5780" s="63" t="s">
        <v>225</v>
      </c>
      <c r="C5780" s="67" t="s">
        <v>74</v>
      </c>
      <c r="D5780" s="489">
        <v>927.75</v>
      </c>
    </row>
    <row r="5781" spans="1:4" x14ac:dyDescent="0.25">
      <c r="A5781" s="67">
        <v>70080257</v>
      </c>
      <c r="B5781" s="63" t="s">
        <v>226</v>
      </c>
      <c r="C5781" s="67" t="s">
        <v>74</v>
      </c>
      <c r="D5781" s="489">
        <v>759.48</v>
      </c>
    </row>
    <row r="5782" spans="1:4" x14ac:dyDescent="0.25">
      <c r="A5782" s="67">
        <v>70080234</v>
      </c>
      <c r="B5782" s="63" t="s">
        <v>227</v>
      </c>
      <c r="C5782" s="67" t="s">
        <v>74</v>
      </c>
      <c r="D5782" s="489">
        <v>1233.1500000000001</v>
      </c>
    </row>
    <row r="5783" spans="1:4" x14ac:dyDescent="0.25">
      <c r="A5783" s="67">
        <v>70080246</v>
      </c>
      <c r="B5783" s="63" t="s">
        <v>228</v>
      </c>
      <c r="C5783" s="67" t="s">
        <v>74</v>
      </c>
      <c r="D5783" s="489">
        <v>1043.42</v>
      </c>
    </row>
    <row r="5784" spans="1:4" x14ac:dyDescent="0.25">
      <c r="A5784" s="67">
        <v>70080258</v>
      </c>
      <c r="B5784" s="63" t="s">
        <v>229</v>
      </c>
      <c r="C5784" s="67" t="s">
        <v>74</v>
      </c>
      <c r="D5784" s="489">
        <v>861.8</v>
      </c>
    </row>
    <row r="5785" spans="1:4" x14ac:dyDescent="0.25">
      <c r="A5785" s="67">
        <v>70080235</v>
      </c>
      <c r="B5785" s="63" t="s">
        <v>230</v>
      </c>
      <c r="C5785" s="67" t="s">
        <v>74</v>
      </c>
      <c r="D5785" s="489">
        <v>1731.2</v>
      </c>
    </row>
    <row r="5786" spans="1:4" x14ac:dyDescent="0.25">
      <c r="A5786" s="67">
        <v>70080247</v>
      </c>
      <c r="B5786" s="63" t="s">
        <v>231</v>
      </c>
      <c r="C5786" s="67" t="s">
        <v>74</v>
      </c>
      <c r="D5786" s="489">
        <v>1387.7</v>
      </c>
    </row>
    <row r="5787" spans="1:4" x14ac:dyDescent="0.25">
      <c r="A5787" s="67">
        <v>70080259</v>
      </c>
      <c r="B5787" s="63" t="s">
        <v>232</v>
      </c>
      <c r="C5787" s="67" t="s">
        <v>74</v>
      </c>
      <c r="D5787" s="489">
        <v>1168.0899999999999</v>
      </c>
    </row>
    <row r="5788" spans="1:4" x14ac:dyDescent="0.25">
      <c r="A5788" s="67">
        <v>70080236</v>
      </c>
      <c r="B5788" s="63" t="s">
        <v>10036</v>
      </c>
      <c r="C5788" s="67" t="s">
        <v>74</v>
      </c>
      <c r="D5788" s="489">
        <v>2080.38</v>
      </c>
    </row>
    <row r="5789" spans="1:4" x14ac:dyDescent="0.25">
      <c r="A5789" s="67">
        <v>70080248</v>
      </c>
      <c r="B5789" s="63" t="s">
        <v>233</v>
      </c>
      <c r="C5789" s="67" t="s">
        <v>74</v>
      </c>
      <c r="D5789" s="489">
        <v>1895.59</v>
      </c>
    </row>
    <row r="5790" spans="1:4" x14ac:dyDescent="0.25">
      <c r="A5790" s="67">
        <v>70080260</v>
      </c>
      <c r="B5790" s="63" t="s">
        <v>234</v>
      </c>
      <c r="C5790" s="67" t="s">
        <v>74</v>
      </c>
      <c r="D5790" s="489">
        <v>1618.5</v>
      </c>
    </row>
    <row r="5791" spans="1:4" x14ac:dyDescent="0.25">
      <c r="A5791" s="67">
        <v>70080237</v>
      </c>
      <c r="B5791" s="63" t="s">
        <v>235</v>
      </c>
      <c r="C5791" s="67" t="s">
        <v>74</v>
      </c>
      <c r="D5791" s="489">
        <v>2425.8200000000002</v>
      </c>
    </row>
    <row r="5792" spans="1:4" x14ac:dyDescent="0.25">
      <c r="A5792" s="67">
        <v>70080249</v>
      </c>
      <c r="B5792" s="63" t="s">
        <v>236</v>
      </c>
      <c r="C5792" s="67" t="s">
        <v>74</v>
      </c>
      <c r="D5792" s="489">
        <v>2217.27</v>
      </c>
    </row>
    <row r="5793" spans="1:4" x14ac:dyDescent="0.25">
      <c r="A5793" s="67">
        <v>70080261</v>
      </c>
      <c r="B5793" s="63" t="s">
        <v>237</v>
      </c>
      <c r="C5793" s="67" t="s">
        <v>74</v>
      </c>
      <c r="D5793" s="489">
        <v>1904.46</v>
      </c>
    </row>
    <row r="5794" spans="1:4" x14ac:dyDescent="0.25">
      <c r="A5794" s="67">
        <v>70080226</v>
      </c>
      <c r="B5794" s="63" t="s">
        <v>238</v>
      </c>
      <c r="C5794" s="67" t="s">
        <v>74</v>
      </c>
      <c r="D5794" s="489">
        <v>392.38</v>
      </c>
    </row>
    <row r="5795" spans="1:4" x14ac:dyDescent="0.25">
      <c r="A5795" s="67">
        <v>70080238</v>
      </c>
      <c r="B5795" s="63" t="s">
        <v>239</v>
      </c>
      <c r="C5795" s="67" t="s">
        <v>74</v>
      </c>
      <c r="D5795" s="489">
        <v>341.99</v>
      </c>
    </row>
    <row r="5796" spans="1:4" x14ac:dyDescent="0.25">
      <c r="A5796" s="67">
        <v>70080250</v>
      </c>
      <c r="B5796" s="63" t="s">
        <v>240</v>
      </c>
      <c r="C5796" s="67" t="s">
        <v>74</v>
      </c>
      <c r="D5796" s="489">
        <v>266.47000000000003</v>
      </c>
    </row>
    <row r="5797" spans="1:4" x14ac:dyDescent="0.25">
      <c r="A5797" s="67">
        <v>70080227</v>
      </c>
      <c r="B5797" s="63" t="s">
        <v>241</v>
      </c>
      <c r="C5797" s="67" t="s">
        <v>74</v>
      </c>
      <c r="D5797" s="489">
        <v>420.79</v>
      </c>
    </row>
    <row r="5798" spans="1:4" x14ac:dyDescent="0.25">
      <c r="A5798" s="67">
        <v>70080239</v>
      </c>
      <c r="B5798" s="63" t="s">
        <v>242</v>
      </c>
      <c r="C5798" s="67" t="s">
        <v>74</v>
      </c>
      <c r="D5798" s="489">
        <v>368.77</v>
      </c>
    </row>
    <row r="5799" spans="1:4" x14ac:dyDescent="0.25">
      <c r="A5799" s="67">
        <v>70080251</v>
      </c>
      <c r="B5799" s="63" t="s">
        <v>243</v>
      </c>
      <c r="C5799" s="67" t="s">
        <v>74</v>
      </c>
      <c r="D5799" s="489">
        <v>290.83</v>
      </c>
    </row>
    <row r="5800" spans="1:4" x14ac:dyDescent="0.25">
      <c r="A5800" s="67">
        <v>70080228</v>
      </c>
      <c r="B5800" s="63" t="s">
        <v>244</v>
      </c>
      <c r="C5800" s="67" t="s">
        <v>74</v>
      </c>
      <c r="D5800" s="489">
        <v>452.02</v>
      </c>
    </row>
    <row r="5801" spans="1:4" x14ac:dyDescent="0.25">
      <c r="A5801" s="67">
        <v>70080240</v>
      </c>
      <c r="B5801" s="63" t="s">
        <v>245</v>
      </c>
      <c r="C5801" s="67" t="s">
        <v>74</v>
      </c>
      <c r="D5801" s="489">
        <v>395.94</v>
      </c>
    </row>
    <row r="5802" spans="1:4" x14ac:dyDescent="0.25">
      <c r="A5802" s="67">
        <v>70080252</v>
      </c>
      <c r="B5802" s="63" t="s">
        <v>246</v>
      </c>
      <c r="C5802" s="67" t="s">
        <v>74</v>
      </c>
      <c r="D5802" s="489">
        <v>311.76</v>
      </c>
    </row>
    <row r="5803" spans="1:4" x14ac:dyDescent="0.25">
      <c r="A5803" s="67">
        <v>70080229</v>
      </c>
      <c r="B5803" s="63" t="s">
        <v>247</v>
      </c>
      <c r="C5803" s="67" t="s">
        <v>74</v>
      </c>
      <c r="D5803" s="489">
        <v>508.86</v>
      </c>
    </row>
    <row r="5804" spans="1:4" x14ac:dyDescent="0.25">
      <c r="A5804" s="67">
        <v>70080241</v>
      </c>
      <c r="B5804" s="63" t="s">
        <v>248</v>
      </c>
      <c r="C5804" s="67" t="s">
        <v>74</v>
      </c>
      <c r="D5804" s="489">
        <v>446.9</v>
      </c>
    </row>
    <row r="5805" spans="1:4" x14ac:dyDescent="0.25">
      <c r="A5805" s="67">
        <v>70080253</v>
      </c>
      <c r="B5805" s="63" t="s">
        <v>249</v>
      </c>
      <c r="C5805" s="67" t="s">
        <v>74</v>
      </c>
      <c r="D5805" s="489">
        <v>353.96</v>
      </c>
    </row>
    <row r="5806" spans="1:4" x14ac:dyDescent="0.25">
      <c r="A5806" s="67" t="s">
        <v>14058</v>
      </c>
      <c r="B5806" s="63" t="s">
        <v>250</v>
      </c>
      <c r="C5806" s="67" t="s">
        <v>74</v>
      </c>
      <c r="D5806" s="489">
        <v>1071.55</v>
      </c>
    </row>
    <row r="5807" spans="1:4" x14ac:dyDescent="0.25">
      <c r="A5807" s="67" t="s">
        <v>14059</v>
      </c>
      <c r="B5807" s="63" t="s">
        <v>251</v>
      </c>
      <c r="C5807" s="67" t="s">
        <v>74</v>
      </c>
      <c r="D5807" s="489">
        <v>1208.32</v>
      </c>
    </row>
    <row r="5808" spans="1:4" x14ac:dyDescent="0.25">
      <c r="A5808" s="67" t="s">
        <v>14060</v>
      </c>
      <c r="B5808" s="63" t="s">
        <v>252</v>
      </c>
      <c r="C5808" s="67" t="s">
        <v>74</v>
      </c>
      <c r="D5808" s="489">
        <v>293.25</v>
      </c>
    </row>
    <row r="5809" spans="1:4" x14ac:dyDescent="0.25">
      <c r="A5809" s="67" t="s">
        <v>14061</v>
      </c>
      <c r="B5809" s="63" t="s">
        <v>253</v>
      </c>
      <c r="C5809" s="67" t="s">
        <v>74</v>
      </c>
      <c r="D5809" s="489">
        <v>327.84</v>
      </c>
    </row>
    <row r="5810" spans="1:4" x14ac:dyDescent="0.25">
      <c r="A5810" s="67" t="s">
        <v>14062</v>
      </c>
      <c r="B5810" s="63" t="s">
        <v>254</v>
      </c>
      <c r="C5810" s="67" t="s">
        <v>74</v>
      </c>
      <c r="D5810" s="489">
        <v>362.92</v>
      </c>
    </row>
    <row r="5811" spans="1:4" x14ac:dyDescent="0.25">
      <c r="A5811" s="67" t="s">
        <v>14063</v>
      </c>
      <c r="B5811" s="63" t="s">
        <v>255</v>
      </c>
      <c r="C5811" s="67" t="s">
        <v>74</v>
      </c>
      <c r="D5811" s="489">
        <v>398.4</v>
      </c>
    </row>
    <row r="5812" spans="1:4" x14ac:dyDescent="0.25">
      <c r="A5812" s="67" t="s">
        <v>14064</v>
      </c>
      <c r="B5812" s="63" t="s">
        <v>256</v>
      </c>
      <c r="C5812" s="67" t="s">
        <v>74</v>
      </c>
      <c r="D5812" s="489">
        <v>510.78</v>
      </c>
    </row>
    <row r="5813" spans="1:4" x14ac:dyDescent="0.25">
      <c r="A5813" s="67" t="s">
        <v>14065</v>
      </c>
      <c r="B5813" s="63" t="s">
        <v>257</v>
      </c>
      <c r="C5813" s="67" t="s">
        <v>74</v>
      </c>
      <c r="D5813" s="489">
        <v>649.66</v>
      </c>
    </row>
    <row r="5814" spans="1:4" x14ac:dyDescent="0.25">
      <c r="A5814" s="67" t="s">
        <v>14066</v>
      </c>
      <c r="B5814" s="63" t="s">
        <v>258</v>
      </c>
      <c r="C5814" s="67" t="s">
        <v>74</v>
      </c>
      <c r="D5814" s="489">
        <v>740.24</v>
      </c>
    </row>
    <row r="5815" spans="1:4" x14ac:dyDescent="0.25">
      <c r="A5815" s="67" t="s">
        <v>14067</v>
      </c>
      <c r="B5815" s="63" t="s">
        <v>259</v>
      </c>
      <c r="C5815" s="67" t="s">
        <v>74</v>
      </c>
      <c r="D5815" s="489">
        <v>856.23</v>
      </c>
    </row>
    <row r="5816" spans="1:4" x14ac:dyDescent="0.25">
      <c r="A5816" s="67" t="s">
        <v>16540</v>
      </c>
      <c r="B5816" s="63" t="s">
        <v>12518</v>
      </c>
      <c r="C5816" s="67"/>
      <c r="D5816" s="489"/>
    </row>
    <row r="5817" spans="1:4" x14ac:dyDescent="0.25">
      <c r="A5817" s="67">
        <v>70080119</v>
      </c>
      <c r="B5817" s="63" t="s">
        <v>9517</v>
      </c>
      <c r="C5817" s="67" t="s">
        <v>74</v>
      </c>
      <c r="D5817" s="489">
        <v>154.13999999999999</v>
      </c>
    </row>
    <row r="5818" spans="1:4" x14ac:dyDescent="0.25">
      <c r="A5818" s="67">
        <v>70080134</v>
      </c>
      <c r="B5818" s="63" t="s">
        <v>9531</v>
      </c>
      <c r="C5818" s="67" t="s">
        <v>74</v>
      </c>
      <c r="D5818" s="489">
        <v>123.53</v>
      </c>
    </row>
    <row r="5819" spans="1:4" x14ac:dyDescent="0.25">
      <c r="A5819" s="67">
        <v>70080149</v>
      </c>
      <c r="B5819" s="63" t="s">
        <v>9546</v>
      </c>
      <c r="C5819" s="67" t="s">
        <v>74</v>
      </c>
      <c r="D5819" s="489">
        <v>77.7</v>
      </c>
    </row>
    <row r="5820" spans="1:4" x14ac:dyDescent="0.25">
      <c r="A5820" s="67">
        <v>70080120</v>
      </c>
      <c r="B5820" s="63" t="s">
        <v>9518</v>
      </c>
      <c r="C5820" s="67" t="s">
        <v>74</v>
      </c>
      <c r="D5820" s="489">
        <v>160.96</v>
      </c>
    </row>
    <row r="5821" spans="1:4" x14ac:dyDescent="0.25">
      <c r="A5821" s="67">
        <v>70080135</v>
      </c>
      <c r="B5821" s="63" t="s">
        <v>9532</v>
      </c>
      <c r="C5821" s="67" t="s">
        <v>74</v>
      </c>
      <c r="D5821" s="489">
        <v>129.16</v>
      </c>
    </row>
    <row r="5822" spans="1:4" x14ac:dyDescent="0.25">
      <c r="A5822" s="67">
        <v>70080150</v>
      </c>
      <c r="B5822" s="63" t="s">
        <v>9547</v>
      </c>
      <c r="C5822" s="67" t="s">
        <v>74</v>
      </c>
      <c r="D5822" s="489">
        <v>81.459999999999994</v>
      </c>
    </row>
    <row r="5823" spans="1:4" x14ac:dyDescent="0.25">
      <c r="A5823" s="67">
        <v>70080107</v>
      </c>
      <c r="B5823" s="63" t="s">
        <v>9505</v>
      </c>
      <c r="C5823" s="67" t="s">
        <v>74</v>
      </c>
      <c r="D5823" s="489">
        <v>17.05</v>
      </c>
    </row>
    <row r="5824" spans="1:4" x14ac:dyDescent="0.25">
      <c r="A5824" s="67">
        <v>70080122</v>
      </c>
      <c r="B5824" s="63" t="s">
        <v>9520</v>
      </c>
      <c r="C5824" s="67" t="s">
        <v>74</v>
      </c>
      <c r="D5824" s="489">
        <v>13.67</v>
      </c>
    </row>
    <row r="5825" spans="1:4" x14ac:dyDescent="0.25">
      <c r="A5825" s="67">
        <v>70080137</v>
      </c>
      <c r="B5825" s="63" t="s">
        <v>9534</v>
      </c>
      <c r="C5825" s="67" t="s">
        <v>74</v>
      </c>
      <c r="D5825" s="489">
        <v>8.59</v>
      </c>
    </row>
    <row r="5826" spans="1:4" x14ac:dyDescent="0.25">
      <c r="A5826" s="67">
        <v>70080108</v>
      </c>
      <c r="B5826" s="63" t="s">
        <v>9506</v>
      </c>
      <c r="C5826" s="67" t="s">
        <v>74</v>
      </c>
      <c r="D5826" s="489">
        <v>25.55</v>
      </c>
    </row>
    <row r="5827" spans="1:4" x14ac:dyDescent="0.25">
      <c r="A5827" s="67">
        <v>70080123</v>
      </c>
      <c r="B5827" s="63" t="s">
        <v>10035</v>
      </c>
      <c r="C5827" s="67" t="s">
        <v>74</v>
      </c>
      <c r="D5827" s="489">
        <v>20.47</v>
      </c>
    </row>
    <row r="5828" spans="1:4" x14ac:dyDescent="0.25">
      <c r="A5828" s="67">
        <v>70080138</v>
      </c>
      <c r="B5828" s="63" t="s">
        <v>9535</v>
      </c>
      <c r="C5828" s="67" t="s">
        <v>74</v>
      </c>
      <c r="D5828" s="489">
        <v>12.86</v>
      </c>
    </row>
    <row r="5829" spans="1:4" x14ac:dyDescent="0.25">
      <c r="A5829" s="67">
        <v>70080109</v>
      </c>
      <c r="B5829" s="63" t="s">
        <v>9507</v>
      </c>
      <c r="C5829" s="67" t="s">
        <v>74</v>
      </c>
      <c r="D5829" s="489">
        <v>27.81</v>
      </c>
    </row>
    <row r="5830" spans="1:4" x14ac:dyDescent="0.25">
      <c r="A5830" s="67">
        <v>70080124</v>
      </c>
      <c r="B5830" s="63" t="s">
        <v>9521</v>
      </c>
      <c r="C5830" s="67" t="s">
        <v>74</v>
      </c>
      <c r="D5830" s="489">
        <v>22.32</v>
      </c>
    </row>
    <row r="5831" spans="1:4" x14ac:dyDescent="0.25">
      <c r="A5831" s="67">
        <v>70080139</v>
      </c>
      <c r="B5831" s="63" t="s">
        <v>9536</v>
      </c>
      <c r="C5831" s="67" t="s">
        <v>74</v>
      </c>
      <c r="D5831" s="489">
        <v>14.04</v>
      </c>
    </row>
    <row r="5832" spans="1:4" x14ac:dyDescent="0.25">
      <c r="A5832" s="67">
        <v>70080110</v>
      </c>
      <c r="B5832" s="63" t="s">
        <v>9508</v>
      </c>
      <c r="C5832" s="67" t="s">
        <v>74</v>
      </c>
      <c r="D5832" s="489">
        <v>32.61</v>
      </c>
    </row>
    <row r="5833" spans="1:4" x14ac:dyDescent="0.25">
      <c r="A5833" s="67">
        <v>70080125</v>
      </c>
      <c r="B5833" s="63" t="s">
        <v>9522</v>
      </c>
      <c r="C5833" s="67" t="s">
        <v>74</v>
      </c>
      <c r="D5833" s="489">
        <v>26.15</v>
      </c>
    </row>
    <row r="5834" spans="1:4" x14ac:dyDescent="0.25">
      <c r="A5834" s="67">
        <v>70080140</v>
      </c>
      <c r="B5834" s="63" t="s">
        <v>9537</v>
      </c>
      <c r="C5834" s="67" t="s">
        <v>74</v>
      </c>
      <c r="D5834" s="489">
        <v>16.489999999999998</v>
      </c>
    </row>
    <row r="5835" spans="1:4" x14ac:dyDescent="0.25">
      <c r="A5835" s="67">
        <v>70080111</v>
      </c>
      <c r="B5835" s="63" t="s">
        <v>9509</v>
      </c>
      <c r="C5835" s="67" t="s">
        <v>74</v>
      </c>
      <c r="D5835" s="489">
        <v>36.43</v>
      </c>
    </row>
    <row r="5836" spans="1:4" x14ac:dyDescent="0.25">
      <c r="A5836" s="67">
        <v>70080126</v>
      </c>
      <c r="B5836" s="63" t="s">
        <v>9523</v>
      </c>
      <c r="C5836" s="67" t="s">
        <v>74</v>
      </c>
      <c r="D5836" s="489">
        <v>29.24</v>
      </c>
    </row>
    <row r="5837" spans="1:4" x14ac:dyDescent="0.25">
      <c r="A5837" s="67">
        <v>70080141</v>
      </c>
      <c r="B5837" s="63" t="s">
        <v>9538</v>
      </c>
      <c r="C5837" s="67" t="s">
        <v>74</v>
      </c>
      <c r="D5837" s="489">
        <v>18.39</v>
      </c>
    </row>
    <row r="5838" spans="1:4" x14ac:dyDescent="0.25">
      <c r="A5838" s="67">
        <v>70080117</v>
      </c>
      <c r="B5838" s="63" t="s">
        <v>9515</v>
      </c>
      <c r="C5838" s="67" t="s">
        <v>74</v>
      </c>
      <c r="D5838" s="489">
        <v>39.96</v>
      </c>
    </row>
    <row r="5839" spans="1:4" x14ac:dyDescent="0.25">
      <c r="A5839" s="67">
        <v>70080132</v>
      </c>
      <c r="B5839" s="63" t="s">
        <v>9529</v>
      </c>
      <c r="C5839" s="67" t="s">
        <v>74</v>
      </c>
      <c r="D5839" s="489">
        <v>32.049999999999997</v>
      </c>
    </row>
    <row r="5840" spans="1:4" x14ac:dyDescent="0.25">
      <c r="A5840" s="67">
        <v>70080147</v>
      </c>
      <c r="B5840" s="63" t="s">
        <v>9544</v>
      </c>
      <c r="C5840" s="67" t="s">
        <v>74</v>
      </c>
      <c r="D5840" s="489">
        <v>20.16</v>
      </c>
    </row>
    <row r="5841" spans="1:4" x14ac:dyDescent="0.25">
      <c r="A5841" s="67">
        <v>70080112</v>
      </c>
      <c r="B5841" s="63" t="s">
        <v>9510</v>
      </c>
      <c r="C5841" s="67" t="s">
        <v>74</v>
      </c>
      <c r="D5841" s="489">
        <v>43.49</v>
      </c>
    </row>
    <row r="5842" spans="1:4" x14ac:dyDescent="0.25">
      <c r="A5842" s="67">
        <v>70080127</v>
      </c>
      <c r="B5842" s="63" t="s">
        <v>9524</v>
      </c>
      <c r="C5842" s="67" t="s">
        <v>74</v>
      </c>
      <c r="D5842" s="489">
        <v>34.89</v>
      </c>
    </row>
    <row r="5843" spans="1:4" x14ac:dyDescent="0.25">
      <c r="A5843" s="67">
        <v>70080142</v>
      </c>
      <c r="B5843" s="63" t="s">
        <v>9539</v>
      </c>
      <c r="C5843" s="67" t="s">
        <v>74</v>
      </c>
      <c r="D5843" s="489">
        <v>22.02</v>
      </c>
    </row>
    <row r="5844" spans="1:4" x14ac:dyDescent="0.25">
      <c r="A5844" s="67">
        <v>70080113</v>
      </c>
      <c r="B5844" s="63" t="s">
        <v>9511</v>
      </c>
      <c r="C5844" s="67" t="s">
        <v>74</v>
      </c>
      <c r="D5844" s="489">
        <v>51.7</v>
      </c>
    </row>
    <row r="5845" spans="1:4" x14ac:dyDescent="0.25">
      <c r="A5845" s="67">
        <v>70080128</v>
      </c>
      <c r="B5845" s="63" t="s">
        <v>9525</v>
      </c>
      <c r="C5845" s="67" t="s">
        <v>74</v>
      </c>
      <c r="D5845" s="489">
        <v>41.46</v>
      </c>
    </row>
    <row r="5846" spans="1:4" x14ac:dyDescent="0.25">
      <c r="A5846" s="67">
        <v>70080143</v>
      </c>
      <c r="B5846" s="63" t="s">
        <v>9540</v>
      </c>
      <c r="C5846" s="67" t="s">
        <v>74</v>
      </c>
      <c r="D5846" s="489">
        <v>26.15</v>
      </c>
    </row>
    <row r="5847" spans="1:4" x14ac:dyDescent="0.25">
      <c r="A5847" s="67">
        <v>70080114</v>
      </c>
      <c r="B5847" s="63" t="s">
        <v>9512</v>
      </c>
      <c r="C5847" s="67" t="s">
        <v>74</v>
      </c>
      <c r="D5847" s="489">
        <v>61.93</v>
      </c>
    </row>
    <row r="5848" spans="1:4" x14ac:dyDescent="0.25">
      <c r="A5848" s="67">
        <v>70080129</v>
      </c>
      <c r="B5848" s="63" t="s">
        <v>9526</v>
      </c>
      <c r="C5848" s="67" t="s">
        <v>74</v>
      </c>
      <c r="D5848" s="489">
        <v>49.7</v>
      </c>
    </row>
    <row r="5849" spans="1:4" x14ac:dyDescent="0.25">
      <c r="A5849" s="67">
        <v>70080144</v>
      </c>
      <c r="B5849" s="63" t="s">
        <v>9541</v>
      </c>
      <c r="C5849" s="67" t="s">
        <v>74</v>
      </c>
      <c r="D5849" s="489">
        <v>31.39</v>
      </c>
    </row>
    <row r="5850" spans="1:4" x14ac:dyDescent="0.25">
      <c r="A5850" s="67">
        <v>70080115</v>
      </c>
      <c r="B5850" s="63" t="s">
        <v>9513</v>
      </c>
      <c r="C5850" s="67" t="s">
        <v>74</v>
      </c>
      <c r="D5850" s="489">
        <v>77.349999999999994</v>
      </c>
    </row>
    <row r="5851" spans="1:4" x14ac:dyDescent="0.25">
      <c r="A5851" s="67">
        <v>70080130</v>
      </c>
      <c r="B5851" s="63" t="s">
        <v>9527</v>
      </c>
      <c r="C5851" s="67" t="s">
        <v>74</v>
      </c>
      <c r="D5851" s="489">
        <v>62.04</v>
      </c>
    </row>
    <row r="5852" spans="1:4" x14ac:dyDescent="0.25">
      <c r="A5852" s="67">
        <v>70080145</v>
      </c>
      <c r="B5852" s="63" t="s">
        <v>9542</v>
      </c>
      <c r="C5852" s="67" t="s">
        <v>74</v>
      </c>
      <c r="D5852" s="489">
        <v>39.1</v>
      </c>
    </row>
    <row r="5853" spans="1:4" x14ac:dyDescent="0.25">
      <c r="A5853" s="67">
        <v>70080106</v>
      </c>
      <c r="B5853" s="63" t="s">
        <v>9504</v>
      </c>
      <c r="C5853" s="67" t="s">
        <v>74</v>
      </c>
      <c r="D5853" s="489">
        <v>13.75</v>
      </c>
    </row>
    <row r="5854" spans="1:4" x14ac:dyDescent="0.25">
      <c r="A5854" s="67">
        <v>70080121</v>
      </c>
      <c r="B5854" s="63" t="s">
        <v>9519</v>
      </c>
      <c r="C5854" s="67" t="s">
        <v>74</v>
      </c>
      <c r="D5854" s="489">
        <v>11.01</v>
      </c>
    </row>
    <row r="5855" spans="1:4" x14ac:dyDescent="0.25">
      <c r="A5855" s="67">
        <v>70080136</v>
      </c>
      <c r="B5855" s="63" t="s">
        <v>9533</v>
      </c>
      <c r="C5855" s="67" t="s">
        <v>74</v>
      </c>
      <c r="D5855" s="489">
        <v>6.95</v>
      </c>
    </row>
    <row r="5856" spans="1:4" x14ac:dyDescent="0.25">
      <c r="A5856" s="67">
        <v>70080116</v>
      </c>
      <c r="B5856" s="63" t="s">
        <v>9514</v>
      </c>
      <c r="C5856" s="67" t="s">
        <v>74</v>
      </c>
      <c r="D5856" s="489">
        <v>101.16</v>
      </c>
    </row>
    <row r="5857" spans="1:4" x14ac:dyDescent="0.25">
      <c r="A5857" s="67">
        <v>70080131</v>
      </c>
      <c r="B5857" s="63" t="s">
        <v>9528</v>
      </c>
      <c r="C5857" s="67" t="s">
        <v>74</v>
      </c>
      <c r="D5857" s="489">
        <v>81.14</v>
      </c>
    </row>
    <row r="5858" spans="1:4" x14ac:dyDescent="0.25">
      <c r="A5858" s="67">
        <v>70080146</v>
      </c>
      <c r="B5858" s="63" t="s">
        <v>9543</v>
      </c>
      <c r="C5858" s="67" t="s">
        <v>74</v>
      </c>
      <c r="D5858" s="489">
        <v>51.12</v>
      </c>
    </row>
    <row r="5859" spans="1:4" x14ac:dyDescent="0.25">
      <c r="A5859" s="67">
        <v>70080118</v>
      </c>
      <c r="B5859" s="63" t="s">
        <v>9516</v>
      </c>
      <c r="C5859" s="67" t="s">
        <v>74</v>
      </c>
      <c r="D5859" s="489">
        <v>125.03</v>
      </c>
    </row>
    <row r="5860" spans="1:4" x14ac:dyDescent="0.25">
      <c r="A5860" s="67">
        <v>70080133</v>
      </c>
      <c r="B5860" s="63" t="s">
        <v>9530</v>
      </c>
      <c r="C5860" s="67" t="s">
        <v>74</v>
      </c>
      <c r="D5860" s="489">
        <v>100.26</v>
      </c>
    </row>
    <row r="5861" spans="1:4" x14ac:dyDescent="0.25">
      <c r="A5861" s="67">
        <v>70080148</v>
      </c>
      <c r="B5861" s="63" t="s">
        <v>9545</v>
      </c>
      <c r="C5861" s="67" t="s">
        <v>74</v>
      </c>
      <c r="D5861" s="489">
        <v>63.07</v>
      </c>
    </row>
    <row r="5862" spans="1:4" x14ac:dyDescent="0.25">
      <c r="A5862" s="67" t="s">
        <v>16541</v>
      </c>
      <c r="B5862" s="63" t="s">
        <v>12939</v>
      </c>
      <c r="C5862" s="67"/>
      <c r="D5862" s="489"/>
    </row>
    <row r="5863" spans="1:4" x14ac:dyDescent="0.25">
      <c r="A5863" s="67">
        <v>70080077</v>
      </c>
      <c r="B5863" s="63" t="s">
        <v>16275</v>
      </c>
      <c r="C5863" s="67" t="s">
        <v>74</v>
      </c>
      <c r="D5863" s="489">
        <v>11.43</v>
      </c>
    </row>
    <row r="5864" spans="1:4" x14ac:dyDescent="0.25">
      <c r="A5864" s="67">
        <v>70080090</v>
      </c>
      <c r="B5864" s="63" t="s">
        <v>16276</v>
      </c>
      <c r="C5864" s="67" t="s">
        <v>74</v>
      </c>
      <c r="D5864" s="489">
        <v>10.53</v>
      </c>
    </row>
    <row r="5865" spans="1:4" x14ac:dyDescent="0.25">
      <c r="A5865" s="67">
        <v>70080103</v>
      </c>
      <c r="B5865" s="63" t="s">
        <v>16277</v>
      </c>
      <c r="C5865" s="67" t="s">
        <v>74</v>
      </c>
      <c r="D5865" s="489">
        <v>9.16</v>
      </c>
    </row>
    <row r="5866" spans="1:4" x14ac:dyDescent="0.25">
      <c r="A5866" s="67">
        <v>70080078</v>
      </c>
      <c r="B5866" s="63" t="s">
        <v>9498</v>
      </c>
      <c r="C5866" s="67" t="s">
        <v>74</v>
      </c>
      <c r="D5866" s="489">
        <v>51.15</v>
      </c>
    </row>
    <row r="5867" spans="1:4" x14ac:dyDescent="0.25">
      <c r="A5867" s="67">
        <v>70080091</v>
      </c>
      <c r="B5867" s="63" t="s">
        <v>9500</v>
      </c>
      <c r="C5867" s="67" t="s">
        <v>74</v>
      </c>
      <c r="D5867" s="489">
        <v>49.55</v>
      </c>
    </row>
    <row r="5868" spans="1:4" x14ac:dyDescent="0.25">
      <c r="A5868" s="67">
        <v>70080104</v>
      </c>
      <c r="B5868" s="63" t="s">
        <v>9502</v>
      </c>
      <c r="C5868" s="67" t="s">
        <v>74</v>
      </c>
      <c r="D5868" s="489">
        <v>47.12</v>
      </c>
    </row>
    <row r="5869" spans="1:4" x14ac:dyDescent="0.25">
      <c r="A5869" s="67">
        <v>70080079</v>
      </c>
      <c r="B5869" s="63" t="s">
        <v>9499</v>
      </c>
      <c r="C5869" s="67" t="s">
        <v>74</v>
      </c>
      <c r="D5869" s="489">
        <v>174.66</v>
      </c>
    </row>
    <row r="5870" spans="1:4" x14ac:dyDescent="0.25">
      <c r="A5870" s="67">
        <v>70080092</v>
      </c>
      <c r="B5870" s="63" t="s">
        <v>9501</v>
      </c>
      <c r="C5870" s="67" t="s">
        <v>74</v>
      </c>
      <c r="D5870" s="489">
        <v>169.46</v>
      </c>
    </row>
    <row r="5871" spans="1:4" x14ac:dyDescent="0.25">
      <c r="A5871" s="67">
        <v>70080105</v>
      </c>
      <c r="B5871" s="63" t="s">
        <v>9503</v>
      </c>
      <c r="C5871" s="67" t="s">
        <v>74</v>
      </c>
      <c r="D5871" s="489">
        <v>161.72</v>
      </c>
    </row>
    <row r="5872" spans="1:4" x14ac:dyDescent="0.25">
      <c r="A5872" s="67">
        <v>70080351</v>
      </c>
      <c r="B5872" s="63" t="s">
        <v>16170</v>
      </c>
      <c r="C5872" s="67" t="s">
        <v>74</v>
      </c>
      <c r="D5872" s="489">
        <v>246.73</v>
      </c>
    </row>
    <row r="5873" spans="1:4" x14ac:dyDescent="0.25">
      <c r="A5873" s="67">
        <v>70080352</v>
      </c>
      <c r="B5873" s="63" t="s">
        <v>16171</v>
      </c>
      <c r="C5873" s="67" t="s">
        <v>74</v>
      </c>
      <c r="D5873" s="489">
        <v>236.93</v>
      </c>
    </row>
    <row r="5874" spans="1:4" x14ac:dyDescent="0.25">
      <c r="A5874" s="67">
        <v>70080353</v>
      </c>
      <c r="B5874" s="63" t="s">
        <v>16172</v>
      </c>
      <c r="C5874" s="67" t="s">
        <v>74</v>
      </c>
      <c r="D5874" s="489">
        <v>222.16</v>
      </c>
    </row>
    <row r="5875" spans="1:4" x14ac:dyDescent="0.25">
      <c r="A5875" s="67">
        <v>70080354</v>
      </c>
      <c r="B5875" s="63" t="s">
        <v>16173</v>
      </c>
      <c r="C5875" s="67" t="s">
        <v>74</v>
      </c>
      <c r="D5875" s="489">
        <v>322.24</v>
      </c>
    </row>
    <row r="5876" spans="1:4" x14ac:dyDescent="0.25">
      <c r="A5876" s="67">
        <v>70080355</v>
      </c>
      <c r="B5876" s="63" t="s">
        <v>16174</v>
      </c>
      <c r="C5876" s="67" t="s">
        <v>74</v>
      </c>
      <c r="D5876" s="489">
        <v>306.41000000000003</v>
      </c>
    </row>
    <row r="5877" spans="1:4" x14ac:dyDescent="0.25">
      <c r="A5877" s="67">
        <v>70080356</v>
      </c>
      <c r="B5877" s="63" t="s">
        <v>16175</v>
      </c>
      <c r="C5877" s="67" t="s">
        <v>74</v>
      </c>
      <c r="D5877" s="489">
        <v>282.66000000000003</v>
      </c>
    </row>
    <row r="5878" spans="1:4" x14ac:dyDescent="0.25">
      <c r="A5878" s="67">
        <v>70080357</v>
      </c>
      <c r="B5878" s="63" t="s">
        <v>16176</v>
      </c>
      <c r="C5878" s="67" t="s">
        <v>74</v>
      </c>
      <c r="D5878" s="489">
        <v>367.71</v>
      </c>
    </row>
    <row r="5879" spans="1:4" x14ac:dyDescent="0.25">
      <c r="A5879" s="67">
        <v>70080358</v>
      </c>
      <c r="B5879" s="63" t="s">
        <v>16177</v>
      </c>
      <c r="C5879" s="67" t="s">
        <v>74</v>
      </c>
      <c r="D5879" s="489">
        <v>347</v>
      </c>
    </row>
    <row r="5880" spans="1:4" x14ac:dyDescent="0.25">
      <c r="A5880" s="67">
        <v>70080359</v>
      </c>
      <c r="B5880" s="63" t="s">
        <v>16178</v>
      </c>
      <c r="C5880" s="67" t="s">
        <v>74</v>
      </c>
      <c r="D5880" s="489">
        <v>315.99</v>
      </c>
    </row>
    <row r="5881" spans="1:4" x14ac:dyDescent="0.25">
      <c r="A5881" s="67">
        <v>70080360</v>
      </c>
      <c r="B5881" s="63" t="s">
        <v>16179</v>
      </c>
      <c r="C5881" s="67" t="s">
        <v>74</v>
      </c>
      <c r="D5881" s="489">
        <v>509.11</v>
      </c>
    </row>
    <row r="5882" spans="1:4" x14ac:dyDescent="0.25">
      <c r="A5882" s="67">
        <v>70080361</v>
      </c>
      <c r="B5882" s="63" t="s">
        <v>16180</v>
      </c>
      <c r="C5882" s="67" t="s">
        <v>74</v>
      </c>
      <c r="D5882" s="489">
        <v>477.61</v>
      </c>
    </row>
    <row r="5883" spans="1:4" x14ac:dyDescent="0.25">
      <c r="A5883" s="67">
        <v>70080362</v>
      </c>
      <c r="B5883" s="63" t="s">
        <v>16181</v>
      </c>
      <c r="C5883" s="67" t="s">
        <v>74</v>
      </c>
      <c r="D5883" s="489">
        <v>430.37</v>
      </c>
    </row>
    <row r="5884" spans="1:4" x14ac:dyDescent="0.25">
      <c r="A5884" s="67">
        <v>70080069</v>
      </c>
      <c r="B5884" s="63" t="s">
        <v>260</v>
      </c>
      <c r="C5884" s="67" t="s">
        <v>74</v>
      </c>
      <c r="D5884" s="489">
        <v>4.13</v>
      </c>
    </row>
    <row r="5885" spans="1:4" x14ac:dyDescent="0.25">
      <c r="A5885" s="67">
        <v>70080082</v>
      </c>
      <c r="B5885" s="63" t="s">
        <v>261</v>
      </c>
      <c r="C5885" s="67" t="s">
        <v>74</v>
      </c>
      <c r="D5885" s="489">
        <v>3.3</v>
      </c>
    </row>
    <row r="5886" spans="1:4" x14ac:dyDescent="0.25">
      <c r="A5886" s="67">
        <v>70080095</v>
      </c>
      <c r="B5886" s="63" t="s">
        <v>262</v>
      </c>
      <c r="C5886" s="67" t="s">
        <v>74</v>
      </c>
      <c r="D5886" s="489">
        <v>2.1</v>
      </c>
    </row>
    <row r="5887" spans="1:4" x14ac:dyDescent="0.25">
      <c r="A5887" s="67">
        <v>70080070</v>
      </c>
      <c r="B5887" s="63" t="s">
        <v>263</v>
      </c>
      <c r="C5887" s="67" t="s">
        <v>74</v>
      </c>
      <c r="D5887" s="489">
        <v>7.24</v>
      </c>
    </row>
    <row r="5888" spans="1:4" x14ac:dyDescent="0.25">
      <c r="A5888" s="67">
        <v>70080083</v>
      </c>
      <c r="B5888" s="63" t="s">
        <v>264</v>
      </c>
      <c r="C5888" s="67" t="s">
        <v>74</v>
      </c>
      <c r="D5888" s="489">
        <v>5.77</v>
      </c>
    </row>
    <row r="5889" spans="1:4" x14ac:dyDescent="0.25">
      <c r="A5889" s="67">
        <v>70080096</v>
      </c>
      <c r="B5889" s="63" t="s">
        <v>265</v>
      </c>
      <c r="C5889" s="67" t="s">
        <v>74</v>
      </c>
      <c r="D5889" s="489">
        <v>3.62</v>
      </c>
    </row>
    <row r="5890" spans="1:4" x14ac:dyDescent="0.25">
      <c r="A5890" s="67">
        <v>70080071</v>
      </c>
      <c r="B5890" s="63" t="s">
        <v>266</v>
      </c>
      <c r="C5890" s="67" t="s">
        <v>74</v>
      </c>
      <c r="D5890" s="489">
        <v>8.2899999999999991</v>
      </c>
    </row>
    <row r="5891" spans="1:4" x14ac:dyDescent="0.25">
      <c r="A5891" s="67">
        <v>70080084</v>
      </c>
      <c r="B5891" s="63" t="s">
        <v>267</v>
      </c>
      <c r="C5891" s="67" t="s">
        <v>74</v>
      </c>
      <c r="D5891" s="489">
        <v>6.62</v>
      </c>
    </row>
    <row r="5892" spans="1:4" x14ac:dyDescent="0.25">
      <c r="A5892" s="67">
        <v>70080097</v>
      </c>
      <c r="B5892" s="63" t="s">
        <v>268</v>
      </c>
      <c r="C5892" s="67" t="s">
        <v>74</v>
      </c>
      <c r="D5892" s="489">
        <v>4.13</v>
      </c>
    </row>
    <row r="5893" spans="1:4" x14ac:dyDescent="0.25">
      <c r="A5893" s="67">
        <v>70080074</v>
      </c>
      <c r="B5893" s="63" t="s">
        <v>269</v>
      </c>
      <c r="C5893" s="67" t="s">
        <v>74</v>
      </c>
      <c r="D5893" s="489">
        <v>10.37</v>
      </c>
    </row>
    <row r="5894" spans="1:4" x14ac:dyDescent="0.25">
      <c r="A5894" s="67">
        <v>70080087</v>
      </c>
      <c r="B5894" s="63" t="s">
        <v>270</v>
      </c>
      <c r="C5894" s="67" t="s">
        <v>74</v>
      </c>
      <c r="D5894" s="489">
        <v>8.2899999999999991</v>
      </c>
    </row>
    <row r="5895" spans="1:4" x14ac:dyDescent="0.25">
      <c r="A5895" s="67">
        <v>70080100</v>
      </c>
      <c r="B5895" s="63" t="s">
        <v>271</v>
      </c>
      <c r="C5895" s="67" t="s">
        <v>74</v>
      </c>
      <c r="D5895" s="489">
        <v>5.15</v>
      </c>
    </row>
    <row r="5896" spans="1:4" x14ac:dyDescent="0.25">
      <c r="A5896" s="67">
        <v>70080072</v>
      </c>
      <c r="B5896" s="63" t="s">
        <v>272</v>
      </c>
      <c r="C5896" s="67" t="s">
        <v>74</v>
      </c>
      <c r="D5896" s="489">
        <v>12.43</v>
      </c>
    </row>
    <row r="5897" spans="1:4" x14ac:dyDescent="0.25">
      <c r="A5897" s="67">
        <v>70080085</v>
      </c>
      <c r="B5897" s="63" t="s">
        <v>273</v>
      </c>
      <c r="C5897" s="67" t="s">
        <v>74</v>
      </c>
      <c r="D5897" s="489">
        <v>9.92</v>
      </c>
    </row>
    <row r="5898" spans="1:4" x14ac:dyDescent="0.25">
      <c r="A5898" s="67">
        <v>70080098</v>
      </c>
      <c r="B5898" s="63" t="s">
        <v>274</v>
      </c>
      <c r="C5898" s="67" t="s">
        <v>74</v>
      </c>
      <c r="D5898" s="489">
        <v>6.23</v>
      </c>
    </row>
    <row r="5899" spans="1:4" x14ac:dyDescent="0.25">
      <c r="A5899" s="67">
        <v>70080075</v>
      </c>
      <c r="B5899" s="63" t="s">
        <v>275</v>
      </c>
      <c r="C5899" s="67" t="s">
        <v>74</v>
      </c>
      <c r="D5899" s="489">
        <v>13.95</v>
      </c>
    </row>
    <row r="5900" spans="1:4" x14ac:dyDescent="0.25">
      <c r="A5900" s="67">
        <v>70080088</v>
      </c>
      <c r="B5900" s="63" t="s">
        <v>276</v>
      </c>
      <c r="C5900" s="67" t="s">
        <v>74</v>
      </c>
      <c r="D5900" s="489">
        <v>11.21</v>
      </c>
    </row>
    <row r="5901" spans="1:4" x14ac:dyDescent="0.25">
      <c r="A5901" s="67">
        <v>70080101</v>
      </c>
      <c r="B5901" s="63" t="s">
        <v>277</v>
      </c>
      <c r="C5901" s="67" t="s">
        <v>74</v>
      </c>
      <c r="D5901" s="489">
        <v>7</v>
      </c>
    </row>
    <row r="5902" spans="1:4" x14ac:dyDescent="0.25">
      <c r="A5902" s="67">
        <v>70080073</v>
      </c>
      <c r="B5902" s="63" t="s">
        <v>278</v>
      </c>
      <c r="C5902" s="67" t="s">
        <v>74</v>
      </c>
      <c r="D5902" s="489">
        <v>15.53</v>
      </c>
    </row>
    <row r="5903" spans="1:4" x14ac:dyDescent="0.25">
      <c r="A5903" s="67">
        <v>70080086</v>
      </c>
      <c r="B5903" s="63" t="s">
        <v>279</v>
      </c>
      <c r="C5903" s="67" t="s">
        <v>74</v>
      </c>
      <c r="D5903" s="489">
        <v>12.43</v>
      </c>
    </row>
    <row r="5904" spans="1:4" x14ac:dyDescent="0.25">
      <c r="A5904" s="67">
        <v>70080099</v>
      </c>
      <c r="B5904" s="63" t="s">
        <v>280</v>
      </c>
      <c r="C5904" s="67" t="s">
        <v>74</v>
      </c>
      <c r="D5904" s="489">
        <v>7.76</v>
      </c>
    </row>
    <row r="5905" spans="1:4" x14ac:dyDescent="0.25">
      <c r="A5905" s="67">
        <v>70080076</v>
      </c>
      <c r="B5905" s="63" t="s">
        <v>281</v>
      </c>
      <c r="C5905" s="67" t="s">
        <v>74</v>
      </c>
      <c r="D5905" s="489">
        <v>18.11</v>
      </c>
    </row>
    <row r="5906" spans="1:4" x14ac:dyDescent="0.25">
      <c r="A5906" s="67">
        <v>70080089</v>
      </c>
      <c r="B5906" s="63" t="s">
        <v>282</v>
      </c>
      <c r="C5906" s="67" t="s">
        <v>74</v>
      </c>
      <c r="D5906" s="489">
        <v>14.52</v>
      </c>
    </row>
    <row r="5907" spans="1:4" x14ac:dyDescent="0.25">
      <c r="A5907" s="67">
        <v>70080102</v>
      </c>
      <c r="B5907" s="63" t="s">
        <v>283</v>
      </c>
      <c r="C5907" s="67" t="s">
        <v>74</v>
      </c>
      <c r="D5907" s="489">
        <v>9.06</v>
      </c>
    </row>
    <row r="5908" spans="1:4" x14ac:dyDescent="0.25">
      <c r="A5908" s="67">
        <v>70080067</v>
      </c>
      <c r="B5908" s="63" t="s">
        <v>284</v>
      </c>
      <c r="C5908" s="67" t="s">
        <v>74</v>
      </c>
      <c r="D5908" s="489">
        <v>2.57</v>
      </c>
    </row>
    <row r="5909" spans="1:4" x14ac:dyDescent="0.25">
      <c r="A5909" s="67">
        <v>70080080</v>
      </c>
      <c r="B5909" s="63" t="s">
        <v>285</v>
      </c>
      <c r="C5909" s="67" t="s">
        <v>74</v>
      </c>
      <c r="D5909" s="489">
        <v>2.1</v>
      </c>
    </row>
    <row r="5910" spans="1:4" x14ac:dyDescent="0.25">
      <c r="A5910" s="67">
        <v>70080093</v>
      </c>
      <c r="B5910" s="63" t="s">
        <v>286</v>
      </c>
      <c r="C5910" s="67" t="s">
        <v>74</v>
      </c>
      <c r="D5910" s="489">
        <v>1.29</v>
      </c>
    </row>
    <row r="5911" spans="1:4" x14ac:dyDescent="0.25">
      <c r="A5911" s="67">
        <v>70080068</v>
      </c>
      <c r="B5911" s="63" t="s">
        <v>287</v>
      </c>
      <c r="C5911" s="67" t="s">
        <v>74</v>
      </c>
      <c r="D5911" s="489">
        <v>3.1</v>
      </c>
    </row>
    <row r="5912" spans="1:4" x14ac:dyDescent="0.25">
      <c r="A5912" s="67">
        <v>70080081</v>
      </c>
      <c r="B5912" s="63" t="s">
        <v>288</v>
      </c>
      <c r="C5912" s="67" t="s">
        <v>74</v>
      </c>
      <c r="D5912" s="489">
        <v>2.4700000000000002</v>
      </c>
    </row>
    <row r="5913" spans="1:4" x14ac:dyDescent="0.25">
      <c r="A5913" s="67">
        <v>70080094</v>
      </c>
      <c r="B5913" s="63" t="s">
        <v>289</v>
      </c>
      <c r="C5913" s="67" t="s">
        <v>74</v>
      </c>
      <c r="D5913" s="489">
        <v>1.56</v>
      </c>
    </row>
    <row r="5914" spans="1:4" ht="25" x14ac:dyDescent="0.25">
      <c r="A5914" s="67" t="s">
        <v>16542</v>
      </c>
      <c r="B5914" s="63" t="s">
        <v>12519</v>
      </c>
      <c r="C5914" s="67"/>
      <c r="D5914" s="489"/>
    </row>
    <row r="5915" spans="1:4" x14ac:dyDescent="0.25">
      <c r="A5915" s="67">
        <v>70080327</v>
      </c>
      <c r="B5915" s="63" t="s">
        <v>290</v>
      </c>
      <c r="C5915" s="67" t="s">
        <v>99</v>
      </c>
      <c r="D5915" s="489">
        <v>2304.64</v>
      </c>
    </row>
    <row r="5916" spans="1:4" x14ac:dyDescent="0.25">
      <c r="A5916" s="67">
        <v>70080328</v>
      </c>
      <c r="B5916" s="63" t="s">
        <v>291</v>
      </c>
      <c r="C5916" s="67" t="s">
        <v>99</v>
      </c>
      <c r="D5916" s="489">
        <v>4034.33</v>
      </c>
    </row>
    <row r="5917" spans="1:4" x14ac:dyDescent="0.25">
      <c r="A5917" s="67">
        <v>70080326</v>
      </c>
      <c r="B5917" s="63" t="s">
        <v>292</v>
      </c>
      <c r="C5917" s="67" t="s">
        <v>99</v>
      </c>
      <c r="D5917" s="489">
        <v>1277.57</v>
      </c>
    </row>
    <row r="5918" spans="1:4" ht="25" x14ac:dyDescent="0.25">
      <c r="A5918" s="67">
        <v>70080318</v>
      </c>
      <c r="B5918" s="63" t="s">
        <v>293</v>
      </c>
      <c r="C5918" s="67" t="s">
        <v>99</v>
      </c>
      <c r="D5918" s="489">
        <v>1182.5899999999999</v>
      </c>
    </row>
    <row r="5919" spans="1:4" ht="25" x14ac:dyDescent="0.25">
      <c r="A5919" s="67">
        <v>70080319</v>
      </c>
      <c r="B5919" s="63" t="s">
        <v>294</v>
      </c>
      <c r="C5919" s="67" t="s">
        <v>99</v>
      </c>
      <c r="D5919" s="489">
        <v>1812.95</v>
      </c>
    </row>
    <row r="5920" spans="1:4" ht="25" x14ac:dyDescent="0.25">
      <c r="A5920" s="67">
        <v>70080320</v>
      </c>
      <c r="B5920" s="63" t="s">
        <v>295</v>
      </c>
      <c r="C5920" s="67" t="s">
        <v>99</v>
      </c>
      <c r="D5920" s="489">
        <v>2229.9899999999998</v>
      </c>
    </row>
    <row r="5921" spans="1:4" ht="25" x14ac:dyDescent="0.25">
      <c r="A5921" s="67">
        <v>70080321</v>
      </c>
      <c r="B5921" s="63" t="s">
        <v>296</v>
      </c>
      <c r="C5921" s="67" t="s">
        <v>99</v>
      </c>
      <c r="D5921" s="489">
        <v>2976.55</v>
      </c>
    </row>
    <row r="5922" spans="1:4" ht="25" x14ac:dyDescent="0.25">
      <c r="A5922" s="67">
        <v>70080322</v>
      </c>
      <c r="B5922" s="63" t="s">
        <v>297</v>
      </c>
      <c r="C5922" s="67" t="s">
        <v>99</v>
      </c>
      <c r="D5922" s="489">
        <v>3581.5</v>
      </c>
    </row>
    <row r="5923" spans="1:4" ht="25" x14ac:dyDescent="0.25">
      <c r="A5923" s="67">
        <v>70080323</v>
      </c>
      <c r="B5923" s="63" t="s">
        <v>298</v>
      </c>
      <c r="C5923" s="67" t="s">
        <v>99</v>
      </c>
      <c r="D5923" s="489">
        <v>4186.47</v>
      </c>
    </row>
    <row r="5924" spans="1:4" ht="25" x14ac:dyDescent="0.25">
      <c r="A5924" s="67">
        <v>70080324</v>
      </c>
      <c r="B5924" s="63" t="s">
        <v>299</v>
      </c>
      <c r="C5924" s="67" t="s">
        <v>99</v>
      </c>
      <c r="D5924" s="489">
        <v>4505.04</v>
      </c>
    </row>
    <row r="5925" spans="1:4" ht="25" x14ac:dyDescent="0.25">
      <c r="A5925" s="67">
        <v>70080325</v>
      </c>
      <c r="B5925" s="63" t="s">
        <v>300</v>
      </c>
      <c r="C5925" s="67" t="s">
        <v>99</v>
      </c>
      <c r="D5925" s="489">
        <v>5182.12</v>
      </c>
    </row>
    <row r="5926" spans="1:4" ht="25" x14ac:dyDescent="0.25">
      <c r="A5926" s="67">
        <v>70080316</v>
      </c>
      <c r="B5926" s="63" t="s">
        <v>301</v>
      </c>
      <c r="C5926" s="67" t="s">
        <v>99</v>
      </c>
      <c r="D5926" s="489">
        <v>588.88</v>
      </c>
    </row>
    <row r="5927" spans="1:4" ht="25" x14ac:dyDescent="0.25">
      <c r="A5927" s="67">
        <v>70080317</v>
      </c>
      <c r="B5927" s="63" t="s">
        <v>302</v>
      </c>
      <c r="C5927" s="67" t="s">
        <v>99</v>
      </c>
      <c r="D5927" s="489">
        <v>1110.18</v>
      </c>
    </row>
    <row r="5928" spans="1:4" x14ac:dyDescent="0.25">
      <c r="A5928" s="67" t="s">
        <v>16543</v>
      </c>
      <c r="B5928" s="63" t="s">
        <v>12520</v>
      </c>
      <c r="C5928" s="67"/>
      <c r="D5928" s="489"/>
    </row>
    <row r="5929" spans="1:4" x14ac:dyDescent="0.25">
      <c r="A5929" s="67">
        <v>70080346</v>
      </c>
      <c r="B5929" s="63" t="s">
        <v>303</v>
      </c>
      <c r="C5929" s="67" t="s">
        <v>86</v>
      </c>
      <c r="D5929" s="489">
        <v>162.96</v>
      </c>
    </row>
    <row r="5930" spans="1:4" x14ac:dyDescent="0.25">
      <c r="A5930" s="67">
        <v>70080347</v>
      </c>
      <c r="B5930" s="63" t="s">
        <v>304</v>
      </c>
      <c r="C5930" s="67" t="s">
        <v>305</v>
      </c>
      <c r="D5930" s="489">
        <v>8.68</v>
      </c>
    </row>
    <row r="5931" spans="1:4" x14ac:dyDescent="0.25">
      <c r="A5931" s="67" t="s">
        <v>16544</v>
      </c>
      <c r="B5931" s="63" t="s">
        <v>12521</v>
      </c>
      <c r="C5931" s="67"/>
      <c r="D5931" s="489"/>
    </row>
    <row r="5932" spans="1:4" x14ac:dyDescent="0.25">
      <c r="A5932" s="67">
        <v>70080348</v>
      </c>
      <c r="B5932" s="63" t="s">
        <v>306</v>
      </c>
      <c r="C5932" s="67" t="s">
        <v>86</v>
      </c>
      <c r="D5932" s="489">
        <v>131.61000000000001</v>
      </c>
    </row>
    <row r="5933" spans="1:4" x14ac:dyDescent="0.25">
      <c r="A5933" s="67">
        <v>70080349</v>
      </c>
      <c r="B5933" s="63" t="s">
        <v>307</v>
      </c>
      <c r="C5933" s="67" t="s">
        <v>305</v>
      </c>
      <c r="D5933" s="489">
        <v>8.68</v>
      </c>
    </row>
    <row r="5934" spans="1:4" x14ac:dyDescent="0.25">
      <c r="A5934" s="67" t="s">
        <v>16545</v>
      </c>
      <c r="B5934" s="63" t="s">
        <v>12522</v>
      </c>
      <c r="C5934" s="67"/>
      <c r="D5934" s="489"/>
    </row>
    <row r="5935" spans="1:4" x14ac:dyDescent="0.25">
      <c r="A5935" s="67">
        <v>70080342</v>
      </c>
      <c r="B5935" s="63" t="s">
        <v>308</v>
      </c>
      <c r="C5935" s="67" t="s">
        <v>86</v>
      </c>
      <c r="D5935" s="489">
        <v>150.44</v>
      </c>
    </row>
    <row r="5936" spans="1:4" x14ac:dyDescent="0.25">
      <c r="A5936" s="67">
        <v>70080343</v>
      </c>
      <c r="B5936" s="63" t="s">
        <v>309</v>
      </c>
      <c r="C5936" s="67" t="s">
        <v>305</v>
      </c>
      <c r="D5936" s="489">
        <v>4.21</v>
      </c>
    </row>
    <row r="5937" spans="1:4" x14ac:dyDescent="0.25">
      <c r="A5937" s="67" t="s">
        <v>16546</v>
      </c>
      <c r="B5937" s="63" t="s">
        <v>12523</v>
      </c>
      <c r="C5937" s="67"/>
      <c r="D5937" s="489"/>
    </row>
    <row r="5938" spans="1:4" x14ac:dyDescent="0.25">
      <c r="A5938" s="67" t="s">
        <v>14068</v>
      </c>
      <c r="B5938" s="63" t="s">
        <v>9551</v>
      </c>
      <c r="C5938" s="67" t="s">
        <v>77</v>
      </c>
      <c r="D5938" s="489">
        <v>143.19</v>
      </c>
    </row>
    <row r="5939" spans="1:4" x14ac:dyDescent="0.25">
      <c r="A5939" s="67" t="s">
        <v>14069</v>
      </c>
      <c r="B5939" s="63" t="s">
        <v>9552</v>
      </c>
      <c r="C5939" s="67" t="s">
        <v>77</v>
      </c>
      <c r="D5939" s="489">
        <v>171.83</v>
      </c>
    </row>
    <row r="5940" spans="1:4" x14ac:dyDescent="0.25">
      <c r="A5940" s="67" t="s">
        <v>14070</v>
      </c>
      <c r="B5940" s="63" t="s">
        <v>9553</v>
      </c>
      <c r="C5940" s="67" t="s">
        <v>77</v>
      </c>
      <c r="D5940" s="489">
        <v>229.1</v>
      </c>
    </row>
    <row r="5941" spans="1:4" x14ac:dyDescent="0.25">
      <c r="A5941" s="67" t="s">
        <v>14071</v>
      </c>
      <c r="B5941" s="63" t="s">
        <v>9554</v>
      </c>
      <c r="C5941" s="67" t="s">
        <v>77</v>
      </c>
      <c r="D5941" s="489">
        <v>286.37</v>
      </c>
    </row>
    <row r="5942" spans="1:4" x14ac:dyDescent="0.25">
      <c r="A5942" s="67" t="s">
        <v>14072</v>
      </c>
      <c r="B5942" s="63" t="s">
        <v>9555</v>
      </c>
      <c r="C5942" s="67" t="s">
        <v>77</v>
      </c>
      <c r="D5942" s="489">
        <v>343.64</v>
      </c>
    </row>
    <row r="5943" spans="1:4" x14ac:dyDescent="0.25">
      <c r="A5943" s="67" t="s">
        <v>14073</v>
      </c>
      <c r="B5943" s="63" t="s">
        <v>9556</v>
      </c>
      <c r="C5943" s="67" t="s">
        <v>77</v>
      </c>
      <c r="D5943" s="489">
        <v>400.93</v>
      </c>
    </row>
    <row r="5944" spans="1:4" x14ac:dyDescent="0.25">
      <c r="A5944" s="67" t="s">
        <v>14074</v>
      </c>
      <c r="B5944" s="63" t="s">
        <v>9557</v>
      </c>
      <c r="C5944" s="67" t="s">
        <v>77</v>
      </c>
      <c r="D5944" s="489">
        <v>429.56</v>
      </c>
    </row>
    <row r="5945" spans="1:4" x14ac:dyDescent="0.25">
      <c r="A5945" s="67" t="s">
        <v>14075</v>
      </c>
      <c r="B5945" s="63" t="s">
        <v>9558</v>
      </c>
      <c r="C5945" s="67" t="s">
        <v>77</v>
      </c>
      <c r="D5945" s="489">
        <v>458.2</v>
      </c>
    </row>
    <row r="5946" spans="1:4" x14ac:dyDescent="0.25">
      <c r="A5946" s="67" t="s">
        <v>14076</v>
      </c>
      <c r="B5946" s="63" t="s">
        <v>9559</v>
      </c>
      <c r="C5946" s="67" t="s">
        <v>77</v>
      </c>
      <c r="D5946" s="489">
        <v>515.47</v>
      </c>
    </row>
    <row r="5947" spans="1:4" x14ac:dyDescent="0.25">
      <c r="A5947" s="67" t="s">
        <v>14077</v>
      </c>
      <c r="B5947" s="63" t="s">
        <v>9548</v>
      </c>
      <c r="C5947" s="67" t="s">
        <v>77</v>
      </c>
      <c r="D5947" s="489">
        <v>57.27</v>
      </c>
    </row>
    <row r="5948" spans="1:4" x14ac:dyDescent="0.25">
      <c r="A5948" s="67" t="s">
        <v>14078</v>
      </c>
      <c r="B5948" s="63" t="s">
        <v>9560</v>
      </c>
      <c r="C5948" s="67" t="s">
        <v>77</v>
      </c>
      <c r="D5948" s="489">
        <v>572.74</v>
      </c>
    </row>
    <row r="5949" spans="1:4" x14ac:dyDescent="0.25">
      <c r="A5949" s="67" t="s">
        <v>14079</v>
      </c>
      <c r="B5949" s="63" t="s">
        <v>9549</v>
      </c>
      <c r="C5949" s="67" t="s">
        <v>77</v>
      </c>
      <c r="D5949" s="489">
        <v>85.91</v>
      </c>
    </row>
    <row r="5950" spans="1:4" x14ac:dyDescent="0.25">
      <c r="A5950" s="67" t="s">
        <v>14080</v>
      </c>
      <c r="B5950" s="63" t="s">
        <v>9550</v>
      </c>
      <c r="C5950" s="67" t="s">
        <v>77</v>
      </c>
      <c r="D5950" s="489">
        <v>114.54</v>
      </c>
    </row>
    <row r="5951" spans="1:4" x14ac:dyDescent="0.25">
      <c r="A5951" s="67" t="s">
        <v>16547</v>
      </c>
      <c r="B5951" s="63" t="s">
        <v>12524</v>
      </c>
      <c r="C5951" s="67"/>
      <c r="D5951" s="489"/>
    </row>
    <row r="5952" spans="1:4" x14ac:dyDescent="0.25">
      <c r="A5952" s="67" t="s">
        <v>14081</v>
      </c>
      <c r="B5952" s="63" t="s">
        <v>9561</v>
      </c>
      <c r="C5952" s="67" t="s">
        <v>77</v>
      </c>
      <c r="D5952" s="489">
        <v>852.16</v>
      </c>
    </row>
    <row r="5953" spans="1:4" x14ac:dyDescent="0.25">
      <c r="A5953" s="67" t="s">
        <v>14082</v>
      </c>
      <c r="B5953" s="63" t="s">
        <v>9562</v>
      </c>
      <c r="C5953" s="67" t="s">
        <v>77</v>
      </c>
      <c r="D5953" s="489">
        <v>973.92</v>
      </c>
    </row>
    <row r="5954" spans="1:4" x14ac:dyDescent="0.25">
      <c r="A5954" s="67" t="s">
        <v>16548</v>
      </c>
      <c r="B5954" s="63" t="s">
        <v>12525</v>
      </c>
      <c r="C5954" s="67"/>
      <c r="D5954" s="489"/>
    </row>
    <row r="5955" spans="1:4" x14ac:dyDescent="0.25">
      <c r="A5955" s="67">
        <v>70080269</v>
      </c>
      <c r="B5955" s="63" t="s">
        <v>325</v>
      </c>
      <c r="C5955" s="67" t="s">
        <v>77</v>
      </c>
      <c r="D5955" s="489">
        <v>4094.13</v>
      </c>
    </row>
    <row r="5956" spans="1:4" x14ac:dyDescent="0.25">
      <c r="A5956" s="67">
        <v>70080270</v>
      </c>
      <c r="B5956" s="63" t="s">
        <v>326</v>
      </c>
      <c r="C5956" s="67" t="s">
        <v>77</v>
      </c>
      <c r="D5956" s="489">
        <v>5937.63</v>
      </c>
    </row>
    <row r="5957" spans="1:4" x14ac:dyDescent="0.25">
      <c r="A5957" s="67">
        <v>70080271</v>
      </c>
      <c r="B5957" s="63" t="s">
        <v>327</v>
      </c>
      <c r="C5957" s="67" t="s">
        <v>77</v>
      </c>
      <c r="D5957" s="489">
        <v>7170.45</v>
      </c>
    </row>
    <row r="5958" spans="1:4" x14ac:dyDescent="0.25">
      <c r="A5958" s="67">
        <v>70080272</v>
      </c>
      <c r="B5958" s="63" t="s">
        <v>328</v>
      </c>
      <c r="C5958" s="67" t="s">
        <v>77</v>
      </c>
      <c r="D5958" s="489">
        <v>9182.64</v>
      </c>
    </row>
    <row r="5959" spans="1:4" x14ac:dyDescent="0.25">
      <c r="A5959" s="67">
        <v>70080273</v>
      </c>
      <c r="B5959" s="63" t="s">
        <v>329</v>
      </c>
      <c r="C5959" s="67" t="s">
        <v>77</v>
      </c>
      <c r="D5959" s="489">
        <v>11070.92</v>
      </c>
    </row>
    <row r="5960" spans="1:4" x14ac:dyDescent="0.25">
      <c r="A5960" s="67">
        <v>70080274</v>
      </c>
      <c r="B5960" s="63" t="s">
        <v>330</v>
      </c>
      <c r="C5960" s="67" t="s">
        <v>77</v>
      </c>
      <c r="D5960" s="489">
        <v>15093.6</v>
      </c>
    </row>
    <row r="5961" spans="1:4" x14ac:dyDescent="0.25">
      <c r="A5961" s="67">
        <v>70080275</v>
      </c>
      <c r="B5961" s="63" t="s">
        <v>331</v>
      </c>
      <c r="C5961" s="67" t="s">
        <v>77</v>
      </c>
      <c r="D5961" s="489">
        <v>20669.32</v>
      </c>
    </row>
    <row r="5962" spans="1:4" x14ac:dyDescent="0.25">
      <c r="A5962" s="67">
        <v>70080276</v>
      </c>
      <c r="B5962" s="63" t="s">
        <v>332</v>
      </c>
      <c r="C5962" s="67" t="s">
        <v>77</v>
      </c>
      <c r="D5962" s="489">
        <v>23037.95</v>
      </c>
    </row>
    <row r="5963" spans="1:4" x14ac:dyDescent="0.25">
      <c r="A5963" s="67">
        <v>70080265</v>
      </c>
      <c r="B5963" s="63" t="s">
        <v>333</v>
      </c>
      <c r="C5963" s="67" t="s">
        <v>77</v>
      </c>
      <c r="D5963" s="489">
        <v>2806.43</v>
      </c>
    </row>
    <row r="5964" spans="1:4" x14ac:dyDescent="0.25">
      <c r="A5964" s="67">
        <v>70080266</v>
      </c>
      <c r="B5964" s="63" t="s">
        <v>334</v>
      </c>
      <c r="C5964" s="67" t="s">
        <v>77</v>
      </c>
      <c r="D5964" s="489">
        <v>3001.78</v>
      </c>
    </row>
    <row r="5965" spans="1:4" x14ac:dyDescent="0.25">
      <c r="A5965" s="67">
        <v>70080267</v>
      </c>
      <c r="B5965" s="63" t="s">
        <v>335</v>
      </c>
      <c r="C5965" s="67" t="s">
        <v>77</v>
      </c>
      <c r="D5965" s="489">
        <v>3188.2</v>
      </c>
    </row>
    <row r="5966" spans="1:4" x14ac:dyDescent="0.25">
      <c r="A5966" s="67">
        <v>70080268</v>
      </c>
      <c r="B5966" s="63" t="s">
        <v>336</v>
      </c>
      <c r="C5966" s="67" t="s">
        <v>77</v>
      </c>
      <c r="D5966" s="489">
        <v>3546.25</v>
      </c>
    </row>
    <row r="5967" spans="1:4" x14ac:dyDescent="0.25">
      <c r="A5967" s="67" t="s">
        <v>16549</v>
      </c>
      <c r="B5967" s="63" t="s">
        <v>12526</v>
      </c>
      <c r="C5967" s="67"/>
      <c r="D5967" s="489"/>
    </row>
    <row r="5968" spans="1:4" x14ac:dyDescent="0.25">
      <c r="A5968" s="67">
        <v>70080281</v>
      </c>
      <c r="B5968" s="63" t="s">
        <v>337</v>
      </c>
      <c r="C5968" s="67" t="s">
        <v>77</v>
      </c>
      <c r="D5968" s="489">
        <v>6325.61</v>
      </c>
    </row>
    <row r="5969" spans="1:4" x14ac:dyDescent="0.25">
      <c r="A5969" s="67">
        <v>70080282</v>
      </c>
      <c r="B5969" s="63" t="s">
        <v>338</v>
      </c>
      <c r="C5969" s="67" t="s">
        <v>77</v>
      </c>
      <c r="D5969" s="489">
        <v>9333.02</v>
      </c>
    </row>
    <row r="5970" spans="1:4" x14ac:dyDescent="0.25">
      <c r="A5970" s="67">
        <v>70080283</v>
      </c>
      <c r="B5970" s="63" t="s">
        <v>339</v>
      </c>
      <c r="C5970" s="67" t="s">
        <v>77</v>
      </c>
      <c r="D5970" s="489">
        <v>12107.77</v>
      </c>
    </row>
    <row r="5971" spans="1:4" x14ac:dyDescent="0.25">
      <c r="A5971" s="67">
        <v>70080284</v>
      </c>
      <c r="B5971" s="63" t="s">
        <v>340</v>
      </c>
      <c r="C5971" s="67" t="s">
        <v>77</v>
      </c>
      <c r="D5971" s="489">
        <v>16622.73</v>
      </c>
    </row>
    <row r="5972" spans="1:4" x14ac:dyDescent="0.25">
      <c r="A5972" s="67">
        <v>70080285</v>
      </c>
      <c r="B5972" s="63" t="s">
        <v>341</v>
      </c>
      <c r="C5972" s="67" t="s">
        <v>77</v>
      </c>
      <c r="D5972" s="489">
        <v>19950.04</v>
      </c>
    </row>
    <row r="5973" spans="1:4" x14ac:dyDescent="0.25">
      <c r="A5973" s="67">
        <v>70080286</v>
      </c>
      <c r="B5973" s="63" t="s">
        <v>342</v>
      </c>
      <c r="C5973" s="67" t="s">
        <v>77</v>
      </c>
      <c r="D5973" s="489">
        <v>24076.63</v>
      </c>
    </row>
    <row r="5974" spans="1:4" x14ac:dyDescent="0.25">
      <c r="A5974" s="67">
        <v>70080287</v>
      </c>
      <c r="B5974" s="63" t="s">
        <v>343</v>
      </c>
      <c r="C5974" s="67" t="s">
        <v>77</v>
      </c>
      <c r="D5974" s="489">
        <v>33199.29</v>
      </c>
    </row>
    <row r="5975" spans="1:4" x14ac:dyDescent="0.25">
      <c r="A5975" s="67">
        <v>70080288</v>
      </c>
      <c r="B5975" s="63" t="s">
        <v>344</v>
      </c>
      <c r="C5975" s="67" t="s">
        <v>77</v>
      </c>
      <c r="D5975" s="489">
        <v>37124</v>
      </c>
    </row>
    <row r="5976" spans="1:4" x14ac:dyDescent="0.25">
      <c r="A5976" s="67">
        <v>70080277</v>
      </c>
      <c r="B5976" s="63" t="s">
        <v>345</v>
      </c>
      <c r="C5976" s="67" t="s">
        <v>77</v>
      </c>
      <c r="D5976" s="489">
        <v>4374.4399999999996</v>
      </c>
    </row>
    <row r="5977" spans="1:4" x14ac:dyDescent="0.25">
      <c r="A5977" s="67">
        <v>70080278</v>
      </c>
      <c r="B5977" s="63" t="s">
        <v>346</v>
      </c>
      <c r="C5977" s="67" t="s">
        <v>77</v>
      </c>
      <c r="D5977" s="489">
        <v>4700.3599999999997</v>
      </c>
    </row>
    <row r="5978" spans="1:4" x14ac:dyDescent="0.25">
      <c r="A5978" s="67">
        <v>70080279</v>
      </c>
      <c r="B5978" s="63" t="s">
        <v>347</v>
      </c>
      <c r="C5978" s="67" t="s">
        <v>77</v>
      </c>
      <c r="D5978" s="489">
        <v>4991.34</v>
      </c>
    </row>
    <row r="5979" spans="1:4" x14ac:dyDescent="0.25">
      <c r="A5979" s="67">
        <v>70080280</v>
      </c>
      <c r="B5979" s="63" t="s">
        <v>348</v>
      </c>
      <c r="C5979" s="67" t="s">
        <v>77</v>
      </c>
      <c r="D5979" s="489">
        <v>5687.55</v>
      </c>
    </row>
    <row r="5980" spans="1:4" x14ac:dyDescent="0.25">
      <c r="A5980" s="67" t="s">
        <v>16550</v>
      </c>
      <c r="B5980" s="63" t="s">
        <v>12527</v>
      </c>
      <c r="C5980" s="67"/>
      <c r="D5980" s="489"/>
    </row>
    <row r="5981" spans="1:4" x14ac:dyDescent="0.25">
      <c r="A5981" s="67">
        <v>70080293</v>
      </c>
      <c r="B5981" s="63" t="s">
        <v>349</v>
      </c>
      <c r="C5981" s="67" t="s">
        <v>77</v>
      </c>
      <c r="D5981" s="489">
        <v>9443.16</v>
      </c>
    </row>
    <row r="5982" spans="1:4" x14ac:dyDescent="0.25">
      <c r="A5982" s="67">
        <v>70080294</v>
      </c>
      <c r="B5982" s="63" t="s">
        <v>350</v>
      </c>
      <c r="C5982" s="67" t="s">
        <v>77</v>
      </c>
      <c r="D5982" s="489">
        <v>14094.53</v>
      </c>
    </row>
    <row r="5983" spans="1:4" x14ac:dyDescent="0.25">
      <c r="A5983" s="67">
        <v>70080295</v>
      </c>
      <c r="B5983" s="63" t="s">
        <v>351</v>
      </c>
      <c r="C5983" s="67" t="s">
        <v>77</v>
      </c>
      <c r="D5983" s="489">
        <v>17784.03</v>
      </c>
    </row>
    <row r="5984" spans="1:4" x14ac:dyDescent="0.25">
      <c r="A5984" s="67">
        <v>70080296</v>
      </c>
      <c r="B5984" s="63" t="s">
        <v>352</v>
      </c>
      <c r="C5984" s="67" t="s">
        <v>77</v>
      </c>
      <c r="D5984" s="489">
        <v>24809.56</v>
      </c>
    </row>
    <row r="5985" spans="1:4" x14ac:dyDescent="0.25">
      <c r="A5985" s="67">
        <v>70080297</v>
      </c>
      <c r="B5985" s="63" t="s">
        <v>353</v>
      </c>
      <c r="C5985" s="67" t="s">
        <v>77</v>
      </c>
      <c r="D5985" s="489">
        <v>30024.35</v>
      </c>
    </row>
    <row r="5986" spans="1:4" x14ac:dyDescent="0.25">
      <c r="A5986" s="67">
        <v>70080298</v>
      </c>
      <c r="B5986" s="63" t="s">
        <v>354</v>
      </c>
      <c r="C5986" s="67" t="s">
        <v>77</v>
      </c>
      <c r="D5986" s="489">
        <v>36067.79</v>
      </c>
    </row>
    <row r="5987" spans="1:4" x14ac:dyDescent="0.25">
      <c r="A5987" s="67">
        <v>70080299</v>
      </c>
      <c r="B5987" s="63" t="s">
        <v>355</v>
      </c>
      <c r="C5987" s="67" t="s">
        <v>77</v>
      </c>
      <c r="D5987" s="489">
        <v>49709.04</v>
      </c>
    </row>
    <row r="5988" spans="1:4" x14ac:dyDescent="0.25">
      <c r="A5988" s="67">
        <v>70080300</v>
      </c>
      <c r="B5988" s="63" t="s">
        <v>356</v>
      </c>
      <c r="C5988" s="67" t="s">
        <v>77</v>
      </c>
      <c r="D5988" s="489">
        <v>55676.4</v>
      </c>
    </row>
    <row r="5989" spans="1:4" x14ac:dyDescent="0.25">
      <c r="A5989" s="67">
        <v>70080289</v>
      </c>
      <c r="B5989" s="63" t="s">
        <v>357</v>
      </c>
      <c r="C5989" s="67" t="s">
        <v>77</v>
      </c>
      <c r="D5989" s="489">
        <v>6518.43</v>
      </c>
    </row>
    <row r="5990" spans="1:4" x14ac:dyDescent="0.25">
      <c r="A5990" s="67">
        <v>70080290</v>
      </c>
      <c r="B5990" s="63" t="s">
        <v>358</v>
      </c>
      <c r="C5990" s="67" t="s">
        <v>77</v>
      </c>
      <c r="D5990" s="489">
        <v>7010.36</v>
      </c>
    </row>
    <row r="5991" spans="1:4" x14ac:dyDescent="0.25">
      <c r="A5991" s="67">
        <v>70080291</v>
      </c>
      <c r="B5991" s="63" t="s">
        <v>359</v>
      </c>
      <c r="C5991" s="67" t="s">
        <v>77</v>
      </c>
      <c r="D5991" s="489">
        <v>7487</v>
      </c>
    </row>
    <row r="5992" spans="1:4" x14ac:dyDescent="0.25">
      <c r="A5992" s="67">
        <v>70080292</v>
      </c>
      <c r="B5992" s="63" t="s">
        <v>360</v>
      </c>
      <c r="C5992" s="67" t="s">
        <v>77</v>
      </c>
      <c r="D5992" s="489">
        <v>8475.86</v>
      </c>
    </row>
    <row r="5993" spans="1:4" x14ac:dyDescent="0.25">
      <c r="A5993" s="67" t="s">
        <v>16551</v>
      </c>
      <c r="B5993" s="63" t="s">
        <v>12528</v>
      </c>
      <c r="C5993" s="67"/>
      <c r="D5993" s="489"/>
    </row>
    <row r="5994" spans="1:4" x14ac:dyDescent="0.25">
      <c r="A5994" s="67">
        <v>70080305</v>
      </c>
      <c r="B5994" s="63" t="s">
        <v>361</v>
      </c>
      <c r="C5994" s="67" t="s">
        <v>77</v>
      </c>
      <c r="D5994" s="489">
        <v>12539.02</v>
      </c>
    </row>
    <row r="5995" spans="1:4" x14ac:dyDescent="0.25">
      <c r="A5995" s="67">
        <v>70080306</v>
      </c>
      <c r="B5995" s="63" t="s">
        <v>362</v>
      </c>
      <c r="C5995" s="67" t="s">
        <v>77</v>
      </c>
      <c r="D5995" s="489">
        <v>18733.64</v>
      </c>
    </row>
    <row r="5996" spans="1:4" x14ac:dyDescent="0.25">
      <c r="A5996" s="67">
        <v>70080307</v>
      </c>
      <c r="B5996" s="63" t="s">
        <v>363</v>
      </c>
      <c r="C5996" s="67" t="s">
        <v>77</v>
      </c>
      <c r="D5996" s="489">
        <v>23713.61</v>
      </c>
    </row>
    <row r="5997" spans="1:4" x14ac:dyDescent="0.25">
      <c r="A5997" s="67">
        <v>70080308</v>
      </c>
      <c r="B5997" s="63" t="s">
        <v>364</v>
      </c>
      <c r="C5997" s="67" t="s">
        <v>77</v>
      </c>
      <c r="D5997" s="489">
        <v>33382.699999999997</v>
      </c>
    </row>
    <row r="5998" spans="1:4" x14ac:dyDescent="0.25">
      <c r="A5998" s="67">
        <v>70080309</v>
      </c>
      <c r="B5998" s="63" t="s">
        <v>365</v>
      </c>
      <c r="C5998" s="67" t="s">
        <v>77</v>
      </c>
      <c r="D5998" s="489">
        <v>39566.06</v>
      </c>
    </row>
    <row r="5999" spans="1:4" x14ac:dyDescent="0.25">
      <c r="A5999" s="67">
        <v>70080310</v>
      </c>
      <c r="B5999" s="63" t="s">
        <v>366</v>
      </c>
      <c r="C5999" s="67" t="s">
        <v>77</v>
      </c>
      <c r="D5999" s="489">
        <v>47782.27</v>
      </c>
    </row>
    <row r="6000" spans="1:4" x14ac:dyDescent="0.25">
      <c r="A6000" s="67">
        <v>70080311</v>
      </c>
      <c r="B6000" s="63" t="s">
        <v>367</v>
      </c>
      <c r="C6000" s="67" t="s">
        <v>77</v>
      </c>
      <c r="D6000" s="489">
        <v>65882.23</v>
      </c>
    </row>
    <row r="6001" spans="1:4" x14ac:dyDescent="0.25">
      <c r="A6001" s="67">
        <v>70080312</v>
      </c>
      <c r="B6001" s="63" t="s">
        <v>368</v>
      </c>
      <c r="C6001" s="67" t="s">
        <v>77</v>
      </c>
      <c r="D6001" s="489">
        <v>74075.38</v>
      </c>
    </row>
    <row r="6002" spans="1:4" x14ac:dyDescent="0.25">
      <c r="A6002" s="67">
        <v>70080301</v>
      </c>
      <c r="B6002" s="63" t="s">
        <v>369</v>
      </c>
      <c r="C6002" s="67" t="s">
        <v>77</v>
      </c>
      <c r="D6002" s="489">
        <v>8669.56</v>
      </c>
    </row>
    <row r="6003" spans="1:4" x14ac:dyDescent="0.25">
      <c r="A6003" s="67">
        <v>70080302</v>
      </c>
      <c r="B6003" s="63" t="s">
        <v>370</v>
      </c>
      <c r="C6003" s="67" t="s">
        <v>77</v>
      </c>
      <c r="D6003" s="489">
        <v>9306.36</v>
      </c>
    </row>
    <row r="6004" spans="1:4" x14ac:dyDescent="0.25">
      <c r="A6004" s="67">
        <v>70080303</v>
      </c>
      <c r="B6004" s="63" t="s">
        <v>371</v>
      </c>
      <c r="C6004" s="67" t="s">
        <v>77</v>
      </c>
      <c r="D6004" s="489">
        <v>9941.8700000000008</v>
      </c>
    </row>
    <row r="6005" spans="1:4" x14ac:dyDescent="0.25">
      <c r="A6005" s="67">
        <v>70080304</v>
      </c>
      <c r="B6005" s="63" t="s">
        <v>372</v>
      </c>
      <c r="C6005" s="67" t="s">
        <v>77</v>
      </c>
      <c r="D6005" s="489">
        <v>11265.44</v>
      </c>
    </row>
    <row r="6006" spans="1:4" x14ac:dyDescent="0.25">
      <c r="A6006" s="67" t="s">
        <v>16552</v>
      </c>
      <c r="B6006" s="63" t="s">
        <v>12529</v>
      </c>
      <c r="C6006" s="67"/>
      <c r="D6006" s="489"/>
    </row>
    <row r="6007" spans="1:4" x14ac:dyDescent="0.25">
      <c r="A6007" s="67">
        <v>70080314</v>
      </c>
      <c r="B6007" s="63" t="s">
        <v>373</v>
      </c>
      <c r="C6007" s="67" t="s">
        <v>69</v>
      </c>
      <c r="D6007" s="489">
        <v>7.8</v>
      </c>
    </row>
    <row r="6008" spans="1:4" x14ac:dyDescent="0.25">
      <c r="A6008" s="67">
        <v>70080315</v>
      </c>
      <c r="B6008" s="63" t="s">
        <v>9580</v>
      </c>
      <c r="C6008" s="67" t="s">
        <v>69</v>
      </c>
      <c r="D6008" s="489">
        <v>3.03</v>
      </c>
    </row>
    <row r="6009" spans="1:4" x14ac:dyDescent="0.25">
      <c r="A6009" s="67">
        <v>70080313</v>
      </c>
      <c r="B6009" s="63" t="s">
        <v>374</v>
      </c>
      <c r="C6009" s="67" t="s">
        <v>69</v>
      </c>
      <c r="D6009" s="489">
        <v>41.16</v>
      </c>
    </row>
    <row r="6010" spans="1:4" x14ac:dyDescent="0.25">
      <c r="A6010" s="67" t="s">
        <v>16553</v>
      </c>
      <c r="B6010" s="63" t="s">
        <v>12530</v>
      </c>
      <c r="C6010" s="67"/>
      <c r="D6010" s="489"/>
    </row>
    <row r="6011" spans="1:4" x14ac:dyDescent="0.25">
      <c r="A6011" s="67" t="s">
        <v>14083</v>
      </c>
      <c r="B6011" s="63" t="s">
        <v>375</v>
      </c>
      <c r="C6011" s="67" t="s">
        <v>75</v>
      </c>
      <c r="D6011" s="489">
        <v>184.24</v>
      </c>
    </row>
    <row r="6012" spans="1:4" x14ac:dyDescent="0.25">
      <c r="A6012" s="67" t="s">
        <v>16554</v>
      </c>
      <c r="B6012" s="63" t="s">
        <v>12531</v>
      </c>
      <c r="C6012" s="67"/>
      <c r="D6012" s="489"/>
    </row>
    <row r="6013" spans="1:4" x14ac:dyDescent="0.25">
      <c r="A6013" s="67" t="s">
        <v>14084</v>
      </c>
      <c r="B6013" s="63" t="s">
        <v>310</v>
      </c>
      <c r="C6013" s="67" t="s">
        <v>74</v>
      </c>
      <c r="D6013" s="489">
        <v>149.47999999999999</v>
      </c>
    </row>
    <row r="6014" spans="1:4" x14ac:dyDescent="0.25">
      <c r="A6014" s="67" t="s">
        <v>14085</v>
      </c>
      <c r="B6014" s="63" t="s">
        <v>311</v>
      </c>
      <c r="C6014" s="67" t="s">
        <v>74</v>
      </c>
      <c r="D6014" s="489">
        <v>179.35</v>
      </c>
    </row>
    <row r="6015" spans="1:4" x14ac:dyDescent="0.25">
      <c r="A6015" s="67" t="s">
        <v>14086</v>
      </c>
      <c r="B6015" s="63" t="s">
        <v>312</v>
      </c>
      <c r="C6015" s="67" t="s">
        <v>74</v>
      </c>
      <c r="D6015" s="489">
        <v>239.09</v>
      </c>
    </row>
    <row r="6016" spans="1:4" x14ac:dyDescent="0.25">
      <c r="A6016" s="67" t="s">
        <v>14087</v>
      </c>
      <c r="B6016" s="63" t="s">
        <v>313</v>
      </c>
      <c r="C6016" s="67" t="s">
        <v>74</v>
      </c>
      <c r="D6016" s="489">
        <v>298.92</v>
      </c>
    </row>
    <row r="6017" spans="1:4" x14ac:dyDescent="0.25">
      <c r="A6017" s="67" t="s">
        <v>14088</v>
      </c>
      <c r="B6017" s="63" t="s">
        <v>314</v>
      </c>
      <c r="C6017" s="67" t="s">
        <v>74</v>
      </c>
      <c r="D6017" s="489">
        <v>358.71</v>
      </c>
    </row>
    <row r="6018" spans="1:4" x14ac:dyDescent="0.25">
      <c r="A6018" s="67" t="s">
        <v>14089</v>
      </c>
      <c r="B6018" s="63" t="s">
        <v>315</v>
      </c>
      <c r="C6018" s="67" t="s">
        <v>74</v>
      </c>
      <c r="D6018" s="489">
        <v>418.5</v>
      </c>
    </row>
    <row r="6019" spans="1:4" x14ac:dyDescent="0.25">
      <c r="A6019" s="67" t="s">
        <v>14090</v>
      </c>
      <c r="B6019" s="63" t="s">
        <v>316</v>
      </c>
      <c r="C6019" s="67" t="s">
        <v>74</v>
      </c>
      <c r="D6019" s="489">
        <v>448.44</v>
      </c>
    </row>
    <row r="6020" spans="1:4" x14ac:dyDescent="0.25">
      <c r="A6020" s="67" t="s">
        <v>14091</v>
      </c>
      <c r="B6020" s="63" t="s">
        <v>317</v>
      </c>
      <c r="C6020" s="67" t="s">
        <v>74</v>
      </c>
      <c r="D6020" s="489">
        <v>478.32</v>
      </c>
    </row>
    <row r="6021" spans="1:4" x14ac:dyDescent="0.25">
      <c r="A6021" s="67" t="s">
        <v>14092</v>
      </c>
      <c r="B6021" s="63" t="s">
        <v>318</v>
      </c>
      <c r="C6021" s="67" t="s">
        <v>74</v>
      </c>
      <c r="D6021" s="489">
        <v>538.11</v>
      </c>
    </row>
    <row r="6022" spans="1:4" x14ac:dyDescent="0.25">
      <c r="A6022" s="67" t="s">
        <v>14093</v>
      </c>
      <c r="B6022" s="63" t="s">
        <v>319</v>
      </c>
      <c r="C6022" s="67" t="s">
        <v>74</v>
      </c>
      <c r="D6022" s="489">
        <v>59.83</v>
      </c>
    </row>
    <row r="6023" spans="1:4" x14ac:dyDescent="0.25">
      <c r="A6023" s="67" t="s">
        <v>14094</v>
      </c>
      <c r="B6023" s="63" t="s">
        <v>320</v>
      </c>
      <c r="C6023" s="67" t="s">
        <v>74</v>
      </c>
      <c r="D6023" s="489">
        <v>597.94000000000005</v>
      </c>
    </row>
    <row r="6024" spans="1:4" x14ac:dyDescent="0.25">
      <c r="A6024" s="67" t="s">
        <v>14095</v>
      </c>
      <c r="B6024" s="63" t="s">
        <v>321</v>
      </c>
      <c r="C6024" s="67" t="s">
        <v>74</v>
      </c>
      <c r="D6024" s="489">
        <v>89.68</v>
      </c>
    </row>
    <row r="6025" spans="1:4" x14ac:dyDescent="0.25">
      <c r="A6025" s="67" t="s">
        <v>14096</v>
      </c>
      <c r="B6025" s="63" t="s">
        <v>322</v>
      </c>
      <c r="C6025" s="67" t="s">
        <v>74</v>
      </c>
      <c r="D6025" s="489">
        <v>119.54</v>
      </c>
    </row>
    <row r="6026" spans="1:4" x14ac:dyDescent="0.25">
      <c r="A6026" s="67" t="s">
        <v>16555</v>
      </c>
      <c r="B6026" s="63" t="s">
        <v>376</v>
      </c>
      <c r="C6026" s="67"/>
      <c r="D6026" s="489"/>
    </row>
    <row r="6027" spans="1:4" x14ac:dyDescent="0.25">
      <c r="A6027" s="67" t="s">
        <v>14097</v>
      </c>
      <c r="B6027" s="63" t="s">
        <v>376</v>
      </c>
      <c r="C6027" s="67" t="s">
        <v>75</v>
      </c>
      <c r="D6027" s="489">
        <v>127.49</v>
      </c>
    </row>
    <row r="6028" spans="1:4" x14ac:dyDescent="0.25">
      <c r="A6028" s="67" t="s">
        <v>16556</v>
      </c>
      <c r="B6028" s="63" t="s">
        <v>12532</v>
      </c>
      <c r="C6028" s="67"/>
      <c r="D6028" s="489"/>
    </row>
    <row r="6029" spans="1:4" x14ac:dyDescent="0.25">
      <c r="A6029" s="67" t="s">
        <v>14098</v>
      </c>
      <c r="B6029" s="63" t="s">
        <v>9570</v>
      </c>
      <c r="C6029" s="67" t="s">
        <v>77</v>
      </c>
      <c r="D6029" s="489">
        <v>10.17</v>
      </c>
    </row>
    <row r="6030" spans="1:4" x14ac:dyDescent="0.25">
      <c r="A6030" s="67" t="s">
        <v>14099</v>
      </c>
      <c r="B6030" s="63" t="s">
        <v>9571</v>
      </c>
      <c r="C6030" s="67" t="s">
        <v>77</v>
      </c>
      <c r="D6030" s="489">
        <v>12.2</v>
      </c>
    </row>
    <row r="6031" spans="1:4" x14ac:dyDescent="0.25">
      <c r="A6031" s="67" t="s">
        <v>14100</v>
      </c>
      <c r="B6031" s="63" t="s">
        <v>9572</v>
      </c>
      <c r="C6031" s="67" t="s">
        <v>77</v>
      </c>
      <c r="D6031" s="489">
        <v>16.27</v>
      </c>
    </row>
    <row r="6032" spans="1:4" x14ac:dyDescent="0.25">
      <c r="A6032" s="67" t="s">
        <v>14101</v>
      </c>
      <c r="B6032" s="63" t="s">
        <v>9573</v>
      </c>
      <c r="C6032" s="67" t="s">
        <v>77</v>
      </c>
      <c r="D6032" s="489">
        <v>20.329999999999998</v>
      </c>
    </row>
    <row r="6033" spans="1:4" x14ac:dyDescent="0.25">
      <c r="A6033" s="67" t="s">
        <v>14102</v>
      </c>
      <c r="B6033" s="63" t="s">
        <v>9574</v>
      </c>
      <c r="C6033" s="67" t="s">
        <v>77</v>
      </c>
      <c r="D6033" s="489">
        <v>24.4</v>
      </c>
    </row>
    <row r="6034" spans="1:4" x14ac:dyDescent="0.25">
      <c r="A6034" s="67" t="s">
        <v>14103</v>
      </c>
      <c r="B6034" s="63" t="s">
        <v>9575</v>
      </c>
      <c r="C6034" s="67" t="s">
        <v>77</v>
      </c>
      <c r="D6034" s="489">
        <v>28.47</v>
      </c>
    </row>
    <row r="6035" spans="1:4" x14ac:dyDescent="0.25">
      <c r="A6035" s="67" t="s">
        <v>14104</v>
      </c>
      <c r="B6035" s="63" t="s">
        <v>9576</v>
      </c>
      <c r="C6035" s="67" t="s">
        <v>77</v>
      </c>
      <c r="D6035" s="489">
        <v>61</v>
      </c>
    </row>
    <row r="6036" spans="1:4" x14ac:dyDescent="0.25">
      <c r="A6036" s="67" t="s">
        <v>14105</v>
      </c>
      <c r="B6036" s="63" t="s">
        <v>9577</v>
      </c>
      <c r="C6036" s="67" t="s">
        <v>77</v>
      </c>
      <c r="D6036" s="489">
        <v>65.069999999999993</v>
      </c>
    </row>
    <row r="6037" spans="1:4" x14ac:dyDescent="0.25">
      <c r="A6037" s="67" t="s">
        <v>14106</v>
      </c>
      <c r="B6037" s="63" t="s">
        <v>9578</v>
      </c>
      <c r="C6037" s="67" t="s">
        <v>77</v>
      </c>
      <c r="D6037" s="489">
        <v>91.51</v>
      </c>
    </row>
    <row r="6038" spans="1:4" x14ac:dyDescent="0.25">
      <c r="A6038" s="67" t="s">
        <v>14107</v>
      </c>
      <c r="B6038" s="63" t="s">
        <v>9567</v>
      </c>
      <c r="C6038" s="67" t="s">
        <v>77</v>
      </c>
      <c r="D6038" s="489">
        <v>4.07</v>
      </c>
    </row>
    <row r="6039" spans="1:4" x14ac:dyDescent="0.25">
      <c r="A6039" s="67" t="s">
        <v>14108</v>
      </c>
      <c r="B6039" s="63" t="s">
        <v>9579</v>
      </c>
      <c r="C6039" s="67" t="s">
        <v>77</v>
      </c>
      <c r="D6039" s="489">
        <v>101.67</v>
      </c>
    </row>
    <row r="6040" spans="1:4" x14ac:dyDescent="0.25">
      <c r="A6040" s="67" t="s">
        <v>14109</v>
      </c>
      <c r="B6040" s="63" t="s">
        <v>9568</v>
      </c>
      <c r="C6040" s="67" t="s">
        <v>77</v>
      </c>
      <c r="D6040" s="489">
        <v>6.09</v>
      </c>
    </row>
    <row r="6041" spans="1:4" x14ac:dyDescent="0.25">
      <c r="A6041" s="67" t="s">
        <v>14110</v>
      </c>
      <c r="B6041" s="63" t="s">
        <v>9569</v>
      </c>
      <c r="C6041" s="67" t="s">
        <v>77</v>
      </c>
      <c r="D6041" s="489">
        <v>8.1300000000000008</v>
      </c>
    </row>
    <row r="6042" spans="1:4" x14ac:dyDescent="0.25">
      <c r="A6042" s="67" t="s">
        <v>16557</v>
      </c>
      <c r="B6042" s="63" t="s">
        <v>12533</v>
      </c>
      <c r="C6042" s="67"/>
      <c r="D6042" s="489"/>
    </row>
    <row r="6043" spans="1:4" x14ac:dyDescent="0.25">
      <c r="A6043" s="67" t="s">
        <v>14111</v>
      </c>
      <c r="B6043" s="63" t="s">
        <v>9565</v>
      </c>
      <c r="C6043" s="67" t="s">
        <v>74</v>
      </c>
      <c r="D6043" s="489">
        <v>577.88</v>
      </c>
    </row>
    <row r="6044" spans="1:4" x14ac:dyDescent="0.25">
      <c r="A6044" s="67" t="s">
        <v>14112</v>
      </c>
      <c r="B6044" s="63" t="s">
        <v>9563</v>
      </c>
      <c r="C6044" s="67" t="s">
        <v>74</v>
      </c>
      <c r="D6044" s="489">
        <v>352.05</v>
      </c>
    </row>
    <row r="6045" spans="1:4" x14ac:dyDescent="0.25">
      <c r="A6045" s="67" t="s">
        <v>14113</v>
      </c>
      <c r="B6045" s="63" t="s">
        <v>9566</v>
      </c>
      <c r="C6045" s="67" t="s">
        <v>74</v>
      </c>
      <c r="D6045" s="489">
        <v>704.08</v>
      </c>
    </row>
    <row r="6046" spans="1:4" x14ac:dyDescent="0.25">
      <c r="A6046" s="67" t="s">
        <v>14114</v>
      </c>
      <c r="B6046" s="63" t="s">
        <v>9564</v>
      </c>
      <c r="C6046" s="67" t="s">
        <v>74</v>
      </c>
      <c r="D6046" s="489">
        <v>498.37</v>
      </c>
    </row>
    <row r="6047" spans="1:4" x14ac:dyDescent="0.25">
      <c r="A6047" s="67" t="s">
        <v>16558</v>
      </c>
      <c r="B6047" s="63" t="s">
        <v>12534</v>
      </c>
      <c r="C6047" s="67"/>
      <c r="D6047" s="489"/>
    </row>
    <row r="6048" spans="1:4" x14ac:dyDescent="0.25">
      <c r="A6048" s="67" t="s">
        <v>14115</v>
      </c>
      <c r="B6048" s="63" t="s">
        <v>310</v>
      </c>
      <c r="C6048" s="67" t="s">
        <v>77</v>
      </c>
      <c r="D6048" s="489">
        <v>280.8</v>
      </c>
    </row>
    <row r="6049" spans="1:4" x14ac:dyDescent="0.25">
      <c r="A6049" s="67" t="s">
        <v>14116</v>
      </c>
      <c r="B6049" s="63" t="s">
        <v>311</v>
      </c>
      <c r="C6049" s="67" t="s">
        <v>77</v>
      </c>
      <c r="D6049" s="489">
        <v>336.95</v>
      </c>
    </row>
    <row r="6050" spans="1:4" x14ac:dyDescent="0.25">
      <c r="A6050" s="67" t="s">
        <v>14117</v>
      </c>
      <c r="B6050" s="63" t="s">
        <v>312</v>
      </c>
      <c r="C6050" s="67" t="s">
        <v>77</v>
      </c>
      <c r="D6050" s="489">
        <v>449.25</v>
      </c>
    </row>
    <row r="6051" spans="1:4" x14ac:dyDescent="0.25">
      <c r="A6051" s="67" t="s">
        <v>14118</v>
      </c>
      <c r="B6051" s="63" t="s">
        <v>313</v>
      </c>
      <c r="C6051" s="67" t="s">
        <v>77</v>
      </c>
      <c r="D6051" s="489">
        <v>561.54999999999995</v>
      </c>
    </row>
    <row r="6052" spans="1:4" x14ac:dyDescent="0.25">
      <c r="A6052" s="67" t="s">
        <v>14119</v>
      </c>
      <c r="B6052" s="63" t="s">
        <v>314</v>
      </c>
      <c r="C6052" s="67" t="s">
        <v>77</v>
      </c>
      <c r="D6052" s="489">
        <v>673.86</v>
      </c>
    </row>
    <row r="6053" spans="1:4" x14ac:dyDescent="0.25">
      <c r="A6053" s="67" t="s">
        <v>14120</v>
      </c>
      <c r="B6053" s="63" t="s">
        <v>315</v>
      </c>
      <c r="C6053" s="67" t="s">
        <v>77</v>
      </c>
      <c r="D6053" s="489">
        <v>786.2</v>
      </c>
    </row>
    <row r="6054" spans="1:4" x14ac:dyDescent="0.25">
      <c r="A6054" s="67" t="s">
        <v>14121</v>
      </c>
      <c r="B6054" s="63" t="s">
        <v>316</v>
      </c>
      <c r="C6054" s="67" t="s">
        <v>77</v>
      </c>
      <c r="D6054" s="489">
        <v>842.35</v>
      </c>
    </row>
    <row r="6055" spans="1:4" x14ac:dyDescent="0.25">
      <c r="A6055" s="67" t="s">
        <v>14122</v>
      </c>
      <c r="B6055" s="63" t="s">
        <v>317</v>
      </c>
      <c r="C6055" s="67" t="s">
        <v>77</v>
      </c>
      <c r="D6055" s="489">
        <v>898.5</v>
      </c>
    </row>
    <row r="6056" spans="1:4" x14ac:dyDescent="0.25">
      <c r="A6056" s="67" t="s">
        <v>14123</v>
      </c>
      <c r="B6056" s="63" t="s">
        <v>318</v>
      </c>
      <c r="C6056" s="67" t="s">
        <v>77</v>
      </c>
      <c r="D6056" s="489">
        <v>1010.81</v>
      </c>
    </row>
    <row r="6057" spans="1:4" x14ac:dyDescent="0.25">
      <c r="A6057" s="67" t="s">
        <v>14124</v>
      </c>
      <c r="B6057" s="63" t="s">
        <v>319</v>
      </c>
      <c r="C6057" s="67" t="s">
        <v>77</v>
      </c>
      <c r="D6057" s="489">
        <v>112.3</v>
      </c>
    </row>
    <row r="6058" spans="1:4" x14ac:dyDescent="0.25">
      <c r="A6058" s="67" t="s">
        <v>14125</v>
      </c>
      <c r="B6058" s="63" t="s">
        <v>320</v>
      </c>
      <c r="C6058" s="67" t="s">
        <v>77</v>
      </c>
      <c r="D6058" s="489">
        <v>1123.1099999999999</v>
      </c>
    </row>
    <row r="6059" spans="1:4" x14ac:dyDescent="0.25">
      <c r="A6059" s="67" t="s">
        <v>14126</v>
      </c>
      <c r="B6059" s="63" t="s">
        <v>321</v>
      </c>
      <c r="C6059" s="67" t="s">
        <v>77</v>
      </c>
      <c r="D6059" s="489">
        <v>168.46</v>
      </c>
    </row>
    <row r="6060" spans="1:4" x14ac:dyDescent="0.25">
      <c r="A6060" s="67" t="s">
        <v>14127</v>
      </c>
      <c r="B6060" s="63" t="s">
        <v>322</v>
      </c>
      <c r="C6060" s="67" t="s">
        <v>77</v>
      </c>
      <c r="D6060" s="489">
        <v>224.61</v>
      </c>
    </row>
    <row r="6061" spans="1:4" x14ac:dyDescent="0.25">
      <c r="A6061" s="67" t="s">
        <v>16559</v>
      </c>
      <c r="B6061" s="63" t="s">
        <v>12535</v>
      </c>
      <c r="C6061" s="67"/>
      <c r="D6061" s="489"/>
    </row>
    <row r="6062" spans="1:4" x14ac:dyDescent="0.25">
      <c r="A6062" s="67" t="s">
        <v>14128</v>
      </c>
      <c r="B6062" s="63" t="s">
        <v>323</v>
      </c>
      <c r="C6062" s="67" t="s">
        <v>77</v>
      </c>
      <c r="D6062" s="489">
        <v>1669.39</v>
      </c>
    </row>
    <row r="6063" spans="1:4" x14ac:dyDescent="0.25">
      <c r="A6063" s="67" t="s">
        <v>14129</v>
      </c>
      <c r="B6063" s="63" t="s">
        <v>324</v>
      </c>
      <c r="C6063" s="67" t="s">
        <v>77</v>
      </c>
      <c r="D6063" s="489">
        <v>1907.91</v>
      </c>
    </row>
    <row r="6064" spans="1:4" x14ac:dyDescent="0.25">
      <c r="A6064" s="67" t="s">
        <v>16560</v>
      </c>
      <c r="B6064" s="63" t="s">
        <v>12536</v>
      </c>
      <c r="C6064" s="67"/>
      <c r="D6064" s="489"/>
    </row>
    <row r="6065" spans="1:4" x14ac:dyDescent="0.25">
      <c r="A6065" s="67">
        <v>70080340</v>
      </c>
      <c r="B6065" s="63" t="s">
        <v>10041</v>
      </c>
      <c r="C6065" s="67" t="s">
        <v>377</v>
      </c>
      <c r="D6065" s="489">
        <v>17.05</v>
      </c>
    </row>
    <row r="6066" spans="1:4" x14ac:dyDescent="0.25">
      <c r="A6066" s="67">
        <v>70080341</v>
      </c>
      <c r="B6066" s="63" t="s">
        <v>10042</v>
      </c>
      <c r="C6066" s="67" t="s">
        <v>377</v>
      </c>
      <c r="D6066" s="489">
        <v>30.53</v>
      </c>
    </row>
    <row r="6067" spans="1:4" x14ac:dyDescent="0.25">
      <c r="A6067" s="67">
        <v>70080339</v>
      </c>
      <c r="B6067" s="63" t="s">
        <v>10040</v>
      </c>
      <c r="C6067" s="67" t="s">
        <v>377</v>
      </c>
      <c r="D6067" s="489">
        <v>12.9</v>
      </c>
    </row>
    <row r="6068" spans="1:4" x14ac:dyDescent="0.25">
      <c r="A6068" s="67">
        <v>70080331</v>
      </c>
      <c r="B6068" s="63" t="s">
        <v>378</v>
      </c>
      <c r="C6068" s="67" t="s">
        <v>377</v>
      </c>
      <c r="D6068" s="489">
        <v>18.690000000000001</v>
      </c>
    </row>
    <row r="6069" spans="1:4" x14ac:dyDescent="0.25">
      <c r="A6069" s="67">
        <v>70080332</v>
      </c>
      <c r="B6069" s="63" t="s">
        <v>379</v>
      </c>
      <c r="C6069" s="67" t="s">
        <v>377</v>
      </c>
      <c r="D6069" s="489">
        <v>27.43</v>
      </c>
    </row>
    <row r="6070" spans="1:4" x14ac:dyDescent="0.25">
      <c r="A6070" s="67">
        <v>70080333</v>
      </c>
      <c r="B6070" s="63" t="s">
        <v>380</v>
      </c>
      <c r="C6070" s="67" t="s">
        <v>377</v>
      </c>
      <c r="D6070" s="489">
        <v>37.44</v>
      </c>
    </row>
    <row r="6071" spans="1:4" x14ac:dyDescent="0.25">
      <c r="A6071" s="67">
        <v>70080334</v>
      </c>
      <c r="B6071" s="63" t="s">
        <v>381</v>
      </c>
      <c r="C6071" s="67" t="s">
        <v>377</v>
      </c>
      <c r="D6071" s="489">
        <v>53.39</v>
      </c>
    </row>
    <row r="6072" spans="1:4" x14ac:dyDescent="0.25">
      <c r="A6072" s="67">
        <v>70080335</v>
      </c>
      <c r="B6072" s="63" t="s">
        <v>382</v>
      </c>
      <c r="C6072" s="67" t="s">
        <v>377</v>
      </c>
      <c r="D6072" s="489">
        <v>75.97</v>
      </c>
    </row>
    <row r="6073" spans="1:4" x14ac:dyDescent="0.25">
      <c r="A6073" s="67">
        <v>70080336</v>
      </c>
      <c r="B6073" s="63" t="s">
        <v>383</v>
      </c>
      <c r="C6073" s="67" t="s">
        <v>377</v>
      </c>
      <c r="D6073" s="489">
        <v>106.33</v>
      </c>
    </row>
    <row r="6074" spans="1:4" x14ac:dyDescent="0.25">
      <c r="A6074" s="67">
        <v>70080337</v>
      </c>
      <c r="B6074" s="63" t="s">
        <v>10038</v>
      </c>
      <c r="C6074" s="67" t="s">
        <v>377</v>
      </c>
      <c r="D6074" s="489">
        <v>127.6</v>
      </c>
    </row>
    <row r="6075" spans="1:4" x14ac:dyDescent="0.25">
      <c r="A6075" s="67">
        <v>70080338</v>
      </c>
      <c r="B6075" s="63" t="s">
        <v>10039</v>
      </c>
      <c r="C6075" s="67" t="s">
        <v>377</v>
      </c>
      <c r="D6075" s="489">
        <v>159.49</v>
      </c>
    </row>
    <row r="6076" spans="1:4" x14ac:dyDescent="0.25">
      <c r="A6076" s="67">
        <v>70080329</v>
      </c>
      <c r="B6076" s="63" t="s">
        <v>384</v>
      </c>
      <c r="C6076" s="67" t="s">
        <v>377</v>
      </c>
      <c r="D6076" s="489">
        <v>5.45</v>
      </c>
    </row>
    <row r="6077" spans="1:4" x14ac:dyDescent="0.25">
      <c r="A6077" s="67">
        <v>70080330</v>
      </c>
      <c r="B6077" s="63" t="s">
        <v>10037</v>
      </c>
      <c r="C6077" s="67" t="s">
        <v>377</v>
      </c>
      <c r="D6077" s="489">
        <v>12.02</v>
      </c>
    </row>
    <row r="6078" spans="1:4" x14ac:dyDescent="0.25">
      <c r="A6078" s="67"/>
      <c r="B6078" s="63" t="s">
        <v>12505</v>
      </c>
      <c r="C6078" s="67"/>
      <c r="D6078" s="489"/>
    </row>
    <row r="6079" spans="1:4" x14ac:dyDescent="0.25">
      <c r="A6079" s="67"/>
      <c r="B6079" s="63" t="s">
        <v>12505</v>
      </c>
      <c r="C6079" s="67"/>
      <c r="D6079" s="489"/>
    </row>
    <row r="6080" spans="1:4" x14ac:dyDescent="0.25">
      <c r="A6080" s="67" t="s">
        <v>16561</v>
      </c>
      <c r="B6080" s="63" t="s">
        <v>16562</v>
      </c>
      <c r="C6080" s="67" t="s">
        <v>74</v>
      </c>
      <c r="D6080" s="489">
        <v>292.99</v>
      </c>
    </row>
    <row r="6081" spans="1:4" x14ac:dyDescent="0.25">
      <c r="A6081" s="67" t="s">
        <v>16563</v>
      </c>
      <c r="B6081" s="63" t="s">
        <v>16564</v>
      </c>
      <c r="C6081" s="67" t="s">
        <v>74</v>
      </c>
      <c r="D6081" s="489">
        <v>179.53</v>
      </c>
    </row>
    <row r="6082" spans="1:4" x14ac:dyDescent="0.25">
      <c r="A6082" s="67" t="s">
        <v>16565</v>
      </c>
      <c r="B6082" s="63" t="s">
        <v>16566</v>
      </c>
      <c r="C6082" s="67" t="s">
        <v>74</v>
      </c>
      <c r="D6082" s="489">
        <v>359.03</v>
      </c>
    </row>
    <row r="6083" spans="1:4" x14ac:dyDescent="0.25">
      <c r="A6083" s="67" t="s">
        <v>16567</v>
      </c>
      <c r="B6083" s="63" t="s">
        <v>16568</v>
      </c>
      <c r="C6083" s="67" t="s">
        <v>74</v>
      </c>
      <c r="D6083" s="489">
        <v>254.4</v>
      </c>
    </row>
    <row r="6084" spans="1:4" x14ac:dyDescent="0.25">
      <c r="A6084" s="67" t="s">
        <v>16569</v>
      </c>
      <c r="B6084" s="63" t="s">
        <v>16570</v>
      </c>
      <c r="C6084" s="67" t="s">
        <v>71</v>
      </c>
      <c r="D6084" s="489">
        <v>906.97</v>
      </c>
    </row>
    <row r="6085" spans="1:4" x14ac:dyDescent="0.25">
      <c r="A6085" s="67"/>
      <c r="B6085" s="63" t="s">
        <v>16648</v>
      </c>
      <c r="C6085" s="67"/>
      <c r="D6085" s="489"/>
    </row>
    <row r="6086" spans="1:4" x14ac:dyDescent="0.25">
      <c r="A6086" s="67">
        <v>220201</v>
      </c>
      <c r="B6086" s="63" t="s">
        <v>16369</v>
      </c>
      <c r="C6086" s="67" t="s">
        <v>397</v>
      </c>
      <c r="D6086" s="489">
        <v>86.56</v>
      </c>
    </row>
    <row r="6087" spans="1:4" x14ac:dyDescent="0.25">
      <c r="A6087" s="67">
        <v>220202</v>
      </c>
      <c r="B6087" s="63" t="s">
        <v>16370</v>
      </c>
      <c r="C6087" s="67" t="s">
        <v>397</v>
      </c>
      <c r="D6087" s="489">
        <v>16.93</v>
      </c>
    </row>
    <row r="6088" spans="1:4" x14ac:dyDescent="0.25">
      <c r="A6088" s="67">
        <v>220203</v>
      </c>
      <c r="B6088" s="63" t="s">
        <v>16371</v>
      </c>
      <c r="C6088" s="67" t="s">
        <v>397</v>
      </c>
      <c r="D6088" s="489">
        <v>32.44</v>
      </c>
    </row>
    <row r="6089" spans="1:4" x14ac:dyDescent="0.25">
      <c r="A6089" s="67">
        <v>220204</v>
      </c>
      <c r="B6089" s="63" t="s">
        <v>16372</v>
      </c>
      <c r="C6089" s="67" t="s">
        <v>397</v>
      </c>
      <c r="D6089" s="489">
        <v>33.79</v>
      </c>
    </row>
    <row r="6090" spans="1:4" x14ac:dyDescent="0.25">
      <c r="A6090" s="67">
        <v>220205</v>
      </c>
      <c r="B6090" s="63" t="s">
        <v>16649</v>
      </c>
      <c r="C6090" s="67" t="s">
        <v>11176</v>
      </c>
      <c r="D6090" s="489">
        <v>1.08</v>
      </c>
    </row>
    <row r="6091" spans="1:4" x14ac:dyDescent="0.25">
      <c r="A6091" s="67"/>
      <c r="B6091" s="63" t="s">
        <v>12537</v>
      </c>
      <c r="C6091" s="67"/>
      <c r="D6091" s="489"/>
    </row>
    <row r="6092" spans="1:4" x14ac:dyDescent="0.25">
      <c r="A6092" s="67">
        <v>307400</v>
      </c>
      <c r="B6092" s="63" t="s">
        <v>12538</v>
      </c>
      <c r="C6092" s="67"/>
      <c r="D6092" s="489"/>
    </row>
    <row r="6093" spans="1:4" x14ac:dyDescent="0.25">
      <c r="A6093" s="67">
        <v>74000536</v>
      </c>
      <c r="B6093" s="63" t="s">
        <v>1869</v>
      </c>
      <c r="C6093" s="67" t="s">
        <v>77</v>
      </c>
      <c r="D6093" s="489">
        <v>100.43</v>
      </c>
    </row>
    <row r="6094" spans="1:4" x14ac:dyDescent="0.25">
      <c r="A6094" s="67">
        <v>74000537</v>
      </c>
      <c r="B6094" s="63" t="s">
        <v>1870</v>
      </c>
      <c r="C6094" s="67" t="s">
        <v>77</v>
      </c>
      <c r="D6094" s="489">
        <v>71.73</v>
      </c>
    </row>
    <row r="6095" spans="1:4" x14ac:dyDescent="0.25">
      <c r="A6095" s="67">
        <v>309200</v>
      </c>
      <c r="B6095" s="63" t="s">
        <v>12539</v>
      </c>
      <c r="C6095" s="67"/>
      <c r="D6095" s="489"/>
    </row>
    <row r="6096" spans="1:4" ht="37.5" x14ac:dyDescent="0.25">
      <c r="A6096" s="67">
        <v>74000551</v>
      </c>
      <c r="B6096" s="63" t="s">
        <v>1871</v>
      </c>
      <c r="C6096" s="67" t="s">
        <v>1844</v>
      </c>
      <c r="D6096" s="489">
        <v>2825.65</v>
      </c>
    </row>
    <row r="6097" spans="1:4" ht="37.5" x14ac:dyDescent="0.25">
      <c r="A6097" s="67">
        <v>74000549</v>
      </c>
      <c r="B6097" s="63" t="s">
        <v>1872</v>
      </c>
      <c r="C6097" s="67" t="s">
        <v>1844</v>
      </c>
      <c r="D6097" s="489">
        <v>2763.98</v>
      </c>
    </row>
    <row r="6098" spans="1:4" ht="37.5" x14ac:dyDescent="0.25">
      <c r="A6098" s="67">
        <v>74000552</v>
      </c>
      <c r="B6098" s="63" t="s">
        <v>1873</v>
      </c>
      <c r="C6098" s="67" t="s">
        <v>1844</v>
      </c>
      <c r="D6098" s="489">
        <v>3132.21</v>
      </c>
    </row>
    <row r="6099" spans="1:4" ht="37.5" x14ac:dyDescent="0.25">
      <c r="A6099" s="67">
        <v>74000550</v>
      </c>
      <c r="B6099" s="63" t="s">
        <v>1874</v>
      </c>
      <c r="C6099" s="67" t="s">
        <v>1844</v>
      </c>
      <c r="D6099" s="489">
        <v>3070.54</v>
      </c>
    </row>
    <row r="6100" spans="1:4" x14ac:dyDescent="0.25">
      <c r="A6100" s="67">
        <v>74000553</v>
      </c>
      <c r="B6100" s="63" t="s">
        <v>1875</v>
      </c>
      <c r="C6100" s="67" t="s">
        <v>85</v>
      </c>
      <c r="D6100" s="489">
        <v>1862.28</v>
      </c>
    </row>
    <row r="6101" spans="1:4" x14ac:dyDescent="0.25">
      <c r="A6101" s="67">
        <v>309100</v>
      </c>
      <c r="B6101" s="63" t="s">
        <v>12540</v>
      </c>
      <c r="C6101" s="67"/>
      <c r="D6101" s="489"/>
    </row>
    <row r="6102" spans="1:4" ht="37.5" x14ac:dyDescent="0.25">
      <c r="A6102" s="67">
        <v>74000546</v>
      </c>
      <c r="B6102" s="63" t="s">
        <v>1876</v>
      </c>
      <c r="C6102" s="67" t="s">
        <v>1844</v>
      </c>
      <c r="D6102" s="489">
        <v>2832.64</v>
      </c>
    </row>
    <row r="6103" spans="1:4" ht="37.5" x14ac:dyDescent="0.25">
      <c r="A6103" s="67">
        <v>74000544</v>
      </c>
      <c r="B6103" s="63" t="s">
        <v>1877</v>
      </c>
      <c r="C6103" s="67" t="s">
        <v>1844</v>
      </c>
      <c r="D6103" s="489">
        <v>2763.98</v>
      </c>
    </row>
    <row r="6104" spans="1:4" ht="37.5" x14ac:dyDescent="0.25">
      <c r="A6104" s="67">
        <v>74000547</v>
      </c>
      <c r="B6104" s="63" t="s">
        <v>1878</v>
      </c>
      <c r="C6104" s="67" t="s">
        <v>1844</v>
      </c>
      <c r="D6104" s="489">
        <v>3139.2</v>
      </c>
    </row>
    <row r="6105" spans="1:4" ht="37.5" x14ac:dyDescent="0.25">
      <c r="A6105" s="67">
        <v>74000545</v>
      </c>
      <c r="B6105" s="63" t="s">
        <v>1879</v>
      </c>
      <c r="C6105" s="67" t="s">
        <v>1844</v>
      </c>
      <c r="D6105" s="489">
        <v>3070.54</v>
      </c>
    </row>
    <row r="6106" spans="1:4" x14ac:dyDescent="0.25">
      <c r="A6106" s="67">
        <v>74000548</v>
      </c>
      <c r="B6106" s="63" t="s">
        <v>1880</v>
      </c>
      <c r="C6106" s="67" t="s">
        <v>85</v>
      </c>
      <c r="D6106" s="489">
        <v>1862.28</v>
      </c>
    </row>
    <row r="6107" spans="1:4" x14ac:dyDescent="0.25">
      <c r="A6107" s="67">
        <v>306700</v>
      </c>
      <c r="B6107" s="63" t="s">
        <v>12541</v>
      </c>
      <c r="C6107" s="67"/>
      <c r="D6107" s="489"/>
    </row>
    <row r="6108" spans="1:4" x14ac:dyDescent="0.25">
      <c r="A6108" s="67">
        <v>74000521</v>
      </c>
      <c r="B6108" s="63" t="s">
        <v>2243</v>
      </c>
      <c r="C6108" s="67" t="s">
        <v>77</v>
      </c>
      <c r="D6108" s="489">
        <v>53.43</v>
      </c>
    </row>
    <row r="6109" spans="1:4" ht="25" x14ac:dyDescent="0.25">
      <c r="A6109" s="67">
        <v>74000524</v>
      </c>
      <c r="B6109" s="63" t="s">
        <v>14130</v>
      </c>
      <c r="C6109" s="67" t="s">
        <v>77</v>
      </c>
      <c r="D6109" s="489">
        <v>613.4</v>
      </c>
    </row>
    <row r="6110" spans="1:4" ht="25" x14ac:dyDescent="0.25">
      <c r="A6110" s="67">
        <v>74000518</v>
      </c>
      <c r="B6110" s="63" t="s">
        <v>2244</v>
      </c>
      <c r="C6110" s="67" t="s">
        <v>77</v>
      </c>
      <c r="D6110" s="489">
        <v>173.25</v>
      </c>
    </row>
    <row r="6111" spans="1:4" ht="25" x14ac:dyDescent="0.25">
      <c r="A6111" s="67">
        <v>74000520</v>
      </c>
      <c r="B6111" s="63" t="s">
        <v>2245</v>
      </c>
      <c r="C6111" s="67" t="s">
        <v>77</v>
      </c>
      <c r="D6111" s="489">
        <v>783.05</v>
      </c>
    </row>
    <row r="6112" spans="1:4" ht="25" x14ac:dyDescent="0.25">
      <c r="A6112" s="67">
        <v>74000525</v>
      </c>
      <c r="B6112" s="63" t="s">
        <v>2246</v>
      </c>
      <c r="C6112" s="67" t="s">
        <v>77</v>
      </c>
      <c r="D6112" s="489">
        <v>259.62</v>
      </c>
    </row>
    <row r="6113" spans="1:4" ht="25" x14ac:dyDescent="0.25">
      <c r="A6113" s="67">
        <v>74000519</v>
      </c>
      <c r="B6113" s="63" t="s">
        <v>2247</v>
      </c>
      <c r="C6113" s="67" t="s">
        <v>77</v>
      </c>
      <c r="D6113" s="489">
        <v>128.44</v>
      </c>
    </row>
    <row r="6114" spans="1:4" x14ac:dyDescent="0.25">
      <c r="A6114" s="67">
        <v>74000523</v>
      </c>
      <c r="B6114" s="63" t="s">
        <v>2248</v>
      </c>
      <c r="C6114" s="67" t="s">
        <v>77</v>
      </c>
      <c r="D6114" s="489">
        <v>236.33</v>
      </c>
    </row>
    <row r="6115" spans="1:4" x14ac:dyDescent="0.25">
      <c r="A6115" s="67">
        <v>74000522</v>
      </c>
      <c r="B6115" s="63" t="s">
        <v>2249</v>
      </c>
      <c r="C6115" s="67" t="s">
        <v>77</v>
      </c>
      <c r="D6115" s="489">
        <v>51.54</v>
      </c>
    </row>
    <row r="6116" spans="1:4" x14ac:dyDescent="0.25">
      <c r="A6116" s="67">
        <v>306300</v>
      </c>
      <c r="B6116" s="63" t="s">
        <v>12542</v>
      </c>
      <c r="C6116" s="67"/>
      <c r="D6116" s="489"/>
    </row>
    <row r="6117" spans="1:4" ht="25" x14ac:dyDescent="0.25">
      <c r="A6117" s="67">
        <v>74000478</v>
      </c>
      <c r="B6117" s="63" t="s">
        <v>2250</v>
      </c>
      <c r="C6117" s="67" t="s">
        <v>77</v>
      </c>
      <c r="D6117" s="489">
        <v>1590.89</v>
      </c>
    </row>
    <row r="6118" spans="1:4" ht="25" x14ac:dyDescent="0.25">
      <c r="A6118" s="67">
        <v>74000476</v>
      </c>
      <c r="B6118" s="63" t="s">
        <v>2251</v>
      </c>
      <c r="C6118" s="67" t="s">
        <v>77</v>
      </c>
      <c r="D6118" s="489">
        <v>3096.22</v>
      </c>
    </row>
    <row r="6119" spans="1:4" x14ac:dyDescent="0.25">
      <c r="A6119" s="67">
        <v>74000477</v>
      </c>
      <c r="B6119" s="63" t="s">
        <v>2252</v>
      </c>
      <c r="C6119" s="67" t="s">
        <v>77</v>
      </c>
      <c r="D6119" s="489">
        <v>1587.46</v>
      </c>
    </row>
    <row r="6120" spans="1:4" x14ac:dyDescent="0.25">
      <c r="A6120" s="67">
        <v>306600</v>
      </c>
      <c r="B6120" s="63" t="s">
        <v>12543</v>
      </c>
      <c r="C6120" s="67"/>
      <c r="D6120" s="489"/>
    </row>
    <row r="6121" spans="1:4" x14ac:dyDescent="0.25">
      <c r="A6121" s="67">
        <v>74000517</v>
      </c>
      <c r="B6121" s="63" t="s">
        <v>2253</v>
      </c>
      <c r="C6121" s="67" t="s">
        <v>77</v>
      </c>
      <c r="D6121" s="489">
        <v>4334.1099999999997</v>
      </c>
    </row>
    <row r="6122" spans="1:4" x14ac:dyDescent="0.25">
      <c r="A6122" s="67">
        <v>74000506</v>
      </c>
      <c r="B6122" s="63" t="s">
        <v>2254</v>
      </c>
      <c r="C6122" s="67" t="s">
        <v>77</v>
      </c>
      <c r="D6122" s="489">
        <v>188.77</v>
      </c>
    </row>
    <row r="6123" spans="1:4" ht="25" x14ac:dyDescent="0.25">
      <c r="A6123" s="67">
        <v>74000501</v>
      </c>
      <c r="B6123" s="63" t="s">
        <v>2255</v>
      </c>
      <c r="C6123" s="67" t="s">
        <v>77</v>
      </c>
      <c r="D6123" s="489">
        <v>298.64999999999998</v>
      </c>
    </row>
    <row r="6124" spans="1:4" x14ac:dyDescent="0.25">
      <c r="A6124" s="67">
        <v>74000500</v>
      </c>
      <c r="B6124" s="63" t="s">
        <v>2256</v>
      </c>
      <c r="C6124" s="67" t="s">
        <v>77</v>
      </c>
      <c r="D6124" s="489">
        <v>298.64999999999998</v>
      </c>
    </row>
    <row r="6125" spans="1:4" ht="37.5" x14ac:dyDescent="0.25">
      <c r="A6125" s="67">
        <v>74000513</v>
      </c>
      <c r="B6125" s="63" t="s">
        <v>2257</v>
      </c>
      <c r="C6125" s="67" t="s">
        <v>77</v>
      </c>
      <c r="D6125" s="489">
        <v>1679.62</v>
      </c>
    </row>
    <row r="6126" spans="1:4" ht="37.5" x14ac:dyDescent="0.25">
      <c r="A6126" s="67">
        <v>74000512</v>
      </c>
      <c r="B6126" s="63" t="s">
        <v>2258</v>
      </c>
      <c r="C6126" s="67" t="s">
        <v>77</v>
      </c>
      <c r="D6126" s="489">
        <v>1759.62</v>
      </c>
    </row>
    <row r="6127" spans="1:4" x14ac:dyDescent="0.25">
      <c r="A6127" s="67">
        <v>74000508</v>
      </c>
      <c r="B6127" s="63" t="s">
        <v>2259</v>
      </c>
      <c r="C6127" s="67" t="s">
        <v>77</v>
      </c>
      <c r="D6127" s="489">
        <v>200.87</v>
      </c>
    </row>
    <row r="6128" spans="1:4" x14ac:dyDescent="0.25">
      <c r="A6128" s="67">
        <v>74000507</v>
      </c>
      <c r="B6128" s="63" t="s">
        <v>2260</v>
      </c>
      <c r="C6128" s="67" t="s">
        <v>77</v>
      </c>
      <c r="D6128" s="489">
        <v>200.87</v>
      </c>
    </row>
    <row r="6129" spans="1:4" x14ac:dyDescent="0.25">
      <c r="A6129" s="67">
        <v>74000510</v>
      </c>
      <c r="B6129" s="63" t="s">
        <v>2261</v>
      </c>
      <c r="C6129" s="67" t="s">
        <v>77</v>
      </c>
      <c r="D6129" s="489">
        <v>188.5</v>
      </c>
    </row>
    <row r="6130" spans="1:4" x14ac:dyDescent="0.25">
      <c r="A6130" s="67">
        <v>74000509</v>
      </c>
      <c r="B6130" s="63" t="s">
        <v>2262</v>
      </c>
      <c r="C6130" s="67" t="s">
        <v>77</v>
      </c>
      <c r="D6130" s="489">
        <v>188.5</v>
      </c>
    </row>
    <row r="6131" spans="1:4" x14ac:dyDescent="0.25">
      <c r="A6131" s="67">
        <v>74000505</v>
      </c>
      <c r="B6131" s="63" t="s">
        <v>2263</v>
      </c>
      <c r="C6131" s="67" t="s">
        <v>77</v>
      </c>
      <c r="D6131" s="489">
        <v>297.23</v>
      </c>
    </row>
    <row r="6132" spans="1:4" x14ac:dyDescent="0.25">
      <c r="A6132" s="67">
        <v>74000504</v>
      </c>
      <c r="B6132" s="63" t="s">
        <v>2264</v>
      </c>
      <c r="C6132" s="67" t="s">
        <v>77</v>
      </c>
      <c r="D6132" s="489">
        <v>297.23</v>
      </c>
    </row>
    <row r="6133" spans="1:4" ht="25" x14ac:dyDescent="0.25">
      <c r="A6133" s="67">
        <v>74000515</v>
      </c>
      <c r="B6133" s="63" t="s">
        <v>2265</v>
      </c>
      <c r="C6133" s="67" t="s">
        <v>77</v>
      </c>
      <c r="D6133" s="489">
        <v>3967.06</v>
      </c>
    </row>
    <row r="6134" spans="1:4" ht="25" x14ac:dyDescent="0.25">
      <c r="A6134" s="67">
        <v>74000514</v>
      </c>
      <c r="B6134" s="63" t="s">
        <v>2266</v>
      </c>
      <c r="C6134" s="67" t="s">
        <v>77</v>
      </c>
      <c r="D6134" s="489">
        <v>4767.0600000000004</v>
      </c>
    </row>
    <row r="6135" spans="1:4" ht="25" x14ac:dyDescent="0.25">
      <c r="A6135" s="67">
        <v>74000516</v>
      </c>
      <c r="B6135" s="63" t="s">
        <v>2267</v>
      </c>
      <c r="C6135" s="67" t="s">
        <v>77</v>
      </c>
      <c r="D6135" s="489">
        <v>4567.0600000000004</v>
      </c>
    </row>
    <row r="6136" spans="1:4" x14ac:dyDescent="0.25">
      <c r="A6136" s="67">
        <v>74000503</v>
      </c>
      <c r="B6136" s="63" t="s">
        <v>2268</v>
      </c>
      <c r="C6136" s="67" t="s">
        <v>77</v>
      </c>
      <c r="D6136" s="489">
        <v>291.14</v>
      </c>
    </row>
    <row r="6137" spans="1:4" x14ac:dyDescent="0.25">
      <c r="A6137" s="67">
        <v>74000502</v>
      </c>
      <c r="B6137" s="63" t="s">
        <v>2269</v>
      </c>
      <c r="C6137" s="67" t="s">
        <v>77</v>
      </c>
      <c r="D6137" s="489">
        <v>291.14</v>
      </c>
    </row>
    <row r="6138" spans="1:4" x14ac:dyDescent="0.25">
      <c r="A6138" s="67">
        <v>74000511</v>
      </c>
      <c r="B6138" s="63" t="s">
        <v>2270</v>
      </c>
      <c r="C6138" s="67" t="s">
        <v>77</v>
      </c>
      <c r="D6138" s="489">
        <v>466.54</v>
      </c>
    </row>
    <row r="6139" spans="1:4" x14ac:dyDescent="0.25">
      <c r="A6139" s="67">
        <v>306500</v>
      </c>
      <c r="B6139" s="63" t="s">
        <v>12544</v>
      </c>
      <c r="C6139" s="67"/>
      <c r="D6139" s="489"/>
    </row>
    <row r="6140" spans="1:4" x14ac:dyDescent="0.25">
      <c r="A6140" s="67">
        <v>74000496</v>
      </c>
      <c r="B6140" s="63" t="s">
        <v>2271</v>
      </c>
      <c r="C6140" s="67" t="s">
        <v>77</v>
      </c>
      <c r="D6140" s="489">
        <v>204.06</v>
      </c>
    </row>
    <row r="6141" spans="1:4" x14ac:dyDescent="0.25">
      <c r="A6141" s="67">
        <v>74000495</v>
      </c>
      <c r="B6141" s="63" t="s">
        <v>2272</v>
      </c>
      <c r="C6141" s="67" t="s">
        <v>77</v>
      </c>
      <c r="D6141" s="489">
        <v>280.41000000000003</v>
      </c>
    </row>
    <row r="6142" spans="1:4" x14ac:dyDescent="0.25">
      <c r="A6142" s="67">
        <v>74000498</v>
      </c>
      <c r="B6142" s="63" t="s">
        <v>2273</v>
      </c>
      <c r="C6142" s="67" t="s">
        <v>77</v>
      </c>
      <c r="D6142" s="489">
        <v>147.44999999999999</v>
      </c>
    </row>
    <row r="6143" spans="1:4" ht="25" x14ac:dyDescent="0.25">
      <c r="A6143" s="67">
        <v>74000499</v>
      </c>
      <c r="B6143" s="63" t="s">
        <v>2274</v>
      </c>
      <c r="C6143" s="67" t="s">
        <v>77</v>
      </c>
      <c r="D6143" s="489">
        <v>3087.62</v>
      </c>
    </row>
    <row r="6144" spans="1:4" x14ac:dyDescent="0.25">
      <c r="A6144" s="67">
        <v>74000497</v>
      </c>
      <c r="B6144" s="63" t="s">
        <v>2275</v>
      </c>
      <c r="C6144" s="67" t="s">
        <v>77</v>
      </c>
      <c r="D6144" s="489">
        <v>432.25</v>
      </c>
    </row>
    <row r="6145" spans="1:4" x14ac:dyDescent="0.25">
      <c r="A6145" s="67">
        <v>306400</v>
      </c>
      <c r="B6145" s="63" t="s">
        <v>12545</v>
      </c>
      <c r="C6145" s="67"/>
      <c r="D6145" s="489"/>
    </row>
    <row r="6146" spans="1:4" x14ac:dyDescent="0.25">
      <c r="A6146" s="67">
        <v>74000487</v>
      </c>
      <c r="B6146" s="63" t="s">
        <v>2276</v>
      </c>
      <c r="C6146" s="67" t="s">
        <v>77</v>
      </c>
      <c r="D6146" s="489">
        <v>5795.24</v>
      </c>
    </row>
    <row r="6147" spans="1:4" x14ac:dyDescent="0.25">
      <c r="A6147" s="67">
        <v>74000488</v>
      </c>
      <c r="B6147" s="63" t="s">
        <v>2277</v>
      </c>
      <c r="C6147" s="67" t="s">
        <v>77</v>
      </c>
      <c r="D6147" s="489">
        <v>5795.24</v>
      </c>
    </row>
    <row r="6148" spans="1:4" x14ac:dyDescent="0.25">
      <c r="A6148" s="67">
        <v>74000490</v>
      </c>
      <c r="B6148" s="63" t="s">
        <v>2278</v>
      </c>
      <c r="C6148" s="67" t="s">
        <v>77</v>
      </c>
      <c r="D6148" s="489">
        <v>5795.24</v>
      </c>
    </row>
    <row r="6149" spans="1:4" x14ac:dyDescent="0.25">
      <c r="A6149" s="67">
        <v>74000489</v>
      </c>
      <c r="B6149" s="63" t="s">
        <v>2279</v>
      </c>
      <c r="C6149" s="67" t="s">
        <v>77</v>
      </c>
      <c r="D6149" s="489">
        <v>5795.24</v>
      </c>
    </row>
    <row r="6150" spans="1:4" x14ac:dyDescent="0.25">
      <c r="A6150" s="67">
        <v>74000491</v>
      </c>
      <c r="B6150" s="63" t="s">
        <v>2280</v>
      </c>
      <c r="C6150" s="67" t="s">
        <v>77</v>
      </c>
      <c r="D6150" s="489">
        <v>5795.24</v>
      </c>
    </row>
    <row r="6151" spans="1:4" x14ac:dyDescent="0.25">
      <c r="A6151" s="67">
        <v>74000492</v>
      </c>
      <c r="B6151" s="63" t="s">
        <v>2281</v>
      </c>
      <c r="C6151" s="67" t="s">
        <v>77</v>
      </c>
      <c r="D6151" s="489">
        <v>5795.24</v>
      </c>
    </row>
    <row r="6152" spans="1:4" x14ac:dyDescent="0.25">
      <c r="A6152" s="67">
        <v>74000494</v>
      </c>
      <c r="B6152" s="63" t="s">
        <v>2282</v>
      </c>
      <c r="C6152" s="67" t="s">
        <v>77</v>
      </c>
      <c r="D6152" s="489">
        <v>5795.24</v>
      </c>
    </row>
    <row r="6153" spans="1:4" x14ac:dyDescent="0.25">
      <c r="A6153" s="67">
        <v>74000493</v>
      </c>
      <c r="B6153" s="63" t="s">
        <v>2283</v>
      </c>
      <c r="C6153" s="67" t="s">
        <v>77</v>
      </c>
      <c r="D6153" s="489">
        <v>5795.24</v>
      </c>
    </row>
    <row r="6154" spans="1:4" x14ac:dyDescent="0.25">
      <c r="A6154" s="67">
        <v>74000482</v>
      </c>
      <c r="B6154" s="63" t="s">
        <v>2284</v>
      </c>
      <c r="C6154" s="67" t="s">
        <v>77</v>
      </c>
      <c r="D6154" s="489">
        <v>549.91999999999996</v>
      </c>
    </row>
    <row r="6155" spans="1:4" ht="25" x14ac:dyDescent="0.25">
      <c r="A6155" s="67">
        <v>74000486</v>
      </c>
      <c r="B6155" s="63" t="s">
        <v>2285</v>
      </c>
      <c r="C6155" s="67" t="s">
        <v>77</v>
      </c>
      <c r="D6155" s="489">
        <v>1199.6300000000001</v>
      </c>
    </row>
    <row r="6156" spans="1:4" x14ac:dyDescent="0.25">
      <c r="A6156" s="67">
        <v>74000483</v>
      </c>
      <c r="B6156" s="63" t="s">
        <v>2286</v>
      </c>
      <c r="C6156" s="67" t="s">
        <v>77</v>
      </c>
      <c r="D6156" s="489">
        <v>487.87</v>
      </c>
    </row>
    <row r="6157" spans="1:4" x14ac:dyDescent="0.25">
      <c r="A6157" s="67">
        <v>74000479</v>
      </c>
      <c r="B6157" s="63" t="s">
        <v>2287</v>
      </c>
      <c r="C6157" s="67" t="s">
        <v>77</v>
      </c>
      <c r="D6157" s="489">
        <v>205.4</v>
      </c>
    </row>
    <row r="6158" spans="1:4" x14ac:dyDescent="0.25">
      <c r="A6158" s="67">
        <v>74000484</v>
      </c>
      <c r="B6158" s="63" t="s">
        <v>2288</v>
      </c>
      <c r="C6158" s="67" t="s">
        <v>77</v>
      </c>
      <c r="D6158" s="489">
        <v>240.5</v>
      </c>
    </row>
    <row r="6159" spans="1:4" x14ac:dyDescent="0.25">
      <c r="A6159" s="67">
        <v>74000481</v>
      </c>
      <c r="B6159" s="63" t="s">
        <v>2289</v>
      </c>
      <c r="C6159" s="67" t="s">
        <v>77</v>
      </c>
      <c r="D6159" s="489">
        <v>223.52</v>
      </c>
    </row>
    <row r="6160" spans="1:4" ht="25" x14ac:dyDescent="0.25">
      <c r="A6160" s="67">
        <v>74000480</v>
      </c>
      <c r="B6160" s="63" t="s">
        <v>2290</v>
      </c>
      <c r="C6160" s="67" t="s">
        <v>77</v>
      </c>
      <c r="D6160" s="489">
        <v>751.8</v>
      </c>
    </row>
    <row r="6161" spans="1:4" x14ac:dyDescent="0.25">
      <c r="A6161" s="67">
        <v>74000485</v>
      </c>
      <c r="B6161" s="63" t="s">
        <v>2291</v>
      </c>
      <c r="C6161" s="67" t="s">
        <v>77</v>
      </c>
      <c r="D6161" s="489">
        <v>337.38</v>
      </c>
    </row>
    <row r="6162" spans="1:4" x14ac:dyDescent="0.25">
      <c r="A6162" s="67">
        <v>306100</v>
      </c>
      <c r="B6162" s="63" t="s">
        <v>12546</v>
      </c>
      <c r="C6162" s="67"/>
      <c r="D6162" s="489"/>
    </row>
    <row r="6163" spans="1:4" x14ac:dyDescent="0.25">
      <c r="A6163" s="67">
        <v>74000464</v>
      </c>
      <c r="B6163" s="63" t="s">
        <v>2292</v>
      </c>
      <c r="C6163" s="67" t="s">
        <v>77</v>
      </c>
      <c r="D6163" s="489">
        <v>361.95</v>
      </c>
    </row>
    <row r="6164" spans="1:4" ht="25" x14ac:dyDescent="0.25">
      <c r="A6164" s="67">
        <v>74000463</v>
      </c>
      <c r="B6164" s="63" t="s">
        <v>2293</v>
      </c>
      <c r="C6164" s="67" t="s">
        <v>77</v>
      </c>
      <c r="D6164" s="489">
        <v>500.28</v>
      </c>
    </row>
    <row r="6165" spans="1:4" x14ac:dyDescent="0.25">
      <c r="A6165" s="67">
        <v>74000470</v>
      </c>
      <c r="B6165" s="63" t="s">
        <v>2294</v>
      </c>
      <c r="C6165" s="67" t="s">
        <v>77</v>
      </c>
      <c r="D6165" s="489">
        <v>1636.43</v>
      </c>
    </row>
    <row r="6166" spans="1:4" ht="25" x14ac:dyDescent="0.25">
      <c r="A6166" s="67">
        <v>74000465</v>
      </c>
      <c r="B6166" s="63" t="s">
        <v>2295</v>
      </c>
      <c r="C6166" s="67" t="s">
        <v>77</v>
      </c>
      <c r="D6166" s="489">
        <v>1680</v>
      </c>
    </row>
    <row r="6167" spans="1:4" ht="25" x14ac:dyDescent="0.25">
      <c r="A6167" s="67">
        <v>74000458</v>
      </c>
      <c r="B6167" s="63" t="s">
        <v>2296</v>
      </c>
      <c r="C6167" s="67" t="s">
        <v>77</v>
      </c>
      <c r="D6167" s="489">
        <v>34.31</v>
      </c>
    </row>
    <row r="6168" spans="1:4" ht="25" x14ac:dyDescent="0.25">
      <c r="A6168" s="67">
        <v>74000466</v>
      </c>
      <c r="B6168" s="63" t="s">
        <v>2297</v>
      </c>
      <c r="C6168" s="67" t="s">
        <v>77</v>
      </c>
      <c r="D6168" s="489">
        <v>2193.6999999999998</v>
      </c>
    </row>
    <row r="6169" spans="1:4" ht="25" x14ac:dyDescent="0.25">
      <c r="A6169" s="67">
        <v>74000457</v>
      </c>
      <c r="B6169" s="63" t="s">
        <v>2298</v>
      </c>
      <c r="C6169" s="67" t="s">
        <v>77</v>
      </c>
      <c r="D6169" s="489">
        <v>867.23</v>
      </c>
    </row>
    <row r="6170" spans="1:4" ht="25" x14ac:dyDescent="0.25">
      <c r="A6170" s="67">
        <v>74000456</v>
      </c>
      <c r="B6170" s="63" t="s">
        <v>2299</v>
      </c>
      <c r="C6170" s="67" t="s">
        <v>77</v>
      </c>
      <c r="D6170" s="489">
        <v>586.66999999999996</v>
      </c>
    </row>
    <row r="6171" spans="1:4" x14ac:dyDescent="0.25">
      <c r="A6171" s="67">
        <v>74000459</v>
      </c>
      <c r="B6171" s="63" t="s">
        <v>2300</v>
      </c>
      <c r="C6171" s="67" t="s">
        <v>77</v>
      </c>
      <c r="D6171" s="489">
        <v>725.57</v>
      </c>
    </row>
    <row r="6172" spans="1:4" x14ac:dyDescent="0.25">
      <c r="A6172" s="67">
        <v>74000462</v>
      </c>
      <c r="B6172" s="63" t="s">
        <v>2301</v>
      </c>
      <c r="C6172" s="67" t="s">
        <v>77</v>
      </c>
      <c r="D6172" s="489">
        <v>881.47</v>
      </c>
    </row>
    <row r="6173" spans="1:4" x14ac:dyDescent="0.25">
      <c r="A6173" s="67">
        <v>74000468</v>
      </c>
      <c r="B6173" s="63" t="s">
        <v>2302</v>
      </c>
      <c r="C6173" s="67" t="s">
        <v>77</v>
      </c>
      <c r="D6173" s="489">
        <v>3378.99</v>
      </c>
    </row>
    <row r="6174" spans="1:4" x14ac:dyDescent="0.25">
      <c r="A6174" s="67">
        <v>74000469</v>
      </c>
      <c r="B6174" s="63" t="s">
        <v>2303</v>
      </c>
      <c r="C6174" s="67" t="s">
        <v>77</v>
      </c>
      <c r="D6174" s="489">
        <v>3119.88</v>
      </c>
    </row>
    <row r="6175" spans="1:4" x14ac:dyDescent="0.25">
      <c r="A6175" s="67">
        <v>74000467</v>
      </c>
      <c r="B6175" s="63" t="s">
        <v>2304</v>
      </c>
      <c r="C6175" s="67" t="s">
        <v>77</v>
      </c>
      <c r="D6175" s="489">
        <v>3313.28</v>
      </c>
    </row>
    <row r="6176" spans="1:4" ht="25" x14ac:dyDescent="0.25">
      <c r="A6176" s="67">
        <v>74000460</v>
      </c>
      <c r="B6176" s="63" t="s">
        <v>2305</v>
      </c>
      <c r="C6176" s="67" t="s">
        <v>77</v>
      </c>
      <c r="D6176" s="489">
        <v>2708.26</v>
      </c>
    </row>
    <row r="6177" spans="1:4" ht="25" x14ac:dyDescent="0.25">
      <c r="A6177" s="67">
        <v>74000461</v>
      </c>
      <c r="B6177" s="63" t="s">
        <v>2306</v>
      </c>
      <c r="C6177" s="67" t="s">
        <v>77</v>
      </c>
      <c r="D6177" s="489">
        <v>1360.99</v>
      </c>
    </row>
    <row r="6178" spans="1:4" x14ac:dyDescent="0.25">
      <c r="A6178" s="67">
        <v>306200</v>
      </c>
      <c r="B6178" s="63" t="s">
        <v>12547</v>
      </c>
      <c r="C6178" s="67"/>
      <c r="D6178" s="489"/>
    </row>
    <row r="6179" spans="1:4" x14ac:dyDescent="0.25">
      <c r="A6179" s="67">
        <v>74000471</v>
      </c>
      <c r="B6179" s="63" t="s">
        <v>2307</v>
      </c>
      <c r="C6179" s="67" t="s">
        <v>77</v>
      </c>
      <c r="D6179" s="489">
        <v>430.63</v>
      </c>
    </row>
    <row r="6180" spans="1:4" x14ac:dyDescent="0.25">
      <c r="A6180" s="67">
        <v>74000472</v>
      </c>
      <c r="B6180" s="63" t="s">
        <v>2308</v>
      </c>
      <c r="C6180" s="67" t="s">
        <v>77</v>
      </c>
      <c r="D6180" s="489">
        <v>437.46</v>
      </c>
    </row>
    <row r="6181" spans="1:4" ht="25" x14ac:dyDescent="0.25">
      <c r="A6181" s="67">
        <v>74000474</v>
      </c>
      <c r="B6181" s="63" t="s">
        <v>2309</v>
      </c>
      <c r="C6181" s="67" t="s">
        <v>77</v>
      </c>
      <c r="D6181" s="489">
        <v>459.26</v>
      </c>
    </row>
    <row r="6182" spans="1:4" ht="25" x14ac:dyDescent="0.25">
      <c r="A6182" s="67">
        <v>74000473</v>
      </c>
      <c r="B6182" s="63" t="s">
        <v>2310</v>
      </c>
      <c r="C6182" s="67" t="s">
        <v>77</v>
      </c>
      <c r="D6182" s="489">
        <v>454.61</v>
      </c>
    </row>
    <row r="6183" spans="1:4" x14ac:dyDescent="0.25">
      <c r="A6183" s="67">
        <v>74000475</v>
      </c>
      <c r="B6183" s="63" t="s">
        <v>2311</v>
      </c>
      <c r="C6183" s="67" t="s">
        <v>77</v>
      </c>
      <c r="D6183" s="489">
        <v>2048.65</v>
      </c>
    </row>
    <row r="6184" spans="1:4" x14ac:dyDescent="0.25">
      <c r="A6184" s="67">
        <v>307300</v>
      </c>
      <c r="B6184" s="63" t="s">
        <v>12548</v>
      </c>
      <c r="C6184" s="67"/>
      <c r="D6184" s="489"/>
    </row>
    <row r="6185" spans="1:4" x14ac:dyDescent="0.25">
      <c r="A6185" s="67">
        <v>74000535</v>
      </c>
      <c r="B6185" s="63" t="s">
        <v>2312</v>
      </c>
      <c r="C6185" s="67" t="s">
        <v>77</v>
      </c>
      <c r="D6185" s="489">
        <v>712.39</v>
      </c>
    </row>
    <row r="6186" spans="1:4" ht="25" x14ac:dyDescent="0.25">
      <c r="A6186" s="67">
        <v>74000534</v>
      </c>
      <c r="B6186" s="63" t="s">
        <v>2313</v>
      </c>
      <c r="C6186" s="67" t="s">
        <v>77</v>
      </c>
      <c r="D6186" s="489">
        <v>262.41000000000003</v>
      </c>
    </row>
    <row r="6187" spans="1:4" x14ac:dyDescent="0.25">
      <c r="A6187" s="67">
        <v>74000532</v>
      </c>
      <c r="B6187" s="63" t="s">
        <v>2314</v>
      </c>
      <c r="C6187" s="67" t="s">
        <v>77</v>
      </c>
      <c r="D6187" s="489">
        <v>564.77</v>
      </c>
    </row>
    <row r="6188" spans="1:4" x14ac:dyDescent="0.25">
      <c r="A6188" s="67">
        <v>74000533</v>
      </c>
      <c r="B6188" s="63" t="s">
        <v>2315</v>
      </c>
      <c r="C6188" s="67" t="s">
        <v>77</v>
      </c>
      <c r="D6188" s="489">
        <v>374.7</v>
      </c>
    </row>
    <row r="6189" spans="1:4" x14ac:dyDescent="0.25">
      <c r="A6189" s="67">
        <v>307100</v>
      </c>
      <c r="B6189" s="63" t="s">
        <v>12549</v>
      </c>
      <c r="C6189" s="67"/>
      <c r="D6189" s="489"/>
    </row>
    <row r="6190" spans="1:4" ht="25" x14ac:dyDescent="0.25">
      <c r="A6190" s="67">
        <v>74000527</v>
      </c>
      <c r="B6190" s="63" t="s">
        <v>2316</v>
      </c>
      <c r="C6190" s="67" t="s">
        <v>77</v>
      </c>
      <c r="D6190" s="489">
        <v>718.89</v>
      </c>
    </row>
    <row r="6191" spans="1:4" ht="25" x14ac:dyDescent="0.25">
      <c r="A6191" s="67">
        <v>74000528</v>
      </c>
      <c r="B6191" s="63" t="s">
        <v>2317</v>
      </c>
      <c r="C6191" s="67" t="s">
        <v>77</v>
      </c>
      <c r="D6191" s="489">
        <v>537.44000000000005</v>
      </c>
    </row>
    <row r="6192" spans="1:4" x14ac:dyDescent="0.25">
      <c r="A6192" s="67">
        <v>74000531</v>
      </c>
      <c r="B6192" s="63" t="s">
        <v>2318</v>
      </c>
      <c r="C6192" s="67" t="s">
        <v>74</v>
      </c>
      <c r="D6192" s="489">
        <v>739.82</v>
      </c>
    </row>
    <row r="6193" spans="1:4" x14ac:dyDescent="0.25">
      <c r="A6193" s="67">
        <v>74000529</v>
      </c>
      <c r="B6193" s="63" t="s">
        <v>2319</v>
      </c>
      <c r="C6193" s="67" t="s">
        <v>74</v>
      </c>
      <c r="D6193" s="489">
        <v>81.19</v>
      </c>
    </row>
    <row r="6194" spans="1:4" ht="25" x14ac:dyDescent="0.25">
      <c r="A6194" s="67">
        <v>74000530</v>
      </c>
      <c r="B6194" s="63" t="s">
        <v>2320</v>
      </c>
      <c r="C6194" s="67" t="s">
        <v>74</v>
      </c>
      <c r="D6194" s="489">
        <v>112.05</v>
      </c>
    </row>
    <row r="6195" spans="1:4" ht="25" x14ac:dyDescent="0.25">
      <c r="A6195" s="67">
        <v>74000526</v>
      </c>
      <c r="B6195" s="63" t="s">
        <v>2321</v>
      </c>
      <c r="C6195" s="67" t="s">
        <v>77</v>
      </c>
      <c r="D6195" s="489">
        <v>452.93</v>
      </c>
    </row>
    <row r="6196" spans="1:4" x14ac:dyDescent="0.25">
      <c r="A6196" s="67">
        <v>304100</v>
      </c>
      <c r="B6196" s="63" t="s">
        <v>12550</v>
      </c>
      <c r="C6196" s="67"/>
      <c r="D6196" s="489"/>
    </row>
    <row r="6197" spans="1:4" x14ac:dyDescent="0.25">
      <c r="A6197" s="67">
        <v>74000443</v>
      </c>
      <c r="B6197" s="63" t="s">
        <v>2322</v>
      </c>
      <c r="C6197" s="67" t="s">
        <v>77</v>
      </c>
      <c r="D6197" s="489">
        <v>1409.14</v>
      </c>
    </row>
    <row r="6198" spans="1:4" x14ac:dyDescent="0.25">
      <c r="A6198" s="67">
        <v>74000428</v>
      </c>
      <c r="B6198" s="63" t="s">
        <v>2323</v>
      </c>
      <c r="C6198" s="67" t="s">
        <v>77</v>
      </c>
      <c r="D6198" s="489">
        <v>206.7</v>
      </c>
    </row>
    <row r="6199" spans="1:4" ht="25" x14ac:dyDescent="0.25">
      <c r="A6199" s="67">
        <v>74000429</v>
      </c>
      <c r="B6199" s="63" t="s">
        <v>2324</v>
      </c>
      <c r="C6199" s="67" t="s">
        <v>77</v>
      </c>
      <c r="D6199" s="489">
        <v>388</v>
      </c>
    </row>
    <row r="6200" spans="1:4" ht="25" x14ac:dyDescent="0.25">
      <c r="A6200" s="67">
        <v>74000441</v>
      </c>
      <c r="B6200" s="63" t="s">
        <v>2325</v>
      </c>
      <c r="C6200" s="67" t="s">
        <v>77</v>
      </c>
      <c r="D6200" s="489">
        <v>4350</v>
      </c>
    </row>
    <row r="6201" spans="1:4" x14ac:dyDescent="0.25">
      <c r="A6201" s="67">
        <v>74000440</v>
      </c>
      <c r="B6201" s="63" t="s">
        <v>2326</v>
      </c>
      <c r="C6201" s="67" t="s">
        <v>77</v>
      </c>
      <c r="D6201" s="489">
        <v>6042.08</v>
      </c>
    </row>
    <row r="6202" spans="1:4" x14ac:dyDescent="0.25">
      <c r="A6202" s="67">
        <v>74000436</v>
      </c>
      <c r="B6202" s="63" t="s">
        <v>2327</v>
      </c>
      <c r="C6202" s="67" t="s">
        <v>77</v>
      </c>
      <c r="D6202" s="489">
        <v>515.47</v>
      </c>
    </row>
    <row r="6203" spans="1:4" ht="25" x14ac:dyDescent="0.25">
      <c r="A6203" s="67">
        <v>74000439</v>
      </c>
      <c r="B6203" s="63" t="s">
        <v>2328</v>
      </c>
      <c r="C6203" s="67" t="s">
        <v>77</v>
      </c>
      <c r="D6203" s="489">
        <v>311</v>
      </c>
    </row>
    <row r="6204" spans="1:4" x14ac:dyDescent="0.25">
      <c r="A6204" s="67">
        <v>74000437</v>
      </c>
      <c r="B6204" s="63" t="s">
        <v>2329</v>
      </c>
      <c r="C6204" s="67" t="s">
        <v>77</v>
      </c>
      <c r="D6204" s="489">
        <v>729.55</v>
      </c>
    </row>
    <row r="6205" spans="1:4" x14ac:dyDescent="0.25">
      <c r="A6205" s="67">
        <v>74000438</v>
      </c>
      <c r="B6205" s="63" t="s">
        <v>2330</v>
      </c>
      <c r="C6205" s="67" t="s">
        <v>77</v>
      </c>
      <c r="D6205" s="489">
        <v>530</v>
      </c>
    </row>
    <row r="6206" spans="1:4" x14ac:dyDescent="0.25">
      <c r="A6206" s="67">
        <v>74000435</v>
      </c>
      <c r="B6206" s="63" t="s">
        <v>2331</v>
      </c>
      <c r="C6206" s="67" t="s">
        <v>77</v>
      </c>
      <c r="D6206" s="489">
        <v>240</v>
      </c>
    </row>
    <row r="6207" spans="1:4" x14ac:dyDescent="0.25">
      <c r="A6207" s="67">
        <v>74000431</v>
      </c>
      <c r="B6207" s="63" t="s">
        <v>2332</v>
      </c>
      <c r="C6207" s="67" t="s">
        <v>77</v>
      </c>
      <c r="D6207" s="489">
        <v>247.36</v>
      </c>
    </row>
    <row r="6208" spans="1:4" ht="25" x14ac:dyDescent="0.25">
      <c r="A6208" s="67">
        <v>74000430</v>
      </c>
      <c r="B6208" s="63" t="s">
        <v>2333</v>
      </c>
      <c r="C6208" s="67" t="s">
        <v>77</v>
      </c>
      <c r="D6208" s="489">
        <v>206.7</v>
      </c>
    </row>
    <row r="6209" spans="1:4" x14ac:dyDescent="0.25">
      <c r="A6209" s="67">
        <v>74000433</v>
      </c>
      <c r="B6209" s="63" t="s">
        <v>2334</v>
      </c>
      <c r="C6209" s="67" t="s">
        <v>77</v>
      </c>
      <c r="D6209" s="489">
        <v>96.46</v>
      </c>
    </row>
    <row r="6210" spans="1:4" x14ac:dyDescent="0.25">
      <c r="A6210" s="67">
        <v>74000432</v>
      </c>
      <c r="B6210" s="63" t="s">
        <v>2335</v>
      </c>
      <c r="C6210" s="67" t="s">
        <v>77</v>
      </c>
      <c r="D6210" s="489">
        <v>110.24</v>
      </c>
    </row>
    <row r="6211" spans="1:4" ht="25" x14ac:dyDescent="0.25">
      <c r="A6211" s="67">
        <v>74000442</v>
      </c>
      <c r="B6211" s="63" t="s">
        <v>2336</v>
      </c>
      <c r="C6211" s="67" t="s">
        <v>77</v>
      </c>
      <c r="D6211" s="489">
        <v>650.07000000000005</v>
      </c>
    </row>
    <row r="6212" spans="1:4" x14ac:dyDescent="0.25">
      <c r="A6212" s="67">
        <v>74000434</v>
      </c>
      <c r="B6212" s="63" t="s">
        <v>2337</v>
      </c>
      <c r="C6212" s="67" t="s">
        <v>77</v>
      </c>
      <c r="D6212" s="489">
        <v>68.900000000000006</v>
      </c>
    </row>
    <row r="6213" spans="1:4" x14ac:dyDescent="0.25">
      <c r="A6213" s="67">
        <v>307500</v>
      </c>
      <c r="B6213" s="63" t="s">
        <v>12551</v>
      </c>
      <c r="C6213" s="67"/>
      <c r="D6213" s="489"/>
    </row>
    <row r="6214" spans="1:4" x14ac:dyDescent="0.25">
      <c r="A6214" s="67">
        <v>74000541</v>
      </c>
      <c r="B6214" s="63" t="s">
        <v>2338</v>
      </c>
      <c r="C6214" s="67" t="s">
        <v>77</v>
      </c>
      <c r="D6214" s="489">
        <v>205.51</v>
      </c>
    </row>
    <row r="6215" spans="1:4" x14ac:dyDescent="0.25">
      <c r="A6215" s="67">
        <v>74000539</v>
      </c>
      <c r="B6215" s="63" t="s">
        <v>2339</v>
      </c>
      <c r="C6215" s="67" t="s">
        <v>77</v>
      </c>
      <c r="D6215" s="489">
        <v>551.20000000000005</v>
      </c>
    </row>
    <row r="6216" spans="1:4" x14ac:dyDescent="0.25">
      <c r="A6216" s="67">
        <v>74000538</v>
      </c>
      <c r="B6216" s="63" t="s">
        <v>2340</v>
      </c>
      <c r="C6216" s="67" t="s">
        <v>77</v>
      </c>
      <c r="D6216" s="489">
        <v>552.80999999999995</v>
      </c>
    </row>
    <row r="6217" spans="1:4" x14ac:dyDescent="0.25">
      <c r="A6217" s="67">
        <v>74000540</v>
      </c>
      <c r="B6217" s="63" t="s">
        <v>2341</v>
      </c>
      <c r="C6217" s="67" t="s">
        <v>77</v>
      </c>
      <c r="D6217" s="489">
        <v>322.79000000000002</v>
      </c>
    </row>
    <row r="6218" spans="1:4" x14ac:dyDescent="0.25">
      <c r="A6218" s="67">
        <v>74000543</v>
      </c>
      <c r="B6218" s="63" t="s">
        <v>2342</v>
      </c>
      <c r="C6218" s="67" t="s">
        <v>77</v>
      </c>
      <c r="D6218" s="489">
        <v>167.31</v>
      </c>
    </row>
    <row r="6219" spans="1:4" x14ac:dyDescent="0.25">
      <c r="A6219" s="67">
        <v>74000542</v>
      </c>
      <c r="B6219" s="63" t="s">
        <v>2343</v>
      </c>
      <c r="C6219" s="67" t="s">
        <v>77</v>
      </c>
      <c r="D6219" s="489">
        <v>285.11</v>
      </c>
    </row>
    <row r="6220" spans="1:4" x14ac:dyDescent="0.25">
      <c r="A6220" s="67">
        <v>301200</v>
      </c>
      <c r="B6220" s="63" t="s">
        <v>14131</v>
      </c>
      <c r="C6220" s="67"/>
      <c r="D6220" s="489"/>
    </row>
    <row r="6221" spans="1:4" x14ac:dyDescent="0.25">
      <c r="A6221" s="67">
        <v>74000172</v>
      </c>
      <c r="B6221" s="63" t="s">
        <v>1883</v>
      </c>
      <c r="C6221" s="67" t="s">
        <v>77</v>
      </c>
      <c r="D6221" s="489">
        <v>227.03</v>
      </c>
    </row>
    <row r="6222" spans="1:4" ht="25" x14ac:dyDescent="0.25">
      <c r="A6222" s="67">
        <v>74000173</v>
      </c>
      <c r="B6222" s="63" t="s">
        <v>1885</v>
      </c>
      <c r="C6222" s="67" t="s">
        <v>77</v>
      </c>
      <c r="D6222" s="489">
        <v>252</v>
      </c>
    </row>
    <row r="6223" spans="1:4" x14ac:dyDescent="0.25">
      <c r="A6223" s="67">
        <v>74000174</v>
      </c>
      <c r="B6223" s="63" t="s">
        <v>1889</v>
      </c>
      <c r="C6223" s="67" t="s">
        <v>77</v>
      </c>
      <c r="D6223" s="489">
        <v>49.7</v>
      </c>
    </row>
    <row r="6224" spans="1:4" x14ac:dyDescent="0.25">
      <c r="A6224" s="67">
        <v>74000175</v>
      </c>
      <c r="B6224" s="63" t="s">
        <v>1899</v>
      </c>
      <c r="C6224" s="67" t="s">
        <v>77</v>
      </c>
      <c r="D6224" s="489">
        <v>44.05</v>
      </c>
    </row>
    <row r="6225" spans="1:4" x14ac:dyDescent="0.25">
      <c r="A6225" s="67">
        <v>74000176</v>
      </c>
      <c r="B6225" s="63" t="s">
        <v>1903</v>
      </c>
      <c r="C6225" s="67" t="s">
        <v>77</v>
      </c>
      <c r="D6225" s="489">
        <v>40</v>
      </c>
    </row>
    <row r="6226" spans="1:4" x14ac:dyDescent="0.25">
      <c r="A6226" s="67">
        <v>74000177</v>
      </c>
      <c r="B6226" s="63" t="s">
        <v>1905</v>
      </c>
      <c r="C6226" s="67" t="s">
        <v>77</v>
      </c>
      <c r="D6226" s="489">
        <v>40</v>
      </c>
    </row>
    <row r="6227" spans="1:4" x14ac:dyDescent="0.25">
      <c r="A6227" s="67">
        <v>74000178</v>
      </c>
      <c r="B6227" s="63" t="s">
        <v>1909</v>
      </c>
      <c r="C6227" s="67" t="s">
        <v>77</v>
      </c>
      <c r="D6227" s="489">
        <v>40</v>
      </c>
    </row>
    <row r="6228" spans="1:4" x14ac:dyDescent="0.25">
      <c r="A6228" s="67">
        <v>74000179</v>
      </c>
      <c r="B6228" s="63" t="s">
        <v>1913</v>
      </c>
      <c r="C6228" s="67" t="s">
        <v>77</v>
      </c>
      <c r="D6228" s="489">
        <v>40</v>
      </c>
    </row>
    <row r="6229" spans="1:4" x14ac:dyDescent="0.25">
      <c r="A6229" s="67">
        <v>74000180</v>
      </c>
      <c r="B6229" s="63" t="s">
        <v>1921</v>
      </c>
      <c r="C6229" s="67" t="s">
        <v>77</v>
      </c>
      <c r="D6229" s="489">
        <v>130</v>
      </c>
    </row>
    <row r="6230" spans="1:4" x14ac:dyDescent="0.25">
      <c r="A6230" s="67">
        <v>74000181</v>
      </c>
      <c r="B6230" s="63" t="s">
        <v>1923</v>
      </c>
      <c r="C6230" s="67" t="s">
        <v>77</v>
      </c>
      <c r="D6230" s="489">
        <v>130</v>
      </c>
    </row>
    <row r="6231" spans="1:4" x14ac:dyDescent="0.25">
      <c r="A6231" s="67">
        <v>74000182</v>
      </c>
      <c r="B6231" s="63" t="s">
        <v>1925</v>
      </c>
      <c r="C6231" s="67" t="s">
        <v>77</v>
      </c>
      <c r="D6231" s="489">
        <v>130</v>
      </c>
    </row>
    <row r="6232" spans="1:4" x14ac:dyDescent="0.25">
      <c r="A6232" s="67">
        <v>74000183</v>
      </c>
      <c r="B6232" s="63" t="s">
        <v>1927</v>
      </c>
      <c r="C6232" s="67" t="s">
        <v>77</v>
      </c>
      <c r="D6232" s="489">
        <v>40</v>
      </c>
    </row>
    <row r="6233" spans="1:4" x14ac:dyDescent="0.25">
      <c r="A6233" s="67">
        <v>74000184</v>
      </c>
      <c r="B6233" s="63" t="s">
        <v>1933</v>
      </c>
      <c r="C6233" s="67" t="s">
        <v>77</v>
      </c>
      <c r="D6233" s="489">
        <v>40</v>
      </c>
    </row>
    <row r="6234" spans="1:4" x14ac:dyDescent="0.25">
      <c r="A6234" s="67">
        <v>74000185</v>
      </c>
      <c r="B6234" s="63" t="s">
        <v>1935</v>
      </c>
      <c r="C6234" s="67" t="s">
        <v>77</v>
      </c>
      <c r="D6234" s="489">
        <v>52.39</v>
      </c>
    </row>
    <row r="6235" spans="1:4" x14ac:dyDescent="0.25">
      <c r="A6235" s="67">
        <v>74000253</v>
      </c>
      <c r="B6235" s="63" t="s">
        <v>1945</v>
      </c>
      <c r="C6235" s="67" t="s">
        <v>77</v>
      </c>
      <c r="D6235" s="489">
        <v>52</v>
      </c>
    </row>
    <row r="6236" spans="1:4" x14ac:dyDescent="0.25">
      <c r="A6236" s="67">
        <v>74000186</v>
      </c>
      <c r="B6236" s="63" t="s">
        <v>1949</v>
      </c>
      <c r="C6236" s="67" t="s">
        <v>77</v>
      </c>
      <c r="D6236" s="489">
        <v>40</v>
      </c>
    </row>
    <row r="6237" spans="1:4" x14ac:dyDescent="0.25">
      <c r="A6237" s="67">
        <v>74000187</v>
      </c>
      <c r="B6237" s="63" t="s">
        <v>1953</v>
      </c>
      <c r="C6237" s="67" t="s">
        <v>77</v>
      </c>
      <c r="D6237" s="489">
        <v>45</v>
      </c>
    </row>
    <row r="6238" spans="1:4" x14ac:dyDescent="0.25">
      <c r="A6238" s="67">
        <v>74000188</v>
      </c>
      <c r="B6238" s="63" t="s">
        <v>1955</v>
      </c>
      <c r="C6238" s="67" t="s">
        <v>77</v>
      </c>
      <c r="D6238" s="489">
        <v>45</v>
      </c>
    </row>
    <row r="6239" spans="1:4" x14ac:dyDescent="0.25">
      <c r="A6239" s="67">
        <v>74000189</v>
      </c>
      <c r="B6239" s="63" t="s">
        <v>1957</v>
      </c>
      <c r="C6239" s="67" t="s">
        <v>77</v>
      </c>
      <c r="D6239" s="489">
        <v>45</v>
      </c>
    </row>
    <row r="6240" spans="1:4" x14ac:dyDescent="0.25">
      <c r="A6240" s="67">
        <v>74000190</v>
      </c>
      <c r="B6240" s="63" t="s">
        <v>1961</v>
      </c>
      <c r="C6240" s="67" t="s">
        <v>77</v>
      </c>
      <c r="D6240" s="489">
        <v>58.5</v>
      </c>
    </row>
    <row r="6241" spans="1:4" x14ac:dyDescent="0.25">
      <c r="A6241" s="67">
        <v>74000191</v>
      </c>
      <c r="B6241" s="63" t="s">
        <v>1963</v>
      </c>
      <c r="C6241" s="67" t="s">
        <v>77</v>
      </c>
      <c r="D6241" s="489">
        <v>58.5</v>
      </c>
    </row>
    <row r="6242" spans="1:4" x14ac:dyDescent="0.25">
      <c r="A6242" s="67">
        <v>74000240</v>
      </c>
      <c r="B6242" s="63" t="s">
        <v>1965</v>
      </c>
      <c r="C6242" s="67" t="s">
        <v>77</v>
      </c>
      <c r="D6242" s="489">
        <v>32.5</v>
      </c>
    </row>
    <row r="6243" spans="1:4" x14ac:dyDescent="0.25">
      <c r="A6243" s="67">
        <v>74000192</v>
      </c>
      <c r="B6243" s="63" t="s">
        <v>1967</v>
      </c>
      <c r="C6243" s="67" t="s">
        <v>77</v>
      </c>
      <c r="D6243" s="489">
        <v>130</v>
      </c>
    </row>
    <row r="6244" spans="1:4" x14ac:dyDescent="0.25">
      <c r="A6244" s="67">
        <v>74000193</v>
      </c>
      <c r="B6244" s="63" t="s">
        <v>1979</v>
      </c>
      <c r="C6244" s="67" t="s">
        <v>77</v>
      </c>
      <c r="D6244" s="489">
        <v>40</v>
      </c>
    </row>
    <row r="6245" spans="1:4" x14ac:dyDescent="0.25">
      <c r="A6245" s="67">
        <v>74000194</v>
      </c>
      <c r="B6245" s="63" t="s">
        <v>2005</v>
      </c>
      <c r="C6245" s="67" t="s">
        <v>77</v>
      </c>
      <c r="D6245" s="489">
        <v>18.190000000000001</v>
      </c>
    </row>
    <row r="6246" spans="1:4" x14ac:dyDescent="0.25">
      <c r="A6246" s="67">
        <v>74000195</v>
      </c>
      <c r="B6246" s="63" t="s">
        <v>2017</v>
      </c>
      <c r="C6246" s="67" t="s">
        <v>77</v>
      </c>
      <c r="D6246" s="489">
        <v>24.92</v>
      </c>
    </row>
    <row r="6247" spans="1:4" x14ac:dyDescent="0.25">
      <c r="A6247" s="67">
        <v>74000196</v>
      </c>
      <c r="B6247" s="63" t="s">
        <v>2021</v>
      </c>
      <c r="C6247" s="67" t="s">
        <v>77</v>
      </c>
      <c r="D6247" s="489">
        <v>37.5</v>
      </c>
    </row>
    <row r="6248" spans="1:4" x14ac:dyDescent="0.25">
      <c r="A6248" s="67">
        <v>74000241</v>
      </c>
      <c r="B6248" s="63" t="s">
        <v>2023</v>
      </c>
      <c r="C6248" s="67" t="s">
        <v>77</v>
      </c>
      <c r="D6248" s="489">
        <v>26</v>
      </c>
    </row>
    <row r="6249" spans="1:4" x14ac:dyDescent="0.25">
      <c r="A6249" s="67">
        <v>74000242</v>
      </c>
      <c r="B6249" s="63" t="s">
        <v>2025</v>
      </c>
      <c r="C6249" s="67" t="s">
        <v>77</v>
      </c>
      <c r="D6249" s="489">
        <v>41</v>
      </c>
    </row>
    <row r="6250" spans="1:4" x14ac:dyDescent="0.25">
      <c r="A6250" s="67">
        <v>74000197</v>
      </c>
      <c r="B6250" s="63" t="s">
        <v>2029</v>
      </c>
      <c r="C6250" s="67" t="s">
        <v>77</v>
      </c>
      <c r="D6250" s="489">
        <v>37.5</v>
      </c>
    </row>
    <row r="6251" spans="1:4" x14ac:dyDescent="0.25">
      <c r="A6251" s="67">
        <v>74000198</v>
      </c>
      <c r="B6251" s="63" t="s">
        <v>2033</v>
      </c>
      <c r="C6251" s="67" t="s">
        <v>77</v>
      </c>
      <c r="D6251" s="489">
        <v>103.14</v>
      </c>
    </row>
    <row r="6252" spans="1:4" x14ac:dyDescent="0.25">
      <c r="A6252" s="67">
        <v>74000199</v>
      </c>
      <c r="B6252" s="63" t="s">
        <v>2037</v>
      </c>
      <c r="C6252" s="67" t="s">
        <v>77</v>
      </c>
      <c r="D6252" s="489">
        <v>74.150000000000006</v>
      </c>
    </row>
    <row r="6253" spans="1:4" x14ac:dyDescent="0.25">
      <c r="A6253" s="67">
        <v>74000200</v>
      </c>
      <c r="B6253" s="63" t="s">
        <v>2039</v>
      </c>
      <c r="C6253" s="67" t="s">
        <v>77</v>
      </c>
      <c r="D6253" s="489">
        <v>74.150000000000006</v>
      </c>
    </row>
    <row r="6254" spans="1:4" x14ac:dyDescent="0.25">
      <c r="A6254" s="67">
        <v>74000201</v>
      </c>
      <c r="B6254" s="63" t="s">
        <v>2041</v>
      </c>
      <c r="C6254" s="67" t="s">
        <v>77</v>
      </c>
      <c r="D6254" s="489">
        <v>52</v>
      </c>
    </row>
    <row r="6255" spans="1:4" x14ac:dyDescent="0.25">
      <c r="A6255" s="67">
        <v>74000202</v>
      </c>
      <c r="B6255" s="63" t="s">
        <v>2045</v>
      </c>
      <c r="C6255" s="67" t="s">
        <v>77</v>
      </c>
      <c r="D6255" s="489">
        <v>42.5</v>
      </c>
    </row>
    <row r="6256" spans="1:4" x14ac:dyDescent="0.25">
      <c r="A6256" s="67">
        <v>74000203</v>
      </c>
      <c r="B6256" s="63" t="s">
        <v>2047</v>
      </c>
      <c r="C6256" s="67" t="s">
        <v>77</v>
      </c>
      <c r="D6256" s="489">
        <v>42.5</v>
      </c>
    </row>
    <row r="6257" spans="1:4" x14ac:dyDescent="0.25">
      <c r="A6257" s="67">
        <v>74000254</v>
      </c>
      <c r="B6257" s="63" t="s">
        <v>2049</v>
      </c>
      <c r="C6257" s="67" t="s">
        <v>77</v>
      </c>
      <c r="D6257" s="489">
        <v>78</v>
      </c>
    </row>
    <row r="6258" spans="1:4" x14ac:dyDescent="0.25">
      <c r="A6258" s="67">
        <v>74000204</v>
      </c>
      <c r="B6258" s="63" t="s">
        <v>2055</v>
      </c>
      <c r="C6258" s="67" t="s">
        <v>77</v>
      </c>
      <c r="D6258" s="489">
        <v>40</v>
      </c>
    </row>
    <row r="6259" spans="1:4" x14ac:dyDescent="0.25">
      <c r="A6259" s="67">
        <v>74000205</v>
      </c>
      <c r="B6259" s="63" t="s">
        <v>2067</v>
      </c>
      <c r="C6259" s="67" t="s">
        <v>77</v>
      </c>
      <c r="D6259" s="489">
        <v>104.95</v>
      </c>
    </row>
    <row r="6260" spans="1:4" x14ac:dyDescent="0.25">
      <c r="A6260" s="67">
        <v>74000206</v>
      </c>
      <c r="B6260" s="63" t="s">
        <v>2069</v>
      </c>
      <c r="C6260" s="67" t="s">
        <v>77</v>
      </c>
      <c r="D6260" s="489">
        <v>40</v>
      </c>
    </row>
    <row r="6261" spans="1:4" x14ac:dyDescent="0.25">
      <c r="A6261" s="67">
        <v>74000207</v>
      </c>
      <c r="B6261" s="63" t="s">
        <v>2071</v>
      </c>
      <c r="C6261" s="67" t="s">
        <v>77</v>
      </c>
      <c r="D6261" s="489">
        <v>40</v>
      </c>
    </row>
    <row r="6262" spans="1:4" x14ac:dyDescent="0.25">
      <c r="A6262" s="67">
        <v>74000208</v>
      </c>
      <c r="B6262" s="63" t="s">
        <v>2075</v>
      </c>
      <c r="C6262" s="67" t="s">
        <v>77</v>
      </c>
      <c r="D6262" s="489">
        <v>40</v>
      </c>
    </row>
    <row r="6263" spans="1:4" x14ac:dyDescent="0.25">
      <c r="A6263" s="67">
        <v>74000209</v>
      </c>
      <c r="B6263" s="63" t="s">
        <v>2077</v>
      </c>
      <c r="C6263" s="67" t="s">
        <v>77</v>
      </c>
      <c r="D6263" s="489">
        <v>42.03</v>
      </c>
    </row>
    <row r="6264" spans="1:4" x14ac:dyDescent="0.25">
      <c r="A6264" s="67">
        <v>74000210</v>
      </c>
      <c r="B6264" s="63" t="s">
        <v>2079</v>
      </c>
      <c r="C6264" s="67" t="s">
        <v>77</v>
      </c>
      <c r="D6264" s="489">
        <v>42.03</v>
      </c>
    </row>
    <row r="6265" spans="1:4" x14ac:dyDescent="0.25">
      <c r="A6265" s="67">
        <v>74000211</v>
      </c>
      <c r="B6265" s="63" t="s">
        <v>2083</v>
      </c>
      <c r="C6265" s="67" t="s">
        <v>77</v>
      </c>
      <c r="D6265" s="489">
        <v>52</v>
      </c>
    </row>
    <row r="6266" spans="1:4" x14ac:dyDescent="0.25">
      <c r="A6266" s="67">
        <v>74000255</v>
      </c>
      <c r="B6266" s="63" t="s">
        <v>2085</v>
      </c>
      <c r="C6266" s="67" t="s">
        <v>77</v>
      </c>
      <c r="D6266" s="489">
        <v>42.03</v>
      </c>
    </row>
    <row r="6267" spans="1:4" x14ac:dyDescent="0.25">
      <c r="A6267" s="67">
        <v>74000212</v>
      </c>
      <c r="B6267" s="63" t="s">
        <v>2089</v>
      </c>
      <c r="C6267" s="67" t="s">
        <v>77</v>
      </c>
      <c r="D6267" s="489">
        <v>42.03</v>
      </c>
    </row>
    <row r="6268" spans="1:4" x14ac:dyDescent="0.25">
      <c r="A6268" s="67">
        <v>74000256</v>
      </c>
      <c r="B6268" s="63" t="s">
        <v>2093</v>
      </c>
      <c r="C6268" s="67" t="s">
        <v>77</v>
      </c>
      <c r="D6268" s="489">
        <v>35.5</v>
      </c>
    </row>
    <row r="6269" spans="1:4" x14ac:dyDescent="0.25">
      <c r="A6269" s="67">
        <v>74000213</v>
      </c>
      <c r="B6269" s="63" t="s">
        <v>2095</v>
      </c>
      <c r="C6269" s="67" t="s">
        <v>77</v>
      </c>
      <c r="D6269" s="489">
        <v>65</v>
      </c>
    </row>
    <row r="6270" spans="1:4" x14ac:dyDescent="0.25">
      <c r="A6270" s="67">
        <v>74000215</v>
      </c>
      <c r="B6270" s="63" t="s">
        <v>2103</v>
      </c>
      <c r="C6270" s="67" t="s">
        <v>77</v>
      </c>
      <c r="D6270" s="489">
        <v>40</v>
      </c>
    </row>
    <row r="6271" spans="1:4" x14ac:dyDescent="0.25">
      <c r="A6271" s="67">
        <v>74000216</v>
      </c>
      <c r="B6271" s="63" t="s">
        <v>2105</v>
      </c>
      <c r="C6271" s="67" t="s">
        <v>77</v>
      </c>
      <c r="D6271" s="489">
        <v>40</v>
      </c>
    </row>
    <row r="6272" spans="1:4" x14ac:dyDescent="0.25">
      <c r="A6272" s="67">
        <v>74000214</v>
      </c>
      <c r="B6272" s="63" t="s">
        <v>2107</v>
      </c>
      <c r="C6272" s="67" t="s">
        <v>77</v>
      </c>
      <c r="D6272" s="489">
        <v>40</v>
      </c>
    </row>
    <row r="6273" spans="1:4" x14ac:dyDescent="0.25">
      <c r="A6273" s="67">
        <v>74000217</v>
      </c>
      <c r="B6273" s="63" t="s">
        <v>2111</v>
      </c>
      <c r="C6273" s="67" t="s">
        <v>77</v>
      </c>
      <c r="D6273" s="489">
        <v>40</v>
      </c>
    </row>
    <row r="6274" spans="1:4" x14ac:dyDescent="0.25">
      <c r="A6274" s="67">
        <v>74000218</v>
      </c>
      <c r="B6274" s="63" t="s">
        <v>2115</v>
      </c>
      <c r="C6274" s="67" t="s">
        <v>77</v>
      </c>
      <c r="D6274" s="489">
        <v>40</v>
      </c>
    </row>
    <row r="6275" spans="1:4" x14ac:dyDescent="0.25">
      <c r="A6275" s="67">
        <v>74000219</v>
      </c>
      <c r="B6275" s="63" t="s">
        <v>2119</v>
      </c>
      <c r="C6275" s="67" t="s">
        <v>77</v>
      </c>
      <c r="D6275" s="489">
        <v>58.5</v>
      </c>
    </row>
    <row r="6276" spans="1:4" x14ac:dyDescent="0.25">
      <c r="A6276" s="67">
        <v>74000220</v>
      </c>
      <c r="B6276" s="63" t="s">
        <v>2123</v>
      </c>
      <c r="C6276" s="67" t="s">
        <v>77</v>
      </c>
      <c r="D6276" s="489">
        <v>58.5</v>
      </c>
    </row>
    <row r="6277" spans="1:4" x14ac:dyDescent="0.25">
      <c r="A6277" s="67">
        <v>74000221</v>
      </c>
      <c r="B6277" s="63" t="s">
        <v>2127</v>
      </c>
      <c r="C6277" s="67" t="s">
        <v>77</v>
      </c>
      <c r="D6277" s="489">
        <v>42.03</v>
      </c>
    </row>
    <row r="6278" spans="1:4" x14ac:dyDescent="0.25">
      <c r="A6278" s="67">
        <v>74000222</v>
      </c>
      <c r="B6278" s="63" t="s">
        <v>2131</v>
      </c>
      <c r="C6278" s="67" t="s">
        <v>77</v>
      </c>
      <c r="D6278" s="489">
        <v>42.03</v>
      </c>
    </row>
    <row r="6279" spans="1:4" x14ac:dyDescent="0.25">
      <c r="A6279" s="67">
        <v>74000223</v>
      </c>
      <c r="B6279" s="63" t="s">
        <v>2135</v>
      </c>
      <c r="C6279" s="67" t="s">
        <v>77</v>
      </c>
      <c r="D6279" s="489">
        <v>55.42</v>
      </c>
    </row>
    <row r="6280" spans="1:4" x14ac:dyDescent="0.25">
      <c r="A6280" s="67">
        <v>74000224</v>
      </c>
      <c r="B6280" s="63" t="s">
        <v>2139</v>
      </c>
      <c r="C6280" s="67" t="s">
        <v>77</v>
      </c>
      <c r="D6280" s="489">
        <v>63.18</v>
      </c>
    </row>
    <row r="6281" spans="1:4" x14ac:dyDescent="0.25">
      <c r="A6281" s="67">
        <v>74000225</v>
      </c>
      <c r="B6281" s="63" t="s">
        <v>2141</v>
      </c>
      <c r="C6281" s="67" t="s">
        <v>77</v>
      </c>
      <c r="D6281" s="489">
        <v>63.18</v>
      </c>
    </row>
    <row r="6282" spans="1:4" x14ac:dyDescent="0.25">
      <c r="A6282" s="67">
        <v>74000257</v>
      </c>
      <c r="B6282" s="63" t="s">
        <v>2143</v>
      </c>
      <c r="C6282" s="67" t="s">
        <v>77</v>
      </c>
      <c r="D6282" s="489">
        <v>63.18</v>
      </c>
    </row>
    <row r="6283" spans="1:4" x14ac:dyDescent="0.25">
      <c r="A6283" s="67">
        <v>74000226</v>
      </c>
      <c r="B6283" s="63" t="s">
        <v>2145</v>
      </c>
      <c r="C6283" s="67" t="s">
        <v>77</v>
      </c>
      <c r="D6283" s="489">
        <v>55.51</v>
      </c>
    </row>
    <row r="6284" spans="1:4" x14ac:dyDescent="0.25">
      <c r="A6284" s="67">
        <v>74000227</v>
      </c>
      <c r="B6284" s="63" t="s">
        <v>2147</v>
      </c>
      <c r="C6284" s="67" t="s">
        <v>77</v>
      </c>
      <c r="D6284" s="489">
        <v>51.25</v>
      </c>
    </row>
    <row r="6285" spans="1:4" x14ac:dyDescent="0.25">
      <c r="A6285" s="67">
        <v>74000228</v>
      </c>
      <c r="B6285" s="63" t="s">
        <v>2149</v>
      </c>
      <c r="C6285" s="67" t="s">
        <v>77</v>
      </c>
      <c r="D6285" s="489">
        <v>25.87</v>
      </c>
    </row>
    <row r="6286" spans="1:4" x14ac:dyDescent="0.25">
      <c r="A6286" s="67">
        <v>74000229</v>
      </c>
      <c r="B6286" s="63" t="s">
        <v>2155</v>
      </c>
      <c r="C6286" s="67" t="s">
        <v>77</v>
      </c>
      <c r="D6286" s="489">
        <v>25.87</v>
      </c>
    </row>
    <row r="6287" spans="1:4" x14ac:dyDescent="0.25">
      <c r="A6287" s="67">
        <v>74000230</v>
      </c>
      <c r="B6287" s="63" t="s">
        <v>2159</v>
      </c>
      <c r="C6287" s="67" t="s">
        <v>77</v>
      </c>
      <c r="D6287" s="489">
        <v>40</v>
      </c>
    </row>
    <row r="6288" spans="1:4" x14ac:dyDescent="0.25">
      <c r="A6288" s="67">
        <v>74000231</v>
      </c>
      <c r="B6288" s="63" t="s">
        <v>2169</v>
      </c>
      <c r="C6288" s="67" t="s">
        <v>77</v>
      </c>
      <c r="D6288" s="489">
        <v>40</v>
      </c>
    </row>
    <row r="6289" spans="1:4" x14ac:dyDescent="0.25">
      <c r="A6289" s="67">
        <v>74000232</v>
      </c>
      <c r="B6289" s="63" t="s">
        <v>2173</v>
      </c>
      <c r="C6289" s="67" t="s">
        <v>77</v>
      </c>
      <c r="D6289" s="489">
        <v>38</v>
      </c>
    </row>
    <row r="6290" spans="1:4" x14ac:dyDescent="0.25">
      <c r="A6290" s="67">
        <v>74000233</v>
      </c>
      <c r="B6290" s="63" t="s">
        <v>2177</v>
      </c>
      <c r="C6290" s="67" t="s">
        <v>77</v>
      </c>
      <c r="D6290" s="489">
        <v>40</v>
      </c>
    </row>
    <row r="6291" spans="1:4" x14ac:dyDescent="0.25">
      <c r="A6291" s="67">
        <v>74000244</v>
      </c>
      <c r="B6291" s="63" t="s">
        <v>2179</v>
      </c>
      <c r="C6291" s="67" t="s">
        <v>77</v>
      </c>
      <c r="D6291" s="489">
        <v>52.57</v>
      </c>
    </row>
    <row r="6292" spans="1:4" x14ac:dyDescent="0.25">
      <c r="A6292" s="67">
        <v>74000243</v>
      </c>
      <c r="B6292" s="63" t="s">
        <v>2181</v>
      </c>
      <c r="C6292" s="67" t="s">
        <v>77</v>
      </c>
      <c r="D6292" s="489">
        <v>52.57</v>
      </c>
    </row>
    <row r="6293" spans="1:4" x14ac:dyDescent="0.25">
      <c r="A6293" s="67">
        <v>74000245</v>
      </c>
      <c r="B6293" s="63" t="s">
        <v>2183</v>
      </c>
      <c r="C6293" s="67" t="s">
        <v>77</v>
      </c>
      <c r="D6293" s="489">
        <v>59.23</v>
      </c>
    </row>
    <row r="6294" spans="1:4" x14ac:dyDescent="0.25">
      <c r="A6294" s="67">
        <v>74000247</v>
      </c>
      <c r="B6294" s="63" t="s">
        <v>2185</v>
      </c>
      <c r="C6294" s="67" t="s">
        <v>77</v>
      </c>
      <c r="D6294" s="489">
        <v>59.34</v>
      </c>
    </row>
    <row r="6295" spans="1:4" x14ac:dyDescent="0.25">
      <c r="A6295" s="67">
        <v>74000246</v>
      </c>
      <c r="B6295" s="63" t="s">
        <v>2187</v>
      </c>
      <c r="C6295" s="67" t="s">
        <v>77</v>
      </c>
      <c r="D6295" s="489">
        <v>65</v>
      </c>
    </row>
    <row r="6296" spans="1:4" x14ac:dyDescent="0.25">
      <c r="A6296" s="67">
        <v>74000248</v>
      </c>
      <c r="B6296" s="63" t="s">
        <v>2189</v>
      </c>
      <c r="C6296" s="67" t="s">
        <v>77</v>
      </c>
      <c r="D6296" s="489">
        <v>50</v>
      </c>
    </row>
    <row r="6297" spans="1:4" x14ac:dyDescent="0.25">
      <c r="A6297" s="67">
        <v>74000252</v>
      </c>
      <c r="B6297" s="63" t="s">
        <v>2191</v>
      </c>
      <c r="C6297" s="67" t="s">
        <v>77</v>
      </c>
      <c r="D6297" s="489">
        <v>50</v>
      </c>
    </row>
    <row r="6298" spans="1:4" x14ac:dyDescent="0.25">
      <c r="A6298" s="67">
        <v>74000249</v>
      </c>
      <c r="B6298" s="63" t="s">
        <v>2195</v>
      </c>
      <c r="C6298" s="67" t="s">
        <v>77</v>
      </c>
      <c r="D6298" s="489">
        <v>50</v>
      </c>
    </row>
    <row r="6299" spans="1:4" x14ac:dyDescent="0.25">
      <c r="A6299" s="67">
        <v>74000250</v>
      </c>
      <c r="B6299" s="63" t="s">
        <v>2199</v>
      </c>
      <c r="C6299" s="67" t="s">
        <v>77</v>
      </c>
      <c r="D6299" s="489">
        <v>50</v>
      </c>
    </row>
    <row r="6300" spans="1:4" x14ac:dyDescent="0.25">
      <c r="A6300" s="67">
        <v>74000251</v>
      </c>
      <c r="B6300" s="63" t="s">
        <v>2203</v>
      </c>
      <c r="C6300" s="67" t="s">
        <v>77</v>
      </c>
      <c r="D6300" s="489">
        <v>50</v>
      </c>
    </row>
    <row r="6301" spans="1:4" x14ac:dyDescent="0.25">
      <c r="A6301" s="67">
        <v>74000234</v>
      </c>
      <c r="B6301" s="63" t="s">
        <v>2213</v>
      </c>
      <c r="C6301" s="67" t="s">
        <v>77</v>
      </c>
      <c r="D6301" s="489">
        <v>42.03</v>
      </c>
    </row>
    <row r="6302" spans="1:4" x14ac:dyDescent="0.25">
      <c r="A6302" s="67">
        <v>74000258</v>
      </c>
      <c r="B6302" s="63" t="s">
        <v>2215</v>
      </c>
      <c r="C6302" s="67" t="s">
        <v>77</v>
      </c>
      <c r="D6302" s="489">
        <v>52.03</v>
      </c>
    </row>
    <row r="6303" spans="1:4" x14ac:dyDescent="0.25">
      <c r="A6303" s="67">
        <v>74000235</v>
      </c>
      <c r="B6303" s="63" t="s">
        <v>2219</v>
      </c>
      <c r="C6303" s="67" t="s">
        <v>77</v>
      </c>
      <c r="D6303" s="489">
        <v>42.22</v>
      </c>
    </row>
    <row r="6304" spans="1:4" x14ac:dyDescent="0.25">
      <c r="A6304" s="67">
        <v>74000259</v>
      </c>
      <c r="B6304" s="63" t="s">
        <v>2221</v>
      </c>
      <c r="C6304" s="67" t="s">
        <v>77</v>
      </c>
      <c r="D6304" s="489">
        <v>25.87</v>
      </c>
    </row>
    <row r="6305" spans="1:4" x14ac:dyDescent="0.25">
      <c r="A6305" s="67">
        <v>74000236</v>
      </c>
      <c r="B6305" s="63" t="s">
        <v>2225</v>
      </c>
      <c r="C6305" s="67" t="s">
        <v>77</v>
      </c>
      <c r="D6305" s="489">
        <v>234</v>
      </c>
    </row>
    <row r="6306" spans="1:4" x14ac:dyDescent="0.25">
      <c r="A6306" s="67">
        <v>74000237</v>
      </c>
      <c r="B6306" s="63" t="s">
        <v>2227</v>
      </c>
      <c r="C6306" s="67" t="s">
        <v>77</v>
      </c>
      <c r="D6306" s="489">
        <v>234</v>
      </c>
    </row>
    <row r="6307" spans="1:4" x14ac:dyDescent="0.25">
      <c r="A6307" s="67">
        <v>74000260</v>
      </c>
      <c r="B6307" s="63" t="s">
        <v>2229</v>
      </c>
      <c r="C6307" s="67" t="s">
        <v>77</v>
      </c>
      <c r="D6307" s="489">
        <v>324</v>
      </c>
    </row>
    <row r="6308" spans="1:4" x14ac:dyDescent="0.25">
      <c r="A6308" s="67">
        <v>74000238</v>
      </c>
      <c r="B6308" s="63" t="s">
        <v>2235</v>
      </c>
      <c r="C6308" s="67" t="s">
        <v>77</v>
      </c>
      <c r="D6308" s="489">
        <v>25.87</v>
      </c>
    </row>
    <row r="6309" spans="1:4" x14ac:dyDescent="0.25">
      <c r="A6309" s="67">
        <v>74000239</v>
      </c>
      <c r="B6309" s="63" t="s">
        <v>2241</v>
      </c>
      <c r="C6309" s="67" t="s">
        <v>77</v>
      </c>
      <c r="D6309" s="489">
        <v>40</v>
      </c>
    </row>
    <row r="6310" spans="1:4" x14ac:dyDescent="0.25">
      <c r="A6310" s="67">
        <v>301300</v>
      </c>
      <c r="B6310" s="63" t="s">
        <v>14132</v>
      </c>
      <c r="C6310" s="67"/>
      <c r="D6310" s="489"/>
    </row>
    <row r="6311" spans="1:4" x14ac:dyDescent="0.25">
      <c r="A6311" s="67">
        <v>74000261</v>
      </c>
      <c r="B6311" s="63" t="s">
        <v>1883</v>
      </c>
      <c r="C6311" s="67" t="s">
        <v>77</v>
      </c>
      <c r="D6311" s="489">
        <v>227.03</v>
      </c>
    </row>
    <row r="6312" spans="1:4" ht="25" x14ac:dyDescent="0.25">
      <c r="A6312" s="67">
        <v>74000262</v>
      </c>
      <c r="B6312" s="63" t="s">
        <v>1886</v>
      </c>
      <c r="C6312" s="67" t="s">
        <v>77</v>
      </c>
      <c r="D6312" s="489">
        <v>252</v>
      </c>
    </row>
    <row r="6313" spans="1:4" x14ac:dyDescent="0.25">
      <c r="A6313" s="67">
        <v>74000263</v>
      </c>
      <c r="B6313" s="63" t="s">
        <v>1901</v>
      </c>
      <c r="C6313" s="67" t="s">
        <v>77</v>
      </c>
      <c r="D6313" s="489">
        <v>40</v>
      </c>
    </row>
    <row r="6314" spans="1:4" x14ac:dyDescent="0.25">
      <c r="A6314" s="67">
        <v>74000264</v>
      </c>
      <c r="B6314" s="63" t="s">
        <v>1907</v>
      </c>
      <c r="C6314" s="67" t="s">
        <v>77</v>
      </c>
      <c r="D6314" s="489">
        <v>40</v>
      </c>
    </row>
    <row r="6315" spans="1:4" x14ac:dyDescent="0.25">
      <c r="A6315" s="67">
        <v>74000265</v>
      </c>
      <c r="B6315" s="63" t="s">
        <v>1911</v>
      </c>
      <c r="C6315" s="67" t="s">
        <v>77</v>
      </c>
      <c r="D6315" s="489">
        <v>40</v>
      </c>
    </row>
    <row r="6316" spans="1:4" x14ac:dyDescent="0.25">
      <c r="A6316" s="67">
        <v>74000266</v>
      </c>
      <c r="B6316" s="63" t="s">
        <v>1919</v>
      </c>
      <c r="C6316" s="67" t="s">
        <v>77</v>
      </c>
      <c r="D6316" s="489">
        <v>130</v>
      </c>
    </row>
    <row r="6317" spans="1:4" x14ac:dyDescent="0.25">
      <c r="A6317" s="67">
        <v>74000267</v>
      </c>
      <c r="B6317" s="63" t="s">
        <v>1931</v>
      </c>
      <c r="C6317" s="67" t="s">
        <v>77</v>
      </c>
      <c r="D6317" s="489">
        <v>40</v>
      </c>
    </row>
    <row r="6318" spans="1:4" x14ac:dyDescent="0.25">
      <c r="A6318" s="67">
        <v>74000268</v>
      </c>
      <c r="B6318" s="63" t="s">
        <v>1947</v>
      </c>
      <c r="C6318" s="67" t="s">
        <v>77</v>
      </c>
      <c r="D6318" s="489">
        <v>40</v>
      </c>
    </row>
    <row r="6319" spans="1:4" x14ac:dyDescent="0.25">
      <c r="A6319" s="67">
        <v>74000269</v>
      </c>
      <c r="B6319" s="63" t="s">
        <v>1951</v>
      </c>
      <c r="C6319" s="67" t="s">
        <v>77</v>
      </c>
      <c r="D6319" s="489">
        <v>45</v>
      </c>
    </row>
    <row r="6320" spans="1:4" x14ac:dyDescent="0.25">
      <c r="A6320" s="67">
        <v>74000270</v>
      </c>
      <c r="B6320" s="63" t="s">
        <v>1959</v>
      </c>
      <c r="C6320" s="67" t="s">
        <v>77</v>
      </c>
      <c r="D6320" s="489">
        <v>58.5</v>
      </c>
    </row>
    <row r="6321" spans="1:4" x14ac:dyDescent="0.25">
      <c r="A6321" s="67">
        <v>74000271</v>
      </c>
      <c r="B6321" s="63" t="s">
        <v>1977</v>
      </c>
      <c r="C6321" s="67" t="s">
        <v>77</v>
      </c>
      <c r="D6321" s="489">
        <v>40</v>
      </c>
    </row>
    <row r="6322" spans="1:4" x14ac:dyDescent="0.25">
      <c r="A6322" s="67">
        <v>74000272</v>
      </c>
      <c r="B6322" s="63" t="s">
        <v>2003</v>
      </c>
      <c r="C6322" s="67" t="s">
        <v>77</v>
      </c>
      <c r="D6322" s="489">
        <v>28.79</v>
      </c>
    </row>
    <row r="6323" spans="1:4" x14ac:dyDescent="0.25">
      <c r="A6323" s="67">
        <v>74000273</v>
      </c>
      <c r="B6323" s="63" t="s">
        <v>2015</v>
      </c>
      <c r="C6323" s="67" t="s">
        <v>77</v>
      </c>
      <c r="D6323" s="489">
        <v>33.28</v>
      </c>
    </row>
    <row r="6324" spans="1:4" x14ac:dyDescent="0.25">
      <c r="A6324" s="67">
        <v>74000274</v>
      </c>
      <c r="B6324" s="63" t="s">
        <v>2019</v>
      </c>
      <c r="C6324" s="67" t="s">
        <v>77</v>
      </c>
      <c r="D6324" s="489">
        <v>37.5</v>
      </c>
    </row>
    <row r="6325" spans="1:4" x14ac:dyDescent="0.25">
      <c r="A6325" s="67">
        <v>74000275</v>
      </c>
      <c r="B6325" s="63" t="s">
        <v>2027</v>
      </c>
      <c r="C6325" s="67" t="s">
        <v>77</v>
      </c>
      <c r="D6325" s="489">
        <v>37.5</v>
      </c>
    </row>
    <row r="6326" spans="1:4" x14ac:dyDescent="0.25">
      <c r="A6326" s="67">
        <v>74000276</v>
      </c>
      <c r="B6326" s="63" t="s">
        <v>2031</v>
      </c>
      <c r="C6326" s="67" t="s">
        <v>77</v>
      </c>
      <c r="D6326" s="489">
        <v>83.76</v>
      </c>
    </row>
    <row r="6327" spans="1:4" x14ac:dyDescent="0.25">
      <c r="A6327" s="67">
        <v>74000277</v>
      </c>
      <c r="B6327" s="63" t="s">
        <v>2035</v>
      </c>
      <c r="C6327" s="67" t="s">
        <v>77</v>
      </c>
      <c r="D6327" s="489">
        <v>51.23</v>
      </c>
    </row>
    <row r="6328" spans="1:4" x14ac:dyDescent="0.25">
      <c r="A6328" s="67">
        <v>74000278</v>
      </c>
      <c r="B6328" s="63" t="s">
        <v>2043</v>
      </c>
      <c r="C6328" s="67" t="s">
        <v>77</v>
      </c>
      <c r="D6328" s="489">
        <v>42.5</v>
      </c>
    </row>
    <row r="6329" spans="1:4" x14ac:dyDescent="0.25">
      <c r="A6329" s="67">
        <v>74000279</v>
      </c>
      <c r="B6329" s="63" t="s">
        <v>2053</v>
      </c>
      <c r="C6329" s="67" t="s">
        <v>77</v>
      </c>
      <c r="D6329" s="489">
        <v>40</v>
      </c>
    </row>
    <row r="6330" spans="1:4" x14ac:dyDescent="0.25">
      <c r="A6330" s="67">
        <v>74000280</v>
      </c>
      <c r="B6330" s="63" t="s">
        <v>2065</v>
      </c>
      <c r="C6330" s="67" t="s">
        <v>77</v>
      </c>
      <c r="D6330" s="489">
        <v>59.93</v>
      </c>
    </row>
    <row r="6331" spans="1:4" x14ac:dyDescent="0.25">
      <c r="A6331" s="67">
        <v>74000281</v>
      </c>
      <c r="B6331" s="63" t="s">
        <v>2073</v>
      </c>
      <c r="C6331" s="67" t="s">
        <v>77</v>
      </c>
      <c r="D6331" s="489">
        <v>40</v>
      </c>
    </row>
    <row r="6332" spans="1:4" x14ac:dyDescent="0.25">
      <c r="A6332" s="67">
        <v>74000282</v>
      </c>
      <c r="B6332" s="63" t="s">
        <v>2081</v>
      </c>
      <c r="C6332" s="67" t="s">
        <v>77</v>
      </c>
      <c r="D6332" s="489">
        <v>58.5</v>
      </c>
    </row>
    <row r="6333" spans="1:4" x14ac:dyDescent="0.25">
      <c r="A6333" s="67">
        <v>74000283</v>
      </c>
      <c r="B6333" s="63" t="s">
        <v>2087</v>
      </c>
      <c r="C6333" s="67" t="s">
        <v>77</v>
      </c>
      <c r="D6333" s="489">
        <v>42.03</v>
      </c>
    </row>
    <row r="6334" spans="1:4" x14ac:dyDescent="0.25">
      <c r="A6334" s="67">
        <v>74000284</v>
      </c>
      <c r="B6334" s="63" t="s">
        <v>2097</v>
      </c>
      <c r="C6334" s="67" t="s">
        <v>77</v>
      </c>
      <c r="D6334" s="489">
        <v>138.79</v>
      </c>
    </row>
    <row r="6335" spans="1:4" x14ac:dyDescent="0.25">
      <c r="A6335" s="67">
        <v>74000285</v>
      </c>
      <c r="B6335" s="63" t="s">
        <v>2109</v>
      </c>
      <c r="C6335" s="67" t="s">
        <v>77</v>
      </c>
      <c r="D6335" s="489">
        <v>40</v>
      </c>
    </row>
    <row r="6336" spans="1:4" x14ac:dyDescent="0.25">
      <c r="A6336" s="67">
        <v>74000286</v>
      </c>
      <c r="B6336" s="63" t="s">
        <v>2113</v>
      </c>
      <c r="C6336" s="67" t="s">
        <v>77</v>
      </c>
      <c r="D6336" s="489">
        <v>40</v>
      </c>
    </row>
    <row r="6337" spans="1:4" x14ac:dyDescent="0.25">
      <c r="A6337" s="67">
        <v>74000287</v>
      </c>
      <c r="B6337" s="63" t="s">
        <v>2117</v>
      </c>
      <c r="C6337" s="67" t="s">
        <v>77</v>
      </c>
      <c r="D6337" s="489">
        <v>58.5</v>
      </c>
    </row>
    <row r="6338" spans="1:4" x14ac:dyDescent="0.25">
      <c r="A6338" s="67">
        <v>74000288</v>
      </c>
      <c r="B6338" s="63" t="s">
        <v>2121</v>
      </c>
      <c r="C6338" s="67" t="s">
        <v>77</v>
      </c>
      <c r="D6338" s="489">
        <v>58.5</v>
      </c>
    </row>
    <row r="6339" spans="1:4" x14ac:dyDescent="0.25">
      <c r="A6339" s="67">
        <v>74000289</v>
      </c>
      <c r="B6339" s="63" t="s">
        <v>2125</v>
      </c>
      <c r="C6339" s="67" t="s">
        <v>77</v>
      </c>
      <c r="D6339" s="489">
        <v>42.03</v>
      </c>
    </row>
    <row r="6340" spans="1:4" x14ac:dyDescent="0.25">
      <c r="A6340" s="67">
        <v>74000290</v>
      </c>
      <c r="B6340" s="63" t="s">
        <v>2129</v>
      </c>
      <c r="C6340" s="67" t="s">
        <v>77</v>
      </c>
      <c r="D6340" s="489">
        <v>42.03</v>
      </c>
    </row>
    <row r="6341" spans="1:4" x14ac:dyDescent="0.25">
      <c r="A6341" s="67">
        <v>74000291</v>
      </c>
      <c r="B6341" s="63" t="s">
        <v>2133</v>
      </c>
      <c r="C6341" s="67" t="s">
        <v>77</v>
      </c>
      <c r="D6341" s="489">
        <v>55.42</v>
      </c>
    </row>
    <row r="6342" spans="1:4" x14ac:dyDescent="0.25">
      <c r="A6342" s="67">
        <v>74000292</v>
      </c>
      <c r="B6342" s="63" t="s">
        <v>2137</v>
      </c>
      <c r="C6342" s="67" t="s">
        <v>77</v>
      </c>
      <c r="D6342" s="489">
        <v>63.18</v>
      </c>
    </row>
    <row r="6343" spans="1:4" x14ac:dyDescent="0.25">
      <c r="A6343" s="67">
        <v>74000293</v>
      </c>
      <c r="B6343" s="63" t="s">
        <v>2153</v>
      </c>
      <c r="C6343" s="67" t="s">
        <v>77</v>
      </c>
      <c r="D6343" s="489">
        <v>25.87</v>
      </c>
    </row>
    <row r="6344" spans="1:4" x14ac:dyDescent="0.25">
      <c r="A6344" s="67">
        <v>74000294</v>
      </c>
      <c r="B6344" s="63" t="s">
        <v>2157</v>
      </c>
      <c r="C6344" s="67" t="s">
        <v>77</v>
      </c>
      <c r="D6344" s="489">
        <v>40</v>
      </c>
    </row>
    <row r="6345" spans="1:4" x14ac:dyDescent="0.25">
      <c r="A6345" s="67">
        <v>74000295</v>
      </c>
      <c r="B6345" s="63" t="s">
        <v>2167</v>
      </c>
      <c r="C6345" s="67" t="s">
        <v>77</v>
      </c>
      <c r="D6345" s="489">
        <v>40</v>
      </c>
    </row>
    <row r="6346" spans="1:4" x14ac:dyDescent="0.25">
      <c r="A6346" s="67">
        <v>74000296</v>
      </c>
      <c r="B6346" s="63" t="s">
        <v>2171</v>
      </c>
      <c r="C6346" s="67" t="s">
        <v>77</v>
      </c>
      <c r="D6346" s="489">
        <v>38</v>
      </c>
    </row>
    <row r="6347" spans="1:4" x14ac:dyDescent="0.25">
      <c r="A6347" s="67">
        <v>74000297</v>
      </c>
      <c r="B6347" s="63" t="s">
        <v>2175</v>
      </c>
      <c r="C6347" s="67" t="s">
        <v>77</v>
      </c>
      <c r="D6347" s="489">
        <v>40</v>
      </c>
    </row>
    <row r="6348" spans="1:4" x14ac:dyDescent="0.25">
      <c r="A6348" s="67">
        <v>74000302</v>
      </c>
      <c r="B6348" s="63" t="s">
        <v>2193</v>
      </c>
      <c r="C6348" s="67" t="s">
        <v>77</v>
      </c>
      <c r="D6348" s="489">
        <v>30</v>
      </c>
    </row>
    <row r="6349" spans="1:4" x14ac:dyDescent="0.25">
      <c r="A6349" s="67">
        <v>74000303</v>
      </c>
      <c r="B6349" s="63" t="s">
        <v>2197</v>
      </c>
      <c r="C6349" s="67" t="s">
        <v>77</v>
      </c>
      <c r="D6349" s="489">
        <v>30</v>
      </c>
    </row>
    <row r="6350" spans="1:4" x14ac:dyDescent="0.25">
      <c r="A6350" s="67">
        <v>74000304</v>
      </c>
      <c r="B6350" s="63" t="s">
        <v>2201</v>
      </c>
      <c r="C6350" s="67" t="s">
        <v>77</v>
      </c>
      <c r="D6350" s="489">
        <v>28.85</v>
      </c>
    </row>
    <row r="6351" spans="1:4" x14ac:dyDescent="0.25">
      <c r="A6351" s="67">
        <v>74000298</v>
      </c>
      <c r="B6351" s="63" t="s">
        <v>2211</v>
      </c>
      <c r="C6351" s="67" t="s">
        <v>77</v>
      </c>
      <c r="D6351" s="489">
        <v>44.53</v>
      </c>
    </row>
    <row r="6352" spans="1:4" x14ac:dyDescent="0.25">
      <c r="A6352" s="67">
        <v>74000299</v>
      </c>
      <c r="B6352" s="63" t="s">
        <v>2217</v>
      </c>
      <c r="C6352" s="67" t="s">
        <v>77</v>
      </c>
      <c r="D6352" s="489">
        <v>42.22</v>
      </c>
    </row>
    <row r="6353" spans="1:4" x14ac:dyDescent="0.25">
      <c r="A6353" s="67">
        <v>74000300</v>
      </c>
      <c r="B6353" s="63" t="s">
        <v>2237</v>
      </c>
      <c r="C6353" s="67" t="s">
        <v>77</v>
      </c>
      <c r="D6353" s="489">
        <v>45</v>
      </c>
    </row>
    <row r="6354" spans="1:4" x14ac:dyDescent="0.25">
      <c r="A6354" s="67">
        <v>74000301</v>
      </c>
      <c r="B6354" s="63" t="s">
        <v>2239</v>
      </c>
      <c r="C6354" s="67" t="s">
        <v>77</v>
      </c>
      <c r="D6354" s="489">
        <v>40</v>
      </c>
    </row>
    <row r="6355" spans="1:4" x14ac:dyDescent="0.25">
      <c r="A6355" s="67">
        <v>301400</v>
      </c>
      <c r="B6355" s="63" t="s">
        <v>14133</v>
      </c>
      <c r="C6355" s="67"/>
      <c r="D6355" s="489"/>
    </row>
    <row r="6356" spans="1:4" x14ac:dyDescent="0.25">
      <c r="A6356" s="67">
        <v>74000337</v>
      </c>
      <c r="B6356" s="63" t="s">
        <v>1881</v>
      </c>
      <c r="C6356" s="67" t="s">
        <v>77</v>
      </c>
      <c r="D6356" s="489">
        <v>150</v>
      </c>
    </row>
    <row r="6357" spans="1:4" x14ac:dyDescent="0.25">
      <c r="A6357" s="67">
        <v>74000305</v>
      </c>
      <c r="B6357" s="63" t="s">
        <v>1891</v>
      </c>
      <c r="C6357" s="67" t="s">
        <v>77</v>
      </c>
      <c r="D6357" s="489">
        <v>100</v>
      </c>
    </row>
    <row r="6358" spans="1:4" x14ac:dyDescent="0.25">
      <c r="A6358" s="67">
        <v>74000306</v>
      </c>
      <c r="B6358" s="63" t="s">
        <v>1893</v>
      </c>
      <c r="C6358" s="67" t="s">
        <v>77</v>
      </c>
      <c r="D6358" s="489">
        <v>100</v>
      </c>
    </row>
    <row r="6359" spans="1:4" x14ac:dyDescent="0.25">
      <c r="A6359" s="67">
        <v>74000307</v>
      </c>
      <c r="B6359" s="63" t="s">
        <v>1895</v>
      </c>
      <c r="C6359" s="67" t="s">
        <v>77</v>
      </c>
      <c r="D6359" s="489">
        <v>100</v>
      </c>
    </row>
    <row r="6360" spans="1:4" x14ac:dyDescent="0.25">
      <c r="A6360" s="67">
        <v>74000308</v>
      </c>
      <c r="B6360" s="63" t="s">
        <v>1897</v>
      </c>
      <c r="C6360" s="67" t="s">
        <v>77</v>
      </c>
      <c r="D6360" s="489">
        <v>100</v>
      </c>
    </row>
    <row r="6361" spans="1:4" x14ac:dyDescent="0.25">
      <c r="A6361" s="67">
        <v>74000338</v>
      </c>
      <c r="B6361" s="63" t="s">
        <v>1915</v>
      </c>
      <c r="C6361" s="67" t="s">
        <v>77</v>
      </c>
      <c r="D6361" s="489">
        <v>65</v>
      </c>
    </row>
    <row r="6362" spans="1:4" x14ac:dyDescent="0.25">
      <c r="A6362" s="67">
        <v>74000339</v>
      </c>
      <c r="B6362" s="63" t="s">
        <v>1917</v>
      </c>
      <c r="C6362" s="67" t="s">
        <v>77</v>
      </c>
      <c r="D6362" s="489">
        <v>82.5</v>
      </c>
    </row>
    <row r="6363" spans="1:4" x14ac:dyDescent="0.25">
      <c r="A6363" s="67">
        <v>74000340</v>
      </c>
      <c r="B6363" s="63" t="s">
        <v>1929</v>
      </c>
      <c r="C6363" s="67" t="s">
        <v>77</v>
      </c>
      <c r="D6363" s="489">
        <v>123.35</v>
      </c>
    </row>
    <row r="6364" spans="1:4" x14ac:dyDescent="0.25">
      <c r="A6364" s="67">
        <v>74000341</v>
      </c>
      <c r="B6364" s="63" t="s">
        <v>1937</v>
      </c>
      <c r="C6364" s="67" t="s">
        <v>77</v>
      </c>
      <c r="D6364" s="489">
        <v>160</v>
      </c>
    </row>
    <row r="6365" spans="1:4" x14ac:dyDescent="0.25">
      <c r="A6365" s="67">
        <v>74000342</v>
      </c>
      <c r="B6365" s="63" t="s">
        <v>1939</v>
      </c>
      <c r="C6365" s="67" t="s">
        <v>77</v>
      </c>
      <c r="D6365" s="489">
        <v>160</v>
      </c>
    </row>
    <row r="6366" spans="1:4" x14ac:dyDescent="0.25">
      <c r="A6366" s="67">
        <v>74000343</v>
      </c>
      <c r="B6366" s="63" t="s">
        <v>1941</v>
      </c>
      <c r="C6366" s="67" t="s">
        <v>77</v>
      </c>
      <c r="D6366" s="489">
        <v>160</v>
      </c>
    </row>
    <row r="6367" spans="1:4" x14ac:dyDescent="0.25">
      <c r="A6367" s="67">
        <v>74000344</v>
      </c>
      <c r="B6367" s="63" t="s">
        <v>1943</v>
      </c>
      <c r="C6367" s="67" t="s">
        <v>77</v>
      </c>
      <c r="D6367" s="489">
        <v>160</v>
      </c>
    </row>
    <row r="6368" spans="1:4" x14ac:dyDescent="0.25">
      <c r="A6368" s="67">
        <v>74000309</v>
      </c>
      <c r="B6368" s="63" t="s">
        <v>1969</v>
      </c>
      <c r="C6368" s="67" t="s">
        <v>77</v>
      </c>
      <c r="D6368" s="489">
        <v>78</v>
      </c>
    </row>
    <row r="6369" spans="1:4" x14ac:dyDescent="0.25">
      <c r="A6369" s="67">
        <v>74000310</v>
      </c>
      <c r="B6369" s="63" t="s">
        <v>1971</v>
      </c>
      <c r="C6369" s="67" t="s">
        <v>77</v>
      </c>
      <c r="D6369" s="489">
        <v>78</v>
      </c>
    </row>
    <row r="6370" spans="1:4" x14ac:dyDescent="0.25">
      <c r="A6370" s="67">
        <v>74000311</v>
      </c>
      <c r="B6370" s="63" t="s">
        <v>1973</v>
      </c>
      <c r="C6370" s="67" t="s">
        <v>77</v>
      </c>
      <c r="D6370" s="489">
        <v>78</v>
      </c>
    </row>
    <row r="6371" spans="1:4" x14ac:dyDescent="0.25">
      <c r="A6371" s="67">
        <v>74000312</v>
      </c>
      <c r="B6371" s="63" t="s">
        <v>1975</v>
      </c>
      <c r="C6371" s="67" t="s">
        <v>77</v>
      </c>
      <c r="D6371" s="489">
        <v>78</v>
      </c>
    </row>
    <row r="6372" spans="1:4" x14ac:dyDescent="0.25">
      <c r="A6372" s="67">
        <v>74000313</v>
      </c>
      <c r="B6372" s="63" t="s">
        <v>1981</v>
      </c>
      <c r="C6372" s="67" t="s">
        <v>77</v>
      </c>
      <c r="D6372" s="489">
        <v>219</v>
      </c>
    </row>
    <row r="6373" spans="1:4" x14ac:dyDescent="0.25">
      <c r="A6373" s="67">
        <v>74000314</v>
      </c>
      <c r="B6373" s="63" t="s">
        <v>1983</v>
      </c>
      <c r="C6373" s="67" t="s">
        <v>77</v>
      </c>
      <c r="D6373" s="489">
        <v>371</v>
      </c>
    </row>
    <row r="6374" spans="1:4" x14ac:dyDescent="0.25">
      <c r="A6374" s="67">
        <v>74000315</v>
      </c>
      <c r="B6374" s="63" t="s">
        <v>1985</v>
      </c>
      <c r="C6374" s="67" t="s">
        <v>77</v>
      </c>
      <c r="D6374" s="489">
        <v>564</v>
      </c>
    </row>
    <row r="6375" spans="1:4" x14ac:dyDescent="0.25">
      <c r="A6375" s="67">
        <v>74000316</v>
      </c>
      <c r="B6375" s="63" t="s">
        <v>1987</v>
      </c>
      <c r="C6375" s="67" t="s">
        <v>77</v>
      </c>
      <c r="D6375" s="489">
        <v>63.51</v>
      </c>
    </row>
    <row r="6376" spans="1:4" x14ac:dyDescent="0.25">
      <c r="A6376" s="67">
        <v>74000317</v>
      </c>
      <c r="B6376" s="63" t="s">
        <v>1989</v>
      </c>
      <c r="C6376" s="67" t="s">
        <v>77</v>
      </c>
      <c r="D6376" s="489">
        <v>63.51</v>
      </c>
    </row>
    <row r="6377" spans="1:4" x14ac:dyDescent="0.25">
      <c r="A6377" s="67">
        <v>74000318</v>
      </c>
      <c r="B6377" s="63" t="s">
        <v>1991</v>
      </c>
      <c r="C6377" s="67" t="s">
        <v>77</v>
      </c>
      <c r="D6377" s="489">
        <v>63.51</v>
      </c>
    </row>
    <row r="6378" spans="1:4" x14ac:dyDescent="0.25">
      <c r="A6378" s="67">
        <v>74000319</v>
      </c>
      <c r="B6378" s="63" t="s">
        <v>1993</v>
      </c>
      <c r="C6378" s="67" t="s">
        <v>77</v>
      </c>
      <c r="D6378" s="489">
        <v>63.51</v>
      </c>
    </row>
    <row r="6379" spans="1:4" x14ac:dyDescent="0.25">
      <c r="A6379" s="67">
        <v>74000320</v>
      </c>
      <c r="B6379" s="63" t="s">
        <v>1995</v>
      </c>
      <c r="C6379" s="67" t="s">
        <v>77</v>
      </c>
      <c r="D6379" s="489">
        <v>63.51</v>
      </c>
    </row>
    <row r="6380" spans="1:4" x14ac:dyDescent="0.25">
      <c r="A6380" s="67">
        <v>74000321</v>
      </c>
      <c r="B6380" s="63" t="s">
        <v>1997</v>
      </c>
      <c r="C6380" s="67" t="s">
        <v>77</v>
      </c>
      <c r="D6380" s="489">
        <v>63.51</v>
      </c>
    </row>
    <row r="6381" spans="1:4" x14ac:dyDescent="0.25">
      <c r="A6381" s="67">
        <v>74000336</v>
      </c>
      <c r="B6381" s="63" t="s">
        <v>1999</v>
      </c>
      <c r="C6381" s="67" t="s">
        <v>77</v>
      </c>
      <c r="D6381" s="489">
        <v>260</v>
      </c>
    </row>
    <row r="6382" spans="1:4" x14ac:dyDescent="0.25">
      <c r="A6382" s="67">
        <v>74000335</v>
      </c>
      <c r="B6382" s="63" t="s">
        <v>2001</v>
      </c>
      <c r="C6382" s="67" t="s">
        <v>77</v>
      </c>
      <c r="D6382" s="489">
        <v>130</v>
      </c>
    </row>
    <row r="6383" spans="1:4" x14ac:dyDescent="0.25">
      <c r="A6383" s="67">
        <v>74000322</v>
      </c>
      <c r="B6383" s="63" t="s">
        <v>2007</v>
      </c>
      <c r="C6383" s="67" t="s">
        <v>77</v>
      </c>
      <c r="D6383" s="489">
        <v>65</v>
      </c>
    </row>
    <row r="6384" spans="1:4" x14ac:dyDescent="0.25">
      <c r="A6384" s="67">
        <v>74000323</v>
      </c>
      <c r="B6384" s="63" t="s">
        <v>2009</v>
      </c>
      <c r="C6384" s="67" t="s">
        <v>77</v>
      </c>
      <c r="D6384" s="489">
        <v>65</v>
      </c>
    </row>
    <row r="6385" spans="1:4" x14ac:dyDescent="0.25">
      <c r="A6385" s="67">
        <v>74000324</v>
      </c>
      <c r="B6385" s="63" t="s">
        <v>2011</v>
      </c>
      <c r="C6385" s="67" t="s">
        <v>77</v>
      </c>
      <c r="D6385" s="489">
        <v>65</v>
      </c>
    </row>
    <row r="6386" spans="1:4" x14ac:dyDescent="0.25">
      <c r="A6386" s="67">
        <v>74000325</v>
      </c>
      <c r="B6386" s="63" t="s">
        <v>2013</v>
      </c>
      <c r="C6386" s="67" t="s">
        <v>77</v>
      </c>
      <c r="D6386" s="489">
        <v>65</v>
      </c>
    </row>
    <row r="6387" spans="1:4" x14ac:dyDescent="0.25">
      <c r="A6387" s="67">
        <v>74000330</v>
      </c>
      <c r="B6387" s="63" t="s">
        <v>2051</v>
      </c>
      <c r="C6387" s="67" t="s">
        <v>77</v>
      </c>
      <c r="D6387" s="489">
        <v>40</v>
      </c>
    </row>
    <row r="6388" spans="1:4" x14ac:dyDescent="0.25">
      <c r="A6388" s="67">
        <v>74000326</v>
      </c>
      <c r="B6388" s="63" t="s">
        <v>2057</v>
      </c>
      <c r="C6388" s="67" t="s">
        <v>77</v>
      </c>
      <c r="D6388" s="489">
        <v>65</v>
      </c>
    </row>
    <row r="6389" spans="1:4" x14ac:dyDescent="0.25">
      <c r="A6389" s="67">
        <v>74000327</v>
      </c>
      <c r="B6389" s="63" t="s">
        <v>2059</v>
      </c>
      <c r="C6389" s="67" t="s">
        <v>77</v>
      </c>
      <c r="D6389" s="489">
        <v>65</v>
      </c>
    </row>
    <row r="6390" spans="1:4" x14ac:dyDescent="0.25">
      <c r="A6390" s="67">
        <v>74000328</v>
      </c>
      <c r="B6390" s="63" t="s">
        <v>2061</v>
      </c>
      <c r="C6390" s="67" t="s">
        <v>77</v>
      </c>
      <c r="D6390" s="489">
        <v>65</v>
      </c>
    </row>
    <row r="6391" spans="1:4" x14ac:dyDescent="0.25">
      <c r="A6391" s="67">
        <v>74000329</v>
      </c>
      <c r="B6391" s="63" t="s">
        <v>2063</v>
      </c>
      <c r="C6391" s="67" t="s">
        <v>77</v>
      </c>
      <c r="D6391" s="489">
        <v>65</v>
      </c>
    </row>
    <row r="6392" spans="1:4" x14ac:dyDescent="0.25">
      <c r="A6392" s="67">
        <v>74000345</v>
      </c>
      <c r="B6392" s="63" t="s">
        <v>2091</v>
      </c>
      <c r="C6392" s="67" t="s">
        <v>77</v>
      </c>
      <c r="D6392" s="489">
        <v>180</v>
      </c>
    </row>
    <row r="6393" spans="1:4" x14ac:dyDescent="0.25">
      <c r="A6393" s="67">
        <v>74000347</v>
      </c>
      <c r="B6393" s="63" t="s">
        <v>2099</v>
      </c>
      <c r="C6393" s="67" t="s">
        <v>77</v>
      </c>
      <c r="D6393" s="489">
        <v>130</v>
      </c>
    </row>
    <row r="6394" spans="1:4" x14ac:dyDescent="0.25">
      <c r="A6394" s="67">
        <v>74000346</v>
      </c>
      <c r="B6394" s="63" t="s">
        <v>2101</v>
      </c>
      <c r="C6394" s="67" t="s">
        <v>77</v>
      </c>
      <c r="D6394" s="489">
        <v>130</v>
      </c>
    </row>
    <row r="6395" spans="1:4" x14ac:dyDescent="0.25">
      <c r="A6395" s="67">
        <v>74000348</v>
      </c>
      <c r="B6395" s="63" t="s">
        <v>2151</v>
      </c>
      <c r="C6395" s="67" t="s">
        <v>77</v>
      </c>
      <c r="D6395" s="489">
        <v>130</v>
      </c>
    </row>
    <row r="6396" spans="1:4" x14ac:dyDescent="0.25">
      <c r="A6396" s="67">
        <v>74000331</v>
      </c>
      <c r="B6396" s="63" t="s">
        <v>2161</v>
      </c>
      <c r="C6396" s="67" t="s">
        <v>77</v>
      </c>
      <c r="D6396" s="489">
        <v>65</v>
      </c>
    </row>
    <row r="6397" spans="1:4" x14ac:dyDescent="0.25">
      <c r="A6397" s="67">
        <v>74000332</v>
      </c>
      <c r="B6397" s="63" t="s">
        <v>2163</v>
      </c>
      <c r="C6397" s="67" t="s">
        <v>77</v>
      </c>
      <c r="D6397" s="489">
        <v>65</v>
      </c>
    </row>
    <row r="6398" spans="1:4" x14ac:dyDescent="0.25">
      <c r="A6398" s="67">
        <v>74000333</v>
      </c>
      <c r="B6398" s="63" t="s">
        <v>2165</v>
      </c>
      <c r="C6398" s="67" t="s">
        <v>77</v>
      </c>
      <c r="D6398" s="489">
        <v>65</v>
      </c>
    </row>
    <row r="6399" spans="1:4" x14ac:dyDescent="0.25">
      <c r="A6399" s="67">
        <v>74000349</v>
      </c>
      <c r="B6399" s="63" t="s">
        <v>2205</v>
      </c>
      <c r="C6399" s="67" t="s">
        <v>77</v>
      </c>
      <c r="D6399" s="489">
        <v>45.5</v>
      </c>
    </row>
    <row r="6400" spans="1:4" x14ac:dyDescent="0.25">
      <c r="A6400" s="67">
        <v>74000350</v>
      </c>
      <c r="B6400" s="63" t="s">
        <v>2207</v>
      </c>
      <c r="C6400" s="67" t="s">
        <v>77</v>
      </c>
      <c r="D6400" s="489">
        <v>45.5</v>
      </c>
    </row>
    <row r="6401" spans="1:4" x14ac:dyDescent="0.25">
      <c r="A6401" s="67">
        <v>74000351</v>
      </c>
      <c r="B6401" s="63" t="s">
        <v>2209</v>
      </c>
      <c r="C6401" s="67" t="s">
        <v>77</v>
      </c>
      <c r="D6401" s="489">
        <v>45.5</v>
      </c>
    </row>
    <row r="6402" spans="1:4" x14ac:dyDescent="0.25">
      <c r="A6402" s="67">
        <v>74000334</v>
      </c>
      <c r="B6402" s="63" t="s">
        <v>2223</v>
      </c>
      <c r="C6402" s="67" t="s">
        <v>77</v>
      </c>
      <c r="D6402" s="489">
        <v>360</v>
      </c>
    </row>
    <row r="6403" spans="1:4" x14ac:dyDescent="0.25">
      <c r="A6403" s="67">
        <v>74000352</v>
      </c>
      <c r="B6403" s="63" t="s">
        <v>2231</v>
      </c>
      <c r="C6403" s="67" t="s">
        <v>77</v>
      </c>
      <c r="D6403" s="489">
        <v>120</v>
      </c>
    </row>
    <row r="6404" spans="1:4" x14ac:dyDescent="0.25">
      <c r="A6404" s="67">
        <v>74000353</v>
      </c>
      <c r="B6404" s="63" t="s">
        <v>2233</v>
      </c>
      <c r="C6404" s="67" t="s">
        <v>77</v>
      </c>
      <c r="D6404" s="489">
        <v>120</v>
      </c>
    </row>
    <row r="6405" spans="1:4" ht="25" x14ac:dyDescent="0.25">
      <c r="A6405" s="67">
        <v>309300</v>
      </c>
      <c r="B6405" s="63" t="s">
        <v>12552</v>
      </c>
      <c r="C6405" s="67"/>
      <c r="D6405" s="489"/>
    </row>
    <row r="6406" spans="1:4" ht="25" x14ac:dyDescent="0.25">
      <c r="A6406" s="67">
        <v>74000555</v>
      </c>
      <c r="B6406" s="63" t="s">
        <v>2344</v>
      </c>
      <c r="C6406" s="67" t="s">
        <v>1844</v>
      </c>
      <c r="D6406" s="489">
        <v>1500</v>
      </c>
    </row>
    <row r="6407" spans="1:4" ht="25" x14ac:dyDescent="0.25">
      <c r="A6407" s="67">
        <v>74000554</v>
      </c>
      <c r="B6407" s="63" t="s">
        <v>2345</v>
      </c>
      <c r="C6407" s="67" t="s">
        <v>1844</v>
      </c>
      <c r="D6407" s="489">
        <v>1830</v>
      </c>
    </row>
    <row r="6408" spans="1:4" x14ac:dyDescent="0.25">
      <c r="A6408" s="67">
        <v>305100</v>
      </c>
      <c r="B6408" s="63" t="s">
        <v>12553</v>
      </c>
      <c r="C6408" s="67"/>
      <c r="D6408" s="489"/>
    </row>
    <row r="6409" spans="1:4" ht="25" x14ac:dyDescent="0.25">
      <c r="A6409" s="67">
        <v>74000454</v>
      </c>
      <c r="B6409" s="63" t="s">
        <v>2346</v>
      </c>
      <c r="C6409" s="67" t="s">
        <v>1844</v>
      </c>
      <c r="D6409" s="489">
        <v>2600</v>
      </c>
    </row>
    <row r="6410" spans="1:4" ht="25" x14ac:dyDescent="0.25">
      <c r="A6410" s="67">
        <v>74000455</v>
      </c>
      <c r="B6410" s="63" t="s">
        <v>2347</v>
      </c>
      <c r="C6410" s="67" t="s">
        <v>1844</v>
      </c>
      <c r="D6410" s="489">
        <v>3185</v>
      </c>
    </row>
    <row r="6411" spans="1:4" ht="25" x14ac:dyDescent="0.25">
      <c r="A6411" s="67">
        <v>74000452</v>
      </c>
      <c r="B6411" s="63" t="s">
        <v>2348</v>
      </c>
      <c r="C6411" s="67" t="s">
        <v>74</v>
      </c>
      <c r="D6411" s="489">
        <v>1143.4100000000001</v>
      </c>
    </row>
    <row r="6412" spans="1:4" ht="25" x14ac:dyDescent="0.25">
      <c r="A6412" s="67">
        <v>74000453</v>
      </c>
      <c r="B6412" s="63" t="s">
        <v>2349</v>
      </c>
      <c r="C6412" s="67" t="s">
        <v>77</v>
      </c>
      <c r="D6412" s="489">
        <v>551.02</v>
      </c>
    </row>
    <row r="6413" spans="1:4" ht="25" x14ac:dyDescent="0.25">
      <c r="A6413" s="67">
        <v>74000449</v>
      </c>
      <c r="B6413" s="63" t="s">
        <v>2350</v>
      </c>
      <c r="C6413" s="67" t="s">
        <v>74</v>
      </c>
      <c r="D6413" s="489">
        <v>676.67</v>
      </c>
    </row>
    <row r="6414" spans="1:4" ht="25" x14ac:dyDescent="0.25">
      <c r="A6414" s="67">
        <v>74000444</v>
      </c>
      <c r="B6414" s="63" t="s">
        <v>2351</v>
      </c>
      <c r="C6414" s="67" t="s">
        <v>77</v>
      </c>
      <c r="D6414" s="489">
        <v>256.16000000000003</v>
      </c>
    </row>
    <row r="6415" spans="1:4" ht="25" x14ac:dyDescent="0.25">
      <c r="A6415" s="67">
        <v>74000450</v>
      </c>
      <c r="B6415" s="63" t="s">
        <v>2352</v>
      </c>
      <c r="C6415" s="67" t="s">
        <v>74</v>
      </c>
      <c r="D6415" s="489">
        <v>871.99</v>
      </c>
    </row>
    <row r="6416" spans="1:4" ht="25" x14ac:dyDescent="0.25">
      <c r="A6416" s="67">
        <v>74000451</v>
      </c>
      <c r="B6416" s="63" t="s">
        <v>2353</v>
      </c>
      <c r="C6416" s="67" t="s">
        <v>74</v>
      </c>
      <c r="D6416" s="489">
        <v>293</v>
      </c>
    </row>
    <row r="6417" spans="1:4" x14ac:dyDescent="0.25">
      <c r="A6417" s="67">
        <v>74000446</v>
      </c>
      <c r="B6417" s="63" t="s">
        <v>2354</v>
      </c>
      <c r="C6417" s="67" t="s">
        <v>77</v>
      </c>
      <c r="D6417" s="489">
        <v>236.02</v>
      </c>
    </row>
    <row r="6418" spans="1:4" x14ac:dyDescent="0.25">
      <c r="A6418" s="67">
        <v>74000445</v>
      </c>
      <c r="B6418" s="63" t="s">
        <v>2355</v>
      </c>
      <c r="C6418" s="67" t="s">
        <v>77</v>
      </c>
      <c r="D6418" s="489">
        <v>157.25</v>
      </c>
    </row>
    <row r="6419" spans="1:4" ht="25" x14ac:dyDescent="0.25">
      <c r="A6419" s="67">
        <v>74000447</v>
      </c>
      <c r="B6419" s="63" t="s">
        <v>2356</v>
      </c>
      <c r="C6419" s="67" t="s">
        <v>77</v>
      </c>
      <c r="D6419" s="489">
        <v>691.12</v>
      </c>
    </row>
    <row r="6420" spans="1:4" ht="25" x14ac:dyDescent="0.25">
      <c r="A6420" s="67">
        <v>74000448</v>
      </c>
      <c r="B6420" s="63" t="s">
        <v>2357</v>
      </c>
      <c r="C6420" s="67" t="s">
        <v>74</v>
      </c>
      <c r="D6420" s="489">
        <v>399</v>
      </c>
    </row>
    <row r="6421" spans="1:4" x14ac:dyDescent="0.25">
      <c r="A6421" s="67">
        <v>303100</v>
      </c>
      <c r="B6421" s="63" t="s">
        <v>12554</v>
      </c>
      <c r="C6421" s="67"/>
      <c r="D6421" s="489"/>
    </row>
    <row r="6422" spans="1:4" ht="25" x14ac:dyDescent="0.25">
      <c r="A6422" s="67">
        <v>74000419</v>
      </c>
      <c r="B6422" s="63" t="s">
        <v>2358</v>
      </c>
      <c r="C6422" s="67" t="s">
        <v>69</v>
      </c>
      <c r="D6422" s="489">
        <v>14.51</v>
      </c>
    </row>
    <row r="6423" spans="1:4" ht="25" x14ac:dyDescent="0.25">
      <c r="A6423" s="67">
        <v>74000420</v>
      </c>
      <c r="B6423" s="63" t="s">
        <v>2359</v>
      </c>
      <c r="C6423" s="67" t="s">
        <v>69</v>
      </c>
      <c r="D6423" s="489">
        <v>4.9400000000000004</v>
      </c>
    </row>
    <row r="6424" spans="1:4" ht="25" x14ac:dyDescent="0.25">
      <c r="A6424" s="67">
        <v>74000421</v>
      </c>
      <c r="B6424" s="63" t="s">
        <v>2360</v>
      </c>
      <c r="C6424" s="67" t="s">
        <v>77</v>
      </c>
      <c r="D6424" s="489">
        <v>2746.41</v>
      </c>
    </row>
    <row r="6425" spans="1:4" ht="25" x14ac:dyDescent="0.25">
      <c r="A6425" s="67">
        <v>74000416</v>
      </c>
      <c r="B6425" s="63" t="s">
        <v>2361</v>
      </c>
      <c r="C6425" s="67" t="s">
        <v>77</v>
      </c>
      <c r="D6425" s="489">
        <v>740</v>
      </c>
    </row>
    <row r="6426" spans="1:4" ht="25" x14ac:dyDescent="0.25">
      <c r="A6426" s="67">
        <v>74000415</v>
      </c>
      <c r="B6426" s="63" t="s">
        <v>2362</v>
      </c>
      <c r="C6426" s="67" t="s">
        <v>77</v>
      </c>
      <c r="D6426" s="489">
        <v>247.82</v>
      </c>
    </row>
    <row r="6427" spans="1:4" ht="25" x14ac:dyDescent="0.25">
      <c r="A6427" s="67">
        <v>74000418</v>
      </c>
      <c r="B6427" s="63" t="s">
        <v>2363</v>
      </c>
      <c r="C6427" s="67" t="s">
        <v>77</v>
      </c>
      <c r="D6427" s="489">
        <v>1046.1300000000001</v>
      </c>
    </row>
    <row r="6428" spans="1:4" ht="25" x14ac:dyDescent="0.25">
      <c r="A6428" s="67">
        <v>74000417</v>
      </c>
      <c r="B6428" s="63" t="s">
        <v>2364</v>
      </c>
      <c r="C6428" s="67" t="s">
        <v>77</v>
      </c>
      <c r="D6428" s="489">
        <v>1003.55</v>
      </c>
    </row>
    <row r="6429" spans="1:4" x14ac:dyDescent="0.25">
      <c r="A6429" s="67">
        <v>300500</v>
      </c>
      <c r="B6429" s="63" t="s">
        <v>12555</v>
      </c>
      <c r="C6429" s="67"/>
      <c r="D6429" s="489"/>
    </row>
    <row r="6430" spans="1:4" x14ac:dyDescent="0.25">
      <c r="A6430" s="67">
        <v>74000169</v>
      </c>
      <c r="B6430" s="63" t="s">
        <v>2365</v>
      </c>
      <c r="C6430" s="67" t="s">
        <v>77</v>
      </c>
      <c r="D6430" s="489">
        <v>2559.1799999999998</v>
      </c>
    </row>
    <row r="6431" spans="1:4" x14ac:dyDescent="0.25">
      <c r="A6431" s="67">
        <v>74000170</v>
      </c>
      <c r="B6431" s="63" t="s">
        <v>2366</v>
      </c>
      <c r="C6431" s="67" t="s">
        <v>77</v>
      </c>
      <c r="D6431" s="489">
        <v>3980.94</v>
      </c>
    </row>
    <row r="6432" spans="1:4" x14ac:dyDescent="0.25">
      <c r="A6432" s="67">
        <v>74000168</v>
      </c>
      <c r="B6432" s="63" t="s">
        <v>2367</v>
      </c>
      <c r="C6432" s="67" t="s">
        <v>77</v>
      </c>
      <c r="D6432" s="489">
        <v>1706.12</v>
      </c>
    </row>
    <row r="6433" spans="1:4" x14ac:dyDescent="0.25">
      <c r="A6433" s="67">
        <v>302800</v>
      </c>
      <c r="B6433" s="63" t="s">
        <v>12556</v>
      </c>
      <c r="C6433" s="67"/>
      <c r="D6433" s="489"/>
    </row>
    <row r="6434" spans="1:4" ht="25" x14ac:dyDescent="0.25">
      <c r="A6434" s="67">
        <v>74000412</v>
      </c>
      <c r="B6434" s="63" t="s">
        <v>2368</v>
      </c>
      <c r="C6434" s="67" t="s">
        <v>74</v>
      </c>
      <c r="D6434" s="489">
        <v>124.41</v>
      </c>
    </row>
    <row r="6435" spans="1:4" ht="25" x14ac:dyDescent="0.25">
      <c r="A6435" s="67">
        <v>74000414</v>
      </c>
      <c r="B6435" s="63" t="s">
        <v>2369</v>
      </c>
      <c r="C6435" s="67" t="s">
        <v>74</v>
      </c>
      <c r="D6435" s="489">
        <v>139.87</v>
      </c>
    </row>
    <row r="6436" spans="1:4" ht="37.5" x14ac:dyDescent="0.25">
      <c r="A6436" s="67">
        <v>74000410</v>
      </c>
      <c r="B6436" s="63" t="s">
        <v>2370</v>
      </c>
      <c r="C6436" s="67" t="s">
        <v>77</v>
      </c>
      <c r="D6436" s="489">
        <v>2625</v>
      </c>
    </row>
    <row r="6437" spans="1:4" ht="25" x14ac:dyDescent="0.25">
      <c r="A6437" s="67">
        <v>74000408</v>
      </c>
      <c r="B6437" s="63" t="s">
        <v>2371</v>
      </c>
      <c r="C6437" s="67" t="s">
        <v>77</v>
      </c>
      <c r="D6437" s="489">
        <v>1350</v>
      </c>
    </row>
    <row r="6438" spans="1:4" ht="37.5" x14ac:dyDescent="0.25">
      <c r="A6438" s="67">
        <v>74000409</v>
      </c>
      <c r="B6438" s="63" t="s">
        <v>2372</v>
      </c>
      <c r="C6438" s="67" t="s">
        <v>77</v>
      </c>
      <c r="D6438" s="489">
        <v>1473.39</v>
      </c>
    </row>
    <row r="6439" spans="1:4" ht="37.5" x14ac:dyDescent="0.25">
      <c r="A6439" s="67">
        <v>74000411</v>
      </c>
      <c r="B6439" s="63" t="s">
        <v>2373</v>
      </c>
      <c r="C6439" s="67" t="s">
        <v>77</v>
      </c>
      <c r="D6439" s="489">
        <v>4850</v>
      </c>
    </row>
    <row r="6440" spans="1:4" ht="25" x14ac:dyDescent="0.25">
      <c r="A6440" s="67">
        <v>74000413</v>
      </c>
      <c r="B6440" s="63" t="s">
        <v>2374</v>
      </c>
      <c r="C6440" s="67" t="s">
        <v>77</v>
      </c>
      <c r="D6440" s="489">
        <v>18745.09</v>
      </c>
    </row>
    <row r="6441" spans="1:4" x14ac:dyDescent="0.25">
      <c r="A6441" s="67">
        <v>302100</v>
      </c>
      <c r="B6441" s="63" t="s">
        <v>12557</v>
      </c>
      <c r="C6441" s="67"/>
      <c r="D6441" s="489"/>
    </row>
    <row r="6442" spans="1:4" x14ac:dyDescent="0.25">
      <c r="A6442" s="67">
        <v>74000355</v>
      </c>
      <c r="B6442" s="63" t="s">
        <v>2375</v>
      </c>
      <c r="C6442" s="67" t="s">
        <v>99</v>
      </c>
      <c r="D6442" s="489">
        <v>13.5</v>
      </c>
    </row>
    <row r="6443" spans="1:4" x14ac:dyDescent="0.25">
      <c r="A6443" s="67">
        <v>74000362</v>
      </c>
      <c r="B6443" s="63" t="s">
        <v>2376</v>
      </c>
      <c r="C6443" s="67" t="s">
        <v>77</v>
      </c>
      <c r="D6443" s="489">
        <v>226.63</v>
      </c>
    </row>
    <row r="6444" spans="1:4" ht="25" x14ac:dyDescent="0.25">
      <c r="A6444" s="67">
        <v>74000361</v>
      </c>
      <c r="B6444" s="63" t="s">
        <v>2377</v>
      </c>
      <c r="C6444" s="67" t="s">
        <v>71</v>
      </c>
      <c r="D6444" s="489">
        <v>1628.63</v>
      </c>
    </row>
    <row r="6445" spans="1:4" x14ac:dyDescent="0.25">
      <c r="A6445" s="67">
        <v>74000359</v>
      </c>
      <c r="B6445" s="63" t="s">
        <v>2378</v>
      </c>
      <c r="C6445" s="67" t="s">
        <v>75</v>
      </c>
      <c r="D6445" s="489">
        <v>440</v>
      </c>
    </row>
    <row r="6446" spans="1:4" ht="25" x14ac:dyDescent="0.25">
      <c r="A6446" s="67">
        <v>74000354</v>
      </c>
      <c r="B6446" s="63" t="s">
        <v>2379</v>
      </c>
      <c r="C6446" s="67" t="s">
        <v>77</v>
      </c>
      <c r="D6446" s="489">
        <v>2133.64</v>
      </c>
    </row>
    <row r="6447" spans="1:4" ht="25" x14ac:dyDescent="0.25">
      <c r="A6447" s="67">
        <v>74000357</v>
      </c>
      <c r="B6447" s="63" t="s">
        <v>2380</v>
      </c>
      <c r="C6447" s="67" t="s">
        <v>74</v>
      </c>
      <c r="D6447" s="489">
        <v>880</v>
      </c>
    </row>
    <row r="6448" spans="1:4" x14ac:dyDescent="0.25">
      <c r="A6448" s="67">
        <v>74000356</v>
      </c>
      <c r="B6448" s="63" t="s">
        <v>2381</v>
      </c>
      <c r="C6448" s="67" t="s">
        <v>74</v>
      </c>
      <c r="D6448" s="489">
        <v>775</v>
      </c>
    </row>
    <row r="6449" spans="1:4" x14ac:dyDescent="0.25">
      <c r="A6449" s="67">
        <v>74000358</v>
      </c>
      <c r="B6449" s="63" t="s">
        <v>2382</v>
      </c>
      <c r="C6449" s="67" t="s">
        <v>74</v>
      </c>
      <c r="D6449" s="489">
        <v>1102.5</v>
      </c>
    </row>
    <row r="6450" spans="1:4" ht="25" x14ac:dyDescent="0.25">
      <c r="A6450" s="67">
        <v>74000360</v>
      </c>
      <c r="B6450" s="63" t="s">
        <v>2383</v>
      </c>
      <c r="C6450" s="67" t="s">
        <v>77</v>
      </c>
      <c r="D6450" s="489">
        <v>1050.42</v>
      </c>
    </row>
    <row r="6451" spans="1:4" x14ac:dyDescent="0.25">
      <c r="A6451" s="67">
        <v>303500</v>
      </c>
      <c r="B6451" s="63" t="s">
        <v>12558</v>
      </c>
      <c r="C6451" s="67"/>
      <c r="D6451" s="489"/>
    </row>
    <row r="6452" spans="1:4" ht="25" x14ac:dyDescent="0.25">
      <c r="A6452" s="67">
        <v>74000427</v>
      </c>
      <c r="B6452" s="63" t="s">
        <v>2384</v>
      </c>
      <c r="C6452" s="67" t="s">
        <v>90</v>
      </c>
      <c r="D6452" s="489">
        <v>4420</v>
      </c>
    </row>
    <row r="6453" spans="1:4" ht="25" x14ac:dyDescent="0.25">
      <c r="A6453" s="67">
        <v>74000424</v>
      </c>
      <c r="B6453" s="63" t="s">
        <v>2385</v>
      </c>
      <c r="C6453" s="67" t="s">
        <v>77</v>
      </c>
      <c r="D6453" s="489">
        <v>10400</v>
      </c>
    </row>
    <row r="6454" spans="1:4" ht="25" x14ac:dyDescent="0.25">
      <c r="A6454" s="67">
        <v>74000425</v>
      </c>
      <c r="B6454" s="63" t="s">
        <v>2386</v>
      </c>
      <c r="C6454" s="67" t="s">
        <v>77</v>
      </c>
      <c r="D6454" s="489">
        <v>10400</v>
      </c>
    </row>
    <row r="6455" spans="1:4" ht="25" x14ac:dyDescent="0.25">
      <c r="A6455" s="67">
        <v>74000426</v>
      </c>
      <c r="B6455" s="63" t="s">
        <v>2387</v>
      </c>
      <c r="C6455" s="67" t="s">
        <v>77</v>
      </c>
      <c r="D6455" s="489">
        <v>10400</v>
      </c>
    </row>
    <row r="6456" spans="1:4" ht="25" x14ac:dyDescent="0.25">
      <c r="A6456" s="67">
        <v>74000423</v>
      </c>
      <c r="B6456" s="63" t="s">
        <v>2388</v>
      </c>
      <c r="C6456" s="67" t="s">
        <v>77</v>
      </c>
      <c r="D6456" s="489">
        <v>10400</v>
      </c>
    </row>
    <row r="6457" spans="1:4" ht="25" x14ac:dyDescent="0.25">
      <c r="A6457" s="67">
        <v>74000422</v>
      </c>
      <c r="B6457" s="63" t="s">
        <v>2389</v>
      </c>
      <c r="C6457" s="67" t="s">
        <v>77</v>
      </c>
      <c r="D6457" s="489">
        <v>7800</v>
      </c>
    </row>
    <row r="6458" spans="1:4" x14ac:dyDescent="0.25">
      <c r="A6458" s="67">
        <v>300100</v>
      </c>
      <c r="B6458" s="63" t="s">
        <v>12559</v>
      </c>
      <c r="C6458" s="67"/>
      <c r="D6458" s="489"/>
    </row>
    <row r="6459" spans="1:4" x14ac:dyDescent="0.25">
      <c r="A6459" s="67">
        <v>74000030</v>
      </c>
      <c r="B6459" s="63" t="s">
        <v>12560</v>
      </c>
      <c r="C6459" s="67" t="s">
        <v>4</v>
      </c>
      <c r="D6459" s="489">
        <v>129.77000000000001</v>
      </c>
    </row>
    <row r="6460" spans="1:4" x14ac:dyDescent="0.25">
      <c r="A6460" s="67">
        <v>74000029</v>
      </c>
      <c r="B6460" s="63" t="s">
        <v>12561</v>
      </c>
      <c r="C6460" s="67" t="s">
        <v>4</v>
      </c>
      <c r="D6460" s="489">
        <v>186.44</v>
      </c>
    </row>
    <row r="6461" spans="1:4" x14ac:dyDescent="0.25">
      <c r="A6461" s="67">
        <v>74000028</v>
      </c>
      <c r="B6461" s="63" t="s">
        <v>12562</v>
      </c>
      <c r="C6461" s="67" t="s">
        <v>4</v>
      </c>
      <c r="D6461" s="489">
        <v>238.77</v>
      </c>
    </row>
    <row r="6462" spans="1:4" x14ac:dyDescent="0.25">
      <c r="A6462" s="67">
        <v>74000055</v>
      </c>
      <c r="B6462" s="63" t="s">
        <v>12563</v>
      </c>
      <c r="C6462" s="67" t="s">
        <v>4</v>
      </c>
      <c r="D6462" s="489">
        <v>293.76</v>
      </c>
    </row>
    <row r="6463" spans="1:4" x14ac:dyDescent="0.25">
      <c r="A6463" s="67">
        <v>74000031</v>
      </c>
      <c r="B6463" s="63" t="s">
        <v>2390</v>
      </c>
      <c r="C6463" s="67" t="s">
        <v>4</v>
      </c>
      <c r="D6463" s="489">
        <v>176.03</v>
      </c>
    </row>
    <row r="6464" spans="1:4" x14ac:dyDescent="0.25">
      <c r="A6464" s="67">
        <v>74000058</v>
      </c>
      <c r="B6464" s="63" t="s">
        <v>2391</v>
      </c>
      <c r="C6464" s="67" t="s">
        <v>4</v>
      </c>
      <c r="D6464" s="489">
        <v>166.84</v>
      </c>
    </row>
    <row r="6465" spans="1:4" x14ac:dyDescent="0.25">
      <c r="A6465" s="67">
        <v>74000057</v>
      </c>
      <c r="B6465" s="63" t="s">
        <v>2392</v>
      </c>
      <c r="C6465" s="67" t="s">
        <v>4</v>
      </c>
      <c r="D6465" s="489">
        <v>188.04</v>
      </c>
    </row>
    <row r="6466" spans="1:4" x14ac:dyDescent="0.25">
      <c r="A6466" s="67">
        <v>74000056</v>
      </c>
      <c r="B6466" s="63" t="s">
        <v>2393</v>
      </c>
      <c r="C6466" s="67" t="s">
        <v>4</v>
      </c>
      <c r="D6466" s="489">
        <v>275.77999999999997</v>
      </c>
    </row>
    <row r="6467" spans="1:4" x14ac:dyDescent="0.25">
      <c r="A6467" s="67">
        <v>74000069</v>
      </c>
      <c r="B6467" s="63" t="s">
        <v>2394</v>
      </c>
      <c r="C6467" s="67" t="s">
        <v>4</v>
      </c>
      <c r="D6467" s="489">
        <v>217.16</v>
      </c>
    </row>
    <row r="6468" spans="1:4" x14ac:dyDescent="0.25">
      <c r="A6468" s="67">
        <v>74000050</v>
      </c>
      <c r="B6468" s="63" t="s">
        <v>2395</v>
      </c>
      <c r="C6468" s="67" t="s">
        <v>4</v>
      </c>
      <c r="D6468" s="489">
        <v>111.35</v>
      </c>
    </row>
    <row r="6469" spans="1:4" x14ac:dyDescent="0.25">
      <c r="A6469" s="67">
        <v>74000049</v>
      </c>
      <c r="B6469" s="63" t="s">
        <v>2396</v>
      </c>
      <c r="C6469" s="67" t="s">
        <v>4</v>
      </c>
      <c r="D6469" s="489">
        <v>132.86000000000001</v>
      </c>
    </row>
    <row r="6470" spans="1:4" x14ac:dyDescent="0.25">
      <c r="A6470" s="67">
        <v>74000048</v>
      </c>
      <c r="B6470" s="63" t="s">
        <v>2397</v>
      </c>
      <c r="C6470" s="67" t="s">
        <v>4</v>
      </c>
      <c r="D6470" s="489">
        <v>207.61</v>
      </c>
    </row>
    <row r="6471" spans="1:4" x14ac:dyDescent="0.25">
      <c r="A6471" s="67">
        <v>74000075</v>
      </c>
      <c r="B6471" s="63" t="s">
        <v>2398</v>
      </c>
      <c r="C6471" s="67" t="s">
        <v>4</v>
      </c>
      <c r="D6471" s="489">
        <v>137.81</v>
      </c>
    </row>
    <row r="6472" spans="1:4" x14ac:dyDescent="0.25">
      <c r="A6472" s="67">
        <v>74000054</v>
      </c>
      <c r="B6472" s="63" t="s">
        <v>12564</v>
      </c>
      <c r="C6472" s="67" t="s">
        <v>4</v>
      </c>
      <c r="D6472" s="489">
        <v>156.06</v>
      </c>
    </row>
    <row r="6473" spans="1:4" x14ac:dyDescent="0.25">
      <c r="A6473" s="67">
        <v>74000043</v>
      </c>
      <c r="B6473" s="63" t="s">
        <v>2399</v>
      </c>
      <c r="C6473" s="67" t="s">
        <v>4</v>
      </c>
      <c r="D6473" s="489">
        <v>181.4</v>
      </c>
    </row>
    <row r="6474" spans="1:4" x14ac:dyDescent="0.25">
      <c r="A6474" s="67">
        <v>74000066</v>
      </c>
      <c r="B6474" s="63" t="s">
        <v>2400</v>
      </c>
      <c r="C6474" s="67" t="s">
        <v>4</v>
      </c>
      <c r="D6474" s="489">
        <v>123.31</v>
      </c>
    </row>
    <row r="6475" spans="1:4" x14ac:dyDescent="0.25">
      <c r="A6475" s="67">
        <v>74000065</v>
      </c>
      <c r="B6475" s="63" t="s">
        <v>2401</v>
      </c>
      <c r="C6475" s="67" t="s">
        <v>4</v>
      </c>
      <c r="D6475" s="489">
        <v>158.66999999999999</v>
      </c>
    </row>
    <row r="6476" spans="1:4" x14ac:dyDescent="0.25">
      <c r="A6476" s="67">
        <v>74000064</v>
      </c>
      <c r="B6476" s="63" t="s">
        <v>2402</v>
      </c>
      <c r="C6476" s="67" t="s">
        <v>4</v>
      </c>
      <c r="D6476" s="489">
        <v>210.1</v>
      </c>
    </row>
    <row r="6477" spans="1:4" x14ac:dyDescent="0.25">
      <c r="A6477" s="67">
        <v>74000037</v>
      </c>
      <c r="B6477" s="63" t="s">
        <v>12565</v>
      </c>
      <c r="C6477" s="67" t="s">
        <v>4</v>
      </c>
      <c r="D6477" s="489">
        <v>149.78</v>
      </c>
    </row>
    <row r="6478" spans="1:4" x14ac:dyDescent="0.25">
      <c r="A6478" s="67">
        <v>74000036</v>
      </c>
      <c r="B6478" s="63" t="s">
        <v>12566</v>
      </c>
      <c r="C6478" s="67" t="s">
        <v>4</v>
      </c>
      <c r="D6478" s="489">
        <v>187.09</v>
      </c>
    </row>
    <row r="6479" spans="1:4" x14ac:dyDescent="0.25">
      <c r="A6479" s="67">
        <v>74000035</v>
      </c>
      <c r="B6479" s="63" t="s">
        <v>12567</v>
      </c>
      <c r="C6479" s="67" t="s">
        <v>4</v>
      </c>
      <c r="D6479" s="489">
        <v>267.95</v>
      </c>
    </row>
    <row r="6480" spans="1:4" x14ac:dyDescent="0.25">
      <c r="A6480" s="67">
        <v>74000034</v>
      </c>
      <c r="B6480" s="63" t="s">
        <v>2403</v>
      </c>
      <c r="C6480" s="67" t="s">
        <v>4</v>
      </c>
      <c r="D6480" s="489">
        <v>113.02</v>
      </c>
    </row>
    <row r="6481" spans="1:4" x14ac:dyDescent="0.25">
      <c r="A6481" s="67">
        <v>74000033</v>
      </c>
      <c r="B6481" s="63" t="s">
        <v>12568</v>
      </c>
      <c r="C6481" s="67" t="s">
        <v>4</v>
      </c>
      <c r="D6481" s="489">
        <v>169.62</v>
      </c>
    </row>
    <row r="6482" spans="1:4" x14ac:dyDescent="0.25">
      <c r="A6482" s="67">
        <v>74000032</v>
      </c>
      <c r="B6482" s="63" t="s">
        <v>2404</v>
      </c>
      <c r="C6482" s="67" t="s">
        <v>4</v>
      </c>
      <c r="D6482" s="489">
        <v>208.9</v>
      </c>
    </row>
    <row r="6483" spans="1:4" x14ac:dyDescent="0.25">
      <c r="A6483" s="67">
        <v>74000046</v>
      </c>
      <c r="B6483" s="63" t="s">
        <v>2405</v>
      </c>
      <c r="C6483" s="67" t="s">
        <v>4</v>
      </c>
      <c r="D6483" s="489">
        <v>106.62</v>
      </c>
    </row>
    <row r="6484" spans="1:4" x14ac:dyDescent="0.25">
      <c r="A6484" s="67">
        <v>74000045</v>
      </c>
      <c r="B6484" s="63" t="s">
        <v>2406</v>
      </c>
      <c r="C6484" s="67" t="s">
        <v>4</v>
      </c>
      <c r="D6484" s="489">
        <v>169.41</v>
      </c>
    </row>
    <row r="6485" spans="1:4" x14ac:dyDescent="0.25">
      <c r="A6485" s="67">
        <v>74000044</v>
      </c>
      <c r="B6485" s="63" t="s">
        <v>2407</v>
      </c>
      <c r="C6485" s="67" t="s">
        <v>4</v>
      </c>
      <c r="D6485" s="489">
        <v>230.04</v>
      </c>
    </row>
    <row r="6486" spans="1:4" x14ac:dyDescent="0.25">
      <c r="A6486" s="67">
        <v>74000026</v>
      </c>
      <c r="B6486" s="63" t="s">
        <v>2408</v>
      </c>
      <c r="C6486" s="67" t="s">
        <v>4</v>
      </c>
      <c r="D6486" s="489">
        <v>201.57</v>
      </c>
    </row>
    <row r="6487" spans="1:4" x14ac:dyDescent="0.25">
      <c r="A6487" s="67">
        <v>74000017</v>
      </c>
      <c r="B6487" s="63" t="s">
        <v>2409</v>
      </c>
      <c r="C6487" s="67" t="s">
        <v>4</v>
      </c>
      <c r="D6487" s="489">
        <v>195.76</v>
      </c>
    </row>
    <row r="6488" spans="1:4" x14ac:dyDescent="0.25">
      <c r="A6488" s="67">
        <v>74000016</v>
      </c>
      <c r="B6488" s="63" t="s">
        <v>2410</v>
      </c>
      <c r="C6488" s="67" t="s">
        <v>4</v>
      </c>
      <c r="D6488" s="489">
        <v>213.6</v>
      </c>
    </row>
    <row r="6489" spans="1:4" x14ac:dyDescent="0.25">
      <c r="A6489" s="67">
        <v>74000015</v>
      </c>
      <c r="B6489" s="63" t="s">
        <v>2411</v>
      </c>
      <c r="C6489" s="67" t="s">
        <v>4</v>
      </c>
      <c r="D6489" s="489">
        <v>282.31</v>
      </c>
    </row>
    <row r="6490" spans="1:4" x14ac:dyDescent="0.25">
      <c r="A6490" s="67">
        <v>74000079</v>
      </c>
      <c r="B6490" s="63" t="s">
        <v>2412</v>
      </c>
      <c r="C6490" s="67" t="s">
        <v>4</v>
      </c>
      <c r="D6490" s="489">
        <v>88.38</v>
      </c>
    </row>
    <row r="6491" spans="1:4" x14ac:dyDescent="0.25">
      <c r="A6491" s="67">
        <v>74000061</v>
      </c>
      <c r="B6491" s="63" t="s">
        <v>12569</v>
      </c>
      <c r="C6491" s="67" t="s">
        <v>4</v>
      </c>
      <c r="D6491" s="489">
        <v>148.13</v>
      </c>
    </row>
    <row r="6492" spans="1:4" x14ac:dyDescent="0.25">
      <c r="A6492" s="67">
        <v>74000053</v>
      </c>
      <c r="B6492" s="63" t="s">
        <v>2413</v>
      </c>
      <c r="C6492" s="67" t="s">
        <v>4</v>
      </c>
      <c r="D6492" s="489">
        <v>159.66</v>
      </c>
    </row>
    <row r="6493" spans="1:4" x14ac:dyDescent="0.25">
      <c r="A6493" s="67">
        <v>74000052</v>
      </c>
      <c r="B6493" s="63" t="s">
        <v>2414</v>
      </c>
      <c r="C6493" s="67" t="s">
        <v>4</v>
      </c>
      <c r="D6493" s="489">
        <v>211.09</v>
      </c>
    </row>
    <row r="6494" spans="1:4" x14ac:dyDescent="0.25">
      <c r="A6494" s="67">
        <v>74000051</v>
      </c>
      <c r="B6494" s="63" t="s">
        <v>2415</v>
      </c>
      <c r="C6494" s="67" t="s">
        <v>4</v>
      </c>
      <c r="D6494" s="489">
        <v>290.08999999999997</v>
      </c>
    </row>
    <row r="6495" spans="1:4" x14ac:dyDescent="0.25">
      <c r="A6495" s="67">
        <v>74000078</v>
      </c>
      <c r="B6495" s="63" t="s">
        <v>11</v>
      </c>
      <c r="C6495" s="67" t="s">
        <v>4</v>
      </c>
      <c r="D6495" s="489">
        <v>48.4</v>
      </c>
    </row>
    <row r="6496" spans="1:4" x14ac:dyDescent="0.25">
      <c r="A6496" s="67">
        <v>74000076</v>
      </c>
      <c r="B6496" s="63" t="s">
        <v>2416</v>
      </c>
      <c r="C6496" s="67" t="s">
        <v>4</v>
      </c>
      <c r="D6496" s="489">
        <v>38.32</v>
      </c>
    </row>
    <row r="6497" spans="1:4" x14ac:dyDescent="0.25">
      <c r="A6497" s="67">
        <v>74000022</v>
      </c>
      <c r="B6497" s="63" t="s">
        <v>12570</v>
      </c>
      <c r="C6497" s="67" t="s">
        <v>4</v>
      </c>
      <c r="D6497" s="489">
        <v>42.44</v>
      </c>
    </row>
    <row r="6498" spans="1:4" x14ac:dyDescent="0.25">
      <c r="A6498" s="67">
        <v>74000009</v>
      </c>
      <c r="B6498" s="63" t="s">
        <v>15</v>
      </c>
      <c r="C6498" s="67" t="s">
        <v>4</v>
      </c>
      <c r="D6498" s="489">
        <v>73.599999999999994</v>
      </c>
    </row>
    <row r="6499" spans="1:4" x14ac:dyDescent="0.25">
      <c r="A6499" s="67">
        <v>74000070</v>
      </c>
      <c r="B6499" s="63" t="s">
        <v>2417</v>
      </c>
      <c r="C6499" s="67" t="s">
        <v>4</v>
      </c>
      <c r="D6499" s="489">
        <v>182.95</v>
      </c>
    </row>
    <row r="6500" spans="1:4" x14ac:dyDescent="0.25">
      <c r="A6500" s="67">
        <v>74000072</v>
      </c>
      <c r="B6500" s="63" t="s">
        <v>2418</v>
      </c>
      <c r="C6500" s="67" t="s">
        <v>4</v>
      </c>
      <c r="D6500" s="489">
        <v>182.61</v>
      </c>
    </row>
    <row r="6501" spans="1:4" x14ac:dyDescent="0.25">
      <c r="A6501" s="67">
        <v>74000071</v>
      </c>
      <c r="B6501" s="63" t="s">
        <v>2419</v>
      </c>
      <c r="C6501" s="67" t="s">
        <v>4</v>
      </c>
      <c r="D6501" s="489">
        <v>192.09</v>
      </c>
    </row>
    <row r="6502" spans="1:4" x14ac:dyDescent="0.25">
      <c r="A6502" s="67">
        <v>74000047</v>
      </c>
      <c r="B6502" s="63" t="s">
        <v>2420</v>
      </c>
      <c r="C6502" s="67" t="s">
        <v>4</v>
      </c>
      <c r="D6502" s="489">
        <v>272.39</v>
      </c>
    </row>
    <row r="6503" spans="1:4" x14ac:dyDescent="0.25">
      <c r="A6503" s="67">
        <v>74000002</v>
      </c>
      <c r="B6503" s="63" t="s">
        <v>2421</v>
      </c>
      <c r="C6503" s="67" t="s">
        <v>4</v>
      </c>
      <c r="D6503" s="489">
        <v>521.24</v>
      </c>
    </row>
    <row r="6504" spans="1:4" x14ac:dyDescent="0.25">
      <c r="A6504" s="67">
        <v>74000601</v>
      </c>
      <c r="B6504" s="63" t="s">
        <v>14877</v>
      </c>
      <c r="C6504" s="67" t="s">
        <v>4</v>
      </c>
      <c r="D6504" s="489">
        <v>195.76</v>
      </c>
    </row>
    <row r="6505" spans="1:4" x14ac:dyDescent="0.25">
      <c r="A6505" s="67">
        <v>74000602</v>
      </c>
      <c r="B6505" s="63" t="s">
        <v>14878</v>
      </c>
      <c r="C6505" s="67" t="s">
        <v>4</v>
      </c>
      <c r="D6505" s="489">
        <v>213.6</v>
      </c>
    </row>
    <row r="6506" spans="1:4" x14ac:dyDescent="0.25">
      <c r="A6506" s="67">
        <v>74000603</v>
      </c>
      <c r="B6506" s="63" t="s">
        <v>14879</v>
      </c>
      <c r="C6506" s="67" t="s">
        <v>4</v>
      </c>
      <c r="D6506" s="489">
        <v>282.31</v>
      </c>
    </row>
    <row r="6507" spans="1:4" x14ac:dyDescent="0.25">
      <c r="A6507" s="67">
        <v>74000018</v>
      </c>
      <c r="B6507" s="63" t="s">
        <v>11552</v>
      </c>
      <c r="C6507" s="67" t="s">
        <v>4</v>
      </c>
      <c r="D6507" s="489">
        <v>78.989999999999995</v>
      </c>
    </row>
    <row r="6508" spans="1:4" x14ac:dyDescent="0.25">
      <c r="A6508" s="67">
        <v>74000042</v>
      </c>
      <c r="B6508" s="63" t="s">
        <v>2422</v>
      </c>
      <c r="C6508" s="67" t="s">
        <v>4</v>
      </c>
      <c r="D6508" s="489">
        <v>60.44</v>
      </c>
    </row>
    <row r="6509" spans="1:4" x14ac:dyDescent="0.25">
      <c r="A6509" s="67">
        <v>74000005</v>
      </c>
      <c r="B6509" s="63" t="s">
        <v>2423</v>
      </c>
      <c r="C6509" s="67" t="s">
        <v>4</v>
      </c>
      <c r="D6509" s="489">
        <v>223.29</v>
      </c>
    </row>
    <row r="6510" spans="1:4" x14ac:dyDescent="0.25">
      <c r="A6510" s="67">
        <v>74000004</v>
      </c>
      <c r="B6510" s="63" t="s">
        <v>2424</v>
      </c>
      <c r="C6510" s="67" t="s">
        <v>4</v>
      </c>
      <c r="D6510" s="489">
        <v>237.74</v>
      </c>
    </row>
    <row r="6511" spans="1:4" x14ac:dyDescent="0.25">
      <c r="A6511" s="67">
        <v>74000003</v>
      </c>
      <c r="B6511" s="63" t="s">
        <v>2425</v>
      </c>
      <c r="C6511" s="67" t="s">
        <v>4</v>
      </c>
      <c r="D6511" s="489">
        <v>356.76</v>
      </c>
    </row>
    <row r="6512" spans="1:4" x14ac:dyDescent="0.25">
      <c r="A6512" s="67">
        <v>74000067</v>
      </c>
      <c r="B6512" s="63" t="s">
        <v>25</v>
      </c>
      <c r="C6512" s="67" t="s">
        <v>4</v>
      </c>
      <c r="D6512" s="489">
        <v>229.17</v>
      </c>
    </row>
    <row r="6513" spans="1:4" x14ac:dyDescent="0.25">
      <c r="A6513" s="67">
        <v>74000010</v>
      </c>
      <c r="B6513" s="63" t="s">
        <v>2426</v>
      </c>
      <c r="C6513" s="67" t="s">
        <v>4</v>
      </c>
      <c r="D6513" s="489">
        <v>80.52</v>
      </c>
    </row>
    <row r="6514" spans="1:4" x14ac:dyDescent="0.25">
      <c r="A6514" s="67">
        <v>74000027</v>
      </c>
      <c r="B6514" s="63" t="s">
        <v>2427</v>
      </c>
      <c r="C6514" s="67" t="s">
        <v>4</v>
      </c>
      <c r="D6514" s="489">
        <v>189.92</v>
      </c>
    </row>
    <row r="6515" spans="1:4" x14ac:dyDescent="0.25">
      <c r="A6515" s="67">
        <v>74000025</v>
      </c>
      <c r="B6515" s="63" t="s">
        <v>2428</v>
      </c>
      <c r="C6515" s="67" t="s">
        <v>4</v>
      </c>
      <c r="D6515" s="489">
        <v>205.41</v>
      </c>
    </row>
    <row r="6516" spans="1:4" x14ac:dyDescent="0.25">
      <c r="A6516" s="67">
        <v>74000024</v>
      </c>
      <c r="B6516" s="63" t="s">
        <v>2429</v>
      </c>
      <c r="C6516" s="67" t="s">
        <v>4</v>
      </c>
      <c r="D6516" s="489">
        <v>232.93</v>
      </c>
    </row>
    <row r="6517" spans="1:4" x14ac:dyDescent="0.25">
      <c r="A6517" s="67">
        <v>74000023</v>
      </c>
      <c r="B6517" s="63" t="s">
        <v>2430</v>
      </c>
      <c r="C6517" s="67" t="s">
        <v>4</v>
      </c>
      <c r="D6517" s="489">
        <v>337.93</v>
      </c>
    </row>
    <row r="6518" spans="1:4" x14ac:dyDescent="0.25">
      <c r="A6518" s="67">
        <v>74000062</v>
      </c>
      <c r="B6518" s="63" t="s">
        <v>2431</v>
      </c>
      <c r="C6518" s="67" t="s">
        <v>4</v>
      </c>
      <c r="D6518" s="489">
        <v>176.44</v>
      </c>
    </row>
    <row r="6519" spans="1:4" x14ac:dyDescent="0.25">
      <c r="A6519" s="67">
        <v>74000063</v>
      </c>
      <c r="B6519" s="63" t="s">
        <v>2432</v>
      </c>
      <c r="C6519" s="67" t="s">
        <v>4</v>
      </c>
      <c r="D6519" s="489">
        <v>86.98</v>
      </c>
    </row>
    <row r="6520" spans="1:4" x14ac:dyDescent="0.25">
      <c r="A6520" s="67">
        <v>74000040</v>
      </c>
      <c r="B6520" s="63" t="s">
        <v>12571</v>
      </c>
      <c r="C6520" s="67" t="s">
        <v>4</v>
      </c>
      <c r="D6520" s="489">
        <v>114.83</v>
      </c>
    </row>
    <row r="6521" spans="1:4" x14ac:dyDescent="0.25">
      <c r="A6521" s="67">
        <v>74000039</v>
      </c>
      <c r="B6521" s="63" t="s">
        <v>12572</v>
      </c>
      <c r="C6521" s="67" t="s">
        <v>4</v>
      </c>
      <c r="D6521" s="489">
        <v>150.26</v>
      </c>
    </row>
    <row r="6522" spans="1:4" x14ac:dyDescent="0.25">
      <c r="A6522" s="67">
        <v>74000038</v>
      </c>
      <c r="B6522" s="63" t="s">
        <v>12573</v>
      </c>
      <c r="C6522" s="67" t="s">
        <v>4</v>
      </c>
      <c r="D6522" s="489">
        <v>216.47</v>
      </c>
    </row>
    <row r="6523" spans="1:4" x14ac:dyDescent="0.25">
      <c r="A6523" s="67">
        <v>74000014</v>
      </c>
      <c r="B6523" s="63" t="s">
        <v>2433</v>
      </c>
      <c r="C6523" s="67" t="s">
        <v>4</v>
      </c>
      <c r="D6523" s="489">
        <v>123.66</v>
      </c>
    </row>
    <row r="6524" spans="1:4" x14ac:dyDescent="0.25">
      <c r="A6524" s="67">
        <v>74000013</v>
      </c>
      <c r="B6524" s="63" t="s">
        <v>2434</v>
      </c>
      <c r="C6524" s="67" t="s">
        <v>4</v>
      </c>
      <c r="D6524" s="489">
        <v>161.35</v>
      </c>
    </row>
    <row r="6525" spans="1:4" x14ac:dyDescent="0.25">
      <c r="A6525" s="67">
        <v>74000012</v>
      </c>
      <c r="B6525" s="63" t="s">
        <v>2435</v>
      </c>
      <c r="C6525" s="67" t="s">
        <v>4</v>
      </c>
      <c r="D6525" s="489">
        <v>214.5</v>
      </c>
    </row>
    <row r="6526" spans="1:4" x14ac:dyDescent="0.25">
      <c r="A6526" s="67">
        <v>74000059</v>
      </c>
      <c r="B6526" s="63" t="s">
        <v>12574</v>
      </c>
      <c r="C6526" s="67" t="s">
        <v>4</v>
      </c>
      <c r="D6526" s="489">
        <v>159.18</v>
      </c>
    </row>
    <row r="6527" spans="1:4" x14ac:dyDescent="0.25">
      <c r="A6527" s="67">
        <v>74000073</v>
      </c>
      <c r="B6527" s="63" t="s">
        <v>2436</v>
      </c>
      <c r="C6527" s="67" t="s">
        <v>4</v>
      </c>
      <c r="D6527" s="489">
        <v>190.67</v>
      </c>
    </row>
    <row r="6528" spans="1:4" x14ac:dyDescent="0.25">
      <c r="A6528" s="67">
        <v>74000077</v>
      </c>
      <c r="B6528" s="63" t="s">
        <v>2437</v>
      </c>
      <c r="C6528" s="67" t="s">
        <v>4</v>
      </c>
      <c r="D6528" s="489">
        <v>120.84</v>
      </c>
    </row>
    <row r="6529" spans="1:4" x14ac:dyDescent="0.25">
      <c r="A6529" s="67">
        <v>74000060</v>
      </c>
      <c r="B6529" s="63" t="s">
        <v>12575</v>
      </c>
      <c r="C6529" s="67" t="s">
        <v>4</v>
      </c>
      <c r="D6529" s="489">
        <v>184.4</v>
      </c>
    </row>
    <row r="6530" spans="1:4" x14ac:dyDescent="0.25">
      <c r="A6530" s="67">
        <v>74000011</v>
      </c>
      <c r="B6530" s="63" t="s">
        <v>2438</v>
      </c>
      <c r="C6530" s="67" t="s">
        <v>4</v>
      </c>
      <c r="D6530" s="489">
        <v>98.72</v>
      </c>
    </row>
    <row r="6531" spans="1:4" x14ac:dyDescent="0.25">
      <c r="A6531" s="67">
        <v>74000068</v>
      </c>
      <c r="B6531" s="63" t="s">
        <v>61</v>
      </c>
      <c r="C6531" s="67" t="s">
        <v>4</v>
      </c>
      <c r="D6531" s="489">
        <v>96.56</v>
      </c>
    </row>
    <row r="6532" spans="1:4" x14ac:dyDescent="0.25">
      <c r="A6532" s="67">
        <v>74000074</v>
      </c>
      <c r="B6532" s="63" t="s">
        <v>2439</v>
      </c>
      <c r="C6532" s="67" t="s">
        <v>4</v>
      </c>
      <c r="D6532" s="489">
        <v>107.18</v>
      </c>
    </row>
    <row r="6533" spans="1:4" x14ac:dyDescent="0.25">
      <c r="A6533" s="67">
        <v>74000008</v>
      </c>
      <c r="B6533" s="63" t="s">
        <v>2440</v>
      </c>
      <c r="C6533" s="67" t="s">
        <v>4</v>
      </c>
      <c r="D6533" s="489">
        <v>121.14</v>
      </c>
    </row>
    <row r="6534" spans="1:4" x14ac:dyDescent="0.25">
      <c r="A6534" s="67">
        <v>74000007</v>
      </c>
      <c r="B6534" s="63" t="s">
        <v>2441</v>
      </c>
      <c r="C6534" s="67" t="s">
        <v>4</v>
      </c>
      <c r="D6534" s="489">
        <v>148.19</v>
      </c>
    </row>
    <row r="6535" spans="1:4" x14ac:dyDescent="0.25">
      <c r="A6535" s="67">
        <v>74000006</v>
      </c>
      <c r="B6535" s="63" t="s">
        <v>2442</v>
      </c>
      <c r="C6535" s="67" t="s">
        <v>4</v>
      </c>
      <c r="D6535" s="489">
        <v>231.11</v>
      </c>
    </row>
    <row r="6536" spans="1:4" x14ac:dyDescent="0.25">
      <c r="A6536" s="67">
        <v>74000021</v>
      </c>
      <c r="B6536" s="63" t="s">
        <v>2443</v>
      </c>
      <c r="C6536" s="67" t="s">
        <v>4</v>
      </c>
      <c r="D6536" s="489">
        <v>68.7</v>
      </c>
    </row>
    <row r="6537" spans="1:4" x14ac:dyDescent="0.25">
      <c r="A6537" s="67">
        <v>74000020</v>
      </c>
      <c r="B6537" s="63" t="s">
        <v>2444</v>
      </c>
      <c r="C6537" s="67" t="s">
        <v>4</v>
      </c>
      <c r="D6537" s="489">
        <v>93.14</v>
      </c>
    </row>
    <row r="6538" spans="1:4" x14ac:dyDescent="0.25">
      <c r="A6538" s="67">
        <v>74000019</v>
      </c>
      <c r="B6538" s="63" t="s">
        <v>2445</v>
      </c>
      <c r="C6538" s="67" t="s">
        <v>4</v>
      </c>
      <c r="D6538" s="489">
        <v>122.91</v>
      </c>
    </row>
    <row r="6539" spans="1:4" x14ac:dyDescent="0.25">
      <c r="A6539" s="67">
        <v>74000041</v>
      </c>
      <c r="B6539" s="63" t="s">
        <v>2446</v>
      </c>
      <c r="C6539" s="67" t="s">
        <v>4</v>
      </c>
      <c r="D6539" s="489">
        <v>143.51</v>
      </c>
    </row>
    <row r="6540" spans="1:4" x14ac:dyDescent="0.25">
      <c r="A6540" s="67">
        <v>300200</v>
      </c>
      <c r="B6540" s="63" t="s">
        <v>12576</v>
      </c>
      <c r="C6540" s="67"/>
      <c r="D6540" s="489"/>
    </row>
    <row r="6541" spans="1:4" x14ac:dyDescent="0.25">
      <c r="A6541" s="67">
        <v>74000080</v>
      </c>
      <c r="B6541" s="63" t="s">
        <v>2447</v>
      </c>
      <c r="C6541" s="67" t="s">
        <v>4</v>
      </c>
      <c r="D6541" s="489">
        <v>474.16</v>
      </c>
    </row>
    <row r="6542" spans="1:4" x14ac:dyDescent="0.25">
      <c r="A6542" s="67">
        <v>300300</v>
      </c>
      <c r="B6542" s="63" t="s">
        <v>12577</v>
      </c>
      <c r="C6542" s="67"/>
      <c r="D6542" s="489"/>
    </row>
    <row r="6543" spans="1:4" x14ac:dyDescent="0.25">
      <c r="A6543" s="67">
        <v>74000571</v>
      </c>
      <c r="B6543" s="63" t="s">
        <v>2820</v>
      </c>
      <c r="C6543" s="67" t="s">
        <v>85</v>
      </c>
      <c r="D6543" s="489">
        <v>2778.85</v>
      </c>
    </row>
    <row r="6544" spans="1:4" ht="25" x14ac:dyDescent="0.25">
      <c r="A6544" s="67">
        <v>74000572</v>
      </c>
      <c r="B6544" s="63" t="s">
        <v>2821</v>
      </c>
      <c r="C6544" s="67" t="s">
        <v>85</v>
      </c>
      <c r="D6544" s="489">
        <v>3873.05</v>
      </c>
    </row>
    <row r="6545" spans="1:4" ht="25" x14ac:dyDescent="0.25">
      <c r="A6545" s="67">
        <v>74000573</v>
      </c>
      <c r="B6545" s="63" t="s">
        <v>2822</v>
      </c>
      <c r="C6545" s="67" t="s">
        <v>85</v>
      </c>
      <c r="D6545" s="489">
        <v>7075.13</v>
      </c>
    </row>
    <row r="6546" spans="1:4" ht="25" x14ac:dyDescent="0.25">
      <c r="A6546" s="67">
        <v>74000591</v>
      </c>
      <c r="B6546" s="63" t="s">
        <v>12578</v>
      </c>
      <c r="C6546" s="67" t="s">
        <v>85</v>
      </c>
      <c r="D6546" s="489">
        <v>6480.66</v>
      </c>
    </row>
    <row r="6547" spans="1:4" ht="25" x14ac:dyDescent="0.25">
      <c r="A6547" s="67">
        <v>74000581</v>
      </c>
      <c r="B6547" s="63" t="s">
        <v>12579</v>
      </c>
      <c r="C6547" s="67" t="s">
        <v>85</v>
      </c>
      <c r="D6547" s="489">
        <v>7661.24</v>
      </c>
    </row>
    <row r="6548" spans="1:4" x14ac:dyDescent="0.25">
      <c r="A6548" s="67">
        <v>74000082</v>
      </c>
      <c r="B6548" s="63" t="s">
        <v>2448</v>
      </c>
      <c r="C6548" s="67" t="s">
        <v>77</v>
      </c>
      <c r="D6548" s="489">
        <v>0.25</v>
      </c>
    </row>
    <row r="6549" spans="1:4" x14ac:dyDescent="0.25">
      <c r="A6549" s="67">
        <v>74000083</v>
      </c>
      <c r="B6549" s="63" t="s">
        <v>2449</v>
      </c>
      <c r="C6549" s="67" t="s">
        <v>77</v>
      </c>
      <c r="D6549" s="489">
        <v>2.25</v>
      </c>
    </row>
    <row r="6550" spans="1:4" x14ac:dyDescent="0.25">
      <c r="A6550" s="67">
        <v>74000114</v>
      </c>
      <c r="B6550" s="63" t="s">
        <v>2450</v>
      </c>
      <c r="C6550" s="67" t="s">
        <v>77</v>
      </c>
      <c r="D6550" s="489">
        <v>428.69</v>
      </c>
    </row>
    <row r="6551" spans="1:4" ht="25" x14ac:dyDescent="0.25">
      <c r="A6551" s="67">
        <v>74000105</v>
      </c>
      <c r="B6551" s="63" t="s">
        <v>2451</v>
      </c>
      <c r="C6551" s="67" t="s">
        <v>82</v>
      </c>
      <c r="D6551" s="489">
        <v>8</v>
      </c>
    </row>
    <row r="6552" spans="1:4" ht="25" x14ac:dyDescent="0.25">
      <c r="A6552" s="67">
        <v>74000104</v>
      </c>
      <c r="B6552" s="63" t="s">
        <v>2452</v>
      </c>
      <c r="C6552" s="67" t="s">
        <v>82</v>
      </c>
      <c r="D6552" s="489">
        <v>6.6</v>
      </c>
    </row>
    <row r="6553" spans="1:4" x14ac:dyDescent="0.25">
      <c r="A6553" s="67">
        <v>74000108</v>
      </c>
      <c r="B6553" s="63" t="s">
        <v>2453</v>
      </c>
      <c r="C6553" s="67" t="s">
        <v>77</v>
      </c>
      <c r="D6553" s="489">
        <v>2.9</v>
      </c>
    </row>
    <row r="6554" spans="1:4" x14ac:dyDescent="0.25">
      <c r="A6554" s="67">
        <v>74000109</v>
      </c>
      <c r="B6554" s="63" t="s">
        <v>2454</v>
      </c>
      <c r="C6554" s="67" t="s">
        <v>77</v>
      </c>
      <c r="D6554" s="489">
        <v>3.43</v>
      </c>
    </row>
    <row r="6555" spans="1:4" x14ac:dyDescent="0.25">
      <c r="A6555" s="67">
        <v>74000110</v>
      </c>
      <c r="B6555" s="63" t="s">
        <v>2455</v>
      </c>
      <c r="C6555" s="67" t="s">
        <v>77</v>
      </c>
      <c r="D6555" s="489">
        <v>3.05</v>
      </c>
    </row>
    <row r="6556" spans="1:4" x14ac:dyDescent="0.25">
      <c r="A6556" s="67">
        <v>74000111</v>
      </c>
      <c r="B6556" s="63" t="s">
        <v>2456</v>
      </c>
      <c r="C6556" s="67" t="s">
        <v>77</v>
      </c>
      <c r="D6556" s="489">
        <v>3.46</v>
      </c>
    </row>
    <row r="6557" spans="1:4" x14ac:dyDescent="0.25">
      <c r="A6557" s="67">
        <v>74000594</v>
      </c>
      <c r="B6557" s="63" t="s">
        <v>12580</v>
      </c>
      <c r="C6557" s="67" t="s">
        <v>77</v>
      </c>
      <c r="D6557" s="489">
        <v>234.86</v>
      </c>
    </row>
    <row r="6558" spans="1:4" x14ac:dyDescent="0.25">
      <c r="A6558" s="67">
        <v>74000099</v>
      </c>
      <c r="B6558" s="63" t="s">
        <v>2457</v>
      </c>
      <c r="C6558" s="67" t="s">
        <v>77</v>
      </c>
      <c r="D6558" s="489">
        <v>16.34</v>
      </c>
    </row>
    <row r="6559" spans="1:4" x14ac:dyDescent="0.25">
      <c r="A6559" s="67">
        <v>74000100</v>
      </c>
      <c r="B6559" s="63" t="s">
        <v>2458</v>
      </c>
      <c r="C6559" s="67" t="s">
        <v>77</v>
      </c>
      <c r="D6559" s="489">
        <v>13.25</v>
      </c>
    </row>
    <row r="6560" spans="1:4" x14ac:dyDescent="0.25">
      <c r="A6560" s="67">
        <v>74000101</v>
      </c>
      <c r="B6560" s="63" t="s">
        <v>2459</v>
      </c>
      <c r="C6560" s="67" t="s">
        <v>77</v>
      </c>
      <c r="D6560" s="489">
        <v>8.02</v>
      </c>
    </row>
    <row r="6561" spans="1:4" x14ac:dyDescent="0.25">
      <c r="A6561" s="67">
        <v>74000102</v>
      </c>
      <c r="B6561" s="63" t="s">
        <v>2460</v>
      </c>
      <c r="C6561" s="67" t="s">
        <v>77</v>
      </c>
      <c r="D6561" s="489">
        <v>5.04</v>
      </c>
    </row>
    <row r="6562" spans="1:4" x14ac:dyDescent="0.25">
      <c r="A6562" s="67">
        <v>74000103</v>
      </c>
      <c r="B6562" s="63" t="s">
        <v>2461</v>
      </c>
      <c r="C6562" s="67" t="s">
        <v>77</v>
      </c>
      <c r="D6562" s="489">
        <v>4.0199999999999996</v>
      </c>
    </row>
    <row r="6563" spans="1:4" x14ac:dyDescent="0.25">
      <c r="A6563" s="67">
        <v>74000094</v>
      </c>
      <c r="B6563" s="63" t="s">
        <v>2462</v>
      </c>
      <c r="C6563" s="67" t="s">
        <v>77</v>
      </c>
      <c r="D6563" s="489">
        <v>11.73</v>
      </c>
    </row>
    <row r="6564" spans="1:4" x14ac:dyDescent="0.25">
      <c r="A6564" s="67">
        <v>74000095</v>
      </c>
      <c r="B6564" s="63" t="s">
        <v>2463</v>
      </c>
      <c r="C6564" s="67" t="s">
        <v>77</v>
      </c>
      <c r="D6564" s="489">
        <v>8.9600000000000009</v>
      </c>
    </row>
    <row r="6565" spans="1:4" x14ac:dyDescent="0.25">
      <c r="A6565" s="67">
        <v>74000096</v>
      </c>
      <c r="B6565" s="63" t="s">
        <v>2464</v>
      </c>
      <c r="C6565" s="67" t="s">
        <v>77</v>
      </c>
      <c r="D6565" s="489">
        <v>6.38</v>
      </c>
    </row>
    <row r="6566" spans="1:4" x14ac:dyDescent="0.25">
      <c r="A6566" s="67">
        <v>74000097</v>
      </c>
      <c r="B6566" s="63" t="s">
        <v>2465</v>
      </c>
      <c r="C6566" s="67" t="s">
        <v>77</v>
      </c>
      <c r="D6566" s="489">
        <v>3.9</v>
      </c>
    </row>
    <row r="6567" spans="1:4" x14ac:dyDescent="0.25">
      <c r="A6567" s="67">
        <v>74000098</v>
      </c>
      <c r="B6567" s="63" t="s">
        <v>2466</v>
      </c>
      <c r="C6567" s="67" t="s">
        <v>77</v>
      </c>
      <c r="D6567" s="489">
        <v>2.89</v>
      </c>
    </row>
    <row r="6568" spans="1:4" x14ac:dyDescent="0.25">
      <c r="A6568" s="67">
        <v>74000113</v>
      </c>
      <c r="B6568" s="63" t="s">
        <v>2467</v>
      </c>
      <c r="C6568" s="67" t="s">
        <v>77</v>
      </c>
      <c r="D6568" s="489">
        <v>55</v>
      </c>
    </row>
    <row r="6569" spans="1:4" ht="25" x14ac:dyDescent="0.25">
      <c r="A6569" s="67">
        <v>74000593</v>
      </c>
      <c r="B6569" s="63" t="s">
        <v>12581</v>
      </c>
      <c r="C6569" s="67" t="s">
        <v>99</v>
      </c>
      <c r="D6569" s="489">
        <v>1.21</v>
      </c>
    </row>
    <row r="6570" spans="1:4" ht="25" x14ac:dyDescent="0.25">
      <c r="A6570" s="67">
        <v>74000592</v>
      </c>
      <c r="B6570" s="63" t="s">
        <v>12582</v>
      </c>
      <c r="C6570" s="67" t="s">
        <v>99</v>
      </c>
      <c r="D6570" s="489">
        <v>1.25</v>
      </c>
    </row>
    <row r="6571" spans="1:4" x14ac:dyDescent="0.25">
      <c r="A6571" s="67">
        <v>74000574</v>
      </c>
      <c r="B6571" s="63" t="s">
        <v>2823</v>
      </c>
      <c r="C6571" s="67" t="s">
        <v>99</v>
      </c>
      <c r="D6571" s="489">
        <v>0.82</v>
      </c>
    </row>
    <row r="6572" spans="1:4" ht="25" x14ac:dyDescent="0.25">
      <c r="A6572" s="67">
        <v>74000575</v>
      </c>
      <c r="B6572" s="63" t="s">
        <v>2824</v>
      </c>
      <c r="C6572" s="67" t="s">
        <v>99</v>
      </c>
      <c r="D6572" s="489">
        <v>1</v>
      </c>
    </row>
    <row r="6573" spans="1:4" ht="25" x14ac:dyDescent="0.25">
      <c r="A6573" s="67">
        <v>74000576</v>
      </c>
      <c r="B6573" s="63" t="s">
        <v>2825</v>
      </c>
      <c r="C6573" s="67" t="s">
        <v>99</v>
      </c>
      <c r="D6573" s="489">
        <v>1.31</v>
      </c>
    </row>
    <row r="6574" spans="1:4" x14ac:dyDescent="0.25">
      <c r="A6574" s="67">
        <v>300400</v>
      </c>
      <c r="B6574" s="63" t="s">
        <v>12583</v>
      </c>
      <c r="C6574" s="67"/>
      <c r="D6574" s="489"/>
    </row>
    <row r="6575" spans="1:4" x14ac:dyDescent="0.25">
      <c r="A6575" s="67">
        <v>74000157</v>
      </c>
      <c r="B6575" s="63" t="s">
        <v>2468</v>
      </c>
      <c r="C6575" s="67" t="s">
        <v>74</v>
      </c>
      <c r="D6575" s="489">
        <v>3.66</v>
      </c>
    </row>
    <row r="6576" spans="1:4" x14ac:dyDescent="0.25">
      <c r="A6576" s="67">
        <v>74000150</v>
      </c>
      <c r="B6576" s="63" t="s">
        <v>2469</v>
      </c>
      <c r="C6576" s="67" t="s">
        <v>1844</v>
      </c>
      <c r="D6576" s="489">
        <v>2719.88</v>
      </c>
    </row>
    <row r="6577" spans="1:4" x14ac:dyDescent="0.25">
      <c r="A6577" s="67">
        <v>74000148</v>
      </c>
      <c r="B6577" s="63" t="s">
        <v>2470</v>
      </c>
      <c r="C6577" s="67" t="s">
        <v>99</v>
      </c>
      <c r="D6577" s="489">
        <v>5297.78</v>
      </c>
    </row>
    <row r="6578" spans="1:4" x14ac:dyDescent="0.25">
      <c r="A6578" s="67">
        <v>74000167</v>
      </c>
      <c r="B6578" s="63" t="s">
        <v>2471</v>
      </c>
      <c r="C6578" s="67" t="s">
        <v>77</v>
      </c>
      <c r="D6578" s="489">
        <v>5000.78</v>
      </c>
    </row>
    <row r="6579" spans="1:4" x14ac:dyDescent="0.25">
      <c r="A6579" s="67">
        <v>74000149</v>
      </c>
      <c r="B6579" s="63" t="s">
        <v>2472</v>
      </c>
      <c r="C6579" s="67" t="s">
        <v>77</v>
      </c>
      <c r="D6579" s="489">
        <v>3824.1</v>
      </c>
    </row>
    <row r="6580" spans="1:4" x14ac:dyDescent="0.25">
      <c r="A6580" s="67">
        <v>74000147</v>
      </c>
      <c r="B6580" s="63" t="s">
        <v>2473</v>
      </c>
      <c r="C6580" s="67" t="s">
        <v>77</v>
      </c>
      <c r="D6580" s="489">
        <v>182.46</v>
      </c>
    </row>
    <row r="6581" spans="1:4" x14ac:dyDescent="0.25">
      <c r="A6581" s="67">
        <v>74000159</v>
      </c>
      <c r="B6581" s="63" t="s">
        <v>2474</v>
      </c>
      <c r="C6581" s="67" t="s">
        <v>1844</v>
      </c>
      <c r="D6581" s="489">
        <v>4027.71</v>
      </c>
    </row>
    <row r="6582" spans="1:4" ht="25" x14ac:dyDescent="0.25">
      <c r="A6582" s="67">
        <v>74000162</v>
      </c>
      <c r="B6582" s="63" t="s">
        <v>2475</v>
      </c>
      <c r="C6582" s="67" t="s">
        <v>1844</v>
      </c>
      <c r="D6582" s="489">
        <v>2722.06</v>
      </c>
    </row>
    <row r="6583" spans="1:4" x14ac:dyDescent="0.25">
      <c r="A6583" s="67">
        <v>74000160</v>
      </c>
      <c r="B6583" s="63" t="s">
        <v>2476</v>
      </c>
      <c r="C6583" s="67" t="s">
        <v>1844</v>
      </c>
      <c r="D6583" s="489">
        <v>2953.88</v>
      </c>
    </row>
    <row r="6584" spans="1:4" x14ac:dyDescent="0.25">
      <c r="A6584" s="67">
        <v>74000161</v>
      </c>
      <c r="B6584" s="63" t="s">
        <v>2477</v>
      </c>
      <c r="C6584" s="67" t="s">
        <v>1844</v>
      </c>
      <c r="D6584" s="489">
        <v>2721.93</v>
      </c>
    </row>
    <row r="6585" spans="1:4" x14ac:dyDescent="0.25">
      <c r="A6585" s="67">
        <v>74000163</v>
      </c>
      <c r="B6585" s="63" t="s">
        <v>2478</v>
      </c>
      <c r="C6585" s="67" t="s">
        <v>77</v>
      </c>
      <c r="D6585" s="489">
        <v>139.34</v>
      </c>
    </row>
    <row r="6586" spans="1:4" x14ac:dyDescent="0.25">
      <c r="A6586" s="67">
        <v>74000164</v>
      </c>
      <c r="B6586" s="63" t="s">
        <v>2479</v>
      </c>
      <c r="C6586" s="67" t="s">
        <v>77</v>
      </c>
      <c r="D6586" s="489">
        <v>1778.04</v>
      </c>
    </row>
    <row r="6587" spans="1:4" x14ac:dyDescent="0.25">
      <c r="A6587" s="67">
        <v>74000165</v>
      </c>
      <c r="B6587" s="63" t="s">
        <v>2480</v>
      </c>
      <c r="C6587" s="67" t="s">
        <v>77</v>
      </c>
      <c r="D6587" s="489">
        <v>2371.9899999999998</v>
      </c>
    </row>
    <row r="6588" spans="1:4" x14ac:dyDescent="0.25">
      <c r="A6588" s="67">
        <v>74000166</v>
      </c>
      <c r="B6588" s="63" t="s">
        <v>2481</v>
      </c>
      <c r="C6588" s="67" t="s">
        <v>77</v>
      </c>
      <c r="D6588" s="489">
        <v>3649.22</v>
      </c>
    </row>
    <row r="6589" spans="1:4" x14ac:dyDescent="0.25">
      <c r="A6589" s="67">
        <v>74000158</v>
      </c>
      <c r="B6589" s="63" t="s">
        <v>2482</v>
      </c>
      <c r="C6589" s="67" t="s">
        <v>1844</v>
      </c>
      <c r="D6589" s="489">
        <v>3155.34</v>
      </c>
    </row>
    <row r="6590" spans="1:4" x14ac:dyDescent="0.25">
      <c r="A6590" s="67">
        <v>74000132</v>
      </c>
      <c r="B6590" s="63" t="s">
        <v>2483</v>
      </c>
      <c r="C6590" s="67" t="s">
        <v>2484</v>
      </c>
      <c r="D6590" s="489">
        <v>2811.16</v>
      </c>
    </row>
    <row r="6591" spans="1:4" x14ac:dyDescent="0.25">
      <c r="A6591" s="67">
        <v>74000127</v>
      </c>
      <c r="B6591" s="63" t="s">
        <v>2485</v>
      </c>
      <c r="C6591" s="67" t="s">
        <v>77</v>
      </c>
      <c r="D6591" s="489">
        <v>2077.8200000000002</v>
      </c>
    </row>
    <row r="6592" spans="1:4" x14ac:dyDescent="0.25">
      <c r="A6592" s="67">
        <v>74000129</v>
      </c>
      <c r="B6592" s="63" t="s">
        <v>2486</v>
      </c>
      <c r="C6592" s="67" t="s">
        <v>2484</v>
      </c>
      <c r="D6592" s="489">
        <v>3676.16</v>
      </c>
    </row>
    <row r="6593" spans="1:4" x14ac:dyDescent="0.25">
      <c r="A6593" s="67">
        <v>74000130</v>
      </c>
      <c r="B6593" s="63" t="s">
        <v>2487</v>
      </c>
      <c r="C6593" s="67" t="s">
        <v>2484</v>
      </c>
      <c r="D6593" s="489">
        <v>3413.58</v>
      </c>
    </row>
    <row r="6594" spans="1:4" x14ac:dyDescent="0.25">
      <c r="A6594" s="67">
        <v>74000128</v>
      </c>
      <c r="B6594" s="63" t="s">
        <v>2488</v>
      </c>
      <c r="C6594" s="67" t="s">
        <v>2484</v>
      </c>
      <c r="D6594" s="489">
        <v>3982.53</v>
      </c>
    </row>
    <row r="6595" spans="1:4" x14ac:dyDescent="0.25">
      <c r="A6595" s="67">
        <v>74000131</v>
      </c>
      <c r="B6595" s="63" t="s">
        <v>2489</v>
      </c>
      <c r="C6595" s="67" t="s">
        <v>2484</v>
      </c>
      <c r="D6595" s="489">
        <v>3185.98</v>
      </c>
    </row>
    <row r="6596" spans="1:4" x14ac:dyDescent="0.25">
      <c r="A6596" s="67">
        <v>74000135</v>
      </c>
      <c r="B6596" s="63" t="s">
        <v>2490</v>
      </c>
      <c r="C6596" s="67" t="s">
        <v>2484</v>
      </c>
      <c r="D6596" s="489">
        <v>3672.61</v>
      </c>
    </row>
    <row r="6597" spans="1:4" x14ac:dyDescent="0.25">
      <c r="A6597" s="67">
        <v>74000133</v>
      </c>
      <c r="B6597" s="63" t="s">
        <v>2491</v>
      </c>
      <c r="C6597" s="67" t="s">
        <v>99</v>
      </c>
      <c r="D6597" s="489">
        <v>5967.99</v>
      </c>
    </row>
    <row r="6598" spans="1:4" x14ac:dyDescent="0.25">
      <c r="A6598" s="67">
        <v>74000134</v>
      </c>
      <c r="B6598" s="63" t="s">
        <v>2492</v>
      </c>
      <c r="C6598" s="67" t="s">
        <v>99</v>
      </c>
      <c r="D6598" s="489">
        <v>7957.3</v>
      </c>
    </row>
    <row r="6599" spans="1:4" x14ac:dyDescent="0.25">
      <c r="A6599" s="67">
        <v>74000136</v>
      </c>
      <c r="B6599" s="63" t="s">
        <v>2493</v>
      </c>
      <c r="C6599" s="67" t="s">
        <v>99</v>
      </c>
      <c r="D6599" s="489">
        <v>5876.7</v>
      </c>
    </row>
    <row r="6600" spans="1:4" x14ac:dyDescent="0.25">
      <c r="A6600" s="67">
        <v>74000146</v>
      </c>
      <c r="B6600" s="63" t="s">
        <v>2494</v>
      </c>
      <c r="C6600" s="67" t="s">
        <v>99</v>
      </c>
      <c r="D6600" s="489">
        <v>3162.64</v>
      </c>
    </row>
    <row r="6601" spans="1:4" x14ac:dyDescent="0.25">
      <c r="A6601" s="67">
        <v>74000142</v>
      </c>
      <c r="B6601" s="63" t="s">
        <v>2495</v>
      </c>
      <c r="C6601" s="67" t="s">
        <v>2484</v>
      </c>
      <c r="D6601" s="489">
        <v>2790.57</v>
      </c>
    </row>
    <row r="6602" spans="1:4" x14ac:dyDescent="0.25">
      <c r="A6602" s="67">
        <v>74000137</v>
      </c>
      <c r="B6602" s="63" t="s">
        <v>2496</v>
      </c>
      <c r="C6602" s="67" t="s">
        <v>77</v>
      </c>
      <c r="D6602" s="489">
        <v>2164.11</v>
      </c>
    </row>
    <row r="6603" spans="1:4" x14ac:dyDescent="0.25">
      <c r="A6603" s="67">
        <v>74000139</v>
      </c>
      <c r="B6603" s="63" t="s">
        <v>2497</v>
      </c>
      <c r="C6603" s="67" t="s">
        <v>2484</v>
      </c>
      <c r="D6603" s="489">
        <v>3649.22</v>
      </c>
    </row>
    <row r="6604" spans="1:4" x14ac:dyDescent="0.25">
      <c r="A6604" s="67">
        <v>74000140</v>
      </c>
      <c r="B6604" s="63" t="s">
        <v>2498</v>
      </c>
      <c r="C6604" s="67" t="s">
        <v>2484</v>
      </c>
      <c r="D6604" s="489">
        <v>3388.56</v>
      </c>
    </row>
    <row r="6605" spans="1:4" x14ac:dyDescent="0.25">
      <c r="A6605" s="67">
        <v>74000138</v>
      </c>
      <c r="B6605" s="63" t="s">
        <v>2499</v>
      </c>
      <c r="C6605" s="67" t="s">
        <v>2484</v>
      </c>
      <c r="D6605" s="489">
        <v>3953.34</v>
      </c>
    </row>
    <row r="6606" spans="1:4" x14ac:dyDescent="0.25">
      <c r="A6606" s="67">
        <v>74000141</v>
      </c>
      <c r="B6606" s="63" t="s">
        <v>2500</v>
      </c>
      <c r="C6606" s="67" t="s">
        <v>2484</v>
      </c>
      <c r="D6606" s="489">
        <v>3162.64</v>
      </c>
    </row>
    <row r="6607" spans="1:4" x14ac:dyDescent="0.25">
      <c r="A6607" s="67">
        <v>74000143</v>
      </c>
      <c r="B6607" s="63" t="s">
        <v>2501</v>
      </c>
      <c r="C6607" s="67" t="s">
        <v>99</v>
      </c>
      <c r="D6607" s="489">
        <v>5929.97</v>
      </c>
    </row>
    <row r="6608" spans="1:4" x14ac:dyDescent="0.25">
      <c r="A6608" s="67">
        <v>74000144</v>
      </c>
      <c r="B6608" s="63" t="s">
        <v>2502</v>
      </c>
      <c r="C6608" s="67" t="s">
        <v>99</v>
      </c>
      <c r="D6608" s="489">
        <v>7906.61</v>
      </c>
    </row>
    <row r="6609" spans="1:4" x14ac:dyDescent="0.25">
      <c r="A6609" s="67">
        <v>74000145</v>
      </c>
      <c r="B6609" s="63" t="s">
        <v>2503</v>
      </c>
      <c r="C6609" s="67" t="s">
        <v>2484</v>
      </c>
      <c r="D6609" s="489">
        <v>3388.56</v>
      </c>
    </row>
    <row r="6610" spans="1:4" x14ac:dyDescent="0.25">
      <c r="A6610" s="67">
        <v>74000154</v>
      </c>
      <c r="B6610" s="63" t="s">
        <v>2504</v>
      </c>
      <c r="C6610" s="67" t="s">
        <v>77</v>
      </c>
      <c r="D6610" s="489">
        <v>139.84</v>
      </c>
    </row>
    <row r="6611" spans="1:4" x14ac:dyDescent="0.25">
      <c r="A6611" s="67">
        <v>74000152</v>
      </c>
      <c r="B6611" s="63" t="s">
        <v>2505</v>
      </c>
      <c r="C6611" s="67" t="s">
        <v>99</v>
      </c>
      <c r="D6611" s="489">
        <v>3953.34</v>
      </c>
    </row>
    <row r="6612" spans="1:4" x14ac:dyDescent="0.25">
      <c r="A6612" s="67">
        <v>74000151</v>
      </c>
      <c r="B6612" s="63" t="s">
        <v>2506</v>
      </c>
      <c r="C6612" s="67" t="s">
        <v>99</v>
      </c>
      <c r="D6612" s="489">
        <v>6039.41</v>
      </c>
    </row>
    <row r="6613" spans="1:4" x14ac:dyDescent="0.25">
      <c r="A6613" s="67">
        <v>74000155</v>
      </c>
      <c r="B6613" s="63" t="s">
        <v>2507</v>
      </c>
      <c r="C6613" s="67" t="s">
        <v>77</v>
      </c>
      <c r="D6613" s="489">
        <v>231.23</v>
      </c>
    </row>
    <row r="6614" spans="1:4" ht="25" x14ac:dyDescent="0.25">
      <c r="A6614" s="67">
        <v>74000153</v>
      </c>
      <c r="B6614" s="63" t="s">
        <v>2508</v>
      </c>
      <c r="C6614" s="67" t="s">
        <v>99</v>
      </c>
      <c r="D6614" s="489">
        <v>5780.21</v>
      </c>
    </row>
    <row r="6615" spans="1:4" ht="25" x14ac:dyDescent="0.25">
      <c r="A6615" s="67">
        <v>74000156</v>
      </c>
      <c r="B6615" s="63" t="s">
        <v>2509</v>
      </c>
      <c r="C6615" s="67" t="s">
        <v>99</v>
      </c>
      <c r="D6615" s="489">
        <v>2433.7800000000002</v>
      </c>
    </row>
    <row r="6616" spans="1:4" x14ac:dyDescent="0.25">
      <c r="A6616" s="67">
        <v>74000125</v>
      </c>
      <c r="B6616" s="63" t="s">
        <v>2510</v>
      </c>
      <c r="C6616" s="67" t="s">
        <v>99</v>
      </c>
      <c r="D6616" s="489">
        <v>2031.74</v>
      </c>
    </row>
    <row r="6617" spans="1:4" x14ac:dyDescent="0.25">
      <c r="A6617" s="67">
        <v>74000126</v>
      </c>
      <c r="B6617" s="63" t="s">
        <v>2511</v>
      </c>
      <c r="C6617" s="67" t="s">
        <v>99</v>
      </c>
      <c r="D6617" s="489">
        <v>2092.54</v>
      </c>
    </row>
    <row r="6618" spans="1:4" x14ac:dyDescent="0.25">
      <c r="A6618" s="67">
        <v>74000124</v>
      </c>
      <c r="B6618" s="63" t="s">
        <v>2512</v>
      </c>
      <c r="C6618" s="67" t="s">
        <v>99</v>
      </c>
      <c r="D6618" s="489">
        <v>1547.1</v>
      </c>
    </row>
    <row r="6619" spans="1:4" x14ac:dyDescent="0.25">
      <c r="A6619" s="67">
        <v>74000123</v>
      </c>
      <c r="B6619" s="63" t="s">
        <v>2513</v>
      </c>
      <c r="C6619" s="67" t="s">
        <v>99</v>
      </c>
      <c r="D6619" s="489">
        <v>2019.2</v>
      </c>
    </row>
    <row r="6620" spans="1:4" x14ac:dyDescent="0.25">
      <c r="A6620" s="67">
        <v>302300</v>
      </c>
      <c r="B6620" s="63" t="s">
        <v>12584</v>
      </c>
      <c r="C6620" s="67"/>
      <c r="D6620" s="489"/>
    </row>
    <row r="6621" spans="1:4" ht="25" x14ac:dyDescent="0.25">
      <c r="A6621" s="67">
        <v>74000375</v>
      </c>
      <c r="B6621" s="63" t="s">
        <v>2514</v>
      </c>
      <c r="C6621" s="67" t="s">
        <v>99</v>
      </c>
      <c r="D6621" s="489">
        <v>8.35</v>
      </c>
    </row>
    <row r="6622" spans="1:4" ht="25" x14ac:dyDescent="0.25">
      <c r="A6622" s="67">
        <v>74000381</v>
      </c>
      <c r="B6622" s="63" t="s">
        <v>2515</v>
      </c>
      <c r="C6622" s="67" t="s">
        <v>77</v>
      </c>
      <c r="D6622" s="489">
        <v>355.7</v>
      </c>
    </row>
    <row r="6623" spans="1:4" ht="25" x14ac:dyDescent="0.25">
      <c r="A6623" s="67">
        <v>74000380</v>
      </c>
      <c r="B6623" s="63" t="s">
        <v>2516</v>
      </c>
      <c r="C6623" s="67" t="s">
        <v>77</v>
      </c>
      <c r="D6623" s="489">
        <v>335.49</v>
      </c>
    </row>
    <row r="6624" spans="1:4" ht="25" x14ac:dyDescent="0.25">
      <c r="A6624" s="67">
        <v>74000382</v>
      </c>
      <c r="B6624" s="63" t="s">
        <v>2517</v>
      </c>
      <c r="C6624" s="67" t="s">
        <v>77</v>
      </c>
      <c r="D6624" s="489">
        <v>267.63</v>
      </c>
    </row>
    <row r="6625" spans="1:4" ht="25" x14ac:dyDescent="0.25">
      <c r="A6625" s="67">
        <v>74000379</v>
      </c>
      <c r="B6625" s="63" t="s">
        <v>2518</v>
      </c>
      <c r="C6625" s="67" t="s">
        <v>77</v>
      </c>
      <c r="D6625" s="489">
        <v>325.31</v>
      </c>
    </row>
    <row r="6626" spans="1:4" x14ac:dyDescent="0.25">
      <c r="A6626" s="67">
        <v>74000378</v>
      </c>
      <c r="B6626" s="63" t="s">
        <v>2519</v>
      </c>
      <c r="C6626" s="67" t="s">
        <v>77</v>
      </c>
      <c r="D6626" s="489">
        <v>127.74</v>
      </c>
    </row>
    <row r="6627" spans="1:4" ht="25" x14ac:dyDescent="0.25">
      <c r="A6627" s="67">
        <v>74000374</v>
      </c>
      <c r="B6627" s="63" t="s">
        <v>2520</v>
      </c>
      <c r="C6627" s="67" t="s">
        <v>77</v>
      </c>
      <c r="D6627" s="489">
        <v>3327.87</v>
      </c>
    </row>
    <row r="6628" spans="1:4" ht="25" x14ac:dyDescent="0.25">
      <c r="A6628" s="67">
        <v>74000376</v>
      </c>
      <c r="B6628" s="63" t="s">
        <v>2521</v>
      </c>
      <c r="C6628" s="67" t="s">
        <v>74</v>
      </c>
      <c r="D6628" s="489">
        <v>128.33000000000001</v>
      </c>
    </row>
    <row r="6629" spans="1:4" ht="25" x14ac:dyDescent="0.25">
      <c r="A6629" s="67">
        <v>74000377</v>
      </c>
      <c r="B6629" s="63" t="s">
        <v>2522</v>
      </c>
      <c r="C6629" s="67" t="s">
        <v>74</v>
      </c>
      <c r="D6629" s="489">
        <v>216.95</v>
      </c>
    </row>
    <row r="6630" spans="1:4" x14ac:dyDescent="0.25">
      <c r="A6630" s="67">
        <v>302400</v>
      </c>
      <c r="B6630" s="63" t="s">
        <v>12585</v>
      </c>
      <c r="C6630" s="67"/>
      <c r="D6630" s="489"/>
    </row>
    <row r="6631" spans="1:4" ht="25" x14ac:dyDescent="0.25">
      <c r="A6631" s="67">
        <v>74000384</v>
      </c>
      <c r="B6631" s="63" t="s">
        <v>2523</v>
      </c>
      <c r="C6631" s="67" t="s">
        <v>99</v>
      </c>
      <c r="D6631" s="489">
        <v>9.23</v>
      </c>
    </row>
    <row r="6632" spans="1:4" ht="25" x14ac:dyDescent="0.25">
      <c r="A6632" s="67">
        <v>74000392</v>
      </c>
      <c r="B6632" s="63" t="s">
        <v>2524</v>
      </c>
      <c r="C6632" s="67" t="s">
        <v>77</v>
      </c>
      <c r="D6632" s="489">
        <v>525</v>
      </c>
    </row>
    <row r="6633" spans="1:4" ht="25" x14ac:dyDescent="0.25">
      <c r="A6633" s="67">
        <v>74000391</v>
      </c>
      <c r="B6633" s="63" t="s">
        <v>2525</v>
      </c>
      <c r="C6633" s="67" t="s">
        <v>77</v>
      </c>
      <c r="D6633" s="489">
        <v>472.5</v>
      </c>
    </row>
    <row r="6634" spans="1:4" ht="25" x14ac:dyDescent="0.25">
      <c r="A6634" s="67">
        <v>74000393</v>
      </c>
      <c r="B6634" s="63" t="s">
        <v>2526</v>
      </c>
      <c r="C6634" s="67" t="s">
        <v>77</v>
      </c>
      <c r="D6634" s="489">
        <v>787.5</v>
      </c>
    </row>
    <row r="6635" spans="1:4" ht="25" x14ac:dyDescent="0.25">
      <c r="A6635" s="67">
        <v>74000390</v>
      </c>
      <c r="B6635" s="63" t="s">
        <v>2527</v>
      </c>
      <c r="C6635" s="67" t="s">
        <v>77</v>
      </c>
      <c r="D6635" s="489">
        <v>367.5</v>
      </c>
    </row>
    <row r="6636" spans="1:4" x14ac:dyDescent="0.25">
      <c r="A6636" s="67">
        <v>74000389</v>
      </c>
      <c r="B6636" s="63" t="s">
        <v>2528</v>
      </c>
      <c r="C6636" s="67" t="s">
        <v>77</v>
      </c>
      <c r="D6636" s="489">
        <v>221.88</v>
      </c>
    </row>
    <row r="6637" spans="1:4" ht="25" x14ac:dyDescent="0.25">
      <c r="A6637" s="67">
        <v>74000383</v>
      </c>
      <c r="B6637" s="63" t="s">
        <v>2529</v>
      </c>
      <c r="C6637" s="67" t="s">
        <v>77</v>
      </c>
      <c r="D6637" s="489">
        <v>5375</v>
      </c>
    </row>
    <row r="6638" spans="1:4" ht="25" x14ac:dyDescent="0.25">
      <c r="A6638" s="67">
        <v>74000387</v>
      </c>
      <c r="B6638" s="63" t="s">
        <v>2530</v>
      </c>
      <c r="C6638" s="67" t="s">
        <v>74</v>
      </c>
      <c r="D6638" s="489">
        <v>298.8</v>
      </c>
    </row>
    <row r="6639" spans="1:4" ht="25" x14ac:dyDescent="0.25">
      <c r="A6639" s="67">
        <v>74000385</v>
      </c>
      <c r="B6639" s="63" t="s">
        <v>2531</v>
      </c>
      <c r="C6639" s="67" t="s">
        <v>74</v>
      </c>
      <c r="D6639" s="489">
        <v>236.8</v>
      </c>
    </row>
    <row r="6640" spans="1:4" ht="25" x14ac:dyDescent="0.25">
      <c r="A6640" s="67">
        <v>74000388</v>
      </c>
      <c r="B6640" s="63" t="s">
        <v>2532</v>
      </c>
      <c r="C6640" s="67" t="s">
        <v>74</v>
      </c>
      <c r="D6640" s="489">
        <v>343.19</v>
      </c>
    </row>
    <row r="6641" spans="1:4" ht="25" x14ac:dyDescent="0.25">
      <c r="A6641" s="67">
        <v>74000386</v>
      </c>
      <c r="B6641" s="63" t="s">
        <v>2533</v>
      </c>
      <c r="C6641" s="67" t="s">
        <v>74</v>
      </c>
      <c r="D6641" s="489">
        <v>297.3</v>
      </c>
    </row>
    <row r="6642" spans="1:4" x14ac:dyDescent="0.25">
      <c r="A6642" s="67">
        <v>302200</v>
      </c>
      <c r="B6642" s="63" t="s">
        <v>12586</v>
      </c>
      <c r="C6642" s="67"/>
      <c r="D6642" s="489"/>
    </row>
    <row r="6643" spans="1:4" x14ac:dyDescent="0.25">
      <c r="A6643" s="67">
        <v>74000364</v>
      </c>
      <c r="B6643" s="63" t="s">
        <v>2534</v>
      </c>
      <c r="C6643" s="67" t="s">
        <v>99</v>
      </c>
      <c r="D6643" s="489">
        <v>6.37</v>
      </c>
    </row>
    <row r="6644" spans="1:4" ht="25" x14ac:dyDescent="0.25">
      <c r="A6644" s="67">
        <v>74000368</v>
      </c>
      <c r="B6644" s="63" t="s">
        <v>2535</v>
      </c>
      <c r="C6644" s="67" t="s">
        <v>77</v>
      </c>
      <c r="D6644" s="489">
        <v>21.95</v>
      </c>
    </row>
    <row r="6645" spans="1:4" ht="25" x14ac:dyDescent="0.25">
      <c r="A6645" s="67">
        <v>74000369</v>
      </c>
      <c r="B6645" s="63" t="s">
        <v>2536</v>
      </c>
      <c r="C6645" s="67" t="s">
        <v>77</v>
      </c>
      <c r="D6645" s="489">
        <v>40</v>
      </c>
    </row>
    <row r="6646" spans="1:4" ht="25" x14ac:dyDescent="0.25">
      <c r="A6646" s="67">
        <v>74000371</v>
      </c>
      <c r="B6646" s="63" t="s">
        <v>2537</v>
      </c>
      <c r="C6646" s="67" t="s">
        <v>77</v>
      </c>
      <c r="D6646" s="489">
        <v>130</v>
      </c>
    </row>
    <row r="6647" spans="1:4" x14ac:dyDescent="0.25">
      <c r="A6647" s="67">
        <v>74000370</v>
      </c>
      <c r="B6647" s="63" t="s">
        <v>2538</v>
      </c>
      <c r="C6647" s="67" t="s">
        <v>77</v>
      </c>
      <c r="D6647" s="489">
        <v>165</v>
      </c>
    </row>
    <row r="6648" spans="1:4" ht="25" x14ac:dyDescent="0.25">
      <c r="A6648" s="67">
        <v>74000372</v>
      </c>
      <c r="B6648" s="63" t="s">
        <v>2539</v>
      </c>
      <c r="C6648" s="67" t="s">
        <v>77</v>
      </c>
      <c r="D6648" s="489">
        <v>119.21</v>
      </c>
    </row>
    <row r="6649" spans="1:4" ht="25" x14ac:dyDescent="0.25">
      <c r="A6649" s="67">
        <v>74000373</v>
      </c>
      <c r="B6649" s="63" t="s">
        <v>2540</v>
      </c>
      <c r="C6649" s="67" t="s">
        <v>77</v>
      </c>
      <c r="D6649" s="489">
        <v>95.33</v>
      </c>
    </row>
    <row r="6650" spans="1:4" ht="25" x14ac:dyDescent="0.25">
      <c r="A6650" s="67">
        <v>74000363</v>
      </c>
      <c r="B6650" s="63" t="s">
        <v>2541</v>
      </c>
      <c r="C6650" s="67" t="s">
        <v>77</v>
      </c>
      <c r="D6650" s="489">
        <v>2714.78</v>
      </c>
    </row>
    <row r="6651" spans="1:4" ht="25" x14ac:dyDescent="0.25">
      <c r="A6651" s="67">
        <v>74000366</v>
      </c>
      <c r="B6651" s="63" t="s">
        <v>2542</v>
      </c>
      <c r="C6651" s="67" t="s">
        <v>74</v>
      </c>
      <c r="D6651" s="489">
        <v>201.57</v>
      </c>
    </row>
    <row r="6652" spans="1:4" x14ac:dyDescent="0.25">
      <c r="A6652" s="67">
        <v>74000367</v>
      </c>
      <c r="B6652" s="63" t="s">
        <v>2543</v>
      </c>
      <c r="C6652" s="67" t="s">
        <v>74</v>
      </c>
      <c r="D6652" s="489">
        <v>219.8</v>
      </c>
    </row>
    <row r="6653" spans="1:4" x14ac:dyDescent="0.25">
      <c r="A6653" s="67">
        <v>74000365</v>
      </c>
      <c r="B6653" s="63" t="s">
        <v>2544</v>
      </c>
      <c r="C6653" s="67" t="s">
        <v>74</v>
      </c>
      <c r="D6653" s="489">
        <v>150.57</v>
      </c>
    </row>
    <row r="6654" spans="1:4" x14ac:dyDescent="0.25">
      <c r="A6654" s="67">
        <v>302500</v>
      </c>
      <c r="B6654" s="63" t="s">
        <v>12587</v>
      </c>
      <c r="C6654" s="67"/>
      <c r="D6654" s="489"/>
    </row>
    <row r="6655" spans="1:4" x14ac:dyDescent="0.25">
      <c r="A6655" s="67">
        <v>74000395</v>
      </c>
      <c r="B6655" s="63" t="s">
        <v>2545</v>
      </c>
      <c r="C6655" s="67" t="s">
        <v>99</v>
      </c>
      <c r="D6655" s="489">
        <v>26.92</v>
      </c>
    </row>
    <row r="6656" spans="1:4" ht="25" x14ac:dyDescent="0.25">
      <c r="A6656" s="67">
        <v>74000406</v>
      </c>
      <c r="B6656" s="63" t="s">
        <v>2546</v>
      </c>
      <c r="C6656" s="67" t="s">
        <v>77</v>
      </c>
      <c r="D6656" s="489">
        <v>1707.92</v>
      </c>
    </row>
    <row r="6657" spans="1:4" ht="25" x14ac:dyDescent="0.25">
      <c r="A6657" s="67">
        <v>74000405</v>
      </c>
      <c r="B6657" s="63" t="s">
        <v>2547</v>
      </c>
      <c r="C6657" s="67" t="s">
        <v>77</v>
      </c>
      <c r="D6657" s="489">
        <v>1584.7</v>
      </c>
    </row>
    <row r="6658" spans="1:4" ht="25" x14ac:dyDescent="0.25">
      <c r="A6658" s="67">
        <v>74000407</v>
      </c>
      <c r="B6658" s="63" t="s">
        <v>2548</v>
      </c>
      <c r="C6658" s="67" t="s">
        <v>77</v>
      </c>
      <c r="D6658" s="489">
        <v>1817.57</v>
      </c>
    </row>
    <row r="6659" spans="1:4" ht="25" x14ac:dyDescent="0.25">
      <c r="A6659" s="67">
        <v>74000404</v>
      </c>
      <c r="B6659" s="63" t="s">
        <v>2549</v>
      </c>
      <c r="C6659" s="67" t="s">
        <v>77</v>
      </c>
      <c r="D6659" s="489">
        <v>1137.5</v>
      </c>
    </row>
    <row r="6660" spans="1:4" ht="25" x14ac:dyDescent="0.25">
      <c r="A6660" s="67">
        <v>74000394</v>
      </c>
      <c r="B6660" s="63" t="s">
        <v>2550</v>
      </c>
      <c r="C6660" s="67" t="s">
        <v>77</v>
      </c>
      <c r="D6660" s="489">
        <v>8775.36</v>
      </c>
    </row>
    <row r="6661" spans="1:4" ht="37.5" x14ac:dyDescent="0.25">
      <c r="A6661" s="67">
        <v>74000402</v>
      </c>
      <c r="B6661" s="63" t="s">
        <v>2551</v>
      </c>
      <c r="C6661" s="67" t="s">
        <v>74</v>
      </c>
      <c r="D6661" s="489">
        <v>1487.51</v>
      </c>
    </row>
    <row r="6662" spans="1:4" ht="37.5" x14ac:dyDescent="0.25">
      <c r="A6662" s="67">
        <v>74000403</v>
      </c>
      <c r="B6662" s="63" t="s">
        <v>2552</v>
      </c>
      <c r="C6662" s="67" t="s">
        <v>74</v>
      </c>
      <c r="D6662" s="489">
        <v>1269.1600000000001</v>
      </c>
    </row>
    <row r="6663" spans="1:4" ht="37.5" x14ac:dyDescent="0.25">
      <c r="A6663" s="67">
        <v>74000400</v>
      </c>
      <c r="B6663" s="63" t="s">
        <v>2553</v>
      </c>
      <c r="C6663" s="67" t="s">
        <v>74</v>
      </c>
      <c r="D6663" s="489">
        <v>1247.79</v>
      </c>
    </row>
    <row r="6664" spans="1:4" ht="37.5" x14ac:dyDescent="0.25">
      <c r="A6664" s="67">
        <v>74000401</v>
      </c>
      <c r="B6664" s="63" t="s">
        <v>2554</v>
      </c>
      <c r="C6664" s="67" t="s">
        <v>74</v>
      </c>
      <c r="D6664" s="489">
        <v>1132.8599999999999</v>
      </c>
    </row>
    <row r="6665" spans="1:4" ht="25" x14ac:dyDescent="0.25">
      <c r="A6665" s="67">
        <v>74000398</v>
      </c>
      <c r="B6665" s="63" t="s">
        <v>2555</v>
      </c>
      <c r="C6665" s="67" t="s">
        <v>74</v>
      </c>
      <c r="D6665" s="489">
        <v>737.41</v>
      </c>
    </row>
    <row r="6666" spans="1:4" ht="25" x14ac:dyDescent="0.25">
      <c r="A6666" s="67">
        <v>74000399</v>
      </c>
      <c r="B6666" s="63" t="s">
        <v>2556</v>
      </c>
      <c r="C6666" s="67" t="s">
        <v>74</v>
      </c>
      <c r="D6666" s="489">
        <v>644.41</v>
      </c>
    </row>
    <row r="6667" spans="1:4" ht="25" x14ac:dyDescent="0.25">
      <c r="A6667" s="67">
        <v>74000396</v>
      </c>
      <c r="B6667" s="63" t="s">
        <v>2557</v>
      </c>
      <c r="C6667" s="67" t="s">
        <v>74</v>
      </c>
      <c r="D6667" s="489">
        <v>604.65</v>
      </c>
    </row>
    <row r="6668" spans="1:4" ht="25" x14ac:dyDescent="0.25">
      <c r="A6668" s="67">
        <v>74000397</v>
      </c>
      <c r="B6668" s="63" t="s">
        <v>2558</v>
      </c>
      <c r="C6668" s="67" t="s">
        <v>74</v>
      </c>
      <c r="D6668" s="489">
        <v>529.09</v>
      </c>
    </row>
    <row r="6669" spans="1:4" x14ac:dyDescent="0.25">
      <c r="A6669" s="67"/>
      <c r="B6669" s="63" t="s">
        <v>12588</v>
      </c>
      <c r="C6669" s="67"/>
      <c r="D6669" s="489"/>
    </row>
    <row r="6670" spans="1:4" x14ac:dyDescent="0.25">
      <c r="A6670" s="67">
        <v>317400</v>
      </c>
      <c r="B6670" s="63" t="s">
        <v>12589</v>
      </c>
      <c r="C6670" s="67"/>
      <c r="D6670" s="489"/>
    </row>
    <row r="6671" spans="1:4" ht="25" x14ac:dyDescent="0.25">
      <c r="A6671" s="67">
        <v>74010414</v>
      </c>
      <c r="B6671" s="63" t="s">
        <v>2559</v>
      </c>
      <c r="C6671" s="67" t="s">
        <v>77</v>
      </c>
      <c r="D6671" s="489">
        <v>119.51</v>
      </c>
    </row>
    <row r="6672" spans="1:4" ht="25" x14ac:dyDescent="0.25">
      <c r="A6672" s="67">
        <v>74010415</v>
      </c>
      <c r="B6672" s="63" t="s">
        <v>2560</v>
      </c>
      <c r="C6672" s="67" t="s">
        <v>77</v>
      </c>
      <c r="D6672" s="489">
        <v>85.36</v>
      </c>
    </row>
    <row r="6673" spans="1:4" x14ac:dyDescent="0.25">
      <c r="A6673" s="67">
        <v>319200</v>
      </c>
      <c r="B6673" s="63" t="s">
        <v>12590</v>
      </c>
      <c r="C6673" s="67"/>
      <c r="D6673" s="489"/>
    </row>
    <row r="6674" spans="1:4" ht="37.5" x14ac:dyDescent="0.25">
      <c r="A6674" s="67">
        <v>74010430</v>
      </c>
      <c r="B6674" s="63" t="s">
        <v>2561</v>
      </c>
      <c r="C6674" s="67" t="s">
        <v>1844</v>
      </c>
      <c r="D6674" s="489">
        <v>3362.52</v>
      </c>
    </row>
    <row r="6675" spans="1:4" ht="37.5" x14ac:dyDescent="0.25">
      <c r="A6675" s="67">
        <v>74010428</v>
      </c>
      <c r="B6675" s="63" t="s">
        <v>2562</v>
      </c>
      <c r="C6675" s="67" t="s">
        <v>1844</v>
      </c>
      <c r="D6675" s="489">
        <v>3289.14</v>
      </c>
    </row>
    <row r="6676" spans="1:4" ht="37.5" x14ac:dyDescent="0.25">
      <c r="A6676" s="67">
        <v>74010431</v>
      </c>
      <c r="B6676" s="63" t="s">
        <v>2563</v>
      </c>
      <c r="C6676" s="67" t="s">
        <v>1844</v>
      </c>
      <c r="D6676" s="489">
        <v>3727.33</v>
      </c>
    </row>
    <row r="6677" spans="1:4" ht="37.5" x14ac:dyDescent="0.25">
      <c r="A6677" s="67">
        <v>74010429</v>
      </c>
      <c r="B6677" s="63" t="s">
        <v>2564</v>
      </c>
      <c r="C6677" s="67" t="s">
        <v>1844</v>
      </c>
      <c r="D6677" s="489">
        <v>3653.94</v>
      </c>
    </row>
    <row r="6678" spans="1:4" x14ac:dyDescent="0.25">
      <c r="A6678" s="67">
        <v>74010432</v>
      </c>
      <c r="B6678" s="63" t="s">
        <v>2565</v>
      </c>
      <c r="C6678" s="67" t="s">
        <v>85</v>
      </c>
      <c r="D6678" s="489">
        <v>2216.11</v>
      </c>
    </row>
    <row r="6679" spans="1:4" x14ac:dyDescent="0.25">
      <c r="A6679" s="67">
        <v>319100</v>
      </c>
      <c r="B6679" s="63" t="s">
        <v>12591</v>
      </c>
      <c r="C6679" s="67"/>
      <c r="D6679" s="489"/>
    </row>
    <row r="6680" spans="1:4" ht="37.5" x14ac:dyDescent="0.25">
      <c r="A6680" s="67">
        <v>74010425</v>
      </c>
      <c r="B6680" s="63" t="s">
        <v>2566</v>
      </c>
      <c r="C6680" s="67" t="s">
        <v>1844</v>
      </c>
      <c r="D6680" s="489">
        <v>3370.84</v>
      </c>
    </row>
    <row r="6681" spans="1:4" ht="37.5" x14ac:dyDescent="0.25">
      <c r="A6681" s="67">
        <v>74010423</v>
      </c>
      <c r="B6681" s="63" t="s">
        <v>2567</v>
      </c>
      <c r="C6681" s="67" t="s">
        <v>1844</v>
      </c>
      <c r="D6681" s="489">
        <v>3289.14</v>
      </c>
    </row>
    <row r="6682" spans="1:4" ht="37.5" x14ac:dyDescent="0.25">
      <c r="A6682" s="67">
        <v>74010426</v>
      </c>
      <c r="B6682" s="63" t="s">
        <v>2568</v>
      </c>
      <c r="C6682" s="67" t="s">
        <v>1844</v>
      </c>
      <c r="D6682" s="489">
        <v>3735.65</v>
      </c>
    </row>
    <row r="6683" spans="1:4" ht="37.5" x14ac:dyDescent="0.25">
      <c r="A6683" s="67">
        <v>74010424</v>
      </c>
      <c r="B6683" s="63" t="s">
        <v>2569</v>
      </c>
      <c r="C6683" s="67" t="s">
        <v>1844</v>
      </c>
      <c r="D6683" s="489">
        <v>3653.94</v>
      </c>
    </row>
    <row r="6684" spans="1:4" ht="25" x14ac:dyDescent="0.25">
      <c r="A6684" s="67">
        <v>74010427</v>
      </c>
      <c r="B6684" s="63" t="s">
        <v>2570</v>
      </c>
      <c r="C6684" s="67" t="s">
        <v>85</v>
      </c>
      <c r="D6684" s="489">
        <v>2216.11</v>
      </c>
    </row>
    <row r="6685" spans="1:4" x14ac:dyDescent="0.25">
      <c r="A6685" s="67">
        <v>316700</v>
      </c>
      <c r="B6685" s="63" t="s">
        <v>12592</v>
      </c>
      <c r="C6685" s="67"/>
      <c r="D6685" s="489"/>
    </row>
    <row r="6686" spans="1:4" x14ac:dyDescent="0.25">
      <c r="A6686" s="67">
        <v>74010399</v>
      </c>
      <c r="B6686" s="63" t="s">
        <v>2571</v>
      </c>
      <c r="C6686" s="67" t="s">
        <v>77</v>
      </c>
      <c r="D6686" s="489">
        <v>63.58</v>
      </c>
    </row>
    <row r="6687" spans="1:4" ht="25" x14ac:dyDescent="0.25">
      <c r="A6687" s="67">
        <v>74010402</v>
      </c>
      <c r="B6687" s="63" t="s">
        <v>14134</v>
      </c>
      <c r="C6687" s="67" t="s">
        <v>77</v>
      </c>
      <c r="D6687" s="489">
        <v>729.95</v>
      </c>
    </row>
    <row r="6688" spans="1:4" ht="25" x14ac:dyDescent="0.25">
      <c r="A6688" s="67">
        <v>74010396</v>
      </c>
      <c r="B6688" s="63" t="s">
        <v>2572</v>
      </c>
      <c r="C6688" s="67" t="s">
        <v>77</v>
      </c>
      <c r="D6688" s="489">
        <v>206.17</v>
      </c>
    </row>
    <row r="6689" spans="1:4" ht="25" x14ac:dyDescent="0.25">
      <c r="A6689" s="67">
        <v>74010398</v>
      </c>
      <c r="B6689" s="63" t="s">
        <v>2573</v>
      </c>
      <c r="C6689" s="67" t="s">
        <v>77</v>
      </c>
      <c r="D6689" s="489">
        <v>931.83</v>
      </c>
    </row>
    <row r="6690" spans="1:4" ht="25" x14ac:dyDescent="0.25">
      <c r="A6690" s="67">
        <v>74010403</v>
      </c>
      <c r="B6690" s="63" t="s">
        <v>2574</v>
      </c>
      <c r="C6690" s="67" t="s">
        <v>77</v>
      </c>
      <c r="D6690" s="489">
        <v>308.95</v>
      </c>
    </row>
    <row r="6691" spans="1:4" ht="25" x14ac:dyDescent="0.25">
      <c r="A6691" s="67">
        <v>74010397</v>
      </c>
      <c r="B6691" s="63" t="s">
        <v>2575</v>
      </c>
      <c r="C6691" s="67" t="s">
        <v>77</v>
      </c>
      <c r="D6691" s="489">
        <v>152.84</v>
      </c>
    </row>
    <row r="6692" spans="1:4" ht="25" x14ac:dyDescent="0.25">
      <c r="A6692" s="67">
        <v>74010401</v>
      </c>
      <c r="B6692" s="63" t="s">
        <v>2576</v>
      </c>
      <c r="C6692" s="67" t="s">
        <v>77</v>
      </c>
      <c r="D6692" s="489">
        <v>281.23</v>
      </c>
    </row>
    <row r="6693" spans="1:4" ht="25" x14ac:dyDescent="0.25">
      <c r="A6693" s="67">
        <v>74010400</v>
      </c>
      <c r="B6693" s="63" t="s">
        <v>2577</v>
      </c>
      <c r="C6693" s="67" t="s">
        <v>77</v>
      </c>
      <c r="D6693" s="489">
        <v>61.33</v>
      </c>
    </row>
    <row r="6694" spans="1:4" x14ac:dyDescent="0.25">
      <c r="A6694" s="67">
        <v>316300</v>
      </c>
      <c r="B6694" s="63" t="s">
        <v>12593</v>
      </c>
      <c r="C6694" s="67"/>
      <c r="D6694" s="489"/>
    </row>
    <row r="6695" spans="1:4" ht="25" x14ac:dyDescent="0.25">
      <c r="A6695" s="67">
        <v>74010356</v>
      </c>
      <c r="B6695" s="63" t="s">
        <v>2578</v>
      </c>
      <c r="C6695" s="67" t="s">
        <v>77</v>
      </c>
      <c r="D6695" s="489">
        <v>1893.16</v>
      </c>
    </row>
    <row r="6696" spans="1:4" ht="25" x14ac:dyDescent="0.25">
      <c r="A6696" s="67">
        <v>74010354</v>
      </c>
      <c r="B6696" s="63" t="s">
        <v>2579</v>
      </c>
      <c r="C6696" s="67" t="s">
        <v>77</v>
      </c>
      <c r="D6696" s="489">
        <v>3684.5</v>
      </c>
    </row>
    <row r="6697" spans="1:4" ht="25" x14ac:dyDescent="0.25">
      <c r="A6697" s="67">
        <v>74010355</v>
      </c>
      <c r="B6697" s="63" t="s">
        <v>2580</v>
      </c>
      <c r="C6697" s="67" t="s">
        <v>77</v>
      </c>
      <c r="D6697" s="489">
        <v>1889.08</v>
      </c>
    </row>
    <row r="6698" spans="1:4" x14ac:dyDescent="0.25">
      <c r="A6698" s="67">
        <v>316600</v>
      </c>
      <c r="B6698" s="63" t="s">
        <v>12594</v>
      </c>
      <c r="C6698" s="67"/>
      <c r="D6698" s="489"/>
    </row>
    <row r="6699" spans="1:4" ht="25" x14ac:dyDescent="0.25">
      <c r="A6699" s="67">
        <v>74010395</v>
      </c>
      <c r="B6699" s="63" t="s">
        <v>2581</v>
      </c>
      <c r="C6699" s="67" t="s">
        <v>77</v>
      </c>
      <c r="D6699" s="489">
        <v>5157.59</v>
      </c>
    </row>
    <row r="6700" spans="1:4" x14ac:dyDescent="0.25">
      <c r="A6700" s="67">
        <v>74010384</v>
      </c>
      <c r="B6700" s="63" t="s">
        <v>2582</v>
      </c>
      <c r="C6700" s="67" t="s">
        <v>77</v>
      </c>
      <c r="D6700" s="489">
        <v>224.64</v>
      </c>
    </row>
    <row r="6701" spans="1:4" ht="25" x14ac:dyDescent="0.25">
      <c r="A6701" s="67">
        <v>74010379</v>
      </c>
      <c r="B6701" s="63" t="s">
        <v>2583</v>
      </c>
      <c r="C6701" s="67" t="s">
        <v>77</v>
      </c>
      <c r="D6701" s="489">
        <v>355.39</v>
      </c>
    </row>
    <row r="6702" spans="1:4" ht="25" x14ac:dyDescent="0.25">
      <c r="A6702" s="67">
        <v>74010378</v>
      </c>
      <c r="B6702" s="63" t="s">
        <v>2584</v>
      </c>
      <c r="C6702" s="67" t="s">
        <v>77</v>
      </c>
      <c r="D6702" s="489">
        <v>355.39</v>
      </c>
    </row>
    <row r="6703" spans="1:4" ht="37.5" x14ac:dyDescent="0.25">
      <c r="A6703" s="67">
        <v>74010391</v>
      </c>
      <c r="B6703" s="63" t="s">
        <v>2585</v>
      </c>
      <c r="C6703" s="67" t="s">
        <v>77</v>
      </c>
      <c r="D6703" s="489">
        <v>1998.75</v>
      </c>
    </row>
    <row r="6704" spans="1:4" ht="37.5" x14ac:dyDescent="0.25">
      <c r="A6704" s="67">
        <v>74010390</v>
      </c>
      <c r="B6704" s="63" t="s">
        <v>2586</v>
      </c>
      <c r="C6704" s="67" t="s">
        <v>77</v>
      </c>
      <c r="D6704" s="489">
        <v>2093.9499999999998</v>
      </c>
    </row>
    <row r="6705" spans="1:4" ht="25" x14ac:dyDescent="0.25">
      <c r="A6705" s="67">
        <v>74010386</v>
      </c>
      <c r="B6705" s="63" t="s">
        <v>2587</v>
      </c>
      <c r="C6705" s="67" t="s">
        <v>77</v>
      </c>
      <c r="D6705" s="489">
        <v>239.04</v>
      </c>
    </row>
    <row r="6706" spans="1:4" ht="25" x14ac:dyDescent="0.25">
      <c r="A6706" s="67">
        <v>74010385</v>
      </c>
      <c r="B6706" s="63" t="s">
        <v>2588</v>
      </c>
      <c r="C6706" s="67" t="s">
        <v>77</v>
      </c>
      <c r="D6706" s="489">
        <v>239.04</v>
      </c>
    </row>
    <row r="6707" spans="1:4" ht="25" x14ac:dyDescent="0.25">
      <c r="A6707" s="67">
        <v>74010388</v>
      </c>
      <c r="B6707" s="63" t="s">
        <v>2589</v>
      </c>
      <c r="C6707" s="67" t="s">
        <v>77</v>
      </c>
      <c r="D6707" s="489">
        <v>224.32</v>
      </c>
    </row>
    <row r="6708" spans="1:4" ht="25" x14ac:dyDescent="0.25">
      <c r="A6708" s="67">
        <v>74010387</v>
      </c>
      <c r="B6708" s="63" t="s">
        <v>2590</v>
      </c>
      <c r="C6708" s="67" t="s">
        <v>77</v>
      </c>
      <c r="D6708" s="489">
        <v>224.32</v>
      </c>
    </row>
    <row r="6709" spans="1:4" ht="25" x14ac:dyDescent="0.25">
      <c r="A6709" s="67">
        <v>74010383</v>
      </c>
      <c r="B6709" s="63" t="s">
        <v>2591</v>
      </c>
      <c r="C6709" s="67" t="s">
        <v>77</v>
      </c>
      <c r="D6709" s="489">
        <v>353.7</v>
      </c>
    </row>
    <row r="6710" spans="1:4" ht="25" x14ac:dyDescent="0.25">
      <c r="A6710" s="67">
        <v>74010382</v>
      </c>
      <c r="B6710" s="63" t="s">
        <v>2592</v>
      </c>
      <c r="C6710" s="67" t="s">
        <v>77</v>
      </c>
      <c r="D6710" s="489">
        <v>353.7</v>
      </c>
    </row>
    <row r="6711" spans="1:4" ht="25" x14ac:dyDescent="0.25">
      <c r="A6711" s="67">
        <v>74010393</v>
      </c>
      <c r="B6711" s="63" t="s">
        <v>2593</v>
      </c>
      <c r="C6711" s="67" t="s">
        <v>77</v>
      </c>
      <c r="D6711" s="489">
        <v>4720.8</v>
      </c>
    </row>
    <row r="6712" spans="1:4" ht="25" x14ac:dyDescent="0.25">
      <c r="A6712" s="67">
        <v>74010392</v>
      </c>
      <c r="B6712" s="63" t="s">
        <v>2594</v>
      </c>
      <c r="C6712" s="67" t="s">
        <v>77</v>
      </c>
      <c r="D6712" s="489">
        <v>5672.8</v>
      </c>
    </row>
    <row r="6713" spans="1:4" ht="25" x14ac:dyDescent="0.25">
      <c r="A6713" s="67">
        <v>74010394</v>
      </c>
      <c r="B6713" s="63" t="s">
        <v>2595</v>
      </c>
      <c r="C6713" s="67" t="s">
        <v>77</v>
      </c>
      <c r="D6713" s="489">
        <v>5434.8</v>
      </c>
    </row>
    <row r="6714" spans="1:4" ht="25" x14ac:dyDescent="0.25">
      <c r="A6714" s="67">
        <v>74010381</v>
      </c>
      <c r="B6714" s="63" t="s">
        <v>2596</v>
      </c>
      <c r="C6714" s="67" t="s">
        <v>77</v>
      </c>
      <c r="D6714" s="489">
        <v>346.46</v>
      </c>
    </row>
    <row r="6715" spans="1:4" ht="25" x14ac:dyDescent="0.25">
      <c r="A6715" s="67">
        <v>74010380</v>
      </c>
      <c r="B6715" s="63" t="s">
        <v>2597</v>
      </c>
      <c r="C6715" s="67" t="s">
        <v>77</v>
      </c>
      <c r="D6715" s="489">
        <v>346.46</v>
      </c>
    </row>
    <row r="6716" spans="1:4" x14ac:dyDescent="0.25">
      <c r="A6716" s="67">
        <v>74010389</v>
      </c>
      <c r="B6716" s="63" t="s">
        <v>2598</v>
      </c>
      <c r="C6716" s="67" t="s">
        <v>77</v>
      </c>
      <c r="D6716" s="489">
        <v>555.17999999999995</v>
      </c>
    </row>
    <row r="6717" spans="1:4" x14ac:dyDescent="0.25">
      <c r="A6717" s="67">
        <v>316500</v>
      </c>
      <c r="B6717" s="63" t="s">
        <v>12595</v>
      </c>
      <c r="C6717" s="67"/>
      <c r="D6717" s="489"/>
    </row>
    <row r="6718" spans="1:4" x14ac:dyDescent="0.25">
      <c r="A6718" s="67">
        <v>74010374</v>
      </c>
      <c r="B6718" s="63" t="s">
        <v>2599</v>
      </c>
      <c r="C6718" s="67" t="s">
        <v>77</v>
      </c>
      <c r="D6718" s="489">
        <v>242.83</v>
      </c>
    </row>
    <row r="6719" spans="1:4" x14ac:dyDescent="0.25">
      <c r="A6719" s="67">
        <v>74010373</v>
      </c>
      <c r="B6719" s="63" t="s">
        <v>2600</v>
      </c>
      <c r="C6719" s="67" t="s">
        <v>77</v>
      </c>
      <c r="D6719" s="489">
        <v>333.69</v>
      </c>
    </row>
    <row r="6720" spans="1:4" x14ac:dyDescent="0.25">
      <c r="A6720" s="67">
        <v>74010376</v>
      </c>
      <c r="B6720" s="63" t="s">
        <v>2601</v>
      </c>
      <c r="C6720" s="67" t="s">
        <v>77</v>
      </c>
      <c r="D6720" s="489">
        <v>175.47</v>
      </c>
    </row>
    <row r="6721" spans="1:4" ht="25" x14ac:dyDescent="0.25">
      <c r="A6721" s="67">
        <v>74010377</v>
      </c>
      <c r="B6721" s="63" t="s">
        <v>2602</v>
      </c>
      <c r="C6721" s="67" t="s">
        <v>77</v>
      </c>
      <c r="D6721" s="489">
        <v>3674.27</v>
      </c>
    </row>
    <row r="6722" spans="1:4" x14ac:dyDescent="0.25">
      <c r="A6722" s="67">
        <v>74010375</v>
      </c>
      <c r="B6722" s="63" t="s">
        <v>2603</v>
      </c>
      <c r="C6722" s="67" t="s">
        <v>77</v>
      </c>
      <c r="D6722" s="489">
        <v>514.38</v>
      </c>
    </row>
    <row r="6723" spans="1:4" x14ac:dyDescent="0.25">
      <c r="A6723" s="67">
        <v>316400</v>
      </c>
      <c r="B6723" s="63" t="s">
        <v>12596</v>
      </c>
      <c r="C6723" s="67"/>
      <c r="D6723" s="489"/>
    </row>
    <row r="6724" spans="1:4" x14ac:dyDescent="0.25">
      <c r="A6724" s="67">
        <v>74010365</v>
      </c>
      <c r="B6724" s="63" t="s">
        <v>2604</v>
      </c>
      <c r="C6724" s="67" t="s">
        <v>77</v>
      </c>
      <c r="D6724" s="489">
        <v>6896.34</v>
      </c>
    </row>
    <row r="6725" spans="1:4" ht="25" x14ac:dyDescent="0.25">
      <c r="A6725" s="67">
        <v>74010366</v>
      </c>
      <c r="B6725" s="63" t="s">
        <v>2605</v>
      </c>
      <c r="C6725" s="67" t="s">
        <v>77</v>
      </c>
      <c r="D6725" s="489">
        <v>6896.34</v>
      </c>
    </row>
    <row r="6726" spans="1:4" ht="25" x14ac:dyDescent="0.25">
      <c r="A6726" s="67">
        <v>74010368</v>
      </c>
      <c r="B6726" s="63" t="s">
        <v>2606</v>
      </c>
      <c r="C6726" s="67" t="s">
        <v>77</v>
      </c>
      <c r="D6726" s="489">
        <v>6896.34</v>
      </c>
    </row>
    <row r="6727" spans="1:4" ht="25" x14ac:dyDescent="0.25">
      <c r="A6727" s="67">
        <v>74010367</v>
      </c>
      <c r="B6727" s="63" t="s">
        <v>2607</v>
      </c>
      <c r="C6727" s="67" t="s">
        <v>77</v>
      </c>
      <c r="D6727" s="489">
        <v>6896.34</v>
      </c>
    </row>
    <row r="6728" spans="1:4" x14ac:dyDescent="0.25">
      <c r="A6728" s="67">
        <v>74010369</v>
      </c>
      <c r="B6728" s="63" t="s">
        <v>2608</v>
      </c>
      <c r="C6728" s="67" t="s">
        <v>77</v>
      </c>
      <c r="D6728" s="489">
        <v>6896.34</v>
      </c>
    </row>
    <row r="6729" spans="1:4" x14ac:dyDescent="0.25">
      <c r="A6729" s="67">
        <v>74010370</v>
      </c>
      <c r="B6729" s="63" t="s">
        <v>2609</v>
      </c>
      <c r="C6729" s="67" t="s">
        <v>77</v>
      </c>
      <c r="D6729" s="489">
        <v>6896.34</v>
      </c>
    </row>
    <row r="6730" spans="1:4" ht="25" x14ac:dyDescent="0.25">
      <c r="A6730" s="67">
        <v>74010372</v>
      </c>
      <c r="B6730" s="63" t="s">
        <v>2610</v>
      </c>
      <c r="C6730" s="67" t="s">
        <v>77</v>
      </c>
      <c r="D6730" s="489">
        <v>6896.34</v>
      </c>
    </row>
    <row r="6731" spans="1:4" ht="25" x14ac:dyDescent="0.25">
      <c r="A6731" s="67">
        <v>74010371</v>
      </c>
      <c r="B6731" s="63" t="s">
        <v>2611</v>
      </c>
      <c r="C6731" s="67" t="s">
        <v>77</v>
      </c>
      <c r="D6731" s="489">
        <v>6896.34</v>
      </c>
    </row>
    <row r="6732" spans="1:4" x14ac:dyDescent="0.25">
      <c r="A6732" s="67">
        <v>74010360</v>
      </c>
      <c r="B6732" s="63" t="s">
        <v>2612</v>
      </c>
      <c r="C6732" s="67" t="s">
        <v>77</v>
      </c>
      <c r="D6732" s="489">
        <v>654.4</v>
      </c>
    </row>
    <row r="6733" spans="1:4" ht="37.5" x14ac:dyDescent="0.25">
      <c r="A6733" s="67">
        <v>74010364</v>
      </c>
      <c r="B6733" s="63" t="s">
        <v>2613</v>
      </c>
      <c r="C6733" s="67" t="s">
        <v>77</v>
      </c>
      <c r="D6733" s="489">
        <v>1427.56</v>
      </c>
    </row>
    <row r="6734" spans="1:4" x14ac:dyDescent="0.25">
      <c r="A6734" s="67">
        <v>74010361</v>
      </c>
      <c r="B6734" s="63" t="s">
        <v>2614</v>
      </c>
      <c r="C6734" s="67" t="s">
        <v>77</v>
      </c>
      <c r="D6734" s="489">
        <v>580.57000000000005</v>
      </c>
    </row>
    <row r="6735" spans="1:4" x14ac:dyDescent="0.25">
      <c r="A6735" s="67">
        <v>74010357</v>
      </c>
      <c r="B6735" s="63" t="s">
        <v>2615</v>
      </c>
      <c r="C6735" s="67" t="s">
        <v>77</v>
      </c>
      <c r="D6735" s="489">
        <v>244.43</v>
      </c>
    </row>
    <row r="6736" spans="1:4" x14ac:dyDescent="0.25">
      <c r="A6736" s="67">
        <v>74010362</v>
      </c>
      <c r="B6736" s="63" t="s">
        <v>2616</v>
      </c>
      <c r="C6736" s="67" t="s">
        <v>77</v>
      </c>
      <c r="D6736" s="489">
        <v>286.2</v>
      </c>
    </row>
    <row r="6737" spans="1:4" x14ac:dyDescent="0.25">
      <c r="A6737" s="67">
        <v>74010359</v>
      </c>
      <c r="B6737" s="63" t="s">
        <v>2617</v>
      </c>
      <c r="C6737" s="67" t="s">
        <v>77</v>
      </c>
      <c r="D6737" s="489">
        <v>265.99</v>
      </c>
    </row>
    <row r="6738" spans="1:4" ht="25" x14ac:dyDescent="0.25">
      <c r="A6738" s="67">
        <v>74010358</v>
      </c>
      <c r="B6738" s="63" t="s">
        <v>2618</v>
      </c>
      <c r="C6738" s="67" t="s">
        <v>77</v>
      </c>
      <c r="D6738" s="489">
        <v>894.64</v>
      </c>
    </row>
    <row r="6739" spans="1:4" x14ac:dyDescent="0.25">
      <c r="A6739" s="67">
        <v>74010363</v>
      </c>
      <c r="B6739" s="63" t="s">
        <v>2619</v>
      </c>
      <c r="C6739" s="67" t="s">
        <v>77</v>
      </c>
      <c r="D6739" s="489">
        <v>401.48</v>
      </c>
    </row>
    <row r="6740" spans="1:4" x14ac:dyDescent="0.25">
      <c r="A6740" s="67">
        <v>316100</v>
      </c>
      <c r="B6740" s="63" t="s">
        <v>12597</v>
      </c>
      <c r="C6740" s="67"/>
      <c r="D6740" s="489"/>
    </row>
    <row r="6741" spans="1:4" x14ac:dyDescent="0.25">
      <c r="A6741" s="67">
        <v>74010342</v>
      </c>
      <c r="B6741" s="63" t="s">
        <v>2620</v>
      </c>
      <c r="C6741" s="67" t="s">
        <v>77</v>
      </c>
      <c r="D6741" s="489">
        <v>430.72</v>
      </c>
    </row>
    <row r="6742" spans="1:4" ht="25" x14ac:dyDescent="0.25">
      <c r="A6742" s="67">
        <v>74010341</v>
      </c>
      <c r="B6742" s="63" t="s">
        <v>2621</v>
      </c>
      <c r="C6742" s="67" t="s">
        <v>77</v>
      </c>
      <c r="D6742" s="489">
        <v>595.33000000000004</v>
      </c>
    </row>
    <row r="6743" spans="1:4" ht="25" x14ac:dyDescent="0.25">
      <c r="A6743" s="67">
        <v>74010348</v>
      </c>
      <c r="B6743" s="63" t="s">
        <v>2622</v>
      </c>
      <c r="C6743" s="67" t="s">
        <v>77</v>
      </c>
      <c r="D6743" s="489">
        <v>1947.35</v>
      </c>
    </row>
    <row r="6744" spans="1:4" ht="25" x14ac:dyDescent="0.25">
      <c r="A6744" s="67">
        <v>74010343</v>
      </c>
      <c r="B6744" s="63" t="s">
        <v>2623</v>
      </c>
      <c r="C6744" s="67" t="s">
        <v>77</v>
      </c>
      <c r="D6744" s="489">
        <v>1999.2</v>
      </c>
    </row>
    <row r="6745" spans="1:4" ht="25" x14ac:dyDescent="0.25">
      <c r="A6745" s="67">
        <v>74010336</v>
      </c>
      <c r="B6745" s="63" t="s">
        <v>2624</v>
      </c>
      <c r="C6745" s="67" t="s">
        <v>77</v>
      </c>
      <c r="D6745" s="489">
        <v>40.83</v>
      </c>
    </row>
    <row r="6746" spans="1:4" ht="25" x14ac:dyDescent="0.25">
      <c r="A6746" s="67">
        <v>74010344</v>
      </c>
      <c r="B6746" s="63" t="s">
        <v>2625</v>
      </c>
      <c r="C6746" s="67" t="s">
        <v>77</v>
      </c>
      <c r="D6746" s="489">
        <v>2610.5</v>
      </c>
    </row>
    <row r="6747" spans="1:4" ht="25" x14ac:dyDescent="0.25">
      <c r="A6747" s="67">
        <v>74010335</v>
      </c>
      <c r="B6747" s="63" t="s">
        <v>2626</v>
      </c>
      <c r="C6747" s="67" t="s">
        <v>77</v>
      </c>
      <c r="D6747" s="489">
        <v>1032</v>
      </c>
    </row>
    <row r="6748" spans="1:4" ht="25" x14ac:dyDescent="0.25">
      <c r="A6748" s="67">
        <v>74010334</v>
      </c>
      <c r="B6748" s="63" t="s">
        <v>2627</v>
      </c>
      <c r="C6748" s="67" t="s">
        <v>77</v>
      </c>
      <c r="D6748" s="489">
        <v>698.14</v>
      </c>
    </row>
    <row r="6749" spans="1:4" x14ac:dyDescent="0.25">
      <c r="A6749" s="67">
        <v>74010337</v>
      </c>
      <c r="B6749" s="63" t="s">
        <v>2628</v>
      </c>
      <c r="C6749" s="67" t="s">
        <v>77</v>
      </c>
      <c r="D6749" s="489">
        <v>863.43</v>
      </c>
    </row>
    <row r="6750" spans="1:4" x14ac:dyDescent="0.25">
      <c r="A6750" s="67">
        <v>74010340</v>
      </c>
      <c r="B6750" s="63" t="s">
        <v>2629</v>
      </c>
      <c r="C6750" s="67" t="s">
        <v>77</v>
      </c>
      <c r="D6750" s="489">
        <v>1048.95</v>
      </c>
    </row>
    <row r="6751" spans="1:4" x14ac:dyDescent="0.25">
      <c r="A6751" s="67">
        <v>74010346</v>
      </c>
      <c r="B6751" s="63" t="s">
        <v>2630</v>
      </c>
      <c r="C6751" s="67" t="s">
        <v>77</v>
      </c>
      <c r="D6751" s="489">
        <v>4021</v>
      </c>
    </row>
    <row r="6752" spans="1:4" x14ac:dyDescent="0.25">
      <c r="A6752" s="67">
        <v>74010347</v>
      </c>
      <c r="B6752" s="63" t="s">
        <v>2631</v>
      </c>
      <c r="C6752" s="67" t="s">
        <v>77</v>
      </c>
      <c r="D6752" s="489">
        <v>3712.66</v>
      </c>
    </row>
    <row r="6753" spans="1:4" ht="25" x14ac:dyDescent="0.25">
      <c r="A6753" s="67">
        <v>74010345</v>
      </c>
      <c r="B6753" s="63" t="s">
        <v>2632</v>
      </c>
      <c r="C6753" s="67" t="s">
        <v>77</v>
      </c>
      <c r="D6753" s="489">
        <v>3942.8</v>
      </c>
    </row>
    <row r="6754" spans="1:4" ht="25" x14ac:dyDescent="0.25">
      <c r="A6754" s="67">
        <v>74010338</v>
      </c>
      <c r="B6754" s="63" t="s">
        <v>2633</v>
      </c>
      <c r="C6754" s="67" t="s">
        <v>77</v>
      </c>
      <c r="D6754" s="489">
        <v>3222.83</v>
      </c>
    </row>
    <row r="6755" spans="1:4" ht="25" x14ac:dyDescent="0.25">
      <c r="A6755" s="67">
        <v>74010339</v>
      </c>
      <c r="B6755" s="63" t="s">
        <v>2634</v>
      </c>
      <c r="C6755" s="67" t="s">
        <v>77</v>
      </c>
      <c r="D6755" s="489">
        <v>1619.58</v>
      </c>
    </row>
    <row r="6756" spans="1:4" x14ac:dyDescent="0.25">
      <c r="A6756" s="67">
        <v>316200</v>
      </c>
      <c r="B6756" s="63" t="s">
        <v>12598</v>
      </c>
      <c r="C6756" s="67"/>
      <c r="D6756" s="489"/>
    </row>
    <row r="6757" spans="1:4" x14ac:dyDescent="0.25">
      <c r="A6757" s="67">
        <v>74010349</v>
      </c>
      <c r="B6757" s="63" t="s">
        <v>2635</v>
      </c>
      <c r="C6757" s="67" t="s">
        <v>77</v>
      </c>
      <c r="D6757" s="489">
        <v>512.45000000000005</v>
      </c>
    </row>
    <row r="6758" spans="1:4" x14ac:dyDescent="0.25">
      <c r="A6758" s="67">
        <v>74010350</v>
      </c>
      <c r="B6758" s="63" t="s">
        <v>2636</v>
      </c>
      <c r="C6758" s="67" t="s">
        <v>77</v>
      </c>
      <c r="D6758" s="489">
        <v>520.58000000000004</v>
      </c>
    </row>
    <row r="6759" spans="1:4" ht="25" x14ac:dyDescent="0.25">
      <c r="A6759" s="67">
        <v>74010352</v>
      </c>
      <c r="B6759" s="63" t="s">
        <v>2637</v>
      </c>
      <c r="C6759" s="67" t="s">
        <v>77</v>
      </c>
      <c r="D6759" s="489">
        <v>546.52</v>
      </c>
    </row>
    <row r="6760" spans="1:4" ht="25" x14ac:dyDescent="0.25">
      <c r="A6760" s="67">
        <v>74010351</v>
      </c>
      <c r="B6760" s="63" t="s">
        <v>2638</v>
      </c>
      <c r="C6760" s="67" t="s">
        <v>77</v>
      </c>
      <c r="D6760" s="489">
        <v>540.99</v>
      </c>
    </row>
    <row r="6761" spans="1:4" ht="25" x14ac:dyDescent="0.25">
      <c r="A6761" s="67">
        <v>74010353</v>
      </c>
      <c r="B6761" s="63" t="s">
        <v>2639</v>
      </c>
      <c r="C6761" s="67" t="s">
        <v>77</v>
      </c>
      <c r="D6761" s="489">
        <v>2437.89</v>
      </c>
    </row>
    <row r="6762" spans="1:4" x14ac:dyDescent="0.25">
      <c r="A6762" s="67">
        <v>317300</v>
      </c>
      <c r="B6762" s="63" t="s">
        <v>12599</v>
      </c>
      <c r="C6762" s="67"/>
      <c r="D6762" s="489"/>
    </row>
    <row r="6763" spans="1:4" x14ac:dyDescent="0.25">
      <c r="A6763" s="67">
        <v>74010413</v>
      </c>
      <c r="B6763" s="63" t="s">
        <v>2640</v>
      </c>
      <c r="C6763" s="67" t="s">
        <v>77</v>
      </c>
      <c r="D6763" s="489">
        <v>847.74</v>
      </c>
    </row>
    <row r="6764" spans="1:4" ht="25" x14ac:dyDescent="0.25">
      <c r="A6764" s="67">
        <v>74010412</v>
      </c>
      <c r="B6764" s="63" t="s">
        <v>2641</v>
      </c>
      <c r="C6764" s="67" t="s">
        <v>77</v>
      </c>
      <c r="D6764" s="489">
        <v>312.27</v>
      </c>
    </row>
    <row r="6765" spans="1:4" x14ac:dyDescent="0.25">
      <c r="A6765" s="67">
        <v>74010410</v>
      </c>
      <c r="B6765" s="63" t="s">
        <v>2642</v>
      </c>
      <c r="C6765" s="67" t="s">
        <v>77</v>
      </c>
      <c r="D6765" s="489">
        <v>672.08</v>
      </c>
    </row>
    <row r="6766" spans="1:4" x14ac:dyDescent="0.25">
      <c r="A6766" s="67">
        <v>74010411</v>
      </c>
      <c r="B6766" s="63" t="s">
        <v>2643</v>
      </c>
      <c r="C6766" s="67" t="s">
        <v>77</v>
      </c>
      <c r="D6766" s="489">
        <v>445.89</v>
      </c>
    </row>
    <row r="6767" spans="1:4" x14ac:dyDescent="0.25">
      <c r="A6767" s="67">
        <v>317100</v>
      </c>
      <c r="B6767" s="63" t="s">
        <v>12600</v>
      </c>
      <c r="C6767" s="67"/>
      <c r="D6767" s="489"/>
    </row>
    <row r="6768" spans="1:4" ht="25" x14ac:dyDescent="0.25">
      <c r="A6768" s="67">
        <v>74010405</v>
      </c>
      <c r="B6768" s="63" t="s">
        <v>2644</v>
      </c>
      <c r="C6768" s="67" t="s">
        <v>77</v>
      </c>
      <c r="D6768" s="489">
        <v>855.48</v>
      </c>
    </row>
    <row r="6769" spans="1:4" ht="25" x14ac:dyDescent="0.25">
      <c r="A6769" s="67">
        <v>74010406</v>
      </c>
      <c r="B6769" s="63" t="s">
        <v>2645</v>
      </c>
      <c r="C6769" s="67" t="s">
        <v>77</v>
      </c>
      <c r="D6769" s="489">
        <v>639.54999999999995</v>
      </c>
    </row>
    <row r="6770" spans="1:4" ht="25" x14ac:dyDescent="0.25">
      <c r="A6770" s="67">
        <v>74010409</v>
      </c>
      <c r="B6770" s="63" t="s">
        <v>2646</v>
      </c>
      <c r="C6770" s="67" t="s">
        <v>74</v>
      </c>
      <c r="D6770" s="489">
        <v>880.39</v>
      </c>
    </row>
    <row r="6771" spans="1:4" ht="25" x14ac:dyDescent="0.25">
      <c r="A6771" s="67">
        <v>74010407</v>
      </c>
      <c r="B6771" s="63" t="s">
        <v>2647</v>
      </c>
      <c r="C6771" s="67" t="s">
        <v>74</v>
      </c>
      <c r="D6771" s="489">
        <v>96.62</v>
      </c>
    </row>
    <row r="6772" spans="1:4" ht="25" x14ac:dyDescent="0.25">
      <c r="A6772" s="67">
        <v>74010408</v>
      </c>
      <c r="B6772" s="63" t="s">
        <v>2648</v>
      </c>
      <c r="C6772" s="67" t="s">
        <v>74</v>
      </c>
      <c r="D6772" s="489">
        <v>133.34</v>
      </c>
    </row>
    <row r="6773" spans="1:4" ht="25" x14ac:dyDescent="0.25">
      <c r="A6773" s="67">
        <v>74010404</v>
      </c>
      <c r="B6773" s="63" t="s">
        <v>2649</v>
      </c>
      <c r="C6773" s="67" t="s">
        <v>77</v>
      </c>
      <c r="D6773" s="489">
        <v>538.99</v>
      </c>
    </row>
    <row r="6774" spans="1:4" x14ac:dyDescent="0.25">
      <c r="A6774" s="67">
        <v>314100</v>
      </c>
      <c r="B6774" s="63" t="s">
        <v>12601</v>
      </c>
      <c r="C6774" s="67"/>
      <c r="D6774" s="489"/>
    </row>
    <row r="6775" spans="1:4" x14ac:dyDescent="0.25">
      <c r="A6775" s="67">
        <v>74010321</v>
      </c>
      <c r="B6775" s="63" t="s">
        <v>2650</v>
      </c>
      <c r="C6775" s="67" t="s">
        <v>77</v>
      </c>
      <c r="D6775" s="489">
        <v>1676.88</v>
      </c>
    </row>
    <row r="6776" spans="1:4" ht="25" x14ac:dyDescent="0.25">
      <c r="A6776" s="67">
        <v>74010306</v>
      </c>
      <c r="B6776" s="63" t="s">
        <v>2651</v>
      </c>
      <c r="C6776" s="67" t="s">
        <v>77</v>
      </c>
      <c r="D6776" s="489">
        <v>245.97</v>
      </c>
    </row>
    <row r="6777" spans="1:4" ht="25" x14ac:dyDescent="0.25">
      <c r="A6777" s="67">
        <v>74010307</v>
      </c>
      <c r="B6777" s="63" t="s">
        <v>2652</v>
      </c>
      <c r="C6777" s="67" t="s">
        <v>77</v>
      </c>
      <c r="D6777" s="489">
        <v>461.72</v>
      </c>
    </row>
    <row r="6778" spans="1:4" ht="25" x14ac:dyDescent="0.25">
      <c r="A6778" s="67">
        <v>74010319</v>
      </c>
      <c r="B6778" s="63" t="s">
        <v>2653</v>
      </c>
      <c r="C6778" s="67" t="s">
        <v>77</v>
      </c>
      <c r="D6778" s="489">
        <v>5176.5</v>
      </c>
    </row>
    <row r="6779" spans="1:4" ht="25" x14ac:dyDescent="0.25">
      <c r="A6779" s="67">
        <v>74010318</v>
      </c>
      <c r="B6779" s="63" t="s">
        <v>2654</v>
      </c>
      <c r="C6779" s="67" t="s">
        <v>77</v>
      </c>
      <c r="D6779" s="489">
        <v>7190.08</v>
      </c>
    </row>
    <row r="6780" spans="1:4" x14ac:dyDescent="0.25">
      <c r="A6780" s="67">
        <v>74010314</v>
      </c>
      <c r="B6780" s="63" t="s">
        <v>2655</v>
      </c>
      <c r="C6780" s="67" t="s">
        <v>77</v>
      </c>
      <c r="D6780" s="489">
        <v>613.41</v>
      </c>
    </row>
    <row r="6781" spans="1:4" ht="25" x14ac:dyDescent="0.25">
      <c r="A6781" s="67">
        <v>74010317</v>
      </c>
      <c r="B6781" s="63" t="s">
        <v>2656</v>
      </c>
      <c r="C6781" s="67" t="s">
        <v>77</v>
      </c>
      <c r="D6781" s="489">
        <v>370.09</v>
      </c>
    </row>
    <row r="6782" spans="1:4" ht="25" x14ac:dyDescent="0.25">
      <c r="A6782" s="67">
        <v>74010315</v>
      </c>
      <c r="B6782" s="63" t="s">
        <v>2657</v>
      </c>
      <c r="C6782" s="67" t="s">
        <v>77</v>
      </c>
      <c r="D6782" s="489">
        <v>868.16</v>
      </c>
    </row>
    <row r="6783" spans="1:4" ht="25" x14ac:dyDescent="0.25">
      <c r="A6783" s="67">
        <v>74010316</v>
      </c>
      <c r="B6783" s="63" t="s">
        <v>2658</v>
      </c>
      <c r="C6783" s="67" t="s">
        <v>77</v>
      </c>
      <c r="D6783" s="489">
        <v>630.70000000000005</v>
      </c>
    </row>
    <row r="6784" spans="1:4" ht="25" x14ac:dyDescent="0.25">
      <c r="A6784" s="67">
        <v>74010313</v>
      </c>
      <c r="B6784" s="63" t="s">
        <v>2659</v>
      </c>
      <c r="C6784" s="67" t="s">
        <v>77</v>
      </c>
      <c r="D6784" s="489">
        <v>285.60000000000002</v>
      </c>
    </row>
    <row r="6785" spans="1:4" x14ac:dyDescent="0.25">
      <c r="A6785" s="67">
        <v>74010309</v>
      </c>
      <c r="B6785" s="63" t="s">
        <v>2660</v>
      </c>
      <c r="C6785" s="67" t="s">
        <v>77</v>
      </c>
      <c r="D6785" s="489">
        <v>294.36</v>
      </c>
    </row>
    <row r="6786" spans="1:4" ht="25" x14ac:dyDescent="0.25">
      <c r="A6786" s="67">
        <v>74010308</v>
      </c>
      <c r="B6786" s="63" t="s">
        <v>2661</v>
      </c>
      <c r="C6786" s="67" t="s">
        <v>77</v>
      </c>
      <c r="D6786" s="489">
        <v>245.97</v>
      </c>
    </row>
    <row r="6787" spans="1:4" x14ac:dyDescent="0.25">
      <c r="A6787" s="67">
        <v>74010311</v>
      </c>
      <c r="B6787" s="63" t="s">
        <v>2662</v>
      </c>
      <c r="C6787" s="67" t="s">
        <v>77</v>
      </c>
      <c r="D6787" s="489">
        <v>114.79</v>
      </c>
    </row>
    <row r="6788" spans="1:4" x14ac:dyDescent="0.25">
      <c r="A6788" s="67">
        <v>74010310</v>
      </c>
      <c r="B6788" s="63" t="s">
        <v>2663</v>
      </c>
      <c r="C6788" s="67" t="s">
        <v>77</v>
      </c>
      <c r="D6788" s="489">
        <v>131.19</v>
      </c>
    </row>
    <row r="6789" spans="1:4" ht="25" x14ac:dyDescent="0.25">
      <c r="A6789" s="67">
        <v>74010320</v>
      </c>
      <c r="B6789" s="63" t="s">
        <v>2664</v>
      </c>
      <c r="C6789" s="67" t="s">
        <v>77</v>
      </c>
      <c r="D6789" s="489">
        <v>773.58</v>
      </c>
    </row>
    <row r="6790" spans="1:4" x14ac:dyDescent="0.25">
      <c r="A6790" s="67">
        <v>74010312</v>
      </c>
      <c r="B6790" s="63" t="s">
        <v>2665</v>
      </c>
      <c r="C6790" s="67" t="s">
        <v>77</v>
      </c>
      <c r="D6790" s="489">
        <v>81.99</v>
      </c>
    </row>
    <row r="6791" spans="1:4" x14ac:dyDescent="0.25">
      <c r="A6791" s="67">
        <v>317500</v>
      </c>
      <c r="B6791" s="63" t="s">
        <v>12602</v>
      </c>
      <c r="C6791" s="67"/>
      <c r="D6791" s="489"/>
    </row>
    <row r="6792" spans="1:4" x14ac:dyDescent="0.25">
      <c r="A6792" s="67">
        <v>74010419</v>
      </c>
      <c r="B6792" s="63" t="s">
        <v>2666</v>
      </c>
      <c r="C6792" s="67" t="s">
        <v>77</v>
      </c>
      <c r="D6792" s="489">
        <v>244.56</v>
      </c>
    </row>
    <row r="6793" spans="1:4" x14ac:dyDescent="0.25">
      <c r="A6793" s="67">
        <v>74010417</v>
      </c>
      <c r="B6793" s="63" t="s">
        <v>2667</v>
      </c>
      <c r="C6793" s="67" t="s">
        <v>77</v>
      </c>
      <c r="D6793" s="489">
        <v>655.93</v>
      </c>
    </row>
    <row r="6794" spans="1:4" x14ac:dyDescent="0.25">
      <c r="A6794" s="67">
        <v>74010416</v>
      </c>
      <c r="B6794" s="63" t="s">
        <v>2668</v>
      </c>
      <c r="C6794" s="67" t="s">
        <v>77</v>
      </c>
      <c r="D6794" s="489">
        <v>657.84</v>
      </c>
    </row>
    <row r="6795" spans="1:4" x14ac:dyDescent="0.25">
      <c r="A6795" s="67">
        <v>74010418</v>
      </c>
      <c r="B6795" s="63" t="s">
        <v>2669</v>
      </c>
      <c r="C6795" s="67" t="s">
        <v>77</v>
      </c>
      <c r="D6795" s="489">
        <v>384.12</v>
      </c>
    </row>
    <row r="6796" spans="1:4" x14ac:dyDescent="0.25">
      <c r="A6796" s="67">
        <v>74010421</v>
      </c>
      <c r="B6796" s="63" t="s">
        <v>2670</v>
      </c>
      <c r="C6796" s="67" t="s">
        <v>77</v>
      </c>
      <c r="D6796" s="489">
        <v>199.1</v>
      </c>
    </row>
    <row r="6797" spans="1:4" x14ac:dyDescent="0.25">
      <c r="A6797" s="67">
        <v>74010420</v>
      </c>
      <c r="B6797" s="63" t="s">
        <v>2671</v>
      </c>
      <c r="C6797" s="67" t="s">
        <v>77</v>
      </c>
      <c r="D6797" s="489">
        <v>339.28</v>
      </c>
    </row>
    <row r="6798" spans="1:4" x14ac:dyDescent="0.25">
      <c r="A6798" s="67">
        <v>311200</v>
      </c>
      <c r="B6798" s="63" t="s">
        <v>14135</v>
      </c>
      <c r="C6798" s="67"/>
      <c r="D6798" s="489"/>
    </row>
    <row r="6799" spans="1:4" x14ac:dyDescent="0.25">
      <c r="A6799" s="67">
        <v>74010050</v>
      </c>
      <c r="B6799" s="63" t="s">
        <v>1884</v>
      </c>
      <c r="C6799" s="67" t="s">
        <v>77</v>
      </c>
      <c r="D6799" s="489">
        <v>270.17</v>
      </c>
    </row>
    <row r="6800" spans="1:4" ht="25" x14ac:dyDescent="0.25">
      <c r="A6800" s="67">
        <v>74010051</v>
      </c>
      <c r="B6800" s="63" t="s">
        <v>1887</v>
      </c>
      <c r="C6800" s="67" t="s">
        <v>77</v>
      </c>
      <c r="D6800" s="489">
        <v>299.88</v>
      </c>
    </row>
    <row r="6801" spans="1:4" x14ac:dyDescent="0.25">
      <c r="A6801" s="67">
        <v>74010052</v>
      </c>
      <c r="B6801" s="63" t="s">
        <v>1890</v>
      </c>
      <c r="C6801" s="67" t="s">
        <v>77</v>
      </c>
      <c r="D6801" s="489">
        <v>59.14</v>
      </c>
    </row>
    <row r="6802" spans="1:4" x14ac:dyDescent="0.25">
      <c r="A6802" s="67">
        <v>74010053</v>
      </c>
      <c r="B6802" s="63" t="s">
        <v>1900</v>
      </c>
      <c r="C6802" s="67" t="s">
        <v>77</v>
      </c>
      <c r="D6802" s="489">
        <v>52.42</v>
      </c>
    </row>
    <row r="6803" spans="1:4" x14ac:dyDescent="0.25">
      <c r="A6803" s="67">
        <v>74010054</v>
      </c>
      <c r="B6803" s="63" t="s">
        <v>1904</v>
      </c>
      <c r="C6803" s="67" t="s">
        <v>77</v>
      </c>
      <c r="D6803" s="489">
        <v>47.6</v>
      </c>
    </row>
    <row r="6804" spans="1:4" x14ac:dyDescent="0.25">
      <c r="A6804" s="67">
        <v>74010055</v>
      </c>
      <c r="B6804" s="63" t="s">
        <v>1906</v>
      </c>
      <c r="C6804" s="67" t="s">
        <v>77</v>
      </c>
      <c r="D6804" s="489">
        <v>47.6</v>
      </c>
    </row>
    <row r="6805" spans="1:4" x14ac:dyDescent="0.25">
      <c r="A6805" s="67">
        <v>74010056</v>
      </c>
      <c r="B6805" s="63" t="s">
        <v>1910</v>
      </c>
      <c r="C6805" s="67" t="s">
        <v>77</v>
      </c>
      <c r="D6805" s="489">
        <v>47.6</v>
      </c>
    </row>
    <row r="6806" spans="1:4" x14ac:dyDescent="0.25">
      <c r="A6806" s="67">
        <v>74010057</v>
      </c>
      <c r="B6806" s="63" t="s">
        <v>1914</v>
      </c>
      <c r="C6806" s="67" t="s">
        <v>77</v>
      </c>
      <c r="D6806" s="489">
        <v>47.6</v>
      </c>
    </row>
    <row r="6807" spans="1:4" x14ac:dyDescent="0.25">
      <c r="A6807" s="67">
        <v>74010058</v>
      </c>
      <c r="B6807" s="63" t="s">
        <v>1922</v>
      </c>
      <c r="C6807" s="67" t="s">
        <v>77</v>
      </c>
      <c r="D6807" s="489">
        <v>154.69999999999999</v>
      </c>
    </row>
    <row r="6808" spans="1:4" x14ac:dyDescent="0.25">
      <c r="A6808" s="67">
        <v>74010059</v>
      </c>
      <c r="B6808" s="63" t="s">
        <v>1924</v>
      </c>
      <c r="C6808" s="67" t="s">
        <v>77</v>
      </c>
      <c r="D6808" s="489">
        <v>154.69999999999999</v>
      </c>
    </row>
    <row r="6809" spans="1:4" x14ac:dyDescent="0.25">
      <c r="A6809" s="67">
        <v>74010060</v>
      </c>
      <c r="B6809" s="63" t="s">
        <v>1926</v>
      </c>
      <c r="C6809" s="67" t="s">
        <v>77</v>
      </c>
      <c r="D6809" s="489">
        <v>154.69999999999999</v>
      </c>
    </row>
    <row r="6810" spans="1:4" x14ac:dyDescent="0.25">
      <c r="A6810" s="67">
        <v>74010061</v>
      </c>
      <c r="B6810" s="63" t="s">
        <v>1928</v>
      </c>
      <c r="C6810" s="67" t="s">
        <v>77</v>
      </c>
      <c r="D6810" s="489">
        <v>47.6</v>
      </c>
    </row>
    <row r="6811" spans="1:4" x14ac:dyDescent="0.25">
      <c r="A6811" s="67">
        <v>74010062</v>
      </c>
      <c r="B6811" s="63" t="s">
        <v>1934</v>
      </c>
      <c r="C6811" s="67" t="s">
        <v>77</v>
      </c>
      <c r="D6811" s="489">
        <v>47.6</v>
      </c>
    </row>
    <row r="6812" spans="1:4" x14ac:dyDescent="0.25">
      <c r="A6812" s="67">
        <v>74010063</v>
      </c>
      <c r="B6812" s="63" t="s">
        <v>1936</v>
      </c>
      <c r="C6812" s="67" t="s">
        <v>77</v>
      </c>
      <c r="D6812" s="489">
        <v>62.34</v>
      </c>
    </row>
    <row r="6813" spans="1:4" x14ac:dyDescent="0.25">
      <c r="A6813" s="67">
        <v>74010131</v>
      </c>
      <c r="B6813" s="63" t="s">
        <v>1946</v>
      </c>
      <c r="C6813" s="67" t="s">
        <v>77</v>
      </c>
      <c r="D6813" s="489">
        <v>61.88</v>
      </c>
    </row>
    <row r="6814" spans="1:4" x14ac:dyDescent="0.25">
      <c r="A6814" s="67">
        <v>74010064</v>
      </c>
      <c r="B6814" s="63" t="s">
        <v>1950</v>
      </c>
      <c r="C6814" s="67" t="s">
        <v>77</v>
      </c>
      <c r="D6814" s="489">
        <v>47.6</v>
      </c>
    </row>
    <row r="6815" spans="1:4" x14ac:dyDescent="0.25">
      <c r="A6815" s="67">
        <v>74010065</v>
      </c>
      <c r="B6815" s="63" t="s">
        <v>1954</v>
      </c>
      <c r="C6815" s="67" t="s">
        <v>77</v>
      </c>
      <c r="D6815" s="489">
        <v>53.55</v>
      </c>
    </row>
    <row r="6816" spans="1:4" x14ac:dyDescent="0.25">
      <c r="A6816" s="67">
        <v>74010066</v>
      </c>
      <c r="B6816" s="63" t="s">
        <v>1956</v>
      </c>
      <c r="C6816" s="67" t="s">
        <v>77</v>
      </c>
      <c r="D6816" s="489">
        <v>53.55</v>
      </c>
    </row>
    <row r="6817" spans="1:4" x14ac:dyDescent="0.25">
      <c r="A6817" s="67">
        <v>74010067</v>
      </c>
      <c r="B6817" s="63" t="s">
        <v>1958</v>
      </c>
      <c r="C6817" s="67" t="s">
        <v>77</v>
      </c>
      <c r="D6817" s="489">
        <v>53.55</v>
      </c>
    </row>
    <row r="6818" spans="1:4" x14ac:dyDescent="0.25">
      <c r="A6818" s="67">
        <v>74010068</v>
      </c>
      <c r="B6818" s="63" t="s">
        <v>1962</v>
      </c>
      <c r="C6818" s="67" t="s">
        <v>77</v>
      </c>
      <c r="D6818" s="489">
        <v>69.62</v>
      </c>
    </row>
    <row r="6819" spans="1:4" x14ac:dyDescent="0.25">
      <c r="A6819" s="67">
        <v>74010069</v>
      </c>
      <c r="B6819" s="63" t="s">
        <v>1964</v>
      </c>
      <c r="C6819" s="67" t="s">
        <v>77</v>
      </c>
      <c r="D6819" s="489">
        <v>69.62</v>
      </c>
    </row>
    <row r="6820" spans="1:4" x14ac:dyDescent="0.25">
      <c r="A6820" s="67">
        <v>74010118</v>
      </c>
      <c r="B6820" s="63" t="s">
        <v>1966</v>
      </c>
      <c r="C6820" s="67" t="s">
        <v>77</v>
      </c>
      <c r="D6820" s="489">
        <v>38.68</v>
      </c>
    </row>
    <row r="6821" spans="1:4" x14ac:dyDescent="0.25">
      <c r="A6821" s="67">
        <v>74010070</v>
      </c>
      <c r="B6821" s="63" t="s">
        <v>1968</v>
      </c>
      <c r="C6821" s="67" t="s">
        <v>77</v>
      </c>
      <c r="D6821" s="489">
        <v>154.69999999999999</v>
      </c>
    </row>
    <row r="6822" spans="1:4" x14ac:dyDescent="0.25">
      <c r="A6822" s="67">
        <v>74010071</v>
      </c>
      <c r="B6822" s="63" t="s">
        <v>1980</v>
      </c>
      <c r="C6822" s="67" t="s">
        <v>77</v>
      </c>
      <c r="D6822" s="489">
        <v>47.6</v>
      </c>
    </row>
    <row r="6823" spans="1:4" x14ac:dyDescent="0.25">
      <c r="A6823" s="67">
        <v>74010072</v>
      </c>
      <c r="B6823" s="63" t="s">
        <v>2006</v>
      </c>
      <c r="C6823" s="67" t="s">
        <v>77</v>
      </c>
      <c r="D6823" s="489">
        <v>21.65</v>
      </c>
    </row>
    <row r="6824" spans="1:4" x14ac:dyDescent="0.25">
      <c r="A6824" s="67">
        <v>74010073</v>
      </c>
      <c r="B6824" s="63" t="s">
        <v>2018</v>
      </c>
      <c r="C6824" s="67" t="s">
        <v>77</v>
      </c>
      <c r="D6824" s="489">
        <v>29.65</v>
      </c>
    </row>
    <row r="6825" spans="1:4" x14ac:dyDescent="0.25">
      <c r="A6825" s="67">
        <v>74010074</v>
      </c>
      <c r="B6825" s="63" t="s">
        <v>2022</v>
      </c>
      <c r="C6825" s="67" t="s">
        <v>77</v>
      </c>
      <c r="D6825" s="489">
        <v>44.63</v>
      </c>
    </row>
    <row r="6826" spans="1:4" x14ac:dyDescent="0.25">
      <c r="A6826" s="67">
        <v>74010119</v>
      </c>
      <c r="B6826" s="63" t="s">
        <v>2024</v>
      </c>
      <c r="C6826" s="67" t="s">
        <v>77</v>
      </c>
      <c r="D6826" s="489">
        <v>30.94</v>
      </c>
    </row>
    <row r="6827" spans="1:4" x14ac:dyDescent="0.25">
      <c r="A6827" s="67">
        <v>74010120</v>
      </c>
      <c r="B6827" s="63" t="s">
        <v>2026</v>
      </c>
      <c r="C6827" s="67" t="s">
        <v>77</v>
      </c>
      <c r="D6827" s="489">
        <v>48.79</v>
      </c>
    </row>
    <row r="6828" spans="1:4" x14ac:dyDescent="0.25">
      <c r="A6828" s="67">
        <v>74010075</v>
      </c>
      <c r="B6828" s="63" t="s">
        <v>2030</v>
      </c>
      <c r="C6828" s="67" t="s">
        <v>77</v>
      </c>
      <c r="D6828" s="489">
        <v>44.63</v>
      </c>
    </row>
    <row r="6829" spans="1:4" x14ac:dyDescent="0.25">
      <c r="A6829" s="67">
        <v>74010076</v>
      </c>
      <c r="B6829" s="63" t="s">
        <v>2034</v>
      </c>
      <c r="C6829" s="67" t="s">
        <v>77</v>
      </c>
      <c r="D6829" s="489">
        <v>122.74</v>
      </c>
    </row>
    <row r="6830" spans="1:4" x14ac:dyDescent="0.25">
      <c r="A6830" s="67">
        <v>74010077</v>
      </c>
      <c r="B6830" s="63" t="s">
        <v>2038</v>
      </c>
      <c r="C6830" s="67" t="s">
        <v>77</v>
      </c>
      <c r="D6830" s="489">
        <v>88.24</v>
      </c>
    </row>
    <row r="6831" spans="1:4" x14ac:dyDescent="0.25">
      <c r="A6831" s="67">
        <v>74010078</v>
      </c>
      <c r="B6831" s="63" t="s">
        <v>2040</v>
      </c>
      <c r="C6831" s="67" t="s">
        <v>77</v>
      </c>
      <c r="D6831" s="489">
        <v>88.24</v>
      </c>
    </row>
    <row r="6832" spans="1:4" x14ac:dyDescent="0.25">
      <c r="A6832" s="67">
        <v>74010079</v>
      </c>
      <c r="B6832" s="63" t="s">
        <v>2042</v>
      </c>
      <c r="C6832" s="67" t="s">
        <v>77</v>
      </c>
      <c r="D6832" s="489">
        <v>61.88</v>
      </c>
    </row>
    <row r="6833" spans="1:4" x14ac:dyDescent="0.25">
      <c r="A6833" s="67">
        <v>74010080</v>
      </c>
      <c r="B6833" s="63" t="s">
        <v>2046</v>
      </c>
      <c r="C6833" s="67" t="s">
        <v>77</v>
      </c>
      <c r="D6833" s="489">
        <v>50.58</v>
      </c>
    </row>
    <row r="6834" spans="1:4" x14ac:dyDescent="0.25">
      <c r="A6834" s="67">
        <v>74010081</v>
      </c>
      <c r="B6834" s="63" t="s">
        <v>2048</v>
      </c>
      <c r="C6834" s="67" t="s">
        <v>77</v>
      </c>
      <c r="D6834" s="489">
        <v>50.58</v>
      </c>
    </row>
    <row r="6835" spans="1:4" x14ac:dyDescent="0.25">
      <c r="A6835" s="67">
        <v>74010132</v>
      </c>
      <c r="B6835" s="63" t="s">
        <v>2050</v>
      </c>
      <c r="C6835" s="67" t="s">
        <v>77</v>
      </c>
      <c r="D6835" s="489">
        <v>92.82</v>
      </c>
    </row>
    <row r="6836" spans="1:4" x14ac:dyDescent="0.25">
      <c r="A6836" s="67">
        <v>74010082</v>
      </c>
      <c r="B6836" s="63" t="s">
        <v>2056</v>
      </c>
      <c r="C6836" s="67" t="s">
        <v>77</v>
      </c>
      <c r="D6836" s="489">
        <v>47.6</v>
      </c>
    </row>
    <row r="6837" spans="1:4" x14ac:dyDescent="0.25">
      <c r="A6837" s="67">
        <v>74010083</v>
      </c>
      <c r="B6837" s="63" t="s">
        <v>2068</v>
      </c>
      <c r="C6837" s="67" t="s">
        <v>77</v>
      </c>
      <c r="D6837" s="489">
        <v>124.89</v>
      </c>
    </row>
    <row r="6838" spans="1:4" x14ac:dyDescent="0.25">
      <c r="A6838" s="67">
        <v>74010084</v>
      </c>
      <c r="B6838" s="63" t="s">
        <v>2070</v>
      </c>
      <c r="C6838" s="67" t="s">
        <v>77</v>
      </c>
      <c r="D6838" s="489">
        <v>47.6</v>
      </c>
    </row>
    <row r="6839" spans="1:4" x14ac:dyDescent="0.25">
      <c r="A6839" s="67">
        <v>74010085</v>
      </c>
      <c r="B6839" s="63" t="s">
        <v>2072</v>
      </c>
      <c r="C6839" s="67" t="s">
        <v>77</v>
      </c>
      <c r="D6839" s="489">
        <v>47.6</v>
      </c>
    </row>
    <row r="6840" spans="1:4" x14ac:dyDescent="0.25">
      <c r="A6840" s="67">
        <v>74010086</v>
      </c>
      <c r="B6840" s="63" t="s">
        <v>2076</v>
      </c>
      <c r="C6840" s="67" t="s">
        <v>77</v>
      </c>
      <c r="D6840" s="489">
        <v>47.6</v>
      </c>
    </row>
    <row r="6841" spans="1:4" x14ac:dyDescent="0.25">
      <c r="A6841" s="67">
        <v>74010087</v>
      </c>
      <c r="B6841" s="63" t="s">
        <v>2078</v>
      </c>
      <c r="C6841" s="67" t="s">
        <v>77</v>
      </c>
      <c r="D6841" s="489">
        <v>50.02</v>
      </c>
    </row>
    <row r="6842" spans="1:4" x14ac:dyDescent="0.25">
      <c r="A6842" s="67">
        <v>74010088</v>
      </c>
      <c r="B6842" s="63" t="s">
        <v>2080</v>
      </c>
      <c r="C6842" s="67" t="s">
        <v>77</v>
      </c>
      <c r="D6842" s="489">
        <v>50.02</v>
      </c>
    </row>
    <row r="6843" spans="1:4" x14ac:dyDescent="0.25">
      <c r="A6843" s="67">
        <v>74010089</v>
      </c>
      <c r="B6843" s="63" t="s">
        <v>2084</v>
      </c>
      <c r="C6843" s="67" t="s">
        <v>77</v>
      </c>
      <c r="D6843" s="489">
        <v>61.88</v>
      </c>
    </row>
    <row r="6844" spans="1:4" x14ac:dyDescent="0.25">
      <c r="A6844" s="67">
        <v>74010133</v>
      </c>
      <c r="B6844" s="63" t="s">
        <v>2086</v>
      </c>
      <c r="C6844" s="67" t="s">
        <v>77</v>
      </c>
      <c r="D6844" s="489">
        <v>50.02</v>
      </c>
    </row>
    <row r="6845" spans="1:4" x14ac:dyDescent="0.25">
      <c r="A6845" s="67">
        <v>74010090</v>
      </c>
      <c r="B6845" s="63" t="s">
        <v>2090</v>
      </c>
      <c r="C6845" s="67" t="s">
        <v>77</v>
      </c>
      <c r="D6845" s="489">
        <v>50.02</v>
      </c>
    </row>
    <row r="6846" spans="1:4" x14ac:dyDescent="0.25">
      <c r="A6846" s="67">
        <v>74010134</v>
      </c>
      <c r="B6846" s="63" t="s">
        <v>2094</v>
      </c>
      <c r="C6846" s="67" t="s">
        <v>77</v>
      </c>
      <c r="D6846" s="489">
        <v>42.25</v>
      </c>
    </row>
    <row r="6847" spans="1:4" x14ac:dyDescent="0.25">
      <c r="A6847" s="67">
        <v>74010091</v>
      </c>
      <c r="B6847" s="63" t="s">
        <v>2096</v>
      </c>
      <c r="C6847" s="67" t="s">
        <v>77</v>
      </c>
      <c r="D6847" s="489">
        <v>77.349999999999994</v>
      </c>
    </row>
    <row r="6848" spans="1:4" x14ac:dyDescent="0.25">
      <c r="A6848" s="67">
        <v>74010093</v>
      </c>
      <c r="B6848" s="63" t="s">
        <v>2104</v>
      </c>
      <c r="C6848" s="67" t="s">
        <v>77</v>
      </c>
      <c r="D6848" s="489">
        <v>47.6</v>
      </c>
    </row>
    <row r="6849" spans="1:4" x14ac:dyDescent="0.25">
      <c r="A6849" s="67">
        <v>74010094</v>
      </c>
      <c r="B6849" s="63" t="s">
        <v>2106</v>
      </c>
      <c r="C6849" s="67" t="s">
        <v>77</v>
      </c>
      <c r="D6849" s="489">
        <v>47.6</v>
      </c>
    </row>
    <row r="6850" spans="1:4" x14ac:dyDescent="0.25">
      <c r="A6850" s="67">
        <v>74010092</v>
      </c>
      <c r="B6850" s="63" t="s">
        <v>2108</v>
      </c>
      <c r="C6850" s="67" t="s">
        <v>77</v>
      </c>
      <c r="D6850" s="489">
        <v>47.6</v>
      </c>
    </row>
    <row r="6851" spans="1:4" x14ac:dyDescent="0.25">
      <c r="A6851" s="67">
        <v>74010095</v>
      </c>
      <c r="B6851" s="63" t="s">
        <v>2112</v>
      </c>
      <c r="C6851" s="67" t="s">
        <v>77</v>
      </c>
      <c r="D6851" s="489">
        <v>47.6</v>
      </c>
    </row>
    <row r="6852" spans="1:4" x14ac:dyDescent="0.25">
      <c r="A6852" s="67">
        <v>74010096</v>
      </c>
      <c r="B6852" s="63" t="s">
        <v>2116</v>
      </c>
      <c r="C6852" s="67" t="s">
        <v>77</v>
      </c>
      <c r="D6852" s="489">
        <v>47.6</v>
      </c>
    </row>
    <row r="6853" spans="1:4" x14ac:dyDescent="0.25">
      <c r="A6853" s="67">
        <v>74010097</v>
      </c>
      <c r="B6853" s="63" t="s">
        <v>2120</v>
      </c>
      <c r="C6853" s="67" t="s">
        <v>77</v>
      </c>
      <c r="D6853" s="489">
        <v>69.62</v>
      </c>
    </row>
    <row r="6854" spans="1:4" x14ac:dyDescent="0.25">
      <c r="A6854" s="67">
        <v>74010098</v>
      </c>
      <c r="B6854" s="63" t="s">
        <v>2124</v>
      </c>
      <c r="C6854" s="67" t="s">
        <v>77</v>
      </c>
      <c r="D6854" s="489">
        <v>69.62</v>
      </c>
    </row>
    <row r="6855" spans="1:4" x14ac:dyDescent="0.25">
      <c r="A6855" s="67">
        <v>74010099</v>
      </c>
      <c r="B6855" s="63" t="s">
        <v>2128</v>
      </c>
      <c r="C6855" s="67" t="s">
        <v>77</v>
      </c>
      <c r="D6855" s="489">
        <v>50.02</v>
      </c>
    </row>
    <row r="6856" spans="1:4" x14ac:dyDescent="0.25">
      <c r="A6856" s="67">
        <v>74010100</v>
      </c>
      <c r="B6856" s="63" t="s">
        <v>2132</v>
      </c>
      <c r="C6856" s="67" t="s">
        <v>77</v>
      </c>
      <c r="D6856" s="489">
        <v>50.02</v>
      </c>
    </row>
    <row r="6857" spans="1:4" x14ac:dyDescent="0.25">
      <c r="A6857" s="67">
        <v>74010101</v>
      </c>
      <c r="B6857" s="63" t="s">
        <v>2136</v>
      </c>
      <c r="C6857" s="67" t="s">
        <v>77</v>
      </c>
      <c r="D6857" s="489">
        <v>65.95</v>
      </c>
    </row>
    <row r="6858" spans="1:4" x14ac:dyDescent="0.25">
      <c r="A6858" s="67">
        <v>74010102</v>
      </c>
      <c r="B6858" s="63" t="s">
        <v>2140</v>
      </c>
      <c r="C6858" s="67" t="s">
        <v>77</v>
      </c>
      <c r="D6858" s="489">
        <v>75.180000000000007</v>
      </c>
    </row>
    <row r="6859" spans="1:4" x14ac:dyDescent="0.25">
      <c r="A6859" s="67">
        <v>74010103</v>
      </c>
      <c r="B6859" s="63" t="s">
        <v>2142</v>
      </c>
      <c r="C6859" s="67" t="s">
        <v>77</v>
      </c>
      <c r="D6859" s="489">
        <v>75.180000000000007</v>
      </c>
    </row>
    <row r="6860" spans="1:4" x14ac:dyDescent="0.25">
      <c r="A6860" s="67">
        <v>74010135</v>
      </c>
      <c r="B6860" s="63" t="s">
        <v>2144</v>
      </c>
      <c r="C6860" s="67" t="s">
        <v>77</v>
      </c>
      <c r="D6860" s="489">
        <v>75.180000000000007</v>
      </c>
    </row>
    <row r="6861" spans="1:4" x14ac:dyDescent="0.25">
      <c r="A6861" s="67">
        <v>74010104</v>
      </c>
      <c r="B6861" s="63" t="s">
        <v>2146</v>
      </c>
      <c r="C6861" s="67" t="s">
        <v>77</v>
      </c>
      <c r="D6861" s="489">
        <v>66.06</v>
      </c>
    </row>
    <row r="6862" spans="1:4" x14ac:dyDescent="0.25">
      <c r="A6862" s="67">
        <v>74010105</v>
      </c>
      <c r="B6862" s="63" t="s">
        <v>2148</v>
      </c>
      <c r="C6862" s="67" t="s">
        <v>77</v>
      </c>
      <c r="D6862" s="489">
        <v>60.99</v>
      </c>
    </row>
    <row r="6863" spans="1:4" x14ac:dyDescent="0.25">
      <c r="A6863" s="67">
        <v>74010106</v>
      </c>
      <c r="B6863" s="63" t="s">
        <v>2150</v>
      </c>
      <c r="C6863" s="67" t="s">
        <v>77</v>
      </c>
      <c r="D6863" s="489">
        <v>30.79</v>
      </c>
    </row>
    <row r="6864" spans="1:4" x14ac:dyDescent="0.25">
      <c r="A6864" s="67">
        <v>74010107</v>
      </c>
      <c r="B6864" s="63" t="s">
        <v>2156</v>
      </c>
      <c r="C6864" s="67" t="s">
        <v>77</v>
      </c>
      <c r="D6864" s="489">
        <v>30.79</v>
      </c>
    </row>
    <row r="6865" spans="1:4" x14ac:dyDescent="0.25">
      <c r="A6865" s="67">
        <v>74010108</v>
      </c>
      <c r="B6865" s="63" t="s">
        <v>2160</v>
      </c>
      <c r="C6865" s="67" t="s">
        <v>77</v>
      </c>
      <c r="D6865" s="489">
        <v>47.6</v>
      </c>
    </row>
    <row r="6866" spans="1:4" x14ac:dyDescent="0.25">
      <c r="A6866" s="67">
        <v>74010109</v>
      </c>
      <c r="B6866" s="63" t="s">
        <v>2170</v>
      </c>
      <c r="C6866" s="67" t="s">
        <v>77</v>
      </c>
      <c r="D6866" s="489">
        <v>47.6</v>
      </c>
    </row>
    <row r="6867" spans="1:4" x14ac:dyDescent="0.25">
      <c r="A6867" s="67">
        <v>74010110</v>
      </c>
      <c r="B6867" s="63" t="s">
        <v>2174</v>
      </c>
      <c r="C6867" s="67" t="s">
        <v>77</v>
      </c>
      <c r="D6867" s="489">
        <v>45.22</v>
      </c>
    </row>
    <row r="6868" spans="1:4" x14ac:dyDescent="0.25">
      <c r="A6868" s="67">
        <v>74010111</v>
      </c>
      <c r="B6868" s="63" t="s">
        <v>2178</v>
      </c>
      <c r="C6868" s="67" t="s">
        <v>77</v>
      </c>
      <c r="D6868" s="489">
        <v>47.6</v>
      </c>
    </row>
    <row r="6869" spans="1:4" x14ac:dyDescent="0.25">
      <c r="A6869" s="67">
        <v>74010122</v>
      </c>
      <c r="B6869" s="63" t="s">
        <v>2180</v>
      </c>
      <c r="C6869" s="67" t="s">
        <v>77</v>
      </c>
      <c r="D6869" s="489">
        <v>62.56</v>
      </c>
    </row>
    <row r="6870" spans="1:4" x14ac:dyDescent="0.25">
      <c r="A6870" s="67">
        <v>74010121</v>
      </c>
      <c r="B6870" s="63" t="s">
        <v>2182</v>
      </c>
      <c r="C6870" s="67" t="s">
        <v>77</v>
      </c>
      <c r="D6870" s="489">
        <v>62.56</v>
      </c>
    </row>
    <row r="6871" spans="1:4" x14ac:dyDescent="0.25">
      <c r="A6871" s="67">
        <v>74010123</v>
      </c>
      <c r="B6871" s="63" t="s">
        <v>2184</v>
      </c>
      <c r="C6871" s="67" t="s">
        <v>77</v>
      </c>
      <c r="D6871" s="489">
        <v>70.48</v>
      </c>
    </row>
    <row r="6872" spans="1:4" x14ac:dyDescent="0.25">
      <c r="A6872" s="67">
        <v>74010125</v>
      </c>
      <c r="B6872" s="63" t="s">
        <v>2186</v>
      </c>
      <c r="C6872" s="67" t="s">
        <v>77</v>
      </c>
      <c r="D6872" s="489">
        <v>70.61</v>
      </c>
    </row>
    <row r="6873" spans="1:4" x14ac:dyDescent="0.25">
      <c r="A6873" s="67">
        <v>74010124</v>
      </c>
      <c r="B6873" s="63" t="s">
        <v>2188</v>
      </c>
      <c r="C6873" s="67" t="s">
        <v>77</v>
      </c>
      <c r="D6873" s="489">
        <v>77.349999999999994</v>
      </c>
    </row>
    <row r="6874" spans="1:4" x14ac:dyDescent="0.25">
      <c r="A6874" s="67">
        <v>74010126</v>
      </c>
      <c r="B6874" s="63" t="s">
        <v>2190</v>
      </c>
      <c r="C6874" s="67" t="s">
        <v>77</v>
      </c>
      <c r="D6874" s="489">
        <v>59.5</v>
      </c>
    </row>
    <row r="6875" spans="1:4" x14ac:dyDescent="0.25">
      <c r="A6875" s="67">
        <v>74010130</v>
      </c>
      <c r="B6875" s="63" t="s">
        <v>2192</v>
      </c>
      <c r="C6875" s="67" t="s">
        <v>77</v>
      </c>
      <c r="D6875" s="489">
        <v>59.5</v>
      </c>
    </row>
    <row r="6876" spans="1:4" x14ac:dyDescent="0.25">
      <c r="A6876" s="67">
        <v>74010127</v>
      </c>
      <c r="B6876" s="63" t="s">
        <v>2196</v>
      </c>
      <c r="C6876" s="67" t="s">
        <v>77</v>
      </c>
      <c r="D6876" s="489">
        <v>59.5</v>
      </c>
    </row>
    <row r="6877" spans="1:4" x14ac:dyDescent="0.25">
      <c r="A6877" s="67">
        <v>74010128</v>
      </c>
      <c r="B6877" s="63" t="s">
        <v>2200</v>
      </c>
      <c r="C6877" s="67" t="s">
        <v>77</v>
      </c>
      <c r="D6877" s="489">
        <v>59.5</v>
      </c>
    </row>
    <row r="6878" spans="1:4" x14ac:dyDescent="0.25">
      <c r="A6878" s="67">
        <v>74010129</v>
      </c>
      <c r="B6878" s="63" t="s">
        <v>2204</v>
      </c>
      <c r="C6878" s="67" t="s">
        <v>77</v>
      </c>
      <c r="D6878" s="489">
        <v>59.5</v>
      </c>
    </row>
    <row r="6879" spans="1:4" x14ac:dyDescent="0.25">
      <c r="A6879" s="67">
        <v>74010112</v>
      </c>
      <c r="B6879" s="63" t="s">
        <v>2214</v>
      </c>
      <c r="C6879" s="67" t="s">
        <v>77</v>
      </c>
      <c r="D6879" s="489">
        <v>50.02</v>
      </c>
    </row>
    <row r="6880" spans="1:4" x14ac:dyDescent="0.25">
      <c r="A6880" s="67">
        <v>74010136</v>
      </c>
      <c r="B6880" s="63" t="s">
        <v>2216</v>
      </c>
      <c r="C6880" s="67" t="s">
        <v>77</v>
      </c>
      <c r="D6880" s="489">
        <v>61.92</v>
      </c>
    </row>
    <row r="6881" spans="1:4" x14ac:dyDescent="0.25">
      <c r="A6881" s="67">
        <v>74010113</v>
      </c>
      <c r="B6881" s="63" t="s">
        <v>2220</v>
      </c>
      <c r="C6881" s="67" t="s">
        <v>77</v>
      </c>
      <c r="D6881" s="489">
        <v>50.24</v>
      </c>
    </row>
    <row r="6882" spans="1:4" x14ac:dyDescent="0.25">
      <c r="A6882" s="67">
        <v>74010137</v>
      </c>
      <c r="B6882" s="63" t="s">
        <v>2222</v>
      </c>
      <c r="C6882" s="67" t="s">
        <v>77</v>
      </c>
      <c r="D6882" s="489">
        <v>30.79</v>
      </c>
    </row>
    <row r="6883" spans="1:4" x14ac:dyDescent="0.25">
      <c r="A6883" s="67">
        <v>74010114</v>
      </c>
      <c r="B6883" s="63" t="s">
        <v>2226</v>
      </c>
      <c r="C6883" s="67" t="s">
        <v>77</v>
      </c>
      <c r="D6883" s="489">
        <v>278.45999999999998</v>
      </c>
    </row>
    <row r="6884" spans="1:4" x14ac:dyDescent="0.25">
      <c r="A6884" s="67">
        <v>74010115</v>
      </c>
      <c r="B6884" s="63" t="s">
        <v>2228</v>
      </c>
      <c r="C6884" s="67" t="s">
        <v>77</v>
      </c>
      <c r="D6884" s="489">
        <v>278.45999999999998</v>
      </c>
    </row>
    <row r="6885" spans="1:4" x14ac:dyDescent="0.25">
      <c r="A6885" s="67">
        <v>74010138</v>
      </c>
      <c r="B6885" s="63" t="s">
        <v>2230</v>
      </c>
      <c r="C6885" s="67" t="s">
        <v>77</v>
      </c>
      <c r="D6885" s="489">
        <v>385.56</v>
      </c>
    </row>
    <row r="6886" spans="1:4" x14ac:dyDescent="0.25">
      <c r="A6886" s="67">
        <v>74010116</v>
      </c>
      <c r="B6886" s="63" t="s">
        <v>2236</v>
      </c>
      <c r="C6886" s="67" t="s">
        <v>77</v>
      </c>
      <c r="D6886" s="489">
        <v>30.79</v>
      </c>
    </row>
    <row r="6887" spans="1:4" x14ac:dyDescent="0.25">
      <c r="A6887" s="67">
        <v>74010117</v>
      </c>
      <c r="B6887" s="63" t="s">
        <v>2242</v>
      </c>
      <c r="C6887" s="67" t="s">
        <v>77</v>
      </c>
      <c r="D6887" s="489">
        <v>47.6</v>
      </c>
    </row>
    <row r="6888" spans="1:4" x14ac:dyDescent="0.25">
      <c r="A6888" s="67">
        <v>311300</v>
      </c>
      <c r="B6888" s="63" t="s">
        <v>14136</v>
      </c>
      <c r="C6888" s="67"/>
      <c r="D6888" s="489"/>
    </row>
    <row r="6889" spans="1:4" x14ac:dyDescent="0.25">
      <c r="A6889" s="67">
        <v>74010139</v>
      </c>
      <c r="B6889" s="63" t="s">
        <v>1884</v>
      </c>
      <c r="C6889" s="67" t="s">
        <v>77</v>
      </c>
      <c r="D6889" s="489">
        <v>270.17</v>
      </c>
    </row>
    <row r="6890" spans="1:4" ht="25" x14ac:dyDescent="0.25">
      <c r="A6890" s="67">
        <v>74010140</v>
      </c>
      <c r="B6890" s="63" t="s">
        <v>1888</v>
      </c>
      <c r="C6890" s="67" t="s">
        <v>77</v>
      </c>
      <c r="D6890" s="489">
        <v>299.88</v>
      </c>
    </row>
    <row r="6891" spans="1:4" x14ac:dyDescent="0.25">
      <c r="A6891" s="67">
        <v>74010141</v>
      </c>
      <c r="B6891" s="63" t="s">
        <v>1902</v>
      </c>
      <c r="C6891" s="67" t="s">
        <v>77</v>
      </c>
      <c r="D6891" s="489">
        <v>47.6</v>
      </c>
    </row>
    <row r="6892" spans="1:4" x14ac:dyDescent="0.25">
      <c r="A6892" s="67">
        <v>74010142</v>
      </c>
      <c r="B6892" s="63" t="s">
        <v>1908</v>
      </c>
      <c r="C6892" s="67" t="s">
        <v>77</v>
      </c>
      <c r="D6892" s="489">
        <v>47.6</v>
      </c>
    </row>
    <row r="6893" spans="1:4" x14ac:dyDescent="0.25">
      <c r="A6893" s="67">
        <v>74010143</v>
      </c>
      <c r="B6893" s="63" t="s">
        <v>1912</v>
      </c>
      <c r="C6893" s="67" t="s">
        <v>77</v>
      </c>
      <c r="D6893" s="489">
        <v>47.6</v>
      </c>
    </row>
    <row r="6894" spans="1:4" x14ac:dyDescent="0.25">
      <c r="A6894" s="67">
        <v>74010144</v>
      </c>
      <c r="B6894" s="63" t="s">
        <v>1920</v>
      </c>
      <c r="C6894" s="67" t="s">
        <v>77</v>
      </c>
      <c r="D6894" s="489">
        <v>154.69999999999999</v>
      </c>
    </row>
    <row r="6895" spans="1:4" x14ac:dyDescent="0.25">
      <c r="A6895" s="67">
        <v>74010145</v>
      </c>
      <c r="B6895" s="63" t="s">
        <v>1932</v>
      </c>
      <c r="C6895" s="67" t="s">
        <v>77</v>
      </c>
      <c r="D6895" s="489">
        <v>47.6</v>
      </c>
    </row>
    <row r="6896" spans="1:4" x14ac:dyDescent="0.25">
      <c r="A6896" s="67">
        <v>74010146</v>
      </c>
      <c r="B6896" s="63" t="s">
        <v>1948</v>
      </c>
      <c r="C6896" s="67" t="s">
        <v>77</v>
      </c>
      <c r="D6896" s="489">
        <v>47.6</v>
      </c>
    </row>
    <row r="6897" spans="1:4" x14ac:dyDescent="0.25">
      <c r="A6897" s="67">
        <v>74010147</v>
      </c>
      <c r="B6897" s="63" t="s">
        <v>1952</v>
      </c>
      <c r="C6897" s="67" t="s">
        <v>77</v>
      </c>
      <c r="D6897" s="489">
        <v>53.55</v>
      </c>
    </row>
    <row r="6898" spans="1:4" x14ac:dyDescent="0.25">
      <c r="A6898" s="67">
        <v>74010148</v>
      </c>
      <c r="B6898" s="63" t="s">
        <v>1960</v>
      </c>
      <c r="C6898" s="67" t="s">
        <v>77</v>
      </c>
      <c r="D6898" s="489">
        <v>69.62</v>
      </c>
    </row>
    <row r="6899" spans="1:4" x14ac:dyDescent="0.25">
      <c r="A6899" s="67">
        <v>74010149</v>
      </c>
      <c r="B6899" s="63" t="s">
        <v>1978</v>
      </c>
      <c r="C6899" s="67" t="s">
        <v>77</v>
      </c>
      <c r="D6899" s="489">
        <v>47.6</v>
      </c>
    </row>
    <row r="6900" spans="1:4" x14ac:dyDescent="0.25">
      <c r="A6900" s="67">
        <v>74010150</v>
      </c>
      <c r="B6900" s="63" t="s">
        <v>2004</v>
      </c>
      <c r="C6900" s="67" t="s">
        <v>77</v>
      </c>
      <c r="D6900" s="489">
        <v>34.26</v>
      </c>
    </row>
    <row r="6901" spans="1:4" x14ac:dyDescent="0.25">
      <c r="A6901" s="67">
        <v>74010151</v>
      </c>
      <c r="B6901" s="63" t="s">
        <v>2016</v>
      </c>
      <c r="C6901" s="67" t="s">
        <v>77</v>
      </c>
      <c r="D6901" s="489">
        <v>39.6</v>
      </c>
    </row>
    <row r="6902" spans="1:4" x14ac:dyDescent="0.25">
      <c r="A6902" s="67">
        <v>74010152</v>
      </c>
      <c r="B6902" s="63" t="s">
        <v>2020</v>
      </c>
      <c r="C6902" s="67" t="s">
        <v>77</v>
      </c>
      <c r="D6902" s="489">
        <v>44.63</v>
      </c>
    </row>
    <row r="6903" spans="1:4" x14ac:dyDescent="0.25">
      <c r="A6903" s="67">
        <v>74010153</v>
      </c>
      <c r="B6903" s="63" t="s">
        <v>2028</v>
      </c>
      <c r="C6903" s="67" t="s">
        <v>77</v>
      </c>
      <c r="D6903" s="489">
        <v>44.63</v>
      </c>
    </row>
    <row r="6904" spans="1:4" x14ac:dyDescent="0.25">
      <c r="A6904" s="67">
        <v>74010154</v>
      </c>
      <c r="B6904" s="63" t="s">
        <v>2032</v>
      </c>
      <c r="C6904" s="67" t="s">
        <v>77</v>
      </c>
      <c r="D6904" s="489">
        <v>99.67</v>
      </c>
    </row>
    <row r="6905" spans="1:4" x14ac:dyDescent="0.25">
      <c r="A6905" s="67">
        <v>74010155</v>
      </c>
      <c r="B6905" s="63" t="s">
        <v>2036</v>
      </c>
      <c r="C6905" s="67" t="s">
        <v>77</v>
      </c>
      <c r="D6905" s="489">
        <v>60.96</v>
      </c>
    </row>
    <row r="6906" spans="1:4" x14ac:dyDescent="0.25">
      <c r="A6906" s="67">
        <v>74010156</v>
      </c>
      <c r="B6906" s="63" t="s">
        <v>2044</v>
      </c>
      <c r="C6906" s="67" t="s">
        <v>77</v>
      </c>
      <c r="D6906" s="489">
        <v>50.58</v>
      </c>
    </row>
    <row r="6907" spans="1:4" x14ac:dyDescent="0.25">
      <c r="A6907" s="67">
        <v>74010157</v>
      </c>
      <c r="B6907" s="63" t="s">
        <v>2054</v>
      </c>
      <c r="C6907" s="67" t="s">
        <v>77</v>
      </c>
      <c r="D6907" s="489">
        <v>47.6</v>
      </c>
    </row>
    <row r="6908" spans="1:4" x14ac:dyDescent="0.25">
      <c r="A6908" s="67">
        <v>74010158</v>
      </c>
      <c r="B6908" s="63" t="s">
        <v>2066</v>
      </c>
      <c r="C6908" s="67" t="s">
        <v>77</v>
      </c>
      <c r="D6908" s="489">
        <v>71.319999999999993</v>
      </c>
    </row>
    <row r="6909" spans="1:4" x14ac:dyDescent="0.25">
      <c r="A6909" s="67">
        <v>74010159</v>
      </c>
      <c r="B6909" s="63" t="s">
        <v>2074</v>
      </c>
      <c r="C6909" s="67" t="s">
        <v>77</v>
      </c>
      <c r="D6909" s="489">
        <v>47.6</v>
      </c>
    </row>
    <row r="6910" spans="1:4" x14ac:dyDescent="0.25">
      <c r="A6910" s="67">
        <v>74010160</v>
      </c>
      <c r="B6910" s="63" t="s">
        <v>2082</v>
      </c>
      <c r="C6910" s="67" t="s">
        <v>77</v>
      </c>
      <c r="D6910" s="489">
        <v>69.62</v>
      </c>
    </row>
    <row r="6911" spans="1:4" x14ac:dyDescent="0.25">
      <c r="A6911" s="67">
        <v>74010161</v>
      </c>
      <c r="B6911" s="63" t="s">
        <v>2088</v>
      </c>
      <c r="C6911" s="67" t="s">
        <v>77</v>
      </c>
      <c r="D6911" s="489">
        <v>50.02</v>
      </c>
    </row>
    <row r="6912" spans="1:4" x14ac:dyDescent="0.25">
      <c r="A6912" s="67">
        <v>74010162</v>
      </c>
      <c r="B6912" s="63" t="s">
        <v>2098</v>
      </c>
      <c r="C6912" s="67" t="s">
        <v>77</v>
      </c>
      <c r="D6912" s="489">
        <v>165.16</v>
      </c>
    </row>
    <row r="6913" spans="1:4" x14ac:dyDescent="0.25">
      <c r="A6913" s="67">
        <v>74010163</v>
      </c>
      <c r="B6913" s="63" t="s">
        <v>2110</v>
      </c>
      <c r="C6913" s="67" t="s">
        <v>77</v>
      </c>
      <c r="D6913" s="489">
        <v>47.6</v>
      </c>
    </row>
    <row r="6914" spans="1:4" x14ac:dyDescent="0.25">
      <c r="A6914" s="67">
        <v>74010164</v>
      </c>
      <c r="B6914" s="63" t="s">
        <v>2114</v>
      </c>
      <c r="C6914" s="67" t="s">
        <v>77</v>
      </c>
      <c r="D6914" s="489">
        <v>47.6</v>
      </c>
    </row>
    <row r="6915" spans="1:4" x14ac:dyDescent="0.25">
      <c r="A6915" s="67">
        <v>74010165</v>
      </c>
      <c r="B6915" s="63" t="s">
        <v>2118</v>
      </c>
      <c r="C6915" s="67" t="s">
        <v>77</v>
      </c>
      <c r="D6915" s="489">
        <v>69.62</v>
      </c>
    </row>
    <row r="6916" spans="1:4" x14ac:dyDescent="0.25">
      <c r="A6916" s="67">
        <v>74010166</v>
      </c>
      <c r="B6916" s="63" t="s">
        <v>2122</v>
      </c>
      <c r="C6916" s="67" t="s">
        <v>77</v>
      </c>
      <c r="D6916" s="489">
        <v>69.62</v>
      </c>
    </row>
    <row r="6917" spans="1:4" x14ac:dyDescent="0.25">
      <c r="A6917" s="67">
        <v>74010167</v>
      </c>
      <c r="B6917" s="63" t="s">
        <v>2126</v>
      </c>
      <c r="C6917" s="67" t="s">
        <v>77</v>
      </c>
      <c r="D6917" s="489">
        <v>50.02</v>
      </c>
    </row>
    <row r="6918" spans="1:4" x14ac:dyDescent="0.25">
      <c r="A6918" s="67">
        <v>74010168</v>
      </c>
      <c r="B6918" s="63" t="s">
        <v>2130</v>
      </c>
      <c r="C6918" s="67" t="s">
        <v>77</v>
      </c>
      <c r="D6918" s="489">
        <v>50.02</v>
      </c>
    </row>
    <row r="6919" spans="1:4" x14ac:dyDescent="0.25">
      <c r="A6919" s="67">
        <v>74010169</v>
      </c>
      <c r="B6919" s="63" t="s">
        <v>2134</v>
      </c>
      <c r="C6919" s="67" t="s">
        <v>77</v>
      </c>
      <c r="D6919" s="489">
        <v>65.95</v>
      </c>
    </row>
    <row r="6920" spans="1:4" x14ac:dyDescent="0.25">
      <c r="A6920" s="67">
        <v>74010170</v>
      </c>
      <c r="B6920" s="63" t="s">
        <v>2138</v>
      </c>
      <c r="C6920" s="67" t="s">
        <v>77</v>
      </c>
      <c r="D6920" s="489">
        <v>75.180000000000007</v>
      </c>
    </row>
    <row r="6921" spans="1:4" x14ac:dyDescent="0.25">
      <c r="A6921" s="67">
        <v>74010171</v>
      </c>
      <c r="B6921" s="63" t="s">
        <v>2154</v>
      </c>
      <c r="C6921" s="67" t="s">
        <v>77</v>
      </c>
      <c r="D6921" s="489">
        <v>30.79</v>
      </c>
    </row>
    <row r="6922" spans="1:4" x14ac:dyDescent="0.25">
      <c r="A6922" s="67">
        <v>74010172</v>
      </c>
      <c r="B6922" s="63" t="s">
        <v>2158</v>
      </c>
      <c r="C6922" s="67" t="s">
        <v>77</v>
      </c>
      <c r="D6922" s="489">
        <v>47.6</v>
      </c>
    </row>
    <row r="6923" spans="1:4" x14ac:dyDescent="0.25">
      <c r="A6923" s="67">
        <v>74010173</v>
      </c>
      <c r="B6923" s="63" t="s">
        <v>2168</v>
      </c>
      <c r="C6923" s="67" t="s">
        <v>77</v>
      </c>
      <c r="D6923" s="489">
        <v>47.6</v>
      </c>
    </row>
    <row r="6924" spans="1:4" x14ac:dyDescent="0.25">
      <c r="A6924" s="67">
        <v>74010174</v>
      </c>
      <c r="B6924" s="63" t="s">
        <v>2172</v>
      </c>
      <c r="C6924" s="67" t="s">
        <v>77</v>
      </c>
      <c r="D6924" s="489">
        <v>45.22</v>
      </c>
    </row>
    <row r="6925" spans="1:4" x14ac:dyDescent="0.25">
      <c r="A6925" s="67">
        <v>74010175</v>
      </c>
      <c r="B6925" s="63" t="s">
        <v>2176</v>
      </c>
      <c r="C6925" s="67" t="s">
        <v>77</v>
      </c>
      <c r="D6925" s="489">
        <v>47.6</v>
      </c>
    </row>
    <row r="6926" spans="1:4" x14ac:dyDescent="0.25">
      <c r="A6926" s="67">
        <v>74010180</v>
      </c>
      <c r="B6926" s="63" t="s">
        <v>2194</v>
      </c>
      <c r="C6926" s="67" t="s">
        <v>77</v>
      </c>
      <c r="D6926" s="489">
        <v>35.700000000000003</v>
      </c>
    </row>
    <row r="6927" spans="1:4" x14ac:dyDescent="0.25">
      <c r="A6927" s="67">
        <v>74010181</v>
      </c>
      <c r="B6927" s="63" t="s">
        <v>2198</v>
      </c>
      <c r="C6927" s="67" t="s">
        <v>77</v>
      </c>
      <c r="D6927" s="489">
        <v>35.700000000000003</v>
      </c>
    </row>
    <row r="6928" spans="1:4" x14ac:dyDescent="0.25">
      <c r="A6928" s="67">
        <v>74010182</v>
      </c>
      <c r="B6928" s="63" t="s">
        <v>2202</v>
      </c>
      <c r="C6928" s="67" t="s">
        <v>77</v>
      </c>
      <c r="D6928" s="489">
        <v>34.33</v>
      </c>
    </row>
    <row r="6929" spans="1:4" x14ac:dyDescent="0.25">
      <c r="A6929" s="67">
        <v>74010176</v>
      </c>
      <c r="B6929" s="63" t="s">
        <v>2212</v>
      </c>
      <c r="C6929" s="67" t="s">
        <v>77</v>
      </c>
      <c r="D6929" s="489">
        <v>52.99</v>
      </c>
    </row>
    <row r="6930" spans="1:4" x14ac:dyDescent="0.25">
      <c r="A6930" s="67">
        <v>74010177</v>
      </c>
      <c r="B6930" s="63" t="s">
        <v>2218</v>
      </c>
      <c r="C6930" s="67" t="s">
        <v>77</v>
      </c>
      <c r="D6930" s="489">
        <v>50.24</v>
      </c>
    </row>
    <row r="6931" spans="1:4" x14ac:dyDescent="0.25">
      <c r="A6931" s="67">
        <v>74010178</v>
      </c>
      <c r="B6931" s="63" t="s">
        <v>2238</v>
      </c>
      <c r="C6931" s="67" t="s">
        <v>77</v>
      </c>
      <c r="D6931" s="489">
        <v>53.55</v>
      </c>
    </row>
    <row r="6932" spans="1:4" x14ac:dyDescent="0.25">
      <c r="A6932" s="67">
        <v>74010179</v>
      </c>
      <c r="B6932" s="63" t="s">
        <v>2240</v>
      </c>
      <c r="C6932" s="67" t="s">
        <v>77</v>
      </c>
      <c r="D6932" s="489">
        <v>47.6</v>
      </c>
    </row>
    <row r="6933" spans="1:4" x14ac:dyDescent="0.25">
      <c r="A6933" s="67">
        <v>311400</v>
      </c>
      <c r="B6933" s="63" t="s">
        <v>14137</v>
      </c>
      <c r="C6933" s="67"/>
      <c r="D6933" s="489"/>
    </row>
    <row r="6934" spans="1:4" x14ac:dyDescent="0.25">
      <c r="A6934" s="67">
        <v>74010215</v>
      </c>
      <c r="B6934" s="63" t="s">
        <v>1882</v>
      </c>
      <c r="C6934" s="67" t="s">
        <v>77</v>
      </c>
      <c r="D6934" s="489">
        <v>178.5</v>
      </c>
    </row>
    <row r="6935" spans="1:4" x14ac:dyDescent="0.25">
      <c r="A6935" s="67">
        <v>74010183</v>
      </c>
      <c r="B6935" s="63" t="s">
        <v>1892</v>
      </c>
      <c r="C6935" s="67" t="s">
        <v>77</v>
      </c>
      <c r="D6935" s="489">
        <v>119</v>
      </c>
    </row>
    <row r="6936" spans="1:4" x14ac:dyDescent="0.25">
      <c r="A6936" s="67">
        <v>74010184</v>
      </c>
      <c r="B6936" s="63" t="s">
        <v>1894</v>
      </c>
      <c r="C6936" s="67" t="s">
        <v>77</v>
      </c>
      <c r="D6936" s="489">
        <v>119</v>
      </c>
    </row>
    <row r="6937" spans="1:4" x14ac:dyDescent="0.25">
      <c r="A6937" s="67">
        <v>74010185</v>
      </c>
      <c r="B6937" s="63" t="s">
        <v>1896</v>
      </c>
      <c r="C6937" s="67" t="s">
        <v>77</v>
      </c>
      <c r="D6937" s="489">
        <v>119</v>
      </c>
    </row>
    <row r="6938" spans="1:4" x14ac:dyDescent="0.25">
      <c r="A6938" s="67">
        <v>74010186</v>
      </c>
      <c r="B6938" s="63" t="s">
        <v>1898</v>
      </c>
      <c r="C6938" s="67" t="s">
        <v>77</v>
      </c>
      <c r="D6938" s="489">
        <v>119</v>
      </c>
    </row>
    <row r="6939" spans="1:4" x14ac:dyDescent="0.25">
      <c r="A6939" s="67">
        <v>74010216</v>
      </c>
      <c r="B6939" s="63" t="s">
        <v>1916</v>
      </c>
      <c r="C6939" s="67" t="s">
        <v>77</v>
      </c>
      <c r="D6939" s="489">
        <v>77.349999999999994</v>
      </c>
    </row>
    <row r="6940" spans="1:4" x14ac:dyDescent="0.25">
      <c r="A6940" s="67">
        <v>74010217</v>
      </c>
      <c r="B6940" s="63" t="s">
        <v>1918</v>
      </c>
      <c r="C6940" s="67" t="s">
        <v>77</v>
      </c>
      <c r="D6940" s="489">
        <v>98.18</v>
      </c>
    </row>
    <row r="6941" spans="1:4" x14ac:dyDescent="0.25">
      <c r="A6941" s="67">
        <v>74010218</v>
      </c>
      <c r="B6941" s="63" t="s">
        <v>1930</v>
      </c>
      <c r="C6941" s="67" t="s">
        <v>77</v>
      </c>
      <c r="D6941" s="489">
        <v>146.79</v>
      </c>
    </row>
    <row r="6942" spans="1:4" x14ac:dyDescent="0.25">
      <c r="A6942" s="67">
        <v>74010219</v>
      </c>
      <c r="B6942" s="63" t="s">
        <v>1938</v>
      </c>
      <c r="C6942" s="67" t="s">
        <v>77</v>
      </c>
      <c r="D6942" s="489">
        <v>190.4</v>
      </c>
    </row>
    <row r="6943" spans="1:4" x14ac:dyDescent="0.25">
      <c r="A6943" s="67">
        <v>74010220</v>
      </c>
      <c r="B6943" s="63" t="s">
        <v>1940</v>
      </c>
      <c r="C6943" s="67" t="s">
        <v>77</v>
      </c>
      <c r="D6943" s="489">
        <v>190.4</v>
      </c>
    </row>
    <row r="6944" spans="1:4" x14ac:dyDescent="0.25">
      <c r="A6944" s="67">
        <v>74010221</v>
      </c>
      <c r="B6944" s="63" t="s">
        <v>1942</v>
      </c>
      <c r="C6944" s="67" t="s">
        <v>77</v>
      </c>
      <c r="D6944" s="489">
        <v>190.4</v>
      </c>
    </row>
    <row r="6945" spans="1:4" x14ac:dyDescent="0.25">
      <c r="A6945" s="67">
        <v>74010222</v>
      </c>
      <c r="B6945" s="63" t="s">
        <v>1944</v>
      </c>
      <c r="C6945" s="67" t="s">
        <v>77</v>
      </c>
      <c r="D6945" s="489">
        <v>190.4</v>
      </c>
    </row>
    <row r="6946" spans="1:4" x14ac:dyDescent="0.25">
      <c r="A6946" s="67">
        <v>74010187</v>
      </c>
      <c r="B6946" s="63" t="s">
        <v>1970</v>
      </c>
      <c r="C6946" s="67" t="s">
        <v>77</v>
      </c>
      <c r="D6946" s="489">
        <v>92.82</v>
      </c>
    </row>
    <row r="6947" spans="1:4" x14ac:dyDescent="0.25">
      <c r="A6947" s="67">
        <v>74010188</v>
      </c>
      <c r="B6947" s="63" t="s">
        <v>1972</v>
      </c>
      <c r="C6947" s="67" t="s">
        <v>77</v>
      </c>
      <c r="D6947" s="489">
        <v>92.82</v>
      </c>
    </row>
    <row r="6948" spans="1:4" x14ac:dyDescent="0.25">
      <c r="A6948" s="67">
        <v>74010189</v>
      </c>
      <c r="B6948" s="63" t="s">
        <v>1974</v>
      </c>
      <c r="C6948" s="67" t="s">
        <v>77</v>
      </c>
      <c r="D6948" s="489">
        <v>92.82</v>
      </c>
    </row>
    <row r="6949" spans="1:4" x14ac:dyDescent="0.25">
      <c r="A6949" s="67">
        <v>74010190</v>
      </c>
      <c r="B6949" s="63" t="s">
        <v>1976</v>
      </c>
      <c r="C6949" s="67" t="s">
        <v>77</v>
      </c>
      <c r="D6949" s="489">
        <v>92.82</v>
      </c>
    </row>
    <row r="6950" spans="1:4" x14ac:dyDescent="0.25">
      <c r="A6950" s="67">
        <v>74010191</v>
      </c>
      <c r="B6950" s="63" t="s">
        <v>1982</v>
      </c>
      <c r="C6950" s="67" t="s">
        <v>77</v>
      </c>
      <c r="D6950" s="489">
        <v>260.61</v>
      </c>
    </row>
    <row r="6951" spans="1:4" x14ac:dyDescent="0.25">
      <c r="A6951" s="67">
        <v>74010192</v>
      </c>
      <c r="B6951" s="63" t="s">
        <v>1984</v>
      </c>
      <c r="C6951" s="67" t="s">
        <v>77</v>
      </c>
      <c r="D6951" s="489">
        <v>441.49</v>
      </c>
    </row>
    <row r="6952" spans="1:4" x14ac:dyDescent="0.25">
      <c r="A6952" s="67">
        <v>74010193</v>
      </c>
      <c r="B6952" s="63" t="s">
        <v>1986</v>
      </c>
      <c r="C6952" s="67" t="s">
        <v>77</v>
      </c>
      <c r="D6952" s="489">
        <v>671.16</v>
      </c>
    </row>
    <row r="6953" spans="1:4" x14ac:dyDescent="0.25">
      <c r="A6953" s="67">
        <v>74010194</v>
      </c>
      <c r="B6953" s="63" t="s">
        <v>1988</v>
      </c>
      <c r="C6953" s="67" t="s">
        <v>77</v>
      </c>
      <c r="D6953" s="489">
        <v>75.58</v>
      </c>
    </row>
    <row r="6954" spans="1:4" x14ac:dyDescent="0.25">
      <c r="A6954" s="67">
        <v>74010195</v>
      </c>
      <c r="B6954" s="63" t="s">
        <v>1990</v>
      </c>
      <c r="C6954" s="67" t="s">
        <v>77</v>
      </c>
      <c r="D6954" s="489">
        <v>75.58</v>
      </c>
    </row>
    <row r="6955" spans="1:4" x14ac:dyDescent="0.25">
      <c r="A6955" s="67">
        <v>74010196</v>
      </c>
      <c r="B6955" s="63" t="s">
        <v>1992</v>
      </c>
      <c r="C6955" s="67" t="s">
        <v>77</v>
      </c>
      <c r="D6955" s="489">
        <v>75.58</v>
      </c>
    </row>
    <row r="6956" spans="1:4" x14ac:dyDescent="0.25">
      <c r="A6956" s="67">
        <v>74010197</v>
      </c>
      <c r="B6956" s="63" t="s">
        <v>1994</v>
      </c>
      <c r="C6956" s="67" t="s">
        <v>77</v>
      </c>
      <c r="D6956" s="489">
        <v>75.58</v>
      </c>
    </row>
    <row r="6957" spans="1:4" x14ac:dyDescent="0.25">
      <c r="A6957" s="67">
        <v>74010198</v>
      </c>
      <c r="B6957" s="63" t="s">
        <v>1996</v>
      </c>
      <c r="C6957" s="67" t="s">
        <v>77</v>
      </c>
      <c r="D6957" s="489">
        <v>75.58</v>
      </c>
    </row>
    <row r="6958" spans="1:4" x14ac:dyDescent="0.25">
      <c r="A6958" s="67">
        <v>74010199</v>
      </c>
      <c r="B6958" s="63" t="s">
        <v>1998</v>
      </c>
      <c r="C6958" s="67" t="s">
        <v>77</v>
      </c>
      <c r="D6958" s="489">
        <v>75.58</v>
      </c>
    </row>
    <row r="6959" spans="1:4" x14ac:dyDescent="0.25">
      <c r="A6959" s="67">
        <v>74010214</v>
      </c>
      <c r="B6959" s="63" t="s">
        <v>2000</v>
      </c>
      <c r="C6959" s="67" t="s">
        <v>77</v>
      </c>
      <c r="D6959" s="489">
        <v>309.39999999999998</v>
      </c>
    </row>
    <row r="6960" spans="1:4" x14ac:dyDescent="0.25">
      <c r="A6960" s="67">
        <v>74010213</v>
      </c>
      <c r="B6960" s="63" t="s">
        <v>2002</v>
      </c>
      <c r="C6960" s="67" t="s">
        <v>77</v>
      </c>
      <c r="D6960" s="489">
        <v>154.69999999999999</v>
      </c>
    </row>
    <row r="6961" spans="1:4" x14ac:dyDescent="0.25">
      <c r="A6961" s="67">
        <v>74010200</v>
      </c>
      <c r="B6961" s="63" t="s">
        <v>2008</v>
      </c>
      <c r="C6961" s="67" t="s">
        <v>77</v>
      </c>
      <c r="D6961" s="489">
        <v>77.349999999999994</v>
      </c>
    </row>
    <row r="6962" spans="1:4" x14ac:dyDescent="0.25">
      <c r="A6962" s="67">
        <v>74010201</v>
      </c>
      <c r="B6962" s="63" t="s">
        <v>2010</v>
      </c>
      <c r="C6962" s="67" t="s">
        <v>77</v>
      </c>
      <c r="D6962" s="489">
        <v>77.349999999999994</v>
      </c>
    </row>
    <row r="6963" spans="1:4" x14ac:dyDescent="0.25">
      <c r="A6963" s="67">
        <v>74010202</v>
      </c>
      <c r="B6963" s="63" t="s">
        <v>2012</v>
      </c>
      <c r="C6963" s="67" t="s">
        <v>77</v>
      </c>
      <c r="D6963" s="489">
        <v>77.349999999999994</v>
      </c>
    </row>
    <row r="6964" spans="1:4" x14ac:dyDescent="0.25">
      <c r="A6964" s="67">
        <v>74010203</v>
      </c>
      <c r="B6964" s="63" t="s">
        <v>2014</v>
      </c>
      <c r="C6964" s="67" t="s">
        <v>77</v>
      </c>
      <c r="D6964" s="489">
        <v>77.349999999999994</v>
      </c>
    </row>
    <row r="6965" spans="1:4" x14ac:dyDescent="0.25">
      <c r="A6965" s="67">
        <v>74010208</v>
      </c>
      <c r="B6965" s="63" t="s">
        <v>2052</v>
      </c>
      <c r="C6965" s="67" t="s">
        <v>77</v>
      </c>
      <c r="D6965" s="489">
        <v>47.6</v>
      </c>
    </row>
    <row r="6966" spans="1:4" x14ac:dyDescent="0.25">
      <c r="A6966" s="67">
        <v>74010204</v>
      </c>
      <c r="B6966" s="63" t="s">
        <v>2058</v>
      </c>
      <c r="C6966" s="67" t="s">
        <v>77</v>
      </c>
      <c r="D6966" s="489">
        <v>77.349999999999994</v>
      </c>
    </row>
    <row r="6967" spans="1:4" x14ac:dyDescent="0.25">
      <c r="A6967" s="67">
        <v>74010205</v>
      </c>
      <c r="B6967" s="63" t="s">
        <v>2060</v>
      </c>
      <c r="C6967" s="67" t="s">
        <v>77</v>
      </c>
      <c r="D6967" s="489">
        <v>77.349999999999994</v>
      </c>
    </row>
    <row r="6968" spans="1:4" x14ac:dyDescent="0.25">
      <c r="A6968" s="67">
        <v>74010206</v>
      </c>
      <c r="B6968" s="63" t="s">
        <v>2062</v>
      </c>
      <c r="C6968" s="67" t="s">
        <v>77</v>
      </c>
      <c r="D6968" s="489">
        <v>77.349999999999994</v>
      </c>
    </row>
    <row r="6969" spans="1:4" x14ac:dyDescent="0.25">
      <c r="A6969" s="67">
        <v>74010207</v>
      </c>
      <c r="B6969" s="63" t="s">
        <v>2064</v>
      </c>
      <c r="C6969" s="67" t="s">
        <v>77</v>
      </c>
      <c r="D6969" s="489">
        <v>77.349999999999994</v>
      </c>
    </row>
    <row r="6970" spans="1:4" x14ac:dyDescent="0.25">
      <c r="A6970" s="67">
        <v>74010223</v>
      </c>
      <c r="B6970" s="63" t="s">
        <v>2092</v>
      </c>
      <c r="C6970" s="67" t="s">
        <v>77</v>
      </c>
      <c r="D6970" s="489">
        <v>214.2</v>
      </c>
    </row>
    <row r="6971" spans="1:4" x14ac:dyDescent="0.25">
      <c r="A6971" s="67">
        <v>74010225</v>
      </c>
      <c r="B6971" s="63" t="s">
        <v>2100</v>
      </c>
      <c r="C6971" s="67" t="s">
        <v>77</v>
      </c>
      <c r="D6971" s="489">
        <v>154.69999999999999</v>
      </c>
    </row>
    <row r="6972" spans="1:4" x14ac:dyDescent="0.25">
      <c r="A6972" s="67">
        <v>74010224</v>
      </c>
      <c r="B6972" s="63" t="s">
        <v>2102</v>
      </c>
      <c r="C6972" s="67" t="s">
        <v>77</v>
      </c>
      <c r="D6972" s="489">
        <v>154.69999999999999</v>
      </c>
    </row>
    <row r="6973" spans="1:4" x14ac:dyDescent="0.25">
      <c r="A6973" s="67">
        <v>74010226</v>
      </c>
      <c r="B6973" s="63" t="s">
        <v>2152</v>
      </c>
      <c r="C6973" s="67" t="s">
        <v>77</v>
      </c>
      <c r="D6973" s="489">
        <v>154.69999999999999</v>
      </c>
    </row>
    <row r="6974" spans="1:4" x14ac:dyDescent="0.25">
      <c r="A6974" s="67">
        <v>74010209</v>
      </c>
      <c r="B6974" s="63" t="s">
        <v>2162</v>
      </c>
      <c r="C6974" s="67" t="s">
        <v>77</v>
      </c>
      <c r="D6974" s="489">
        <v>77.349999999999994</v>
      </c>
    </row>
    <row r="6975" spans="1:4" x14ac:dyDescent="0.25">
      <c r="A6975" s="67">
        <v>74010210</v>
      </c>
      <c r="B6975" s="63" t="s">
        <v>2164</v>
      </c>
      <c r="C6975" s="67" t="s">
        <v>77</v>
      </c>
      <c r="D6975" s="489">
        <v>77.349999999999994</v>
      </c>
    </row>
    <row r="6976" spans="1:4" x14ac:dyDescent="0.25">
      <c r="A6976" s="67">
        <v>74010211</v>
      </c>
      <c r="B6976" s="63" t="s">
        <v>2166</v>
      </c>
      <c r="C6976" s="67" t="s">
        <v>77</v>
      </c>
      <c r="D6976" s="489">
        <v>77.349999999999994</v>
      </c>
    </row>
    <row r="6977" spans="1:4" x14ac:dyDescent="0.25">
      <c r="A6977" s="67">
        <v>74010227</v>
      </c>
      <c r="B6977" s="63" t="s">
        <v>2206</v>
      </c>
      <c r="C6977" s="67" t="s">
        <v>77</v>
      </c>
      <c r="D6977" s="489">
        <v>54.15</v>
      </c>
    </row>
    <row r="6978" spans="1:4" x14ac:dyDescent="0.25">
      <c r="A6978" s="67">
        <v>74010228</v>
      </c>
      <c r="B6978" s="63" t="s">
        <v>2208</v>
      </c>
      <c r="C6978" s="67" t="s">
        <v>77</v>
      </c>
      <c r="D6978" s="489">
        <v>54.15</v>
      </c>
    </row>
    <row r="6979" spans="1:4" x14ac:dyDescent="0.25">
      <c r="A6979" s="67">
        <v>74010229</v>
      </c>
      <c r="B6979" s="63" t="s">
        <v>2210</v>
      </c>
      <c r="C6979" s="67" t="s">
        <v>77</v>
      </c>
      <c r="D6979" s="489">
        <v>54.15</v>
      </c>
    </row>
    <row r="6980" spans="1:4" x14ac:dyDescent="0.25">
      <c r="A6980" s="67">
        <v>74010212</v>
      </c>
      <c r="B6980" s="63" t="s">
        <v>2224</v>
      </c>
      <c r="C6980" s="67" t="s">
        <v>77</v>
      </c>
      <c r="D6980" s="489">
        <v>428.4</v>
      </c>
    </row>
    <row r="6981" spans="1:4" x14ac:dyDescent="0.25">
      <c r="A6981" s="67">
        <v>74010230</v>
      </c>
      <c r="B6981" s="63" t="s">
        <v>2232</v>
      </c>
      <c r="C6981" s="67" t="s">
        <v>77</v>
      </c>
      <c r="D6981" s="489">
        <v>142.80000000000001</v>
      </c>
    </row>
    <row r="6982" spans="1:4" x14ac:dyDescent="0.25">
      <c r="A6982" s="67">
        <v>74010231</v>
      </c>
      <c r="B6982" s="63" t="s">
        <v>2234</v>
      </c>
      <c r="C6982" s="67" t="s">
        <v>77</v>
      </c>
      <c r="D6982" s="489">
        <v>142.80000000000001</v>
      </c>
    </row>
    <row r="6983" spans="1:4" ht="25" x14ac:dyDescent="0.25">
      <c r="A6983" s="67">
        <v>319300</v>
      </c>
      <c r="B6983" s="63" t="s">
        <v>12603</v>
      </c>
      <c r="C6983" s="67"/>
      <c r="D6983" s="489"/>
    </row>
    <row r="6984" spans="1:4" ht="25" x14ac:dyDescent="0.25">
      <c r="A6984" s="67">
        <v>74010434</v>
      </c>
      <c r="B6984" s="63" t="s">
        <v>2672</v>
      </c>
      <c r="C6984" s="67" t="s">
        <v>1844</v>
      </c>
      <c r="D6984" s="489">
        <v>1785</v>
      </c>
    </row>
    <row r="6985" spans="1:4" ht="25" x14ac:dyDescent="0.25">
      <c r="A6985" s="67">
        <v>74010433</v>
      </c>
      <c r="B6985" s="63" t="s">
        <v>2673</v>
      </c>
      <c r="C6985" s="67" t="s">
        <v>1844</v>
      </c>
      <c r="D6985" s="489">
        <v>2177.6999999999998</v>
      </c>
    </row>
    <row r="6986" spans="1:4" x14ac:dyDescent="0.25">
      <c r="A6986" s="67">
        <v>315100</v>
      </c>
      <c r="B6986" s="63" t="s">
        <v>12604</v>
      </c>
      <c r="C6986" s="67"/>
      <c r="D6986" s="489"/>
    </row>
    <row r="6987" spans="1:4" ht="25" x14ac:dyDescent="0.25">
      <c r="A6987" s="67">
        <v>74010332</v>
      </c>
      <c r="B6987" s="63" t="s">
        <v>2674</v>
      </c>
      <c r="C6987" s="67" t="s">
        <v>1844</v>
      </c>
      <c r="D6987" s="489">
        <v>3094</v>
      </c>
    </row>
    <row r="6988" spans="1:4" ht="37.5" x14ac:dyDescent="0.25">
      <c r="A6988" s="67">
        <v>74010333</v>
      </c>
      <c r="B6988" s="63" t="s">
        <v>2675</v>
      </c>
      <c r="C6988" s="67" t="s">
        <v>1844</v>
      </c>
      <c r="D6988" s="489">
        <v>3790.15</v>
      </c>
    </row>
    <row r="6989" spans="1:4" ht="25" x14ac:dyDescent="0.25">
      <c r="A6989" s="67">
        <v>74010330</v>
      </c>
      <c r="B6989" s="63" t="s">
        <v>2676</v>
      </c>
      <c r="C6989" s="67" t="s">
        <v>74</v>
      </c>
      <c r="D6989" s="489">
        <v>1360.66</v>
      </c>
    </row>
    <row r="6990" spans="1:4" ht="25" x14ac:dyDescent="0.25">
      <c r="A6990" s="67">
        <v>74010331</v>
      </c>
      <c r="B6990" s="63" t="s">
        <v>2677</v>
      </c>
      <c r="C6990" s="67" t="s">
        <v>77</v>
      </c>
      <c r="D6990" s="489">
        <v>655.71</v>
      </c>
    </row>
    <row r="6991" spans="1:4" ht="25" x14ac:dyDescent="0.25">
      <c r="A6991" s="67">
        <v>74010327</v>
      </c>
      <c r="B6991" s="63" t="s">
        <v>2678</v>
      </c>
      <c r="C6991" s="67" t="s">
        <v>74</v>
      </c>
      <c r="D6991" s="489">
        <v>805.24</v>
      </c>
    </row>
    <row r="6992" spans="1:4" ht="25" x14ac:dyDescent="0.25">
      <c r="A6992" s="67">
        <v>74010322</v>
      </c>
      <c r="B6992" s="63" t="s">
        <v>2679</v>
      </c>
      <c r="C6992" s="67" t="s">
        <v>77</v>
      </c>
      <c r="D6992" s="489">
        <v>304.83</v>
      </c>
    </row>
    <row r="6993" spans="1:4" ht="25" x14ac:dyDescent="0.25">
      <c r="A6993" s="67">
        <v>74010328</v>
      </c>
      <c r="B6993" s="63" t="s">
        <v>2680</v>
      </c>
      <c r="C6993" s="67" t="s">
        <v>74</v>
      </c>
      <c r="D6993" s="489">
        <v>1037.67</v>
      </c>
    </row>
    <row r="6994" spans="1:4" ht="25" x14ac:dyDescent="0.25">
      <c r="A6994" s="67">
        <v>74010329</v>
      </c>
      <c r="B6994" s="63" t="s">
        <v>2681</v>
      </c>
      <c r="C6994" s="67" t="s">
        <v>74</v>
      </c>
      <c r="D6994" s="489">
        <v>348.67</v>
      </c>
    </row>
    <row r="6995" spans="1:4" ht="25" x14ac:dyDescent="0.25">
      <c r="A6995" s="67">
        <v>74010324</v>
      </c>
      <c r="B6995" s="63" t="s">
        <v>2682</v>
      </c>
      <c r="C6995" s="67" t="s">
        <v>77</v>
      </c>
      <c r="D6995" s="489">
        <v>280.86</v>
      </c>
    </row>
    <row r="6996" spans="1:4" ht="25" x14ac:dyDescent="0.25">
      <c r="A6996" s="67">
        <v>74010323</v>
      </c>
      <c r="B6996" s="63" t="s">
        <v>2683</v>
      </c>
      <c r="C6996" s="67" t="s">
        <v>77</v>
      </c>
      <c r="D6996" s="489">
        <v>187.13</v>
      </c>
    </row>
    <row r="6997" spans="1:4" ht="25" x14ac:dyDescent="0.25">
      <c r="A6997" s="67">
        <v>74010325</v>
      </c>
      <c r="B6997" s="63" t="s">
        <v>2684</v>
      </c>
      <c r="C6997" s="67" t="s">
        <v>77</v>
      </c>
      <c r="D6997" s="489">
        <v>822.43</v>
      </c>
    </row>
    <row r="6998" spans="1:4" ht="25" x14ac:dyDescent="0.25">
      <c r="A6998" s="67">
        <v>74010326</v>
      </c>
      <c r="B6998" s="63" t="s">
        <v>2685</v>
      </c>
      <c r="C6998" s="67" t="s">
        <v>74</v>
      </c>
      <c r="D6998" s="489">
        <v>474.81</v>
      </c>
    </row>
    <row r="6999" spans="1:4" x14ac:dyDescent="0.25">
      <c r="A6999" s="67">
        <v>313100</v>
      </c>
      <c r="B6999" s="63" t="s">
        <v>12605</v>
      </c>
      <c r="C6999" s="67"/>
      <c r="D6999" s="489"/>
    </row>
    <row r="7000" spans="1:4" ht="25" x14ac:dyDescent="0.25">
      <c r="A7000" s="67">
        <v>74010297</v>
      </c>
      <c r="B7000" s="63" t="s">
        <v>2686</v>
      </c>
      <c r="C7000" s="67" t="s">
        <v>69</v>
      </c>
      <c r="D7000" s="489">
        <v>17.27</v>
      </c>
    </row>
    <row r="7001" spans="1:4" ht="25" x14ac:dyDescent="0.25">
      <c r="A7001" s="67">
        <v>74010298</v>
      </c>
      <c r="B7001" s="63" t="s">
        <v>2687</v>
      </c>
      <c r="C7001" s="67" t="s">
        <v>69</v>
      </c>
      <c r="D7001" s="489">
        <v>5.88</v>
      </c>
    </row>
    <row r="7002" spans="1:4" ht="25" x14ac:dyDescent="0.25">
      <c r="A7002" s="67">
        <v>74010299</v>
      </c>
      <c r="B7002" s="63" t="s">
        <v>2688</v>
      </c>
      <c r="C7002" s="67" t="s">
        <v>77</v>
      </c>
      <c r="D7002" s="489">
        <v>3268.23</v>
      </c>
    </row>
    <row r="7003" spans="1:4" ht="25" x14ac:dyDescent="0.25">
      <c r="A7003" s="67">
        <v>74010294</v>
      </c>
      <c r="B7003" s="63" t="s">
        <v>2689</v>
      </c>
      <c r="C7003" s="67" t="s">
        <v>77</v>
      </c>
      <c r="D7003" s="489">
        <v>880.6</v>
      </c>
    </row>
    <row r="7004" spans="1:4" ht="25" x14ac:dyDescent="0.25">
      <c r="A7004" s="67">
        <v>74010293</v>
      </c>
      <c r="B7004" s="63" t="s">
        <v>2690</v>
      </c>
      <c r="C7004" s="67" t="s">
        <v>77</v>
      </c>
      <c r="D7004" s="489">
        <v>294.91000000000003</v>
      </c>
    </row>
    <row r="7005" spans="1:4" ht="25" x14ac:dyDescent="0.25">
      <c r="A7005" s="67">
        <v>74010296</v>
      </c>
      <c r="B7005" s="63" t="s">
        <v>2691</v>
      </c>
      <c r="C7005" s="67" t="s">
        <v>77</v>
      </c>
      <c r="D7005" s="489">
        <v>1244.8900000000001</v>
      </c>
    </row>
    <row r="7006" spans="1:4" ht="25" x14ac:dyDescent="0.25">
      <c r="A7006" s="67">
        <v>74010295</v>
      </c>
      <c r="B7006" s="63" t="s">
        <v>2692</v>
      </c>
      <c r="C7006" s="67" t="s">
        <v>77</v>
      </c>
      <c r="D7006" s="489">
        <v>1194.22</v>
      </c>
    </row>
    <row r="7007" spans="1:4" x14ac:dyDescent="0.25">
      <c r="A7007" s="67">
        <v>310500</v>
      </c>
      <c r="B7007" s="63" t="s">
        <v>12606</v>
      </c>
      <c r="C7007" s="67"/>
      <c r="D7007" s="489"/>
    </row>
    <row r="7008" spans="1:4" x14ac:dyDescent="0.25">
      <c r="A7008" s="67">
        <v>74010047</v>
      </c>
      <c r="B7008" s="63" t="s">
        <v>2693</v>
      </c>
      <c r="C7008" s="67" t="s">
        <v>77</v>
      </c>
      <c r="D7008" s="489">
        <v>3045.42</v>
      </c>
    </row>
    <row r="7009" spans="1:4" x14ac:dyDescent="0.25">
      <c r="A7009" s="67">
        <v>74010048</v>
      </c>
      <c r="B7009" s="63" t="s">
        <v>2694</v>
      </c>
      <c r="C7009" s="67" t="s">
        <v>77</v>
      </c>
      <c r="D7009" s="489">
        <v>4737.32</v>
      </c>
    </row>
    <row r="7010" spans="1:4" x14ac:dyDescent="0.25">
      <c r="A7010" s="67">
        <v>74010046</v>
      </c>
      <c r="B7010" s="63" t="s">
        <v>2695</v>
      </c>
      <c r="C7010" s="67" t="s">
        <v>77</v>
      </c>
      <c r="D7010" s="489">
        <v>2030.28</v>
      </c>
    </row>
    <row r="7011" spans="1:4" ht="25" x14ac:dyDescent="0.25">
      <c r="A7011" s="67">
        <v>312800</v>
      </c>
      <c r="B7011" s="63" t="s">
        <v>12607</v>
      </c>
      <c r="C7011" s="67"/>
      <c r="D7011" s="489"/>
    </row>
    <row r="7012" spans="1:4" ht="37.5" x14ac:dyDescent="0.25">
      <c r="A7012" s="67">
        <v>74010290</v>
      </c>
      <c r="B7012" s="63" t="s">
        <v>2696</v>
      </c>
      <c r="C7012" s="67" t="s">
        <v>74</v>
      </c>
      <c r="D7012" s="489">
        <v>148.05000000000001</v>
      </c>
    </row>
    <row r="7013" spans="1:4" ht="25" x14ac:dyDescent="0.25">
      <c r="A7013" s="67">
        <v>74010292</v>
      </c>
      <c r="B7013" s="63" t="s">
        <v>2697</v>
      </c>
      <c r="C7013" s="67" t="s">
        <v>74</v>
      </c>
      <c r="D7013" s="489">
        <v>166.45</v>
      </c>
    </row>
    <row r="7014" spans="1:4" ht="37.5" x14ac:dyDescent="0.25">
      <c r="A7014" s="67">
        <v>74010288</v>
      </c>
      <c r="B7014" s="63" t="s">
        <v>2698</v>
      </c>
      <c r="C7014" s="67" t="s">
        <v>77</v>
      </c>
      <c r="D7014" s="489">
        <v>3123.75</v>
      </c>
    </row>
    <row r="7015" spans="1:4" ht="37.5" x14ac:dyDescent="0.25">
      <c r="A7015" s="67">
        <v>74010286</v>
      </c>
      <c r="B7015" s="63" t="s">
        <v>2699</v>
      </c>
      <c r="C7015" s="67" t="s">
        <v>77</v>
      </c>
      <c r="D7015" s="489">
        <v>1606.5</v>
      </c>
    </row>
    <row r="7016" spans="1:4" ht="37.5" x14ac:dyDescent="0.25">
      <c r="A7016" s="67">
        <v>74010287</v>
      </c>
      <c r="B7016" s="63" t="s">
        <v>2700</v>
      </c>
      <c r="C7016" s="67" t="s">
        <v>77</v>
      </c>
      <c r="D7016" s="489">
        <v>1753.33</v>
      </c>
    </row>
    <row r="7017" spans="1:4" ht="37.5" x14ac:dyDescent="0.25">
      <c r="A7017" s="67">
        <v>74010289</v>
      </c>
      <c r="B7017" s="63" t="s">
        <v>2701</v>
      </c>
      <c r="C7017" s="67" t="s">
        <v>77</v>
      </c>
      <c r="D7017" s="489">
        <v>5771.5</v>
      </c>
    </row>
    <row r="7018" spans="1:4" ht="25" x14ac:dyDescent="0.25">
      <c r="A7018" s="67">
        <v>74010291</v>
      </c>
      <c r="B7018" s="63" t="s">
        <v>2702</v>
      </c>
      <c r="C7018" s="67" t="s">
        <v>77</v>
      </c>
      <c r="D7018" s="489">
        <v>22306.66</v>
      </c>
    </row>
    <row r="7019" spans="1:4" x14ac:dyDescent="0.25">
      <c r="A7019" s="67">
        <v>312100</v>
      </c>
      <c r="B7019" s="63" t="s">
        <v>12608</v>
      </c>
      <c r="C7019" s="67"/>
      <c r="D7019" s="489"/>
    </row>
    <row r="7020" spans="1:4" x14ac:dyDescent="0.25">
      <c r="A7020" s="67">
        <v>74010233</v>
      </c>
      <c r="B7020" s="63" t="s">
        <v>2703</v>
      </c>
      <c r="C7020" s="67" t="s">
        <v>99</v>
      </c>
      <c r="D7020" s="489">
        <v>16.07</v>
      </c>
    </row>
    <row r="7021" spans="1:4" ht="25" x14ac:dyDescent="0.25">
      <c r="A7021" s="67">
        <v>74010240</v>
      </c>
      <c r="B7021" s="63" t="s">
        <v>2704</v>
      </c>
      <c r="C7021" s="67" t="s">
        <v>77</v>
      </c>
      <c r="D7021" s="489">
        <v>269.69</v>
      </c>
    </row>
    <row r="7022" spans="1:4" ht="25" x14ac:dyDescent="0.25">
      <c r="A7022" s="67">
        <v>74010239</v>
      </c>
      <c r="B7022" s="63" t="s">
        <v>2705</v>
      </c>
      <c r="C7022" s="67" t="s">
        <v>71</v>
      </c>
      <c r="D7022" s="489">
        <v>1938.07</v>
      </c>
    </row>
    <row r="7023" spans="1:4" ht="25" x14ac:dyDescent="0.25">
      <c r="A7023" s="67">
        <v>74010237</v>
      </c>
      <c r="B7023" s="63" t="s">
        <v>2706</v>
      </c>
      <c r="C7023" s="67" t="s">
        <v>75</v>
      </c>
      <c r="D7023" s="489">
        <v>523.6</v>
      </c>
    </row>
    <row r="7024" spans="1:4" ht="25" x14ac:dyDescent="0.25">
      <c r="A7024" s="67">
        <v>74010232</v>
      </c>
      <c r="B7024" s="63" t="s">
        <v>2707</v>
      </c>
      <c r="C7024" s="67" t="s">
        <v>77</v>
      </c>
      <c r="D7024" s="489">
        <v>2539.0300000000002</v>
      </c>
    </row>
    <row r="7025" spans="1:4" ht="25" x14ac:dyDescent="0.25">
      <c r="A7025" s="67">
        <v>74010235</v>
      </c>
      <c r="B7025" s="63" t="s">
        <v>2708</v>
      </c>
      <c r="C7025" s="67" t="s">
        <v>74</v>
      </c>
      <c r="D7025" s="489">
        <v>1047.2</v>
      </c>
    </row>
    <row r="7026" spans="1:4" ht="25" x14ac:dyDescent="0.25">
      <c r="A7026" s="67">
        <v>74010234</v>
      </c>
      <c r="B7026" s="63" t="s">
        <v>2709</v>
      </c>
      <c r="C7026" s="67" t="s">
        <v>74</v>
      </c>
      <c r="D7026" s="489">
        <v>922.25</v>
      </c>
    </row>
    <row r="7027" spans="1:4" ht="25" x14ac:dyDescent="0.25">
      <c r="A7027" s="67">
        <v>74010236</v>
      </c>
      <c r="B7027" s="63" t="s">
        <v>2710</v>
      </c>
      <c r="C7027" s="67" t="s">
        <v>74</v>
      </c>
      <c r="D7027" s="489">
        <v>1311.98</v>
      </c>
    </row>
    <row r="7028" spans="1:4" ht="25" x14ac:dyDescent="0.25">
      <c r="A7028" s="67">
        <v>74010238</v>
      </c>
      <c r="B7028" s="63" t="s">
        <v>2711</v>
      </c>
      <c r="C7028" s="67" t="s">
        <v>77</v>
      </c>
      <c r="D7028" s="489">
        <v>1250</v>
      </c>
    </row>
    <row r="7029" spans="1:4" ht="25" x14ac:dyDescent="0.25">
      <c r="A7029" s="67">
        <v>313500</v>
      </c>
      <c r="B7029" s="63" t="s">
        <v>12609</v>
      </c>
      <c r="C7029" s="67"/>
      <c r="D7029" s="489"/>
    </row>
    <row r="7030" spans="1:4" ht="25" x14ac:dyDescent="0.25">
      <c r="A7030" s="67">
        <v>74010305</v>
      </c>
      <c r="B7030" s="63" t="s">
        <v>2712</v>
      </c>
      <c r="C7030" s="67" t="s">
        <v>90</v>
      </c>
      <c r="D7030" s="489">
        <v>5259.8</v>
      </c>
    </row>
    <row r="7031" spans="1:4" ht="25" x14ac:dyDescent="0.25">
      <c r="A7031" s="67">
        <v>74010302</v>
      </c>
      <c r="B7031" s="63" t="s">
        <v>2713</v>
      </c>
      <c r="C7031" s="67" t="s">
        <v>77</v>
      </c>
      <c r="D7031" s="489">
        <v>12376</v>
      </c>
    </row>
    <row r="7032" spans="1:4" ht="25" x14ac:dyDescent="0.25">
      <c r="A7032" s="67">
        <v>74010303</v>
      </c>
      <c r="B7032" s="63" t="s">
        <v>2714</v>
      </c>
      <c r="C7032" s="67" t="s">
        <v>77</v>
      </c>
      <c r="D7032" s="489">
        <v>12376</v>
      </c>
    </row>
    <row r="7033" spans="1:4" ht="25" x14ac:dyDescent="0.25">
      <c r="A7033" s="67">
        <v>74010304</v>
      </c>
      <c r="B7033" s="63" t="s">
        <v>2715</v>
      </c>
      <c r="C7033" s="67" t="s">
        <v>77</v>
      </c>
      <c r="D7033" s="489">
        <v>12376</v>
      </c>
    </row>
    <row r="7034" spans="1:4" ht="25" x14ac:dyDescent="0.25">
      <c r="A7034" s="67">
        <v>74010301</v>
      </c>
      <c r="B7034" s="63" t="s">
        <v>2716</v>
      </c>
      <c r="C7034" s="67" t="s">
        <v>77</v>
      </c>
      <c r="D7034" s="489">
        <v>12376</v>
      </c>
    </row>
    <row r="7035" spans="1:4" ht="25" x14ac:dyDescent="0.25">
      <c r="A7035" s="67">
        <v>74010300</v>
      </c>
      <c r="B7035" s="63" t="s">
        <v>2717</v>
      </c>
      <c r="C7035" s="67" t="s">
        <v>77</v>
      </c>
      <c r="D7035" s="489">
        <v>9282</v>
      </c>
    </row>
    <row r="7036" spans="1:4" x14ac:dyDescent="0.25">
      <c r="A7036" s="67">
        <v>310400</v>
      </c>
      <c r="B7036" s="63" t="s">
        <v>12610</v>
      </c>
      <c r="C7036" s="67"/>
      <c r="D7036" s="489"/>
    </row>
    <row r="7037" spans="1:4" x14ac:dyDescent="0.25">
      <c r="A7037" s="67">
        <v>74010035</v>
      </c>
      <c r="B7037" s="63" t="s">
        <v>2718</v>
      </c>
      <c r="C7037" s="67" t="s">
        <v>74</v>
      </c>
      <c r="D7037" s="489">
        <v>4.3600000000000003</v>
      </c>
    </row>
    <row r="7038" spans="1:4" x14ac:dyDescent="0.25">
      <c r="A7038" s="67">
        <v>74010028</v>
      </c>
      <c r="B7038" s="63" t="s">
        <v>2719</v>
      </c>
      <c r="C7038" s="67" t="s">
        <v>1844</v>
      </c>
      <c r="D7038" s="489">
        <v>3236.66</v>
      </c>
    </row>
    <row r="7039" spans="1:4" x14ac:dyDescent="0.25">
      <c r="A7039" s="67">
        <v>74010026</v>
      </c>
      <c r="B7039" s="63" t="s">
        <v>2720</v>
      </c>
      <c r="C7039" s="67" t="s">
        <v>99</v>
      </c>
      <c r="D7039" s="489">
        <v>6304.36</v>
      </c>
    </row>
    <row r="7040" spans="1:4" x14ac:dyDescent="0.25">
      <c r="A7040" s="67">
        <v>74010045</v>
      </c>
      <c r="B7040" s="63" t="s">
        <v>2721</v>
      </c>
      <c r="C7040" s="67" t="s">
        <v>77</v>
      </c>
      <c r="D7040" s="489">
        <v>5950.93</v>
      </c>
    </row>
    <row r="7041" spans="1:4" x14ac:dyDescent="0.25">
      <c r="A7041" s="67">
        <v>74010027</v>
      </c>
      <c r="B7041" s="63" t="s">
        <v>2722</v>
      </c>
      <c r="C7041" s="67" t="s">
        <v>77</v>
      </c>
      <c r="D7041" s="489">
        <v>4550.68</v>
      </c>
    </row>
    <row r="7042" spans="1:4" x14ac:dyDescent="0.25">
      <c r="A7042" s="67">
        <v>74010025</v>
      </c>
      <c r="B7042" s="63" t="s">
        <v>2723</v>
      </c>
      <c r="C7042" s="67" t="s">
        <v>77</v>
      </c>
      <c r="D7042" s="489">
        <v>217.13</v>
      </c>
    </row>
    <row r="7043" spans="1:4" x14ac:dyDescent="0.25">
      <c r="A7043" s="67">
        <v>74010037</v>
      </c>
      <c r="B7043" s="63" t="s">
        <v>2724</v>
      </c>
      <c r="C7043" s="67" t="s">
        <v>1844</v>
      </c>
      <c r="D7043" s="489">
        <v>4792.97</v>
      </c>
    </row>
    <row r="7044" spans="1:4" ht="25" x14ac:dyDescent="0.25">
      <c r="A7044" s="67">
        <v>74010040</v>
      </c>
      <c r="B7044" s="63" t="s">
        <v>2725</v>
      </c>
      <c r="C7044" s="67" t="s">
        <v>1844</v>
      </c>
      <c r="D7044" s="489">
        <v>3239.25</v>
      </c>
    </row>
    <row r="7045" spans="1:4" x14ac:dyDescent="0.25">
      <c r="A7045" s="67">
        <v>74010038</v>
      </c>
      <c r="B7045" s="63" t="s">
        <v>2726</v>
      </c>
      <c r="C7045" s="67" t="s">
        <v>1844</v>
      </c>
      <c r="D7045" s="489">
        <v>3515.12</v>
      </c>
    </row>
    <row r="7046" spans="1:4" x14ac:dyDescent="0.25">
      <c r="A7046" s="67">
        <v>74010039</v>
      </c>
      <c r="B7046" s="63" t="s">
        <v>2727</v>
      </c>
      <c r="C7046" s="67" t="s">
        <v>1844</v>
      </c>
      <c r="D7046" s="489">
        <v>3239.1</v>
      </c>
    </row>
    <row r="7047" spans="1:4" x14ac:dyDescent="0.25">
      <c r="A7047" s="67">
        <v>74010041</v>
      </c>
      <c r="B7047" s="63" t="s">
        <v>2728</v>
      </c>
      <c r="C7047" s="67" t="s">
        <v>77</v>
      </c>
      <c r="D7047" s="489">
        <v>165.81</v>
      </c>
    </row>
    <row r="7048" spans="1:4" x14ac:dyDescent="0.25">
      <c r="A7048" s="67">
        <v>74010042</v>
      </c>
      <c r="B7048" s="63" t="s">
        <v>2729</v>
      </c>
      <c r="C7048" s="67" t="s">
        <v>77</v>
      </c>
      <c r="D7048" s="489">
        <v>2115.87</v>
      </c>
    </row>
    <row r="7049" spans="1:4" x14ac:dyDescent="0.25">
      <c r="A7049" s="67">
        <v>74010043</v>
      </c>
      <c r="B7049" s="63" t="s">
        <v>2730</v>
      </c>
      <c r="C7049" s="67" t="s">
        <v>77</v>
      </c>
      <c r="D7049" s="489">
        <v>2822.67</v>
      </c>
    </row>
    <row r="7050" spans="1:4" x14ac:dyDescent="0.25">
      <c r="A7050" s="67">
        <v>74010044</v>
      </c>
      <c r="B7050" s="63" t="s">
        <v>2731</v>
      </c>
      <c r="C7050" s="67" t="s">
        <v>77</v>
      </c>
      <c r="D7050" s="489">
        <v>4342.57</v>
      </c>
    </row>
    <row r="7051" spans="1:4" x14ac:dyDescent="0.25">
      <c r="A7051" s="67">
        <v>74010010</v>
      </c>
      <c r="B7051" s="63" t="s">
        <v>2732</v>
      </c>
      <c r="C7051" s="67" t="s">
        <v>2484</v>
      </c>
      <c r="D7051" s="489">
        <v>3345.28</v>
      </c>
    </row>
    <row r="7052" spans="1:4" x14ac:dyDescent="0.25">
      <c r="A7052" s="67">
        <v>74010005</v>
      </c>
      <c r="B7052" s="63" t="s">
        <v>2733</v>
      </c>
      <c r="C7052" s="67" t="s">
        <v>77</v>
      </c>
      <c r="D7052" s="489">
        <v>2472.61</v>
      </c>
    </row>
    <row r="7053" spans="1:4" x14ac:dyDescent="0.25">
      <c r="A7053" s="67">
        <v>74010007</v>
      </c>
      <c r="B7053" s="63" t="s">
        <v>2734</v>
      </c>
      <c r="C7053" s="67" t="s">
        <v>2484</v>
      </c>
      <c r="D7053" s="489">
        <v>4374.63</v>
      </c>
    </row>
    <row r="7054" spans="1:4" x14ac:dyDescent="0.25">
      <c r="A7054" s="67">
        <v>74010008</v>
      </c>
      <c r="B7054" s="63" t="s">
        <v>2735</v>
      </c>
      <c r="C7054" s="67" t="s">
        <v>2484</v>
      </c>
      <c r="D7054" s="489">
        <v>4062.16</v>
      </c>
    </row>
    <row r="7055" spans="1:4" x14ac:dyDescent="0.25">
      <c r="A7055" s="67">
        <v>74010006</v>
      </c>
      <c r="B7055" s="63" t="s">
        <v>2736</v>
      </c>
      <c r="C7055" s="67" t="s">
        <v>2484</v>
      </c>
      <c r="D7055" s="489">
        <v>4739.21</v>
      </c>
    </row>
    <row r="7056" spans="1:4" x14ac:dyDescent="0.25">
      <c r="A7056" s="67">
        <v>74010009</v>
      </c>
      <c r="B7056" s="63" t="s">
        <v>2737</v>
      </c>
      <c r="C7056" s="67" t="s">
        <v>2484</v>
      </c>
      <c r="D7056" s="489">
        <v>3791.32</v>
      </c>
    </row>
    <row r="7057" spans="1:4" x14ac:dyDescent="0.25">
      <c r="A7057" s="67">
        <v>74010013</v>
      </c>
      <c r="B7057" s="63" t="s">
        <v>2738</v>
      </c>
      <c r="C7057" s="67" t="s">
        <v>2484</v>
      </c>
      <c r="D7057" s="489">
        <v>4370.41</v>
      </c>
    </row>
    <row r="7058" spans="1:4" x14ac:dyDescent="0.25">
      <c r="A7058" s="67">
        <v>74010011</v>
      </c>
      <c r="B7058" s="63" t="s">
        <v>2739</v>
      </c>
      <c r="C7058" s="67" t="s">
        <v>99</v>
      </c>
      <c r="D7058" s="489">
        <v>7101.91</v>
      </c>
    </row>
    <row r="7059" spans="1:4" x14ac:dyDescent="0.25">
      <c r="A7059" s="67">
        <v>74010012</v>
      </c>
      <c r="B7059" s="63" t="s">
        <v>2740</v>
      </c>
      <c r="C7059" s="67" t="s">
        <v>99</v>
      </c>
      <c r="D7059" s="489">
        <v>9469.19</v>
      </c>
    </row>
    <row r="7060" spans="1:4" x14ac:dyDescent="0.25">
      <c r="A7060" s="67">
        <v>74010014</v>
      </c>
      <c r="B7060" s="63" t="s">
        <v>2741</v>
      </c>
      <c r="C7060" s="67" t="s">
        <v>99</v>
      </c>
      <c r="D7060" s="489">
        <v>6993.27</v>
      </c>
    </row>
    <row r="7061" spans="1:4" x14ac:dyDescent="0.25">
      <c r="A7061" s="67">
        <v>74010020</v>
      </c>
      <c r="B7061" s="63" t="s">
        <v>2742</v>
      </c>
      <c r="C7061" s="67" t="s">
        <v>2484</v>
      </c>
      <c r="D7061" s="489">
        <v>3320.78</v>
      </c>
    </row>
    <row r="7062" spans="1:4" x14ac:dyDescent="0.25">
      <c r="A7062" s="67">
        <v>74010015</v>
      </c>
      <c r="B7062" s="63" t="s">
        <v>2743</v>
      </c>
      <c r="C7062" s="67" t="s">
        <v>77</v>
      </c>
      <c r="D7062" s="489">
        <v>2575.29</v>
      </c>
    </row>
    <row r="7063" spans="1:4" x14ac:dyDescent="0.25">
      <c r="A7063" s="67">
        <v>74010017</v>
      </c>
      <c r="B7063" s="63" t="s">
        <v>2744</v>
      </c>
      <c r="C7063" s="67" t="s">
        <v>2484</v>
      </c>
      <c r="D7063" s="489">
        <v>4342.57</v>
      </c>
    </row>
    <row r="7064" spans="1:4" x14ac:dyDescent="0.25">
      <c r="A7064" s="67">
        <v>74010018</v>
      </c>
      <c r="B7064" s="63" t="s">
        <v>2745</v>
      </c>
      <c r="C7064" s="67" t="s">
        <v>2484</v>
      </c>
      <c r="D7064" s="489">
        <v>4032.39</v>
      </c>
    </row>
    <row r="7065" spans="1:4" x14ac:dyDescent="0.25">
      <c r="A7065" s="67">
        <v>74010016</v>
      </c>
      <c r="B7065" s="63" t="s">
        <v>2746</v>
      </c>
      <c r="C7065" s="67" t="s">
        <v>2484</v>
      </c>
      <c r="D7065" s="489">
        <v>4704.47</v>
      </c>
    </row>
    <row r="7066" spans="1:4" x14ac:dyDescent="0.25">
      <c r="A7066" s="67">
        <v>74010019</v>
      </c>
      <c r="B7066" s="63" t="s">
        <v>2747</v>
      </c>
      <c r="C7066" s="67" t="s">
        <v>2484</v>
      </c>
      <c r="D7066" s="489">
        <v>3763.54</v>
      </c>
    </row>
    <row r="7067" spans="1:4" x14ac:dyDescent="0.25">
      <c r="A7067" s="67">
        <v>74010023</v>
      </c>
      <c r="B7067" s="63" t="s">
        <v>2748</v>
      </c>
      <c r="C7067" s="67" t="s">
        <v>2484</v>
      </c>
      <c r="D7067" s="489">
        <v>4032.39</v>
      </c>
    </row>
    <row r="7068" spans="1:4" x14ac:dyDescent="0.25">
      <c r="A7068" s="67">
        <v>74010021</v>
      </c>
      <c r="B7068" s="63" t="s">
        <v>2749</v>
      </c>
      <c r="C7068" s="67" t="s">
        <v>99</v>
      </c>
      <c r="D7068" s="489">
        <v>7056.66</v>
      </c>
    </row>
    <row r="7069" spans="1:4" x14ac:dyDescent="0.25">
      <c r="A7069" s="67">
        <v>74010022</v>
      </c>
      <c r="B7069" s="63" t="s">
        <v>2750</v>
      </c>
      <c r="C7069" s="67" t="s">
        <v>99</v>
      </c>
      <c r="D7069" s="489">
        <v>9408.8700000000008</v>
      </c>
    </row>
    <row r="7070" spans="1:4" x14ac:dyDescent="0.25">
      <c r="A7070" s="67">
        <v>74010036</v>
      </c>
      <c r="B7070" s="63" t="s">
        <v>2751</v>
      </c>
      <c r="C7070" s="67" t="s">
        <v>1844</v>
      </c>
      <c r="D7070" s="489">
        <v>3754.85</v>
      </c>
    </row>
    <row r="7071" spans="1:4" x14ac:dyDescent="0.25">
      <c r="A7071" s="67">
        <v>74010024</v>
      </c>
      <c r="B7071" s="63" t="s">
        <v>2752</v>
      </c>
      <c r="C7071" s="67" t="s">
        <v>99</v>
      </c>
      <c r="D7071" s="489">
        <v>3763.54</v>
      </c>
    </row>
    <row r="7072" spans="1:4" x14ac:dyDescent="0.25">
      <c r="A7072" s="67">
        <v>74010032</v>
      </c>
      <c r="B7072" s="63" t="s">
        <v>2753</v>
      </c>
      <c r="C7072" s="67" t="s">
        <v>77</v>
      </c>
      <c r="D7072" s="489">
        <v>166.41</v>
      </c>
    </row>
    <row r="7073" spans="1:4" x14ac:dyDescent="0.25">
      <c r="A7073" s="67">
        <v>74010030</v>
      </c>
      <c r="B7073" s="63" t="s">
        <v>2754</v>
      </c>
      <c r="C7073" s="67" t="s">
        <v>99</v>
      </c>
      <c r="D7073" s="489">
        <v>4704.47</v>
      </c>
    </row>
    <row r="7074" spans="1:4" x14ac:dyDescent="0.25">
      <c r="A7074" s="67">
        <v>74010029</v>
      </c>
      <c r="B7074" s="63" t="s">
        <v>2755</v>
      </c>
      <c r="C7074" s="67" t="s">
        <v>99</v>
      </c>
      <c r="D7074" s="489">
        <v>7186.9</v>
      </c>
    </row>
    <row r="7075" spans="1:4" x14ac:dyDescent="0.25">
      <c r="A7075" s="67">
        <v>74010033</v>
      </c>
      <c r="B7075" s="63" t="s">
        <v>2756</v>
      </c>
      <c r="C7075" s="67" t="s">
        <v>77</v>
      </c>
      <c r="D7075" s="489">
        <v>275.16000000000003</v>
      </c>
    </row>
    <row r="7076" spans="1:4" ht="37.5" x14ac:dyDescent="0.25">
      <c r="A7076" s="67">
        <v>74010031</v>
      </c>
      <c r="B7076" s="63" t="s">
        <v>2757</v>
      </c>
      <c r="C7076" s="67" t="s">
        <v>99</v>
      </c>
      <c r="D7076" s="489">
        <v>6878.45</v>
      </c>
    </row>
    <row r="7077" spans="1:4" ht="25" x14ac:dyDescent="0.25">
      <c r="A7077" s="67">
        <v>74010034</v>
      </c>
      <c r="B7077" s="63" t="s">
        <v>2758</v>
      </c>
      <c r="C7077" s="67" t="s">
        <v>99</v>
      </c>
      <c r="D7077" s="489">
        <v>2896.2</v>
      </c>
    </row>
    <row r="7078" spans="1:4" x14ac:dyDescent="0.25">
      <c r="A7078" s="67">
        <v>74010003</v>
      </c>
      <c r="B7078" s="63" t="s">
        <v>2759</v>
      </c>
      <c r="C7078" s="67" t="s">
        <v>99</v>
      </c>
      <c r="D7078" s="489">
        <v>2417.77</v>
      </c>
    </row>
    <row r="7079" spans="1:4" x14ac:dyDescent="0.25">
      <c r="A7079" s="67">
        <v>74010004</v>
      </c>
      <c r="B7079" s="63" t="s">
        <v>2760</v>
      </c>
      <c r="C7079" s="67" t="s">
        <v>99</v>
      </c>
      <c r="D7079" s="489">
        <v>2490.12</v>
      </c>
    </row>
    <row r="7080" spans="1:4" x14ac:dyDescent="0.25">
      <c r="A7080" s="67">
        <v>74010002</v>
      </c>
      <c r="B7080" s="63" t="s">
        <v>2761</v>
      </c>
      <c r="C7080" s="67" t="s">
        <v>99</v>
      </c>
      <c r="D7080" s="489">
        <v>1841.05</v>
      </c>
    </row>
    <row r="7081" spans="1:4" x14ac:dyDescent="0.25">
      <c r="A7081" s="67">
        <v>74010001</v>
      </c>
      <c r="B7081" s="63" t="s">
        <v>2762</v>
      </c>
      <c r="C7081" s="67" t="s">
        <v>99</v>
      </c>
      <c r="D7081" s="489">
        <v>2402.85</v>
      </c>
    </row>
    <row r="7082" spans="1:4" x14ac:dyDescent="0.25">
      <c r="A7082" s="67">
        <v>312300</v>
      </c>
      <c r="B7082" s="63" t="s">
        <v>12611</v>
      </c>
      <c r="C7082" s="67"/>
      <c r="D7082" s="489"/>
    </row>
    <row r="7083" spans="1:4" ht="25" x14ac:dyDescent="0.25">
      <c r="A7083" s="67">
        <v>74010253</v>
      </c>
      <c r="B7083" s="63" t="s">
        <v>2763</v>
      </c>
      <c r="C7083" s="67" t="s">
        <v>99</v>
      </c>
      <c r="D7083" s="489">
        <v>9.94</v>
      </c>
    </row>
    <row r="7084" spans="1:4" ht="25" x14ac:dyDescent="0.25">
      <c r="A7084" s="67">
        <v>74010259</v>
      </c>
      <c r="B7084" s="63" t="s">
        <v>2764</v>
      </c>
      <c r="C7084" s="67" t="s">
        <v>77</v>
      </c>
      <c r="D7084" s="489">
        <v>423.28</v>
      </c>
    </row>
    <row r="7085" spans="1:4" ht="25" x14ac:dyDescent="0.25">
      <c r="A7085" s="67">
        <v>74010258</v>
      </c>
      <c r="B7085" s="63" t="s">
        <v>2765</v>
      </c>
      <c r="C7085" s="67" t="s">
        <v>77</v>
      </c>
      <c r="D7085" s="489">
        <v>399.23</v>
      </c>
    </row>
    <row r="7086" spans="1:4" ht="25" x14ac:dyDescent="0.25">
      <c r="A7086" s="67">
        <v>74010260</v>
      </c>
      <c r="B7086" s="63" t="s">
        <v>2766</v>
      </c>
      <c r="C7086" s="67" t="s">
        <v>77</v>
      </c>
      <c r="D7086" s="489">
        <v>318.48</v>
      </c>
    </row>
    <row r="7087" spans="1:4" ht="25" x14ac:dyDescent="0.25">
      <c r="A7087" s="67">
        <v>74010257</v>
      </c>
      <c r="B7087" s="63" t="s">
        <v>2767</v>
      </c>
      <c r="C7087" s="67" t="s">
        <v>77</v>
      </c>
      <c r="D7087" s="489">
        <v>387.12</v>
      </c>
    </row>
    <row r="7088" spans="1:4" ht="25" x14ac:dyDescent="0.25">
      <c r="A7088" s="67">
        <v>74010256</v>
      </c>
      <c r="B7088" s="63" t="s">
        <v>2768</v>
      </c>
      <c r="C7088" s="67" t="s">
        <v>77</v>
      </c>
      <c r="D7088" s="489">
        <v>152.01</v>
      </c>
    </row>
    <row r="7089" spans="1:4" ht="25" x14ac:dyDescent="0.25">
      <c r="A7089" s="67">
        <v>74010252</v>
      </c>
      <c r="B7089" s="63" t="s">
        <v>2769</v>
      </c>
      <c r="C7089" s="67" t="s">
        <v>77</v>
      </c>
      <c r="D7089" s="489">
        <v>3960.17</v>
      </c>
    </row>
    <row r="7090" spans="1:4" ht="25" x14ac:dyDescent="0.25">
      <c r="A7090" s="67">
        <v>74010254</v>
      </c>
      <c r="B7090" s="63" t="s">
        <v>2770</v>
      </c>
      <c r="C7090" s="67" t="s">
        <v>74</v>
      </c>
      <c r="D7090" s="489">
        <v>152.71</v>
      </c>
    </row>
    <row r="7091" spans="1:4" ht="37.5" x14ac:dyDescent="0.25">
      <c r="A7091" s="67">
        <v>74010255</v>
      </c>
      <c r="B7091" s="63" t="s">
        <v>2771</v>
      </c>
      <c r="C7091" s="67" t="s">
        <v>74</v>
      </c>
      <c r="D7091" s="489">
        <v>258.17</v>
      </c>
    </row>
    <row r="7092" spans="1:4" x14ac:dyDescent="0.25">
      <c r="A7092" s="67">
        <v>312400</v>
      </c>
      <c r="B7092" s="63" t="s">
        <v>12612</v>
      </c>
      <c r="C7092" s="67"/>
      <c r="D7092" s="489"/>
    </row>
    <row r="7093" spans="1:4" ht="25" x14ac:dyDescent="0.25">
      <c r="A7093" s="67">
        <v>74010262</v>
      </c>
      <c r="B7093" s="63" t="s">
        <v>2772</v>
      </c>
      <c r="C7093" s="67" t="s">
        <v>99</v>
      </c>
      <c r="D7093" s="489">
        <v>10.98</v>
      </c>
    </row>
    <row r="7094" spans="1:4" ht="25" x14ac:dyDescent="0.25">
      <c r="A7094" s="67">
        <v>74010270</v>
      </c>
      <c r="B7094" s="63" t="s">
        <v>2773</v>
      </c>
      <c r="C7094" s="67" t="s">
        <v>77</v>
      </c>
      <c r="D7094" s="489">
        <v>624.75</v>
      </c>
    </row>
    <row r="7095" spans="1:4" ht="25" x14ac:dyDescent="0.25">
      <c r="A7095" s="67">
        <v>74010269</v>
      </c>
      <c r="B7095" s="63" t="s">
        <v>2774</v>
      </c>
      <c r="C7095" s="67" t="s">
        <v>77</v>
      </c>
      <c r="D7095" s="489">
        <v>562.28</v>
      </c>
    </row>
    <row r="7096" spans="1:4" ht="25" x14ac:dyDescent="0.25">
      <c r="A7096" s="67">
        <v>74010271</v>
      </c>
      <c r="B7096" s="63" t="s">
        <v>2775</v>
      </c>
      <c r="C7096" s="67" t="s">
        <v>77</v>
      </c>
      <c r="D7096" s="489">
        <v>937.13</v>
      </c>
    </row>
    <row r="7097" spans="1:4" ht="25" x14ac:dyDescent="0.25">
      <c r="A7097" s="67">
        <v>74010268</v>
      </c>
      <c r="B7097" s="63" t="s">
        <v>2776</v>
      </c>
      <c r="C7097" s="67" t="s">
        <v>77</v>
      </c>
      <c r="D7097" s="489">
        <v>437.33</v>
      </c>
    </row>
    <row r="7098" spans="1:4" ht="25" x14ac:dyDescent="0.25">
      <c r="A7098" s="67">
        <v>74010267</v>
      </c>
      <c r="B7098" s="63" t="s">
        <v>2777</v>
      </c>
      <c r="C7098" s="67" t="s">
        <v>77</v>
      </c>
      <c r="D7098" s="489">
        <v>264.04000000000002</v>
      </c>
    </row>
    <row r="7099" spans="1:4" ht="25" x14ac:dyDescent="0.25">
      <c r="A7099" s="67">
        <v>74010261</v>
      </c>
      <c r="B7099" s="63" t="s">
        <v>2778</v>
      </c>
      <c r="C7099" s="67" t="s">
        <v>77</v>
      </c>
      <c r="D7099" s="489">
        <v>6396.25</v>
      </c>
    </row>
    <row r="7100" spans="1:4" ht="37.5" x14ac:dyDescent="0.25">
      <c r="A7100" s="67">
        <v>74010265</v>
      </c>
      <c r="B7100" s="63" t="s">
        <v>2779</v>
      </c>
      <c r="C7100" s="67" t="s">
        <v>74</v>
      </c>
      <c r="D7100" s="489">
        <v>355.57</v>
      </c>
    </row>
    <row r="7101" spans="1:4" ht="25" x14ac:dyDescent="0.25">
      <c r="A7101" s="67">
        <v>74010263</v>
      </c>
      <c r="B7101" s="63" t="s">
        <v>2780</v>
      </c>
      <c r="C7101" s="67" t="s">
        <v>74</v>
      </c>
      <c r="D7101" s="489">
        <v>281.79000000000002</v>
      </c>
    </row>
    <row r="7102" spans="1:4" ht="37.5" x14ac:dyDescent="0.25">
      <c r="A7102" s="67">
        <v>74010266</v>
      </c>
      <c r="B7102" s="63" t="s">
        <v>2781</v>
      </c>
      <c r="C7102" s="67" t="s">
        <v>74</v>
      </c>
      <c r="D7102" s="489">
        <v>408.4</v>
      </c>
    </row>
    <row r="7103" spans="1:4" ht="25" x14ac:dyDescent="0.25">
      <c r="A7103" s="67">
        <v>74010264</v>
      </c>
      <c r="B7103" s="63" t="s">
        <v>2782</v>
      </c>
      <c r="C7103" s="67" t="s">
        <v>74</v>
      </c>
      <c r="D7103" s="489">
        <v>353.79</v>
      </c>
    </row>
    <row r="7104" spans="1:4" x14ac:dyDescent="0.25">
      <c r="A7104" s="67">
        <v>312200</v>
      </c>
      <c r="B7104" s="63" t="s">
        <v>12613</v>
      </c>
      <c r="C7104" s="67"/>
      <c r="D7104" s="489"/>
    </row>
    <row r="7105" spans="1:4" x14ac:dyDescent="0.25">
      <c r="A7105" s="67">
        <v>74010242</v>
      </c>
      <c r="B7105" s="63" t="s">
        <v>2783</v>
      </c>
      <c r="C7105" s="67" t="s">
        <v>99</v>
      </c>
      <c r="D7105" s="489">
        <v>7.58</v>
      </c>
    </row>
    <row r="7106" spans="1:4" ht="25" x14ac:dyDescent="0.25">
      <c r="A7106" s="67">
        <v>74010246</v>
      </c>
      <c r="B7106" s="63" t="s">
        <v>2784</v>
      </c>
      <c r="C7106" s="67" t="s">
        <v>77</v>
      </c>
      <c r="D7106" s="489">
        <v>26.12</v>
      </c>
    </row>
    <row r="7107" spans="1:4" ht="25" x14ac:dyDescent="0.25">
      <c r="A7107" s="67">
        <v>74010247</v>
      </c>
      <c r="B7107" s="63" t="s">
        <v>2785</v>
      </c>
      <c r="C7107" s="67" t="s">
        <v>77</v>
      </c>
      <c r="D7107" s="489">
        <v>47.6</v>
      </c>
    </row>
    <row r="7108" spans="1:4" ht="25" x14ac:dyDescent="0.25">
      <c r="A7108" s="67">
        <v>74010249</v>
      </c>
      <c r="B7108" s="63" t="s">
        <v>2537</v>
      </c>
      <c r="C7108" s="67" t="s">
        <v>77</v>
      </c>
      <c r="D7108" s="489">
        <v>154.69999999999999</v>
      </c>
    </row>
    <row r="7109" spans="1:4" ht="25" x14ac:dyDescent="0.25">
      <c r="A7109" s="67">
        <v>74010248</v>
      </c>
      <c r="B7109" s="63" t="s">
        <v>2786</v>
      </c>
      <c r="C7109" s="67" t="s">
        <v>77</v>
      </c>
      <c r="D7109" s="489">
        <v>196.35</v>
      </c>
    </row>
    <row r="7110" spans="1:4" ht="25" x14ac:dyDescent="0.25">
      <c r="A7110" s="67">
        <v>74010250</v>
      </c>
      <c r="B7110" s="63" t="s">
        <v>2539</v>
      </c>
      <c r="C7110" s="67" t="s">
        <v>77</v>
      </c>
      <c r="D7110" s="489">
        <v>141.86000000000001</v>
      </c>
    </row>
    <row r="7111" spans="1:4" ht="25" x14ac:dyDescent="0.25">
      <c r="A7111" s="67">
        <v>74010251</v>
      </c>
      <c r="B7111" s="63" t="s">
        <v>2540</v>
      </c>
      <c r="C7111" s="67" t="s">
        <v>77</v>
      </c>
      <c r="D7111" s="489">
        <v>113.44</v>
      </c>
    </row>
    <row r="7112" spans="1:4" ht="25" x14ac:dyDescent="0.25">
      <c r="A7112" s="67">
        <v>74010241</v>
      </c>
      <c r="B7112" s="63" t="s">
        <v>2787</v>
      </c>
      <c r="C7112" s="67" t="s">
        <v>77</v>
      </c>
      <c r="D7112" s="489">
        <v>3230.59</v>
      </c>
    </row>
    <row r="7113" spans="1:4" ht="25" x14ac:dyDescent="0.25">
      <c r="A7113" s="67">
        <v>74010244</v>
      </c>
      <c r="B7113" s="63" t="s">
        <v>2788</v>
      </c>
      <c r="C7113" s="67" t="s">
        <v>74</v>
      </c>
      <c r="D7113" s="489">
        <v>239.87</v>
      </c>
    </row>
    <row r="7114" spans="1:4" ht="25" x14ac:dyDescent="0.25">
      <c r="A7114" s="67">
        <v>74010245</v>
      </c>
      <c r="B7114" s="63" t="s">
        <v>2789</v>
      </c>
      <c r="C7114" s="67" t="s">
        <v>74</v>
      </c>
      <c r="D7114" s="489">
        <v>261.56</v>
      </c>
    </row>
    <row r="7115" spans="1:4" x14ac:dyDescent="0.25">
      <c r="A7115" s="67">
        <v>74010243</v>
      </c>
      <c r="B7115" s="63" t="s">
        <v>2790</v>
      </c>
      <c r="C7115" s="67" t="s">
        <v>74</v>
      </c>
      <c r="D7115" s="489">
        <v>179.18</v>
      </c>
    </row>
    <row r="7116" spans="1:4" x14ac:dyDescent="0.25">
      <c r="A7116" s="67">
        <v>312500</v>
      </c>
      <c r="B7116" s="63" t="s">
        <v>12614</v>
      </c>
      <c r="C7116" s="67"/>
      <c r="D7116" s="489"/>
    </row>
    <row r="7117" spans="1:4" ht="25" x14ac:dyDescent="0.25">
      <c r="A7117" s="67">
        <v>74010273</v>
      </c>
      <c r="B7117" s="63" t="s">
        <v>2791</v>
      </c>
      <c r="C7117" s="67" t="s">
        <v>99</v>
      </c>
      <c r="D7117" s="489">
        <v>32.03</v>
      </c>
    </row>
    <row r="7118" spans="1:4" ht="25" x14ac:dyDescent="0.25">
      <c r="A7118" s="67">
        <v>74010284</v>
      </c>
      <c r="B7118" s="63" t="s">
        <v>2792</v>
      </c>
      <c r="C7118" s="67" t="s">
        <v>77</v>
      </c>
      <c r="D7118" s="489">
        <v>2032.42</v>
      </c>
    </row>
    <row r="7119" spans="1:4" ht="25" x14ac:dyDescent="0.25">
      <c r="A7119" s="67">
        <v>74010283</v>
      </c>
      <c r="B7119" s="63" t="s">
        <v>2793</v>
      </c>
      <c r="C7119" s="67" t="s">
        <v>77</v>
      </c>
      <c r="D7119" s="489">
        <v>1885.79</v>
      </c>
    </row>
    <row r="7120" spans="1:4" ht="25" x14ac:dyDescent="0.25">
      <c r="A7120" s="67">
        <v>74010285</v>
      </c>
      <c r="B7120" s="63" t="s">
        <v>2794</v>
      </c>
      <c r="C7120" s="67" t="s">
        <v>77</v>
      </c>
      <c r="D7120" s="489">
        <v>2162.91</v>
      </c>
    </row>
    <row r="7121" spans="1:4" ht="25" x14ac:dyDescent="0.25">
      <c r="A7121" s="67">
        <v>74010282</v>
      </c>
      <c r="B7121" s="63" t="s">
        <v>2795</v>
      </c>
      <c r="C7121" s="67" t="s">
        <v>77</v>
      </c>
      <c r="D7121" s="489">
        <v>1353.63</v>
      </c>
    </row>
    <row r="7122" spans="1:4" ht="25" x14ac:dyDescent="0.25">
      <c r="A7122" s="67">
        <v>74010272</v>
      </c>
      <c r="B7122" s="63" t="s">
        <v>2796</v>
      </c>
      <c r="C7122" s="67" t="s">
        <v>77</v>
      </c>
      <c r="D7122" s="489">
        <v>10442.68</v>
      </c>
    </row>
    <row r="7123" spans="1:4" ht="37.5" x14ac:dyDescent="0.25">
      <c r="A7123" s="67">
        <v>74010280</v>
      </c>
      <c r="B7123" s="63" t="s">
        <v>2797</v>
      </c>
      <c r="C7123" s="67" t="s">
        <v>74</v>
      </c>
      <c r="D7123" s="489">
        <v>1770.14</v>
      </c>
    </row>
    <row r="7124" spans="1:4" ht="37.5" x14ac:dyDescent="0.25">
      <c r="A7124" s="67">
        <v>74010281</v>
      </c>
      <c r="B7124" s="63" t="s">
        <v>2798</v>
      </c>
      <c r="C7124" s="67" t="s">
        <v>74</v>
      </c>
      <c r="D7124" s="489">
        <v>1510.3</v>
      </c>
    </row>
    <row r="7125" spans="1:4" ht="37.5" x14ac:dyDescent="0.25">
      <c r="A7125" s="67">
        <v>74010278</v>
      </c>
      <c r="B7125" s="63" t="s">
        <v>2799</v>
      </c>
      <c r="C7125" s="67" t="s">
        <v>74</v>
      </c>
      <c r="D7125" s="489">
        <v>1484.87</v>
      </c>
    </row>
    <row r="7126" spans="1:4" ht="37.5" x14ac:dyDescent="0.25">
      <c r="A7126" s="67">
        <v>74010279</v>
      </c>
      <c r="B7126" s="63" t="s">
        <v>2800</v>
      </c>
      <c r="C7126" s="67" t="s">
        <v>74</v>
      </c>
      <c r="D7126" s="489">
        <v>1348.1</v>
      </c>
    </row>
    <row r="7127" spans="1:4" ht="25" x14ac:dyDescent="0.25">
      <c r="A7127" s="67">
        <v>74010276</v>
      </c>
      <c r="B7127" s="63" t="s">
        <v>2801</v>
      </c>
      <c r="C7127" s="67" t="s">
        <v>74</v>
      </c>
      <c r="D7127" s="489">
        <v>877.52</v>
      </c>
    </row>
    <row r="7128" spans="1:4" ht="25" x14ac:dyDescent="0.25">
      <c r="A7128" s="67">
        <v>74010277</v>
      </c>
      <c r="B7128" s="63" t="s">
        <v>2802</v>
      </c>
      <c r="C7128" s="67" t="s">
        <v>74</v>
      </c>
      <c r="D7128" s="489">
        <v>766.85</v>
      </c>
    </row>
    <row r="7129" spans="1:4" ht="25" x14ac:dyDescent="0.25">
      <c r="A7129" s="67">
        <v>74010274</v>
      </c>
      <c r="B7129" s="63" t="s">
        <v>2803</v>
      </c>
      <c r="C7129" s="67" t="s">
        <v>74</v>
      </c>
      <c r="D7129" s="489">
        <v>719.53</v>
      </c>
    </row>
    <row r="7130" spans="1:4" ht="25" x14ac:dyDescent="0.25">
      <c r="A7130" s="67">
        <v>74010275</v>
      </c>
      <c r="B7130" s="63" t="s">
        <v>2804</v>
      </c>
      <c r="C7130" s="67" t="s">
        <v>74</v>
      </c>
      <c r="D7130" s="489">
        <v>629.62</v>
      </c>
    </row>
    <row r="7131" spans="1:4" x14ac:dyDescent="0.25">
      <c r="A7131" s="67"/>
      <c r="B7131" s="63" t="s">
        <v>12615</v>
      </c>
      <c r="C7131" s="67"/>
      <c r="D7131" s="489"/>
    </row>
    <row r="7132" spans="1:4" x14ac:dyDescent="0.25">
      <c r="A7132" s="67">
        <v>471100</v>
      </c>
      <c r="B7132" s="63" t="s">
        <v>14880</v>
      </c>
      <c r="C7132" s="67"/>
      <c r="D7132" s="489"/>
    </row>
    <row r="7133" spans="1:4" x14ac:dyDescent="0.25">
      <c r="A7133" s="67">
        <v>72000363</v>
      </c>
      <c r="B7133" s="63" t="s">
        <v>14881</v>
      </c>
      <c r="C7133" s="67" t="s">
        <v>74</v>
      </c>
      <c r="D7133" s="489">
        <v>862.03</v>
      </c>
    </row>
    <row r="7134" spans="1:4" x14ac:dyDescent="0.25">
      <c r="A7134" s="67">
        <v>72000360</v>
      </c>
      <c r="B7134" s="63" t="s">
        <v>14882</v>
      </c>
      <c r="C7134" s="67" t="s">
        <v>74</v>
      </c>
      <c r="D7134" s="489">
        <v>134.22999999999999</v>
      </c>
    </row>
    <row r="7135" spans="1:4" x14ac:dyDescent="0.25">
      <c r="A7135" s="67">
        <v>72000364</v>
      </c>
      <c r="B7135" s="63" t="s">
        <v>14883</v>
      </c>
      <c r="C7135" s="67" t="s">
        <v>74</v>
      </c>
      <c r="D7135" s="489">
        <v>1302.98</v>
      </c>
    </row>
    <row r="7136" spans="1:4" x14ac:dyDescent="0.25">
      <c r="A7136" s="67">
        <v>72000361</v>
      </c>
      <c r="B7136" s="63" t="s">
        <v>14884</v>
      </c>
      <c r="C7136" s="67" t="s">
        <v>74</v>
      </c>
      <c r="D7136" s="489">
        <v>250.41</v>
      </c>
    </row>
    <row r="7137" spans="1:4" x14ac:dyDescent="0.25">
      <c r="A7137" s="67">
        <v>72000362</v>
      </c>
      <c r="B7137" s="63" t="s">
        <v>14885</v>
      </c>
      <c r="C7137" s="67" t="s">
        <v>74</v>
      </c>
      <c r="D7137" s="489">
        <v>596.25</v>
      </c>
    </row>
    <row r="7138" spans="1:4" x14ac:dyDescent="0.25">
      <c r="A7138" s="67">
        <v>72000359</v>
      </c>
      <c r="B7138" s="63" t="s">
        <v>14886</v>
      </c>
      <c r="C7138" s="67" t="s">
        <v>74</v>
      </c>
      <c r="D7138" s="489">
        <v>98.29</v>
      </c>
    </row>
    <row r="7139" spans="1:4" x14ac:dyDescent="0.25">
      <c r="A7139" s="67">
        <v>72000348</v>
      </c>
      <c r="B7139" s="63" t="s">
        <v>14887</v>
      </c>
      <c r="C7139" s="67" t="s">
        <v>74</v>
      </c>
      <c r="D7139" s="489">
        <v>168.59</v>
      </c>
    </row>
    <row r="7140" spans="1:4" x14ac:dyDescent="0.25">
      <c r="A7140" s="67">
        <v>72000004</v>
      </c>
      <c r="B7140" s="63" t="s">
        <v>14888</v>
      </c>
      <c r="C7140" s="67" t="s">
        <v>74</v>
      </c>
      <c r="D7140" s="489">
        <v>148.88</v>
      </c>
    </row>
    <row r="7141" spans="1:4" x14ac:dyDescent="0.25">
      <c r="A7141" s="67">
        <v>72000355</v>
      </c>
      <c r="B7141" s="63" t="s">
        <v>14889</v>
      </c>
      <c r="C7141" s="67" t="s">
        <v>74</v>
      </c>
      <c r="D7141" s="489">
        <v>136.16</v>
      </c>
    </row>
    <row r="7142" spans="1:4" x14ac:dyDescent="0.25">
      <c r="A7142" s="67">
        <v>72000350</v>
      </c>
      <c r="B7142" s="63" t="s">
        <v>14890</v>
      </c>
      <c r="C7142" s="67" t="s">
        <v>74</v>
      </c>
      <c r="D7142" s="489">
        <v>116.45</v>
      </c>
    </row>
    <row r="7143" spans="1:4" x14ac:dyDescent="0.25">
      <c r="A7143" s="67">
        <v>72000354</v>
      </c>
      <c r="B7143" s="63" t="s">
        <v>14891</v>
      </c>
      <c r="C7143" s="67" t="s">
        <v>74</v>
      </c>
      <c r="D7143" s="489">
        <v>69.430000000000007</v>
      </c>
    </row>
    <row r="7144" spans="1:4" x14ac:dyDescent="0.25">
      <c r="A7144" s="67">
        <v>72000349</v>
      </c>
      <c r="B7144" s="63" t="s">
        <v>14892</v>
      </c>
      <c r="C7144" s="67" t="s">
        <v>74</v>
      </c>
      <c r="D7144" s="489">
        <v>52.53</v>
      </c>
    </row>
    <row r="7145" spans="1:4" x14ac:dyDescent="0.25">
      <c r="A7145" s="67">
        <v>72000351</v>
      </c>
      <c r="B7145" s="63" t="s">
        <v>16650</v>
      </c>
      <c r="C7145" s="67" t="s">
        <v>74</v>
      </c>
      <c r="D7145" s="489">
        <v>88.96</v>
      </c>
    </row>
    <row r="7146" spans="1:4" x14ac:dyDescent="0.25">
      <c r="A7146" s="67">
        <v>72000352</v>
      </c>
      <c r="B7146" s="63" t="s">
        <v>16651</v>
      </c>
      <c r="C7146" s="67" t="s">
        <v>74</v>
      </c>
      <c r="D7146" s="489">
        <v>133.47999999999999</v>
      </c>
    </row>
    <row r="7147" spans="1:4" x14ac:dyDescent="0.25">
      <c r="A7147" s="67">
        <v>72000353</v>
      </c>
      <c r="B7147" s="63" t="s">
        <v>16652</v>
      </c>
      <c r="C7147" s="67" t="s">
        <v>74</v>
      </c>
      <c r="D7147" s="489">
        <v>179.07</v>
      </c>
    </row>
    <row r="7148" spans="1:4" x14ac:dyDescent="0.25">
      <c r="A7148" s="67">
        <v>72000356</v>
      </c>
      <c r="B7148" s="63" t="s">
        <v>14893</v>
      </c>
      <c r="C7148" s="67" t="s">
        <v>74</v>
      </c>
      <c r="D7148" s="489">
        <v>167.04</v>
      </c>
    </row>
    <row r="7149" spans="1:4" x14ac:dyDescent="0.25">
      <c r="A7149" s="67">
        <v>72000358</v>
      </c>
      <c r="B7149" s="63" t="s">
        <v>14894</v>
      </c>
      <c r="C7149" s="67" t="s">
        <v>74</v>
      </c>
      <c r="D7149" s="489">
        <v>175.19</v>
      </c>
    </row>
    <row r="7150" spans="1:4" x14ac:dyDescent="0.25">
      <c r="A7150" s="67">
        <v>72000357</v>
      </c>
      <c r="B7150" s="63" t="s">
        <v>14895</v>
      </c>
      <c r="C7150" s="67" t="s">
        <v>74</v>
      </c>
      <c r="D7150" s="489">
        <v>106.46</v>
      </c>
    </row>
    <row r="7151" spans="1:4" x14ac:dyDescent="0.25">
      <c r="A7151" s="67">
        <v>72001054</v>
      </c>
      <c r="B7151" s="63" t="s">
        <v>14896</v>
      </c>
      <c r="C7151" s="67" t="s">
        <v>74</v>
      </c>
      <c r="D7151" s="489">
        <v>216.55</v>
      </c>
    </row>
    <row r="7152" spans="1:4" x14ac:dyDescent="0.25">
      <c r="A7152" s="67">
        <v>72001055</v>
      </c>
      <c r="B7152" s="63" t="s">
        <v>14897</v>
      </c>
      <c r="C7152" s="67" t="s">
        <v>74</v>
      </c>
      <c r="D7152" s="489">
        <v>169.64</v>
      </c>
    </row>
    <row r="7153" spans="1:4" x14ac:dyDescent="0.25">
      <c r="A7153" s="67">
        <v>72001056</v>
      </c>
      <c r="B7153" s="63" t="s">
        <v>14898</v>
      </c>
      <c r="C7153" s="67" t="s">
        <v>74</v>
      </c>
      <c r="D7153" s="489">
        <v>128.04</v>
      </c>
    </row>
    <row r="7154" spans="1:4" x14ac:dyDescent="0.25">
      <c r="A7154" s="67">
        <v>72001057</v>
      </c>
      <c r="B7154" s="63" t="s">
        <v>14899</v>
      </c>
      <c r="C7154" s="67" t="s">
        <v>74</v>
      </c>
      <c r="D7154" s="489">
        <v>246.15</v>
      </c>
    </row>
    <row r="7155" spans="1:4" x14ac:dyDescent="0.25">
      <c r="A7155" s="67">
        <v>72001058</v>
      </c>
      <c r="B7155" s="63" t="s">
        <v>14900</v>
      </c>
      <c r="C7155" s="67" t="s">
        <v>74</v>
      </c>
      <c r="D7155" s="489">
        <v>195.71</v>
      </c>
    </row>
    <row r="7156" spans="1:4" x14ac:dyDescent="0.25">
      <c r="A7156" s="67">
        <v>72001059</v>
      </c>
      <c r="B7156" s="63" t="s">
        <v>14901</v>
      </c>
      <c r="C7156" s="67" t="s">
        <v>74</v>
      </c>
      <c r="D7156" s="489">
        <v>149.16999999999999</v>
      </c>
    </row>
    <row r="7157" spans="1:4" x14ac:dyDescent="0.25">
      <c r="A7157" s="67">
        <v>72001051</v>
      </c>
      <c r="B7157" s="63" t="s">
        <v>14902</v>
      </c>
      <c r="C7157" s="67" t="s">
        <v>74</v>
      </c>
      <c r="D7157" s="489">
        <v>183.06</v>
      </c>
    </row>
    <row r="7158" spans="1:4" x14ac:dyDescent="0.25">
      <c r="A7158" s="67">
        <v>72001052</v>
      </c>
      <c r="B7158" s="63" t="s">
        <v>14903</v>
      </c>
      <c r="C7158" s="67" t="s">
        <v>74</v>
      </c>
      <c r="D7158" s="489">
        <v>143.59</v>
      </c>
    </row>
    <row r="7159" spans="1:4" x14ac:dyDescent="0.25">
      <c r="A7159" s="67">
        <v>72001053</v>
      </c>
      <c r="B7159" s="63" t="s">
        <v>14904</v>
      </c>
      <c r="C7159" s="67" t="s">
        <v>74</v>
      </c>
      <c r="D7159" s="489">
        <v>106.94</v>
      </c>
    </row>
    <row r="7160" spans="1:4" x14ac:dyDescent="0.25">
      <c r="A7160" s="67">
        <v>72000366</v>
      </c>
      <c r="B7160" s="63" t="s">
        <v>14905</v>
      </c>
      <c r="C7160" s="67" t="s">
        <v>74</v>
      </c>
      <c r="D7160" s="489">
        <v>94.07</v>
      </c>
    </row>
    <row r="7161" spans="1:4" x14ac:dyDescent="0.25">
      <c r="A7161" s="67">
        <v>72000367</v>
      </c>
      <c r="B7161" s="63" t="s">
        <v>14906</v>
      </c>
      <c r="C7161" s="67" t="s">
        <v>74</v>
      </c>
      <c r="D7161" s="489">
        <v>105.43</v>
      </c>
    </row>
    <row r="7162" spans="1:4" x14ac:dyDescent="0.25">
      <c r="A7162" s="67">
        <v>72000365</v>
      </c>
      <c r="B7162" s="63" t="s">
        <v>14907</v>
      </c>
      <c r="C7162" s="67" t="s">
        <v>74</v>
      </c>
      <c r="D7162" s="489">
        <v>84.41</v>
      </c>
    </row>
    <row r="7163" spans="1:4" x14ac:dyDescent="0.25">
      <c r="A7163" s="67">
        <v>72000369</v>
      </c>
      <c r="B7163" s="63" t="s">
        <v>14908</v>
      </c>
      <c r="C7163" s="67" t="s">
        <v>74</v>
      </c>
      <c r="D7163" s="489">
        <v>196.12</v>
      </c>
    </row>
    <row r="7164" spans="1:4" x14ac:dyDescent="0.25">
      <c r="A7164" s="67">
        <v>72000370</v>
      </c>
      <c r="B7164" s="63" t="s">
        <v>14909</v>
      </c>
      <c r="C7164" s="67" t="s">
        <v>74</v>
      </c>
      <c r="D7164" s="489">
        <v>224.49</v>
      </c>
    </row>
    <row r="7165" spans="1:4" x14ac:dyDescent="0.25">
      <c r="A7165" s="67">
        <v>72000368</v>
      </c>
      <c r="B7165" s="63" t="s">
        <v>14910</v>
      </c>
      <c r="C7165" s="67" t="s">
        <v>74</v>
      </c>
      <c r="D7165" s="489">
        <v>169.45</v>
      </c>
    </row>
    <row r="7166" spans="1:4" x14ac:dyDescent="0.25">
      <c r="A7166" s="67">
        <v>72001244</v>
      </c>
      <c r="B7166" s="63" t="s">
        <v>14911</v>
      </c>
      <c r="C7166" s="67" t="s">
        <v>74</v>
      </c>
      <c r="D7166" s="489">
        <v>273.51</v>
      </c>
    </row>
    <row r="7167" spans="1:4" x14ac:dyDescent="0.25">
      <c r="A7167" s="67">
        <v>72001245</v>
      </c>
      <c r="B7167" s="63" t="s">
        <v>14912</v>
      </c>
      <c r="C7167" s="67" t="s">
        <v>74</v>
      </c>
      <c r="D7167" s="489">
        <v>273.51</v>
      </c>
    </row>
    <row r="7168" spans="1:4" x14ac:dyDescent="0.25">
      <c r="A7168" s="67">
        <v>72001246</v>
      </c>
      <c r="B7168" s="63" t="s">
        <v>14913</v>
      </c>
      <c r="C7168" s="67" t="s">
        <v>74</v>
      </c>
      <c r="D7168" s="489">
        <v>117.3</v>
      </c>
    </row>
    <row r="7169" spans="1:4" x14ac:dyDescent="0.25">
      <c r="A7169" s="67">
        <v>72001247</v>
      </c>
      <c r="B7169" s="63" t="s">
        <v>14914</v>
      </c>
      <c r="C7169" s="67" t="s">
        <v>74</v>
      </c>
      <c r="D7169" s="489">
        <v>315.61</v>
      </c>
    </row>
    <row r="7170" spans="1:4" x14ac:dyDescent="0.25">
      <c r="A7170" s="67">
        <v>72001248</v>
      </c>
      <c r="B7170" s="63" t="s">
        <v>14915</v>
      </c>
      <c r="C7170" s="67" t="s">
        <v>74</v>
      </c>
      <c r="D7170" s="489">
        <v>315.61</v>
      </c>
    </row>
    <row r="7171" spans="1:4" x14ac:dyDescent="0.25">
      <c r="A7171" s="67">
        <v>72001249</v>
      </c>
      <c r="B7171" s="63" t="s">
        <v>14916</v>
      </c>
      <c r="C7171" s="67" t="s">
        <v>74</v>
      </c>
      <c r="D7171" s="489">
        <v>134.06</v>
      </c>
    </row>
    <row r="7172" spans="1:4" x14ac:dyDescent="0.25">
      <c r="A7172" s="67">
        <v>72001171</v>
      </c>
      <c r="B7172" s="63" t="s">
        <v>14917</v>
      </c>
      <c r="C7172" s="67" t="s">
        <v>74</v>
      </c>
      <c r="D7172" s="489">
        <v>231.42</v>
      </c>
    </row>
    <row r="7173" spans="1:4" x14ac:dyDescent="0.25">
      <c r="A7173" s="67">
        <v>72001242</v>
      </c>
      <c r="B7173" s="63" t="s">
        <v>14918</v>
      </c>
      <c r="C7173" s="67" t="s">
        <v>74</v>
      </c>
      <c r="D7173" s="489">
        <v>231.42</v>
      </c>
    </row>
    <row r="7174" spans="1:4" x14ac:dyDescent="0.25">
      <c r="A7174" s="67">
        <v>72001243</v>
      </c>
      <c r="B7174" s="63" t="s">
        <v>14919</v>
      </c>
      <c r="C7174" s="67" t="s">
        <v>74</v>
      </c>
      <c r="D7174" s="489">
        <v>100.55</v>
      </c>
    </row>
    <row r="7175" spans="1:4" x14ac:dyDescent="0.25">
      <c r="A7175" s="67">
        <v>472300</v>
      </c>
      <c r="B7175" s="63" t="s">
        <v>14920</v>
      </c>
      <c r="C7175" s="67"/>
      <c r="D7175" s="489"/>
    </row>
    <row r="7176" spans="1:4" ht="25" x14ac:dyDescent="0.25">
      <c r="A7176" s="67">
        <v>72000686</v>
      </c>
      <c r="B7176" s="63" t="s">
        <v>14921</v>
      </c>
      <c r="C7176" s="67" t="s">
        <v>74</v>
      </c>
      <c r="D7176" s="489">
        <v>253.54</v>
      </c>
    </row>
    <row r="7177" spans="1:4" ht="25" x14ac:dyDescent="0.25">
      <c r="A7177" s="67">
        <v>72000687</v>
      </c>
      <c r="B7177" s="63" t="s">
        <v>14922</v>
      </c>
      <c r="C7177" s="67" t="s">
        <v>74</v>
      </c>
      <c r="D7177" s="489">
        <v>397.61</v>
      </c>
    </row>
    <row r="7178" spans="1:4" ht="25" x14ac:dyDescent="0.25">
      <c r="A7178" s="67">
        <v>72000688</v>
      </c>
      <c r="B7178" s="63" t="s">
        <v>14923</v>
      </c>
      <c r="C7178" s="67" t="s">
        <v>74</v>
      </c>
      <c r="D7178" s="489">
        <v>726.24</v>
      </c>
    </row>
    <row r="7179" spans="1:4" ht="25" x14ac:dyDescent="0.25">
      <c r="A7179" s="67">
        <v>72000689</v>
      </c>
      <c r="B7179" s="63" t="s">
        <v>14924</v>
      </c>
      <c r="C7179" s="67" t="s">
        <v>74</v>
      </c>
      <c r="D7179" s="489">
        <v>1476.07</v>
      </c>
    </row>
    <row r="7180" spans="1:4" ht="25" x14ac:dyDescent="0.25">
      <c r="A7180" s="67">
        <v>72000690</v>
      </c>
      <c r="B7180" s="63" t="s">
        <v>14925</v>
      </c>
      <c r="C7180" s="67" t="s">
        <v>74</v>
      </c>
      <c r="D7180" s="489">
        <v>291.66000000000003</v>
      </c>
    </row>
    <row r="7181" spans="1:4" ht="25" x14ac:dyDescent="0.25">
      <c r="A7181" s="67">
        <v>72000691</v>
      </c>
      <c r="B7181" s="63" t="s">
        <v>14926</v>
      </c>
      <c r="C7181" s="67" t="s">
        <v>74</v>
      </c>
      <c r="D7181" s="489">
        <v>467.54</v>
      </c>
    </row>
    <row r="7182" spans="1:4" ht="25" x14ac:dyDescent="0.25">
      <c r="A7182" s="67">
        <v>72000692</v>
      </c>
      <c r="B7182" s="63" t="s">
        <v>14927</v>
      </c>
      <c r="C7182" s="67" t="s">
        <v>74</v>
      </c>
      <c r="D7182" s="489">
        <v>818.37</v>
      </c>
    </row>
    <row r="7183" spans="1:4" ht="25" x14ac:dyDescent="0.25">
      <c r="A7183" s="67">
        <v>72000693</v>
      </c>
      <c r="B7183" s="63" t="s">
        <v>14928</v>
      </c>
      <c r="C7183" s="67" t="s">
        <v>74</v>
      </c>
      <c r="D7183" s="489">
        <v>1655.79</v>
      </c>
    </row>
    <row r="7184" spans="1:4" ht="25" x14ac:dyDescent="0.25">
      <c r="A7184" s="67">
        <v>72000694</v>
      </c>
      <c r="B7184" s="63" t="s">
        <v>14929</v>
      </c>
      <c r="C7184" s="67" t="s">
        <v>74</v>
      </c>
      <c r="D7184" s="489">
        <v>356.84</v>
      </c>
    </row>
    <row r="7185" spans="1:4" ht="25" x14ac:dyDescent="0.25">
      <c r="A7185" s="67">
        <v>72000695</v>
      </c>
      <c r="B7185" s="63" t="s">
        <v>14930</v>
      </c>
      <c r="C7185" s="67" t="s">
        <v>74</v>
      </c>
      <c r="D7185" s="489">
        <v>569.5</v>
      </c>
    </row>
    <row r="7186" spans="1:4" ht="25" x14ac:dyDescent="0.25">
      <c r="A7186" s="67">
        <v>72000696</v>
      </c>
      <c r="B7186" s="63" t="s">
        <v>14931</v>
      </c>
      <c r="C7186" s="67" t="s">
        <v>74</v>
      </c>
      <c r="D7186" s="489">
        <v>931.38</v>
      </c>
    </row>
    <row r="7187" spans="1:4" ht="25" x14ac:dyDescent="0.25">
      <c r="A7187" s="67">
        <v>72000697</v>
      </c>
      <c r="B7187" s="63" t="s">
        <v>14932</v>
      </c>
      <c r="C7187" s="67" t="s">
        <v>74</v>
      </c>
      <c r="D7187" s="489">
        <v>1843.1</v>
      </c>
    </row>
    <row r="7188" spans="1:4" x14ac:dyDescent="0.25">
      <c r="A7188" s="67">
        <v>72000685</v>
      </c>
      <c r="B7188" s="63" t="s">
        <v>14933</v>
      </c>
      <c r="C7188" s="67" t="s">
        <v>74</v>
      </c>
      <c r="D7188" s="489">
        <v>139.41</v>
      </c>
    </row>
    <row r="7189" spans="1:4" x14ac:dyDescent="0.25">
      <c r="A7189" s="67">
        <v>72000684</v>
      </c>
      <c r="B7189" s="63" t="s">
        <v>14934</v>
      </c>
      <c r="C7189" s="67" t="s">
        <v>74</v>
      </c>
      <c r="D7189" s="489">
        <v>102.94</v>
      </c>
    </row>
    <row r="7190" spans="1:4" x14ac:dyDescent="0.25">
      <c r="A7190" s="67">
        <v>72000702</v>
      </c>
      <c r="B7190" s="63" t="s">
        <v>14935</v>
      </c>
      <c r="C7190" s="67" t="s">
        <v>74</v>
      </c>
      <c r="D7190" s="489">
        <v>393.75</v>
      </c>
    </row>
    <row r="7191" spans="1:4" x14ac:dyDescent="0.25">
      <c r="A7191" s="67">
        <v>72000703</v>
      </c>
      <c r="B7191" s="63" t="s">
        <v>14936</v>
      </c>
      <c r="C7191" s="67" t="s">
        <v>74</v>
      </c>
      <c r="D7191" s="489">
        <v>472.23</v>
      </c>
    </row>
    <row r="7192" spans="1:4" x14ac:dyDescent="0.25">
      <c r="A7192" s="67">
        <v>72000704</v>
      </c>
      <c r="B7192" s="63" t="s">
        <v>14937</v>
      </c>
      <c r="C7192" s="67" t="s">
        <v>74</v>
      </c>
      <c r="D7192" s="489">
        <v>746.66</v>
      </c>
    </row>
    <row r="7193" spans="1:4" x14ac:dyDescent="0.25">
      <c r="A7193" s="67">
        <v>72000705</v>
      </c>
      <c r="B7193" s="63" t="s">
        <v>14938</v>
      </c>
      <c r="C7193" s="67" t="s">
        <v>74</v>
      </c>
      <c r="D7193" s="489">
        <v>1536.32</v>
      </c>
    </row>
    <row r="7194" spans="1:4" x14ac:dyDescent="0.25">
      <c r="A7194" s="67">
        <v>72000706</v>
      </c>
      <c r="B7194" s="63" t="s">
        <v>14939</v>
      </c>
      <c r="C7194" s="67" t="s">
        <v>74</v>
      </c>
      <c r="D7194" s="489">
        <v>464.26</v>
      </c>
    </row>
    <row r="7195" spans="1:4" x14ac:dyDescent="0.25">
      <c r="A7195" s="67">
        <v>72000707</v>
      </c>
      <c r="B7195" s="63" t="s">
        <v>14940</v>
      </c>
      <c r="C7195" s="67" t="s">
        <v>74</v>
      </c>
      <c r="D7195" s="489">
        <v>607.92999999999995</v>
      </c>
    </row>
    <row r="7196" spans="1:4" x14ac:dyDescent="0.25">
      <c r="A7196" s="67">
        <v>72000708</v>
      </c>
      <c r="B7196" s="63" t="s">
        <v>14941</v>
      </c>
      <c r="C7196" s="67" t="s">
        <v>74</v>
      </c>
      <c r="D7196" s="489">
        <v>928.66</v>
      </c>
    </row>
    <row r="7197" spans="1:4" x14ac:dyDescent="0.25">
      <c r="A7197" s="67">
        <v>72000709</v>
      </c>
      <c r="B7197" s="63" t="s">
        <v>14942</v>
      </c>
      <c r="C7197" s="67" t="s">
        <v>74</v>
      </c>
      <c r="D7197" s="489">
        <v>1776.51</v>
      </c>
    </row>
    <row r="7198" spans="1:4" x14ac:dyDescent="0.25">
      <c r="A7198" s="67">
        <v>72000710</v>
      </c>
      <c r="B7198" s="63" t="s">
        <v>14943</v>
      </c>
      <c r="C7198" s="67" t="s">
        <v>74</v>
      </c>
      <c r="D7198" s="489">
        <v>760.23</v>
      </c>
    </row>
    <row r="7199" spans="1:4" x14ac:dyDescent="0.25">
      <c r="A7199" s="67">
        <v>72000711</v>
      </c>
      <c r="B7199" s="63" t="s">
        <v>14944</v>
      </c>
      <c r="C7199" s="67" t="s">
        <v>74</v>
      </c>
      <c r="D7199" s="489">
        <v>922.5</v>
      </c>
    </row>
    <row r="7200" spans="1:4" x14ac:dyDescent="0.25">
      <c r="A7200" s="67">
        <v>72000712</v>
      </c>
      <c r="B7200" s="63" t="s">
        <v>14945</v>
      </c>
      <c r="C7200" s="67" t="s">
        <v>74</v>
      </c>
      <c r="D7200" s="489">
        <v>1315.82</v>
      </c>
    </row>
    <row r="7201" spans="1:4" x14ac:dyDescent="0.25">
      <c r="A7201" s="67">
        <v>72000713</v>
      </c>
      <c r="B7201" s="63" t="s">
        <v>14946</v>
      </c>
      <c r="C7201" s="67" t="s">
        <v>74</v>
      </c>
      <c r="D7201" s="489">
        <v>2205.7800000000002</v>
      </c>
    </row>
    <row r="7202" spans="1:4" x14ac:dyDescent="0.25">
      <c r="A7202" s="67">
        <v>72000714</v>
      </c>
      <c r="B7202" s="63" t="s">
        <v>14947</v>
      </c>
      <c r="C7202" s="67" t="s">
        <v>74</v>
      </c>
      <c r="D7202" s="489">
        <v>1028.19</v>
      </c>
    </row>
    <row r="7203" spans="1:4" ht="25" x14ac:dyDescent="0.25">
      <c r="A7203" s="67">
        <v>72000698</v>
      </c>
      <c r="B7203" s="63" t="s">
        <v>14948</v>
      </c>
      <c r="C7203" s="67" t="s">
        <v>74</v>
      </c>
      <c r="D7203" s="489">
        <v>341.22</v>
      </c>
    </row>
    <row r="7204" spans="1:4" x14ac:dyDescent="0.25">
      <c r="A7204" s="67">
        <v>72000715</v>
      </c>
      <c r="B7204" s="63" t="s">
        <v>14949</v>
      </c>
      <c r="C7204" s="67" t="s">
        <v>74</v>
      </c>
      <c r="D7204" s="489">
        <v>1219.46</v>
      </c>
    </row>
    <row r="7205" spans="1:4" ht="25" x14ac:dyDescent="0.25">
      <c r="A7205" s="67">
        <v>72000699</v>
      </c>
      <c r="B7205" s="63" t="s">
        <v>14950</v>
      </c>
      <c r="C7205" s="67" t="s">
        <v>74</v>
      </c>
      <c r="D7205" s="489">
        <v>532.49</v>
      </c>
    </row>
    <row r="7206" spans="1:4" x14ac:dyDescent="0.25">
      <c r="A7206" s="67">
        <v>72000716</v>
      </c>
      <c r="B7206" s="63" t="s">
        <v>14951</v>
      </c>
      <c r="C7206" s="67" t="s">
        <v>74</v>
      </c>
      <c r="D7206" s="489">
        <v>1606.78</v>
      </c>
    </row>
    <row r="7207" spans="1:4" ht="25" x14ac:dyDescent="0.25">
      <c r="A7207" s="67">
        <v>72000700</v>
      </c>
      <c r="B7207" s="63" t="s">
        <v>14952</v>
      </c>
      <c r="C7207" s="67" t="s">
        <v>74</v>
      </c>
      <c r="D7207" s="489">
        <v>919.82</v>
      </c>
    </row>
    <row r="7208" spans="1:4" x14ac:dyDescent="0.25">
      <c r="A7208" s="67">
        <v>72000717</v>
      </c>
      <c r="B7208" s="63" t="s">
        <v>14953</v>
      </c>
      <c r="C7208" s="67" t="s">
        <v>74</v>
      </c>
      <c r="D7208" s="489">
        <v>2605.12</v>
      </c>
    </row>
    <row r="7209" spans="1:4" ht="25" x14ac:dyDescent="0.25">
      <c r="A7209" s="67">
        <v>72000701</v>
      </c>
      <c r="B7209" s="63" t="s">
        <v>14954</v>
      </c>
      <c r="C7209" s="67" t="s">
        <v>74</v>
      </c>
      <c r="D7209" s="489">
        <v>1918.15</v>
      </c>
    </row>
    <row r="7210" spans="1:4" x14ac:dyDescent="0.25">
      <c r="A7210" s="67">
        <v>72001032</v>
      </c>
      <c r="B7210" s="63" t="s">
        <v>14955</v>
      </c>
      <c r="C7210" s="67" t="s">
        <v>74</v>
      </c>
      <c r="D7210" s="489">
        <v>116.78</v>
      </c>
    </row>
    <row r="7211" spans="1:4" x14ac:dyDescent="0.25">
      <c r="A7211" s="67">
        <v>72001033</v>
      </c>
      <c r="B7211" s="63" t="s">
        <v>14956</v>
      </c>
      <c r="C7211" s="67" t="s">
        <v>74</v>
      </c>
      <c r="D7211" s="489">
        <v>158.59</v>
      </c>
    </row>
    <row r="7212" spans="1:4" x14ac:dyDescent="0.25">
      <c r="A7212" s="67">
        <v>72001034</v>
      </c>
      <c r="B7212" s="63" t="s">
        <v>14957</v>
      </c>
      <c r="C7212" s="67" t="s">
        <v>74</v>
      </c>
      <c r="D7212" s="489">
        <v>161.33000000000001</v>
      </c>
    </row>
    <row r="7213" spans="1:4" x14ac:dyDescent="0.25">
      <c r="A7213" s="67">
        <v>72001035</v>
      </c>
      <c r="B7213" s="63" t="s">
        <v>14958</v>
      </c>
      <c r="C7213" s="67" t="s">
        <v>74</v>
      </c>
      <c r="D7213" s="489">
        <v>163.33000000000001</v>
      </c>
    </row>
    <row r="7214" spans="1:4" x14ac:dyDescent="0.25">
      <c r="A7214" s="67">
        <v>72001036</v>
      </c>
      <c r="B7214" s="63" t="s">
        <v>14959</v>
      </c>
      <c r="C7214" s="67" t="s">
        <v>74</v>
      </c>
      <c r="D7214" s="489">
        <v>201.13</v>
      </c>
    </row>
    <row r="7215" spans="1:4" x14ac:dyDescent="0.25">
      <c r="A7215" s="67">
        <v>72001037</v>
      </c>
      <c r="B7215" s="63" t="s">
        <v>14960</v>
      </c>
      <c r="C7215" s="67" t="s">
        <v>74</v>
      </c>
      <c r="D7215" s="489">
        <v>200.04</v>
      </c>
    </row>
    <row r="7216" spans="1:4" x14ac:dyDescent="0.25">
      <c r="A7216" s="67">
        <v>72001038</v>
      </c>
      <c r="B7216" s="63" t="s">
        <v>14961</v>
      </c>
      <c r="C7216" s="67" t="s">
        <v>74</v>
      </c>
      <c r="D7216" s="489">
        <v>197.47</v>
      </c>
    </row>
    <row r="7217" spans="1:4" x14ac:dyDescent="0.25">
      <c r="A7217" s="67">
        <v>72001042</v>
      </c>
      <c r="B7217" s="63" t="s">
        <v>14962</v>
      </c>
      <c r="C7217" s="67" t="s">
        <v>74</v>
      </c>
      <c r="D7217" s="489">
        <v>110.91</v>
      </c>
    </row>
    <row r="7218" spans="1:4" x14ac:dyDescent="0.25">
      <c r="A7218" s="67">
        <v>72001043</v>
      </c>
      <c r="B7218" s="63" t="s">
        <v>14963</v>
      </c>
      <c r="C7218" s="67" t="s">
        <v>74</v>
      </c>
      <c r="D7218" s="489">
        <v>114.42</v>
      </c>
    </row>
    <row r="7219" spans="1:4" x14ac:dyDescent="0.25">
      <c r="A7219" s="67">
        <v>72001048</v>
      </c>
      <c r="B7219" s="63" t="s">
        <v>16653</v>
      </c>
      <c r="C7219" s="67" t="s">
        <v>74</v>
      </c>
      <c r="D7219" s="489">
        <v>271.31</v>
      </c>
    </row>
    <row r="7220" spans="1:4" x14ac:dyDescent="0.25">
      <c r="A7220" s="67">
        <v>72001049</v>
      </c>
      <c r="B7220" s="63" t="s">
        <v>16654</v>
      </c>
      <c r="C7220" s="67" t="s">
        <v>74</v>
      </c>
      <c r="D7220" s="489">
        <v>213.07</v>
      </c>
    </row>
    <row r="7221" spans="1:4" x14ac:dyDescent="0.25">
      <c r="A7221" s="67">
        <v>72001050</v>
      </c>
      <c r="B7221" s="63" t="s">
        <v>16655</v>
      </c>
      <c r="C7221" s="67" t="s">
        <v>74</v>
      </c>
      <c r="D7221" s="489">
        <v>166.44</v>
      </c>
    </row>
    <row r="7222" spans="1:4" x14ac:dyDescent="0.25">
      <c r="A7222" s="67">
        <v>72001045</v>
      </c>
      <c r="B7222" s="63" t="s">
        <v>14964</v>
      </c>
      <c r="C7222" s="67" t="s">
        <v>74</v>
      </c>
      <c r="D7222" s="489">
        <v>240.58</v>
      </c>
    </row>
    <row r="7223" spans="1:4" x14ac:dyDescent="0.25">
      <c r="A7223" s="67">
        <v>72001046</v>
      </c>
      <c r="B7223" s="63" t="s">
        <v>14965</v>
      </c>
      <c r="C7223" s="67" t="s">
        <v>74</v>
      </c>
      <c r="D7223" s="489">
        <v>188.12</v>
      </c>
    </row>
    <row r="7224" spans="1:4" x14ac:dyDescent="0.25">
      <c r="A7224" s="67">
        <v>72001047</v>
      </c>
      <c r="B7224" s="63" t="s">
        <v>14966</v>
      </c>
      <c r="C7224" s="67" t="s">
        <v>74</v>
      </c>
      <c r="D7224" s="489">
        <v>145.81</v>
      </c>
    </row>
    <row r="7225" spans="1:4" x14ac:dyDescent="0.25">
      <c r="A7225" s="67">
        <v>72001227</v>
      </c>
      <c r="B7225" s="63" t="s">
        <v>16656</v>
      </c>
      <c r="C7225" s="67" t="s">
        <v>74</v>
      </c>
      <c r="D7225" s="489">
        <v>112.26</v>
      </c>
    </row>
    <row r="7226" spans="1:4" x14ac:dyDescent="0.25">
      <c r="A7226" s="67">
        <v>72001226</v>
      </c>
      <c r="B7226" s="63" t="s">
        <v>14967</v>
      </c>
      <c r="C7226" s="67" t="s">
        <v>74</v>
      </c>
      <c r="D7226" s="489">
        <v>98.21</v>
      </c>
    </row>
    <row r="7227" spans="1:4" x14ac:dyDescent="0.25">
      <c r="A7227" s="67">
        <v>72001232</v>
      </c>
      <c r="B7227" s="63" t="s">
        <v>14968</v>
      </c>
      <c r="C7227" s="67" t="s">
        <v>74</v>
      </c>
      <c r="D7227" s="489">
        <v>248.32</v>
      </c>
    </row>
    <row r="7228" spans="1:4" x14ac:dyDescent="0.25">
      <c r="A7228" s="67">
        <v>72001231</v>
      </c>
      <c r="B7228" s="63" t="s">
        <v>14969</v>
      </c>
      <c r="C7228" s="67" t="s">
        <v>74</v>
      </c>
      <c r="D7228" s="489">
        <v>217.27</v>
      </c>
    </row>
    <row r="7229" spans="1:4" ht="25" x14ac:dyDescent="0.25">
      <c r="A7229" s="67">
        <v>72001168</v>
      </c>
      <c r="B7229" s="63" t="s">
        <v>16657</v>
      </c>
      <c r="C7229" s="67" t="s">
        <v>74</v>
      </c>
      <c r="D7229" s="489">
        <v>357.71</v>
      </c>
    </row>
    <row r="7230" spans="1:4" ht="25" x14ac:dyDescent="0.25">
      <c r="A7230" s="67">
        <v>72001169</v>
      </c>
      <c r="B7230" s="63" t="s">
        <v>16658</v>
      </c>
      <c r="C7230" s="67" t="s">
        <v>74</v>
      </c>
      <c r="D7230" s="489">
        <v>357.71</v>
      </c>
    </row>
    <row r="7231" spans="1:4" ht="25" x14ac:dyDescent="0.25">
      <c r="A7231" s="67">
        <v>72001170</v>
      </c>
      <c r="B7231" s="63" t="s">
        <v>16659</v>
      </c>
      <c r="C7231" s="67" t="s">
        <v>74</v>
      </c>
      <c r="D7231" s="489">
        <v>150.82</v>
      </c>
    </row>
    <row r="7232" spans="1:4" ht="25" x14ac:dyDescent="0.25">
      <c r="A7232" s="67">
        <v>72001165</v>
      </c>
      <c r="B7232" s="63" t="s">
        <v>14970</v>
      </c>
      <c r="C7232" s="67" t="s">
        <v>74</v>
      </c>
      <c r="D7232" s="489">
        <v>315.61</v>
      </c>
    </row>
    <row r="7233" spans="1:4" ht="25" x14ac:dyDescent="0.25">
      <c r="A7233" s="67">
        <v>72001166</v>
      </c>
      <c r="B7233" s="63" t="s">
        <v>14971</v>
      </c>
      <c r="C7233" s="67" t="s">
        <v>74</v>
      </c>
      <c r="D7233" s="489">
        <v>315.61</v>
      </c>
    </row>
    <row r="7234" spans="1:4" ht="25" x14ac:dyDescent="0.25">
      <c r="A7234" s="67">
        <v>72001167</v>
      </c>
      <c r="B7234" s="63" t="s">
        <v>14972</v>
      </c>
      <c r="C7234" s="67" t="s">
        <v>74</v>
      </c>
      <c r="D7234" s="489">
        <v>134.06</v>
      </c>
    </row>
    <row r="7235" spans="1:4" x14ac:dyDescent="0.25">
      <c r="A7235" s="67" t="s">
        <v>16571</v>
      </c>
      <c r="B7235" s="63" t="s">
        <v>12505</v>
      </c>
      <c r="C7235" s="67"/>
      <c r="D7235" s="489"/>
    </row>
    <row r="7236" spans="1:4" x14ac:dyDescent="0.25">
      <c r="A7236" s="67" t="s">
        <v>14779</v>
      </c>
      <c r="B7236" s="63" t="s">
        <v>14973</v>
      </c>
      <c r="C7236" s="67" t="s">
        <v>75</v>
      </c>
      <c r="D7236" s="489">
        <v>77.069999999999993</v>
      </c>
    </row>
    <row r="7237" spans="1:4" x14ac:dyDescent="0.25">
      <c r="A7237" s="67" t="s">
        <v>14780</v>
      </c>
      <c r="B7237" s="63" t="s">
        <v>14974</v>
      </c>
      <c r="C7237" s="67" t="s">
        <v>75</v>
      </c>
      <c r="D7237" s="489">
        <v>281.95999999999998</v>
      </c>
    </row>
    <row r="7238" spans="1:4" x14ac:dyDescent="0.25">
      <c r="A7238" s="67" t="s">
        <v>14781</v>
      </c>
      <c r="B7238" s="63" t="s">
        <v>14975</v>
      </c>
      <c r="C7238" s="67" t="s">
        <v>75</v>
      </c>
      <c r="D7238" s="489">
        <v>134.66</v>
      </c>
    </row>
    <row r="7239" spans="1:4" x14ac:dyDescent="0.25">
      <c r="A7239" s="67" t="s">
        <v>14782</v>
      </c>
      <c r="B7239" s="63" t="s">
        <v>14976</v>
      </c>
      <c r="C7239" s="67" t="s">
        <v>71</v>
      </c>
      <c r="D7239" s="489">
        <v>9.64</v>
      </c>
    </row>
    <row r="7240" spans="1:4" x14ac:dyDescent="0.25">
      <c r="A7240" s="67" t="s">
        <v>14783</v>
      </c>
      <c r="B7240" s="63" t="s">
        <v>14977</v>
      </c>
      <c r="C7240" s="67" t="s">
        <v>77</v>
      </c>
      <c r="D7240" s="489">
        <v>108.26</v>
      </c>
    </row>
    <row r="7241" spans="1:4" x14ac:dyDescent="0.25">
      <c r="A7241" s="67" t="s">
        <v>14784</v>
      </c>
      <c r="B7241" s="63" t="s">
        <v>14978</v>
      </c>
      <c r="C7241" s="67" t="s">
        <v>75</v>
      </c>
      <c r="D7241" s="489">
        <v>128.94999999999999</v>
      </c>
    </row>
    <row r="7242" spans="1:4" x14ac:dyDescent="0.25">
      <c r="A7242" s="67" t="s">
        <v>14785</v>
      </c>
      <c r="B7242" s="63" t="s">
        <v>14979</v>
      </c>
      <c r="C7242" s="67" t="s">
        <v>75</v>
      </c>
      <c r="D7242" s="489">
        <v>179.2</v>
      </c>
    </row>
    <row r="7243" spans="1:4" x14ac:dyDescent="0.25">
      <c r="A7243" s="67" t="s">
        <v>14786</v>
      </c>
      <c r="B7243" s="63" t="s">
        <v>14980</v>
      </c>
      <c r="C7243" s="67" t="s">
        <v>75</v>
      </c>
      <c r="D7243" s="489">
        <v>145.44999999999999</v>
      </c>
    </row>
    <row r="7244" spans="1:4" x14ac:dyDescent="0.25">
      <c r="A7244" s="67" t="s">
        <v>14787</v>
      </c>
      <c r="B7244" s="63" t="s">
        <v>14981</v>
      </c>
      <c r="C7244" s="67" t="s">
        <v>75</v>
      </c>
      <c r="D7244" s="489">
        <v>195.7</v>
      </c>
    </row>
    <row r="7245" spans="1:4" x14ac:dyDescent="0.25">
      <c r="A7245" s="67" t="s">
        <v>14788</v>
      </c>
      <c r="B7245" s="63" t="s">
        <v>14982</v>
      </c>
      <c r="C7245" s="67" t="s">
        <v>71</v>
      </c>
      <c r="D7245" s="489">
        <v>7.14</v>
      </c>
    </row>
    <row r="7246" spans="1:4" x14ac:dyDescent="0.25">
      <c r="A7246" s="67" t="s">
        <v>14789</v>
      </c>
      <c r="B7246" s="63" t="s">
        <v>14983</v>
      </c>
      <c r="C7246" s="67" t="s">
        <v>71</v>
      </c>
      <c r="D7246" s="489">
        <v>658.27</v>
      </c>
    </row>
    <row r="7247" spans="1:4" x14ac:dyDescent="0.25">
      <c r="A7247" s="67" t="s">
        <v>14790</v>
      </c>
      <c r="B7247" s="63" t="s">
        <v>14984</v>
      </c>
      <c r="C7247" s="67" t="s">
        <v>77</v>
      </c>
      <c r="D7247" s="489">
        <v>165.32</v>
      </c>
    </row>
    <row r="7248" spans="1:4" x14ac:dyDescent="0.25">
      <c r="A7248" s="67" t="s">
        <v>14791</v>
      </c>
      <c r="B7248" s="63" t="s">
        <v>14985</v>
      </c>
      <c r="C7248" s="67" t="s">
        <v>4</v>
      </c>
      <c r="D7248" s="489">
        <v>82.78</v>
      </c>
    </row>
    <row r="7249" spans="1:4" x14ac:dyDescent="0.25">
      <c r="A7249" s="67" t="s">
        <v>14792</v>
      </c>
      <c r="B7249" s="63" t="s">
        <v>14986</v>
      </c>
      <c r="C7249" s="67" t="s">
        <v>4</v>
      </c>
      <c r="D7249" s="489">
        <v>96.08</v>
      </c>
    </row>
    <row r="7250" spans="1:4" x14ac:dyDescent="0.25">
      <c r="A7250" s="67" t="s">
        <v>14793</v>
      </c>
      <c r="B7250" s="63" t="s">
        <v>14987</v>
      </c>
      <c r="C7250" s="67" t="s">
        <v>4</v>
      </c>
      <c r="D7250" s="489">
        <v>387.92</v>
      </c>
    </row>
    <row r="7251" spans="1:4" x14ac:dyDescent="0.25">
      <c r="A7251" s="67" t="s">
        <v>14794</v>
      </c>
      <c r="B7251" s="63" t="s">
        <v>14988</v>
      </c>
      <c r="C7251" s="67" t="s">
        <v>4</v>
      </c>
      <c r="D7251" s="489">
        <v>437.54</v>
      </c>
    </row>
    <row r="7252" spans="1:4" x14ac:dyDescent="0.25">
      <c r="A7252" s="67" t="s">
        <v>14795</v>
      </c>
      <c r="B7252" s="63" t="s">
        <v>14989</v>
      </c>
      <c r="C7252" s="67" t="s">
        <v>4</v>
      </c>
      <c r="D7252" s="489">
        <v>341.91</v>
      </c>
    </row>
    <row r="7253" spans="1:4" x14ac:dyDescent="0.25">
      <c r="A7253" s="67" t="s">
        <v>14796</v>
      </c>
      <c r="B7253" s="63" t="s">
        <v>14990</v>
      </c>
      <c r="C7253" s="67" t="s">
        <v>4</v>
      </c>
      <c r="D7253" s="489">
        <v>360.14</v>
      </c>
    </row>
    <row r="7254" spans="1:4" x14ac:dyDescent="0.25">
      <c r="A7254" s="67" t="s">
        <v>14797</v>
      </c>
      <c r="B7254" s="63" t="s">
        <v>14991</v>
      </c>
      <c r="C7254" s="67" t="s">
        <v>4</v>
      </c>
      <c r="D7254" s="489">
        <v>310.62</v>
      </c>
    </row>
    <row r="7255" spans="1:4" x14ac:dyDescent="0.25">
      <c r="A7255" s="67" t="s">
        <v>14798</v>
      </c>
      <c r="B7255" s="63" t="s">
        <v>14992</v>
      </c>
      <c r="C7255" s="67" t="s">
        <v>4</v>
      </c>
      <c r="D7255" s="489">
        <v>343.51</v>
      </c>
    </row>
    <row r="7256" spans="1:4" x14ac:dyDescent="0.25">
      <c r="A7256" s="67" t="s">
        <v>14799</v>
      </c>
      <c r="B7256" s="63" t="s">
        <v>14993</v>
      </c>
      <c r="C7256" s="67" t="s">
        <v>4</v>
      </c>
      <c r="D7256" s="489">
        <v>200.13</v>
      </c>
    </row>
    <row r="7257" spans="1:4" x14ac:dyDescent="0.25">
      <c r="A7257" s="67" t="s">
        <v>14800</v>
      </c>
      <c r="B7257" s="63" t="s">
        <v>14994</v>
      </c>
      <c r="C7257" s="67" t="s">
        <v>4</v>
      </c>
      <c r="D7257" s="489">
        <v>320.99</v>
      </c>
    </row>
    <row r="7258" spans="1:4" x14ac:dyDescent="0.25">
      <c r="A7258" s="67" t="s">
        <v>14801</v>
      </c>
      <c r="B7258" s="63" t="s">
        <v>14995</v>
      </c>
      <c r="C7258" s="67" t="s">
        <v>4</v>
      </c>
      <c r="D7258" s="489">
        <v>313.45</v>
      </c>
    </row>
    <row r="7259" spans="1:4" x14ac:dyDescent="0.25">
      <c r="A7259" s="67" t="s">
        <v>14802</v>
      </c>
      <c r="B7259" s="63" t="s">
        <v>14996</v>
      </c>
      <c r="C7259" s="67" t="s">
        <v>4</v>
      </c>
      <c r="D7259" s="489">
        <v>203.29</v>
      </c>
    </row>
    <row r="7260" spans="1:4" x14ac:dyDescent="0.25">
      <c r="A7260" s="67" t="s">
        <v>21599</v>
      </c>
      <c r="B7260" s="63" t="s">
        <v>21600</v>
      </c>
      <c r="C7260" s="67" t="s">
        <v>4</v>
      </c>
      <c r="D7260" s="489">
        <v>140.38</v>
      </c>
    </row>
    <row r="7261" spans="1:4" x14ac:dyDescent="0.25">
      <c r="A7261" s="67" t="s">
        <v>21601</v>
      </c>
      <c r="B7261" s="63" t="s">
        <v>21602</v>
      </c>
      <c r="C7261" s="67" t="s">
        <v>4</v>
      </c>
      <c r="D7261" s="489">
        <v>97.87</v>
      </c>
    </row>
    <row r="7262" spans="1:4" x14ac:dyDescent="0.25">
      <c r="A7262" s="67" t="s">
        <v>14803</v>
      </c>
      <c r="B7262" s="63" t="s">
        <v>14997</v>
      </c>
      <c r="C7262" s="67" t="s">
        <v>4</v>
      </c>
      <c r="D7262" s="489">
        <v>254.49</v>
      </c>
    </row>
    <row r="7263" spans="1:4" x14ac:dyDescent="0.25">
      <c r="A7263" s="67" t="s">
        <v>14804</v>
      </c>
      <c r="B7263" s="63" t="s">
        <v>14998</v>
      </c>
      <c r="C7263" s="67" t="s">
        <v>4</v>
      </c>
      <c r="D7263" s="489">
        <v>382.68</v>
      </c>
    </row>
    <row r="7264" spans="1:4" x14ac:dyDescent="0.25">
      <c r="A7264" s="67" t="s">
        <v>14805</v>
      </c>
      <c r="B7264" s="63" t="s">
        <v>14999</v>
      </c>
      <c r="C7264" s="67" t="s">
        <v>4</v>
      </c>
      <c r="D7264" s="489">
        <v>349.79</v>
      </c>
    </row>
    <row r="7265" spans="1:4" x14ac:dyDescent="0.25">
      <c r="A7265" s="67" t="s">
        <v>14806</v>
      </c>
      <c r="B7265" s="63" t="s">
        <v>15000</v>
      </c>
      <c r="C7265" s="67" t="s">
        <v>4</v>
      </c>
      <c r="D7265" s="489">
        <v>87.4</v>
      </c>
    </row>
    <row r="7266" spans="1:4" x14ac:dyDescent="0.25">
      <c r="A7266" s="67" t="s">
        <v>14807</v>
      </c>
      <c r="B7266" s="63" t="s">
        <v>15001</v>
      </c>
      <c r="C7266" s="67" t="s">
        <v>4</v>
      </c>
      <c r="D7266" s="489">
        <v>129.91</v>
      </c>
    </row>
    <row r="7267" spans="1:4" x14ac:dyDescent="0.25">
      <c r="A7267" s="67" t="s">
        <v>14808</v>
      </c>
      <c r="B7267" s="63" t="s">
        <v>15002</v>
      </c>
      <c r="C7267" s="67" t="s">
        <v>4</v>
      </c>
      <c r="D7267" s="489">
        <v>87.4</v>
      </c>
    </row>
    <row r="7268" spans="1:4" x14ac:dyDescent="0.25">
      <c r="A7268" s="67" t="s">
        <v>14809</v>
      </c>
      <c r="B7268" s="63" t="s">
        <v>15003</v>
      </c>
      <c r="C7268" s="67" t="s">
        <v>4</v>
      </c>
      <c r="D7268" s="489">
        <v>99.58</v>
      </c>
    </row>
    <row r="7269" spans="1:4" x14ac:dyDescent="0.25">
      <c r="A7269" s="67" t="s">
        <v>14810</v>
      </c>
      <c r="B7269" s="63" t="s">
        <v>15004</v>
      </c>
      <c r="C7269" s="67" t="s">
        <v>4</v>
      </c>
      <c r="D7269" s="489">
        <v>152.65</v>
      </c>
    </row>
    <row r="7270" spans="1:4" x14ac:dyDescent="0.25">
      <c r="A7270" s="67" t="s">
        <v>14811</v>
      </c>
      <c r="B7270" s="63" t="s">
        <v>15005</v>
      </c>
      <c r="C7270" s="67" t="s">
        <v>4</v>
      </c>
      <c r="D7270" s="489">
        <v>55.09</v>
      </c>
    </row>
    <row r="7271" spans="1:4" x14ac:dyDescent="0.25">
      <c r="A7271" s="67" t="s">
        <v>14812</v>
      </c>
      <c r="B7271" s="63" t="s">
        <v>15006</v>
      </c>
      <c r="C7271" s="67" t="s">
        <v>4</v>
      </c>
      <c r="D7271" s="489">
        <v>97.6</v>
      </c>
    </row>
    <row r="7272" spans="1:4" x14ac:dyDescent="0.25">
      <c r="A7272" s="67" t="s">
        <v>14813</v>
      </c>
      <c r="B7272" s="63" t="s">
        <v>15007</v>
      </c>
      <c r="C7272" s="67" t="s">
        <v>4</v>
      </c>
      <c r="D7272" s="489">
        <v>143.83000000000001</v>
      </c>
    </row>
    <row r="7273" spans="1:4" x14ac:dyDescent="0.25">
      <c r="A7273" s="67" t="s">
        <v>14814</v>
      </c>
      <c r="B7273" s="63" t="s">
        <v>15008</v>
      </c>
      <c r="C7273" s="67" t="s">
        <v>4</v>
      </c>
      <c r="D7273" s="489">
        <v>182.11</v>
      </c>
    </row>
    <row r="7274" spans="1:4" x14ac:dyDescent="0.25">
      <c r="A7274" s="67" t="s">
        <v>14815</v>
      </c>
      <c r="B7274" s="63" t="s">
        <v>15009</v>
      </c>
      <c r="C7274" s="67" t="s">
        <v>71</v>
      </c>
      <c r="D7274" s="489">
        <v>15.17</v>
      </c>
    </row>
    <row r="7275" spans="1:4" x14ac:dyDescent="0.25">
      <c r="A7275" s="67" t="s">
        <v>14816</v>
      </c>
      <c r="B7275" s="63" t="s">
        <v>15010</v>
      </c>
      <c r="C7275" s="67" t="s">
        <v>71</v>
      </c>
      <c r="D7275" s="489">
        <v>91.4</v>
      </c>
    </row>
    <row r="7276" spans="1:4" x14ac:dyDescent="0.25">
      <c r="A7276" s="67" t="s">
        <v>14817</v>
      </c>
      <c r="B7276" s="63" t="s">
        <v>15011</v>
      </c>
      <c r="C7276" s="67" t="s">
        <v>75</v>
      </c>
      <c r="D7276" s="489">
        <v>190.43</v>
      </c>
    </row>
    <row r="7277" spans="1:4" x14ac:dyDescent="0.25">
      <c r="A7277" s="67" t="s">
        <v>14818</v>
      </c>
      <c r="B7277" s="63" t="s">
        <v>15012</v>
      </c>
      <c r="C7277" s="67" t="s">
        <v>75</v>
      </c>
      <c r="D7277" s="489">
        <v>150.4</v>
      </c>
    </row>
    <row r="7278" spans="1:4" x14ac:dyDescent="0.25">
      <c r="A7278" s="67" t="s">
        <v>14819</v>
      </c>
      <c r="B7278" s="63" t="s">
        <v>15013</v>
      </c>
      <c r="C7278" s="67" t="s">
        <v>75</v>
      </c>
      <c r="D7278" s="489">
        <v>47.28</v>
      </c>
    </row>
    <row r="7279" spans="1:4" x14ac:dyDescent="0.25">
      <c r="A7279" s="67" t="s">
        <v>14820</v>
      </c>
      <c r="B7279" s="63" t="s">
        <v>15014</v>
      </c>
      <c r="C7279" s="67" t="s">
        <v>75</v>
      </c>
      <c r="D7279" s="489">
        <v>94.37</v>
      </c>
    </row>
    <row r="7280" spans="1:4" x14ac:dyDescent="0.25">
      <c r="A7280" s="67" t="s">
        <v>14821</v>
      </c>
      <c r="B7280" s="63" t="s">
        <v>15015</v>
      </c>
      <c r="C7280" s="67" t="s">
        <v>77</v>
      </c>
      <c r="D7280" s="489">
        <v>1418.19</v>
      </c>
    </row>
    <row r="7281" spans="1:4" x14ac:dyDescent="0.25">
      <c r="A7281" s="67" t="s">
        <v>14822</v>
      </c>
      <c r="B7281" s="63" t="s">
        <v>15016</v>
      </c>
      <c r="C7281" s="67" t="s">
        <v>77</v>
      </c>
      <c r="D7281" s="489">
        <v>1357.11</v>
      </c>
    </row>
    <row r="7282" spans="1:4" x14ac:dyDescent="0.25">
      <c r="A7282" s="67" t="s">
        <v>14823</v>
      </c>
      <c r="B7282" s="63" t="s">
        <v>15017</v>
      </c>
      <c r="C7282" s="67" t="s">
        <v>75</v>
      </c>
      <c r="D7282" s="489">
        <v>34.049999999999997</v>
      </c>
    </row>
    <row r="7283" spans="1:4" x14ac:dyDescent="0.25">
      <c r="A7283" s="67" t="s">
        <v>14824</v>
      </c>
      <c r="B7283" s="63" t="s">
        <v>15018</v>
      </c>
      <c r="C7283" s="67" t="s">
        <v>75</v>
      </c>
      <c r="D7283" s="489">
        <v>85.94</v>
      </c>
    </row>
    <row r="7284" spans="1:4" x14ac:dyDescent="0.25">
      <c r="A7284" s="67" t="s">
        <v>14825</v>
      </c>
      <c r="B7284" s="63" t="s">
        <v>15019</v>
      </c>
      <c r="C7284" s="67" t="s">
        <v>4</v>
      </c>
      <c r="D7284" s="489">
        <v>25.97</v>
      </c>
    </row>
    <row r="7285" spans="1:4" x14ac:dyDescent="0.25">
      <c r="A7285" s="67" t="s">
        <v>14826</v>
      </c>
      <c r="B7285" s="63" t="s">
        <v>15020</v>
      </c>
      <c r="C7285" s="67" t="s">
        <v>74</v>
      </c>
      <c r="D7285" s="489">
        <v>58.9</v>
      </c>
    </row>
    <row r="7286" spans="1:4" x14ac:dyDescent="0.25">
      <c r="A7286" s="67" t="s">
        <v>14827</v>
      </c>
      <c r="B7286" s="63" t="s">
        <v>15021</v>
      </c>
      <c r="C7286" s="67" t="s">
        <v>75</v>
      </c>
      <c r="D7286" s="489">
        <v>10.51</v>
      </c>
    </row>
    <row r="7287" spans="1:4" x14ac:dyDescent="0.25">
      <c r="A7287" s="67" t="s">
        <v>14828</v>
      </c>
      <c r="B7287" s="63" t="s">
        <v>15022</v>
      </c>
      <c r="C7287" s="67" t="s">
        <v>77</v>
      </c>
      <c r="D7287" s="489">
        <v>141.18</v>
      </c>
    </row>
    <row r="7288" spans="1:4" x14ac:dyDescent="0.25">
      <c r="A7288" s="67" t="s">
        <v>14829</v>
      </c>
      <c r="B7288" s="63" t="s">
        <v>15023</v>
      </c>
      <c r="C7288" s="67" t="s">
        <v>77</v>
      </c>
      <c r="D7288" s="489">
        <v>39.22</v>
      </c>
    </row>
    <row r="7289" spans="1:4" x14ac:dyDescent="0.25">
      <c r="A7289" s="67" t="s">
        <v>14830</v>
      </c>
      <c r="B7289" s="63" t="s">
        <v>15024</v>
      </c>
      <c r="C7289" s="67" t="s">
        <v>77</v>
      </c>
      <c r="D7289" s="489">
        <v>363.02</v>
      </c>
    </row>
    <row r="7290" spans="1:4" x14ac:dyDescent="0.25">
      <c r="A7290" s="67" t="s">
        <v>14831</v>
      </c>
      <c r="B7290" s="63" t="s">
        <v>15025</v>
      </c>
      <c r="C7290" s="67" t="s">
        <v>77</v>
      </c>
      <c r="D7290" s="489">
        <v>656.15</v>
      </c>
    </row>
    <row r="7291" spans="1:4" x14ac:dyDescent="0.25">
      <c r="A7291" s="67" t="s">
        <v>14832</v>
      </c>
      <c r="B7291" s="63" t="s">
        <v>15026</v>
      </c>
      <c r="C7291" s="67" t="s">
        <v>77</v>
      </c>
      <c r="D7291" s="489">
        <v>1208.01</v>
      </c>
    </row>
    <row r="7292" spans="1:4" x14ac:dyDescent="0.25">
      <c r="A7292" s="67" t="s">
        <v>14833</v>
      </c>
      <c r="B7292" s="63" t="s">
        <v>15027</v>
      </c>
      <c r="C7292" s="67" t="s">
        <v>77</v>
      </c>
      <c r="D7292" s="489">
        <v>1837.11</v>
      </c>
    </row>
    <row r="7293" spans="1:4" x14ac:dyDescent="0.25">
      <c r="A7293" s="67" t="s">
        <v>14834</v>
      </c>
      <c r="B7293" s="63" t="s">
        <v>15028</v>
      </c>
      <c r="C7293" s="67" t="s">
        <v>77</v>
      </c>
      <c r="D7293" s="489">
        <v>2673.24</v>
      </c>
    </row>
    <row r="7294" spans="1:4" x14ac:dyDescent="0.25">
      <c r="A7294" s="67" t="s">
        <v>14835</v>
      </c>
      <c r="B7294" s="63" t="s">
        <v>15029</v>
      </c>
      <c r="C7294" s="67" t="s">
        <v>77</v>
      </c>
      <c r="D7294" s="489">
        <v>1280.2</v>
      </c>
    </row>
    <row r="7295" spans="1:4" x14ac:dyDescent="0.25">
      <c r="A7295" s="67" t="s">
        <v>14836</v>
      </c>
      <c r="B7295" s="63" t="s">
        <v>15030</v>
      </c>
      <c r="C7295" s="67" t="s">
        <v>77</v>
      </c>
      <c r="D7295" s="489">
        <v>1678.64</v>
      </c>
    </row>
    <row r="7296" spans="1:4" x14ac:dyDescent="0.25">
      <c r="A7296" s="67" t="s">
        <v>14837</v>
      </c>
      <c r="B7296" s="63" t="s">
        <v>15031</v>
      </c>
      <c r="C7296" s="67" t="s">
        <v>77</v>
      </c>
      <c r="D7296" s="489">
        <v>2486.16</v>
      </c>
    </row>
    <row r="7297" spans="1:4" x14ac:dyDescent="0.25">
      <c r="A7297" s="67" t="s">
        <v>14838</v>
      </c>
      <c r="B7297" s="63" t="s">
        <v>15032</v>
      </c>
      <c r="C7297" s="67" t="s">
        <v>77</v>
      </c>
      <c r="D7297" s="489">
        <v>4064.92</v>
      </c>
    </row>
    <row r="7298" spans="1:4" x14ac:dyDescent="0.25">
      <c r="A7298" s="67" t="s">
        <v>14839</v>
      </c>
      <c r="B7298" s="63" t="s">
        <v>15033</v>
      </c>
      <c r="C7298" s="67" t="s">
        <v>77</v>
      </c>
      <c r="D7298" s="489">
        <v>5727.51</v>
      </c>
    </row>
    <row r="7299" spans="1:4" x14ac:dyDescent="0.25">
      <c r="A7299" s="67" t="s">
        <v>14840</v>
      </c>
      <c r="B7299" s="63" t="s">
        <v>15034</v>
      </c>
      <c r="C7299" s="67" t="s">
        <v>77</v>
      </c>
      <c r="D7299" s="489">
        <v>7381.76</v>
      </c>
    </row>
    <row r="7300" spans="1:4" x14ac:dyDescent="0.25">
      <c r="A7300" s="67" t="s">
        <v>14841</v>
      </c>
      <c r="B7300" s="63" t="s">
        <v>15035</v>
      </c>
      <c r="C7300" s="67" t="s">
        <v>77</v>
      </c>
      <c r="D7300" s="489">
        <v>8196.25</v>
      </c>
    </row>
    <row r="7301" spans="1:4" x14ac:dyDescent="0.25">
      <c r="A7301" s="67" t="s">
        <v>14842</v>
      </c>
      <c r="B7301" s="63" t="s">
        <v>15036</v>
      </c>
      <c r="C7301" s="67" t="s">
        <v>77</v>
      </c>
      <c r="D7301" s="489">
        <v>1007.65</v>
      </c>
    </row>
    <row r="7302" spans="1:4" x14ac:dyDescent="0.25">
      <c r="A7302" s="67" t="s">
        <v>14843</v>
      </c>
      <c r="B7302" s="63" t="s">
        <v>15037</v>
      </c>
      <c r="C7302" s="67" t="s">
        <v>77</v>
      </c>
      <c r="D7302" s="489">
        <v>236.3</v>
      </c>
    </row>
    <row r="7303" spans="1:4" x14ac:dyDescent="0.25">
      <c r="A7303" s="67" t="s">
        <v>14844</v>
      </c>
      <c r="B7303" s="63" t="s">
        <v>15038</v>
      </c>
      <c r="C7303" s="67" t="s">
        <v>77</v>
      </c>
      <c r="D7303" s="489">
        <v>59.83</v>
      </c>
    </row>
    <row r="7304" spans="1:4" x14ac:dyDescent="0.25">
      <c r="A7304" s="67" t="s">
        <v>14845</v>
      </c>
      <c r="B7304" s="63" t="s">
        <v>15039</v>
      </c>
      <c r="C7304" s="67" t="s">
        <v>77</v>
      </c>
      <c r="D7304" s="489">
        <v>145.87</v>
      </c>
    </row>
    <row r="7305" spans="1:4" x14ac:dyDescent="0.25">
      <c r="A7305" s="67" t="s">
        <v>14846</v>
      </c>
      <c r="B7305" s="63" t="s">
        <v>15040</v>
      </c>
      <c r="C7305" s="67" t="s">
        <v>74</v>
      </c>
      <c r="D7305" s="489">
        <v>83.06</v>
      </c>
    </row>
    <row r="7306" spans="1:4" x14ac:dyDescent="0.25">
      <c r="A7306" s="67" t="s">
        <v>14847</v>
      </c>
      <c r="B7306" s="63" t="s">
        <v>15041</v>
      </c>
      <c r="C7306" s="67" t="s">
        <v>74</v>
      </c>
      <c r="D7306" s="489">
        <v>217.38</v>
      </c>
    </row>
    <row r="7307" spans="1:4" x14ac:dyDescent="0.25">
      <c r="A7307" s="67" t="s">
        <v>14848</v>
      </c>
      <c r="B7307" s="63" t="s">
        <v>15042</v>
      </c>
      <c r="C7307" s="67" t="s">
        <v>74</v>
      </c>
      <c r="D7307" s="489">
        <v>65.88</v>
      </c>
    </row>
    <row r="7308" spans="1:4" x14ac:dyDescent="0.25">
      <c r="A7308" s="67" t="s">
        <v>14849</v>
      </c>
      <c r="B7308" s="63" t="s">
        <v>15043</v>
      </c>
      <c r="C7308" s="67" t="s">
        <v>74</v>
      </c>
      <c r="D7308" s="489">
        <v>136.72</v>
      </c>
    </row>
    <row r="7309" spans="1:4" x14ac:dyDescent="0.25">
      <c r="A7309" s="67" t="s">
        <v>14850</v>
      </c>
      <c r="B7309" s="63" t="s">
        <v>15044</v>
      </c>
      <c r="C7309" s="67" t="s">
        <v>74</v>
      </c>
      <c r="D7309" s="489">
        <v>245.81</v>
      </c>
    </row>
    <row r="7310" spans="1:4" x14ac:dyDescent="0.25">
      <c r="A7310" s="67" t="s">
        <v>14851</v>
      </c>
      <c r="B7310" s="63" t="s">
        <v>15045</v>
      </c>
      <c r="C7310" s="67" t="s">
        <v>74</v>
      </c>
      <c r="D7310" s="489">
        <v>395.75</v>
      </c>
    </row>
    <row r="7311" spans="1:4" x14ac:dyDescent="0.25">
      <c r="A7311" s="67" t="s">
        <v>14852</v>
      </c>
      <c r="B7311" s="63" t="s">
        <v>15046</v>
      </c>
      <c r="C7311" s="67" t="s">
        <v>74</v>
      </c>
      <c r="D7311" s="489">
        <v>712.79</v>
      </c>
    </row>
    <row r="7312" spans="1:4" x14ac:dyDescent="0.25">
      <c r="A7312" s="67" t="s">
        <v>14853</v>
      </c>
      <c r="B7312" s="63" t="s">
        <v>15047</v>
      </c>
      <c r="C7312" s="67" t="s">
        <v>74</v>
      </c>
      <c r="D7312" s="489">
        <v>942.43</v>
      </c>
    </row>
    <row r="7313" spans="1:4" x14ac:dyDescent="0.25">
      <c r="A7313" s="67" t="s">
        <v>14854</v>
      </c>
      <c r="B7313" s="63" t="s">
        <v>15048</v>
      </c>
      <c r="C7313" s="67" t="s">
        <v>74</v>
      </c>
      <c r="D7313" s="489">
        <v>125.91</v>
      </c>
    </row>
    <row r="7314" spans="1:4" x14ac:dyDescent="0.25">
      <c r="A7314" s="67" t="s">
        <v>14855</v>
      </c>
      <c r="B7314" s="63" t="s">
        <v>15049</v>
      </c>
      <c r="C7314" s="67" t="s">
        <v>74</v>
      </c>
      <c r="D7314" s="489">
        <v>210.76</v>
      </c>
    </row>
    <row r="7315" spans="1:4" x14ac:dyDescent="0.25">
      <c r="A7315" s="67" t="s">
        <v>14856</v>
      </c>
      <c r="B7315" s="63" t="s">
        <v>15050</v>
      </c>
      <c r="C7315" s="67" t="s">
        <v>74</v>
      </c>
      <c r="D7315" s="489">
        <v>348.28</v>
      </c>
    </row>
    <row r="7316" spans="1:4" x14ac:dyDescent="0.25">
      <c r="A7316" s="67" t="s">
        <v>14857</v>
      </c>
      <c r="B7316" s="63" t="s">
        <v>15051</v>
      </c>
      <c r="C7316" s="67" t="s">
        <v>74</v>
      </c>
      <c r="D7316" s="489">
        <v>572.13</v>
      </c>
    </row>
    <row r="7317" spans="1:4" x14ac:dyDescent="0.25">
      <c r="A7317" s="67" t="s">
        <v>14858</v>
      </c>
      <c r="B7317" s="63" t="s">
        <v>15052</v>
      </c>
      <c r="C7317" s="67" t="s">
        <v>75</v>
      </c>
      <c r="D7317" s="489">
        <v>19.43</v>
      </c>
    </row>
    <row r="7318" spans="1:4" x14ac:dyDescent="0.25">
      <c r="A7318" s="67" t="s">
        <v>14859</v>
      </c>
      <c r="B7318" s="63" t="s">
        <v>15053</v>
      </c>
      <c r="C7318" s="67" t="s">
        <v>71</v>
      </c>
      <c r="D7318" s="489">
        <v>515.33000000000004</v>
      </c>
    </row>
    <row r="7319" spans="1:4" x14ac:dyDescent="0.25">
      <c r="A7319" s="67" t="s">
        <v>14860</v>
      </c>
      <c r="B7319" s="63" t="s">
        <v>15054</v>
      </c>
      <c r="C7319" s="67" t="s">
        <v>71</v>
      </c>
      <c r="D7319" s="489">
        <v>194.37</v>
      </c>
    </row>
    <row r="7320" spans="1:4" x14ac:dyDescent="0.25">
      <c r="A7320" s="67" t="s">
        <v>14861</v>
      </c>
      <c r="B7320" s="63" t="s">
        <v>15055</v>
      </c>
      <c r="C7320" s="67" t="s">
        <v>71</v>
      </c>
      <c r="D7320" s="489">
        <v>209.38</v>
      </c>
    </row>
    <row r="7321" spans="1:4" x14ac:dyDescent="0.25">
      <c r="A7321" s="67" t="s">
        <v>14862</v>
      </c>
      <c r="B7321" s="63" t="s">
        <v>15056</v>
      </c>
      <c r="C7321" s="67" t="s">
        <v>71</v>
      </c>
      <c r="D7321" s="489">
        <v>572.58000000000004</v>
      </c>
    </row>
    <row r="7322" spans="1:4" x14ac:dyDescent="0.25">
      <c r="A7322" s="67" t="s">
        <v>14863</v>
      </c>
      <c r="B7322" s="63" t="s">
        <v>15057</v>
      </c>
      <c r="C7322" s="67" t="s">
        <v>75</v>
      </c>
      <c r="D7322" s="489">
        <v>170.08</v>
      </c>
    </row>
    <row r="7323" spans="1:4" x14ac:dyDescent="0.25">
      <c r="A7323" s="67" t="s">
        <v>14864</v>
      </c>
      <c r="B7323" s="63" t="s">
        <v>15058</v>
      </c>
      <c r="C7323" s="67" t="s">
        <v>75</v>
      </c>
      <c r="D7323" s="489">
        <v>88.07</v>
      </c>
    </row>
    <row r="7324" spans="1:4" x14ac:dyDescent="0.25">
      <c r="A7324" s="67" t="s">
        <v>14865</v>
      </c>
      <c r="B7324" s="63" t="s">
        <v>15059</v>
      </c>
      <c r="C7324" s="67" t="s">
        <v>75</v>
      </c>
      <c r="D7324" s="489">
        <v>94.16</v>
      </c>
    </row>
    <row r="7325" spans="1:4" x14ac:dyDescent="0.25">
      <c r="A7325" s="67" t="s">
        <v>14866</v>
      </c>
      <c r="B7325" s="63" t="s">
        <v>15060</v>
      </c>
      <c r="C7325" s="67" t="s">
        <v>75</v>
      </c>
      <c r="D7325" s="489">
        <v>25.87</v>
      </c>
    </row>
    <row r="7326" spans="1:4" x14ac:dyDescent="0.25">
      <c r="A7326" s="67" t="s">
        <v>14867</v>
      </c>
      <c r="B7326" s="63" t="s">
        <v>15061</v>
      </c>
      <c r="C7326" s="67" t="s">
        <v>75</v>
      </c>
      <c r="D7326" s="489">
        <v>32.31</v>
      </c>
    </row>
    <row r="7327" spans="1:4" x14ac:dyDescent="0.25">
      <c r="A7327" s="67" t="s">
        <v>14868</v>
      </c>
      <c r="B7327" s="63" t="s">
        <v>15062</v>
      </c>
      <c r="C7327" s="67" t="s">
        <v>71</v>
      </c>
      <c r="D7327" s="489">
        <v>145.41</v>
      </c>
    </row>
    <row r="7328" spans="1:4" x14ac:dyDescent="0.25">
      <c r="A7328" s="67">
        <v>471600</v>
      </c>
      <c r="B7328" s="63" t="s">
        <v>15063</v>
      </c>
      <c r="C7328" s="67"/>
      <c r="D7328" s="489"/>
    </row>
    <row r="7329" spans="1:4" x14ac:dyDescent="0.25">
      <c r="A7329" s="67">
        <v>72000452</v>
      </c>
      <c r="B7329" s="63" t="s">
        <v>15064</v>
      </c>
      <c r="C7329" s="67" t="s">
        <v>71</v>
      </c>
      <c r="D7329" s="489">
        <v>2271.9899999999998</v>
      </c>
    </row>
    <row r="7330" spans="1:4" ht="25" x14ac:dyDescent="0.25">
      <c r="A7330" s="67">
        <v>72000451</v>
      </c>
      <c r="B7330" s="63" t="s">
        <v>15065</v>
      </c>
      <c r="C7330" s="67" t="s">
        <v>71</v>
      </c>
      <c r="D7330" s="489">
        <v>2799.38</v>
      </c>
    </row>
    <row r="7331" spans="1:4" x14ac:dyDescent="0.25">
      <c r="A7331" s="67">
        <v>72000450</v>
      </c>
      <c r="B7331" s="63" t="s">
        <v>15066</v>
      </c>
      <c r="C7331" s="67" t="s">
        <v>71</v>
      </c>
      <c r="D7331" s="489">
        <v>3744.31</v>
      </c>
    </row>
    <row r="7332" spans="1:4" x14ac:dyDescent="0.25">
      <c r="A7332" s="67">
        <v>72000455</v>
      </c>
      <c r="B7332" s="63" t="s">
        <v>15067</v>
      </c>
      <c r="C7332" s="67" t="s">
        <v>71</v>
      </c>
      <c r="D7332" s="489">
        <v>2669.97</v>
      </c>
    </row>
    <row r="7333" spans="1:4" x14ac:dyDescent="0.25">
      <c r="A7333" s="67">
        <v>72000454</v>
      </c>
      <c r="B7333" s="63" t="s">
        <v>15068</v>
      </c>
      <c r="C7333" s="67" t="s">
        <v>71</v>
      </c>
      <c r="D7333" s="489">
        <v>3289.15</v>
      </c>
    </row>
    <row r="7334" spans="1:4" x14ac:dyDescent="0.25">
      <c r="A7334" s="67">
        <v>72000453</v>
      </c>
      <c r="B7334" s="63" t="s">
        <v>15069</v>
      </c>
      <c r="C7334" s="67" t="s">
        <v>71</v>
      </c>
      <c r="D7334" s="489">
        <v>4304.03</v>
      </c>
    </row>
    <row r="7335" spans="1:4" x14ac:dyDescent="0.25">
      <c r="A7335" s="67">
        <v>472400</v>
      </c>
      <c r="B7335" s="63" t="s">
        <v>15070</v>
      </c>
      <c r="C7335" s="67"/>
      <c r="D7335" s="489"/>
    </row>
    <row r="7336" spans="1:4" x14ac:dyDescent="0.25">
      <c r="A7336" s="67">
        <v>72000759</v>
      </c>
      <c r="B7336" s="63" t="s">
        <v>15071</v>
      </c>
      <c r="C7336" s="67" t="s">
        <v>77</v>
      </c>
      <c r="D7336" s="489">
        <v>4505.0200000000004</v>
      </c>
    </row>
    <row r="7337" spans="1:4" x14ac:dyDescent="0.25">
      <c r="A7337" s="67">
        <v>72000760</v>
      </c>
      <c r="B7337" s="63" t="s">
        <v>15072</v>
      </c>
      <c r="C7337" s="67" t="s">
        <v>77</v>
      </c>
      <c r="D7337" s="489">
        <v>5637.41</v>
      </c>
    </row>
    <row r="7338" spans="1:4" x14ac:dyDescent="0.25">
      <c r="A7338" s="67">
        <v>72000747</v>
      </c>
      <c r="B7338" s="63" t="s">
        <v>16660</v>
      </c>
      <c r="C7338" s="67" t="s">
        <v>77</v>
      </c>
      <c r="D7338" s="489">
        <v>6878.07</v>
      </c>
    </row>
    <row r="7339" spans="1:4" x14ac:dyDescent="0.25">
      <c r="A7339" s="67">
        <v>72000749</v>
      </c>
      <c r="B7339" s="63" t="s">
        <v>15073</v>
      </c>
      <c r="C7339" s="67" t="s">
        <v>77</v>
      </c>
      <c r="D7339" s="489">
        <v>10928.17</v>
      </c>
    </row>
    <row r="7340" spans="1:4" x14ac:dyDescent="0.25">
      <c r="A7340" s="67">
        <v>72000750</v>
      </c>
      <c r="B7340" s="63" t="s">
        <v>15074</v>
      </c>
      <c r="C7340" s="67" t="s">
        <v>77</v>
      </c>
      <c r="D7340" s="489">
        <v>13644.68</v>
      </c>
    </row>
    <row r="7341" spans="1:4" x14ac:dyDescent="0.25">
      <c r="A7341" s="67">
        <v>72000748</v>
      </c>
      <c r="B7341" s="63" t="s">
        <v>15075</v>
      </c>
      <c r="C7341" s="67" t="s">
        <v>77</v>
      </c>
      <c r="D7341" s="489">
        <v>9188.65</v>
      </c>
    </row>
    <row r="7342" spans="1:4" x14ac:dyDescent="0.25">
      <c r="A7342" s="67">
        <v>72000743</v>
      </c>
      <c r="B7342" s="63" t="s">
        <v>16661</v>
      </c>
      <c r="C7342" s="67" t="s">
        <v>77</v>
      </c>
      <c r="D7342" s="489">
        <v>6027.86</v>
      </c>
    </row>
    <row r="7343" spans="1:4" x14ac:dyDescent="0.25">
      <c r="A7343" s="67">
        <v>72000744</v>
      </c>
      <c r="B7343" s="63" t="s">
        <v>16662</v>
      </c>
      <c r="C7343" s="67" t="s">
        <v>77</v>
      </c>
      <c r="D7343" s="489">
        <v>7935.04</v>
      </c>
    </row>
    <row r="7344" spans="1:4" x14ac:dyDescent="0.25">
      <c r="A7344" s="67">
        <v>72000745</v>
      </c>
      <c r="B7344" s="63" t="s">
        <v>16663</v>
      </c>
      <c r="C7344" s="67" t="s">
        <v>77</v>
      </c>
      <c r="D7344" s="489">
        <v>9614.42</v>
      </c>
    </row>
    <row r="7345" spans="1:4" x14ac:dyDescent="0.25">
      <c r="A7345" s="67">
        <v>72000746</v>
      </c>
      <c r="B7345" s="63" t="s">
        <v>16664</v>
      </c>
      <c r="C7345" s="67" t="s">
        <v>77</v>
      </c>
      <c r="D7345" s="489">
        <v>12026.42</v>
      </c>
    </row>
    <row r="7346" spans="1:4" x14ac:dyDescent="0.25">
      <c r="A7346" s="67">
        <v>72001060</v>
      </c>
      <c r="B7346" s="63" t="s">
        <v>16665</v>
      </c>
      <c r="C7346" s="67" t="s">
        <v>77</v>
      </c>
      <c r="D7346" s="489">
        <v>1181.43</v>
      </c>
    </row>
    <row r="7347" spans="1:4" x14ac:dyDescent="0.25">
      <c r="A7347" s="67">
        <v>72001061</v>
      </c>
      <c r="B7347" s="63" t="s">
        <v>16666</v>
      </c>
      <c r="C7347" s="67" t="s">
        <v>77</v>
      </c>
      <c r="D7347" s="489">
        <v>954.67</v>
      </c>
    </row>
    <row r="7348" spans="1:4" x14ac:dyDescent="0.25">
      <c r="A7348" s="67">
        <v>72001062</v>
      </c>
      <c r="B7348" s="63" t="s">
        <v>16667</v>
      </c>
      <c r="C7348" s="67" t="s">
        <v>77</v>
      </c>
      <c r="D7348" s="489">
        <v>662.92</v>
      </c>
    </row>
    <row r="7349" spans="1:4" x14ac:dyDescent="0.25">
      <c r="A7349" s="67">
        <v>72001063</v>
      </c>
      <c r="B7349" s="63" t="s">
        <v>16668</v>
      </c>
      <c r="C7349" s="67" t="s">
        <v>77</v>
      </c>
      <c r="D7349" s="489">
        <v>1235.22</v>
      </c>
    </row>
    <row r="7350" spans="1:4" x14ac:dyDescent="0.25">
      <c r="A7350" s="67">
        <v>72001064</v>
      </c>
      <c r="B7350" s="63" t="s">
        <v>16669</v>
      </c>
      <c r="C7350" s="67" t="s">
        <v>77</v>
      </c>
      <c r="D7350" s="489">
        <v>995.27</v>
      </c>
    </row>
    <row r="7351" spans="1:4" x14ac:dyDescent="0.25">
      <c r="A7351" s="67">
        <v>72001065</v>
      </c>
      <c r="B7351" s="63" t="s">
        <v>16670</v>
      </c>
      <c r="C7351" s="67" t="s">
        <v>77</v>
      </c>
      <c r="D7351" s="489">
        <v>873.73</v>
      </c>
    </row>
    <row r="7352" spans="1:4" x14ac:dyDescent="0.25">
      <c r="A7352" s="67">
        <v>72001228</v>
      </c>
      <c r="B7352" s="63" t="s">
        <v>16671</v>
      </c>
      <c r="C7352" s="67" t="s">
        <v>77</v>
      </c>
      <c r="D7352" s="489">
        <v>488.05</v>
      </c>
    </row>
    <row r="7353" spans="1:4" ht="25" x14ac:dyDescent="0.25">
      <c r="A7353" s="67">
        <v>72001229</v>
      </c>
      <c r="B7353" s="63" t="s">
        <v>16672</v>
      </c>
      <c r="C7353" s="67" t="s">
        <v>77</v>
      </c>
      <c r="D7353" s="489">
        <v>566.86</v>
      </c>
    </row>
    <row r="7354" spans="1:4" x14ac:dyDescent="0.25">
      <c r="A7354" s="67">
        <v>72001233</v>
      </c>
      <c r="B7354" s="63" t="s">
        <v>16673</v>
      </c>
      <c r="C7354" s="67" t="s">
        <v>77</v>
      </c>
      <c r="D7354" s="489">
        <v>1168.3699999999999</v>
      </c>
    </row>
    <row r="7355" spans="1:4" ht="25" x14ac:dyDescent="0.25">
      <c r="A7355" s="67">
        <v>72001234</v>
      </c>
      <c r="B7355" s="63" t="s">
        <v>16674</v>
      </c>
      <c r="C7355" s="67" t="s">
        <v>77</v>
      </c>
      <c r="D7355" s="489">
        <v>1195.0999999999999</v>
      </c>
    </row>
    <row r="7356" spans="1:4" x14ac:dyDescent="0.25">
      <c r="A7356" s="67">
        <v>72000761</v>
      </c>
      <c r="B7356" s="63" t="s">
        <v>15076</v>
      </c>
      <c r="C7356" s="67" t="s">
        <v>77</v>
      </c>
      <c r="D7356" s="489">
        <v>5901.34</v>
      </c>
    </row>
    <row r="7357" spans="1:4" x14ac:dyDescent="0.25">
      <c r="A7357" s="67">
        <v>72000762</v>
      </c>
      <c r="B7357" s="63" t="s">
        <v>15077</v>
      </c>
      <c r="C7357" s="67" t="s">
        <v>77</v>
      </c>
      <c r="D7357" s="489">
        <v>7941.33</v>
      </c>
    </row>
    <row r="7358" spans="1:4" x14ac:dyDescent="0.25">
      <c r="A7358" s="67">
        <v>72000763</v>
      </c>
      <c r="B7358" s="63" t="s">
        <v>15078</v>
      </c>
      <c r="C7358" s="67" t="s">
        <v>77</v>
      </c>
      <c r="D7358" s="489">
        <v>7727.13</v>
      </c>
    </row>
    <row r="7359" spans="1:4" x14ac:dyDescent="0.25">
      <c r="A7359" s="67">
        <v>72000764</v>
      </c>
      <c r="B7359" s="63" t="s">
        <v>15079</v>
      </c>
      <c r="C7359" s="67" t="s">
        <v>77</v>
      </c>
      <c r="D7359" s="489">
        <v>10343.4</v>
      </c>
    </row>
    <row r="7360" spans="1:4" x14ac:dyDescent="0.25">
      <c r="A7360" s="67">
        <v>72000765</v>
      </c>
      <c r="B7360" s="63" t="s">
        <v>15080</v>
      </c>
      <c r="C7360" s="67" t="s">
        <v>77</v>
      </c>
      <c r="D7360" s="489">
        <v>12631.18</v>
      </c>
    </row>
    <row r="7361" spans="1:4" x14ac:dyDescent="0.25">
      <c r="A7361" s="67">
        <v>72000766</v>
      </c>
      <c r="B7361" s="63" t="s">
        <v>15081</v>
      </c>
      <c r="C7361" s="67" t="s">
        <v>77</v>
      </c>
      <c r="D7361" s="489">
        <v>17459.759999999998</v>
      </c>
    </row>
    <row r="7362" spans="1:4" x14ac:dyDescent="0.25">
      <c r="A7362" s="67">
        <v>72001250</v>
      </c>
      <c r="B7362" s="63" t="s">
        <v>16675</v>
      </c>
      <c r="C7362" s="67" t="s">
        <v>77</v>
      </c>
      <c r="D7362" s="489">
        <v>1685.68</v>
      </c>
    </row>
    <row r="7363" spans="1:4" x14ac:dyDescent="0.25">
      <c r="A7363" s="67">
        <v>72001251</v>
      </c>
      <c r="B7363" s="63" t="s">
        <v>16676</v>
      </c>
      <c r="C7363" s="67" t="s">
        <v>77</v>
      </c>
      <c r="D7363" s="489">
        <v>1370.04</v>
      </c>
    </row>
    <row r="7364" spans="1:4" x14ac:dyDescent="0.25">
      <c r="A7364" s="67">
        <v>72001252</v>
      </c>
      <c r="B7364" s="63" t="s">
        <v>16677</v>
      </c>
      <c r="C7364" s="67" t="s">
        <v>77</v>
      </c>
      <c r="D7364" s="489">
        <v>552.19000000000005</v>
      </c>
    </row>
    <row r="7365" spans="1:4" ht="25" x14ac:dyDescent="0.25">
      <c r="A7365" s="67">
        <v>72001253</v>
      </c>
      <c r="B7365" s="63" t="s">
        <v>16678</v>
      </c>
      <c r="C7365" s="67" t="s">
        <v>77</v>
      </c>
      <c r="D7365" s="489">
        <v>1572.04</v>
      </c>
    </row>
    <row r="7366" spans="1:4" ht="25" x14ac:dyDescent="0.25">
      <c r="A7366" s="67">
        <v>72001254</v>
      </c>
      <c r="B7366" s="63" t="s">
        <v>16679</v>
      </c>
      <c r="C7366" s="67" t="s">
        <v>77</v>
      </c>
      <c r="D7366" s="489">
        <v>1572.04</v>
      </c>
    </row>
    <row r="7367" spans="1:4" ht="25" x14ac:dyDescent="0.25">
      <c r="A7367" s="67">
        <v>72001255</v>
      </c>
      <c r="B7367" s="63" t="s">
        <v>16680</v>
      </c>
      <c r="C7367" s="67" t="s">
        <v>77</v>
      </c>
      <c r="D7367" s="489">
        <v>628.76</v>
      </c>
    </row>
    <row r="7368" spans="1:4" x14ac:dyDescent="0.25">
      <c r="A7368" s="67">
        <v>72000767</v>
      </c>
      <c r="B7368" s="63" t="s">
        <v>15082</v>
      </c>
      <c r="C7368" s="67" t="s">
        <v>77</v>
      </c>
      <c r="D7368" s="489">
        <v>9658.36</v>
      </c>
    </row>
    <row r="7369" spans="1:4" x14ac:dyDescent="0.25">
      <c r="A7369" s="67">
        <v>72000768</v>
      </c>
      <c r="B7369" s="63" t="s">
        <v>15083</v>
      </c>
      <c r="C7369" s="67" t="s">
        <v>77</v>
      </c>
      <c r="D7369" s="489">
        <v>12933.46</v>
      </c>
    </row>
    <row r="7370" spans="1:4" x14ac:dyDescent="0.25">
      <c r="A7370" s="67">
        <v>72000769</v>
      </c>
      <c r="B7370" s="63" t="s">
        <v>15084</v>
      </c>
      <c r="C7370" s="67" t="s">
        <v>77</v>
      </c>
      <c r="D7370" s="489">
        <v>18624.21</v>
      </c>
    </row>
    <row r="7371" spans="1:4" x14ac:dyDescent="0.25">
      <c r="A7371" s="67">
        <v>72000770</v>
      </c>
      <c r="B7371" s="63" t="s">
        <v>15085</v>
      </c>
      <c r="C7371" s="67" t="s">
        <v>77</v>
      </c>
      <c r="D7371" s="489">
        <v>26745.97</v>
      </c>
    </row>
    <row r="7372" spans="1:4" x14ac:dyDescent="0.25">
      <c r="A7372" s="67">
        <v>470800</v>
      </c>
      <c r="B7372" s="63" t="s">
        <v>15086</v>
      </c>
      <c r="C7372" s="67"/>
      <c r="D7372" s="489"/>
    </row>
    <row r="7373" spans="1:4" x14ac:dyDescent="0.25">
      <c r="A7373" s="67">
        <v>72000243</v>
      </c>
      <c r="B7373" s="63" t="s">
        <v>15087</v>
      </c>
      <c r="C7373" s="67" t="s">
        <v>77</v>
      </c>
      <c r="D7373" s="489">
        <v>156.85</v>
      </c>
    </row>
    <row r="7374" spans="1:4" ht="25" x14ac:dyDescent="0.25">
      <c r="A7374" s="67">
        <v>72001403</v>
      </c>
      <c r="B7374" s="63" t="s">
        <v>16681</v>
      </c>
      <c r="C7374" s="67" t="s">
        <v>77</v>
      </c>
      <c r="D7374" s="489">
        <v>5.68</v>
      </c>
    </row>
    <row r="7375" spans="1:4" ht="25" x14ac:dyDescent="0.25">
      <c r="A7375" s="67">
        <v>72001013</v>
      </c>
      <c r="B7375" s="63" t="s">
        <v>16682</v>
      </c>
      <c r="C7375" s="67" t="s">
        <v>77</v>
      </c>
      <c r="D7375" s="489">
        <v>74.25</v>
      </c>
    </row>
    <row r="7376" spans="1:4" x14ac:dyDescent="0.25">
      <c r="A7376" s="67">
        <v>72001012</v>
      </c>
      <c r="B7376" s="63" t="s">
        <v>16351</v>
      </c>
      <c r="C7376" s="67" t="s">
        <v>77</v>
      </c>
      <c r="D7376" s="489">
        <v>18.510000000000002</v>
      </c>
    </row>
    <row r="7377" spans="1:4" x14ac:dyDescent="0.25">
      <c r="A7377" s="67">
        <v>72001154</v>
      </c>
      <c r="B7377" s="63" t="s">
        <v>15088</v>
      </c>
      <c r="C7377" s="67" t="s">
        <v>77</v>
      </c>
      <c r="D7377" s="489">
        <v>227.23</v>
      </c>
    </row>
    <row r="7378" spans="1:4" x14ac:dyDescent="0.25">
      <c r="A7378" s="67">
        <v>72001155</v>
      </c>
      <c r="B7378" s="63" t="s">
        <v>15089</v>
      </c>
      <c r="C7378" s="67" t="s">
        <v>77</v>
      </c>
      <c r="D7378" s="489">
        <v>180.07</v>
      </c>
    </row>
    <row r="7379" spans="1:4" x14ac:dyDescent="0.25">
      <c r="A7379" s="67">
        <v>72001156</v>
      </c>
      <c r="B7379" s="63" t="s">
        <v>15090</v>
      </c>
      <c r="C7379" s="67" t="s">
        <v>77</v>
      </c>
      <c r="D7379" s="489">
        <v>136.47999999999999</v>
      </c>
    </row>
    <row r="7380" spans="1:4" x14ac:dyDescent="0.25">
      <c r="A7380" s="67">
        <v>72001230</v>
      </c>
      <c r="B7380" s="63" t="s">
        <v>15091</v>
      </c>
      <c r="C7380" s="67" t="s">
        <v>77</v>
      </c>
      <c r="D7380" s="489">
        <v>29.71</v>
      </c>
    </row>
    <row r="7381" spans="1:4" x14ac:dyDescent="0.25">
      <c r="A7381" s="67">
        <v>72001235</v>
      </c>
      <c r="B7381" s="63" t="s">
        <v>15092</v>
      </c>
      <c r="C7381" s="67" t="s">
        <v>77</v>
      </c>
      <c r="D7381" s="489">
        <v>70.53</v>
      </c>
    </row>
    <row r="7382" spans="1:4" x14ac:dyDescent="0.25">
      <c r="A7382" s="67">
        <v>72000245</v>
      </c>
      <c r="B7382" s="63" t="s">
        <v>15093</v>
      </c>
      <c r="C7382" s="67" t="s">
        <v>77</v>
      </c>
      <c r="D7382" s="489">
        <v>47.92</v>
      </c>
    </row>
    <row r="7383" spans="1:4" ht="25" x14ac:dyDescent="0.25">
      <c r="A7383" s="67">
        <v>72000251</v>
      </c>
      <c r="B7383" s="63" t="s">
        <v>15094</v>
      </c>
      <c r="C7383" s="67" t="s">
        <v>77</v>
      </c>
      <c r="D7383" s="489">
        <v>63.75</v>
      </c>
    </row>
    <row r="7384" spans="1:4" x14ac:dyDescent="0.25">
      <c r="A7384" s="67">
        <v>72000244</v>
      </c>
      <c r="B7384" s="63" t="s">
        <v>15095</v>
      </c>
      <c r="C7384" s="67" t="s">
        <v>77</v>
      </c>
      <c r="D7384" s="489">
        <v>169.48</v>
      </c>
    </row>
    <row r="7385" spans="1:4" x14ac:dyDescent="0.25">
      <c r="A7385" s="67">
        <v>72001163</v>
      </c>
      <c r="B7385" s="63" t="s">
        <v>16683</v>
      </c>
      <c r="C7385" s="67" t="s">
        <v>77</v>
      </c>
      <c r="D7385" s="489">
        <v>179.29</v>
      </c>
    </row>
    <row r="7386" spans="1:4" x14ac:dyDescent="0.25">
      <c r="A7386" s="67">
        <v>72000248</v>
      </c>
      <c r="B7386" s="63" t="s">
        <v>15096</v>
      </c>
      <c r="C7386" s="67" t="s">
        <v>77</v>
      </c>
      <c r="D7386" s="489">
        <v>444.39</v>
      </c>
    </row>
    <row r="7387" spans="1:4" ht="25" x14ac:dyDescent="0.25">
      <c r="A7387" s="67">
        <v>72000250</v>
      </c>
      <c r="B7387" s="63" t="s">
        <v>15097</v>
      </c>
      <c r="C7387" s="67" t="s">
        <v>77</v>
      </c>
      <c r="D7387" s="489">
        <v>516.49</v>
      </c>
    </row>
    <row r="7388" spans="1:4" x14ac:dyDescent="0.25">
      <c r="A7388" s="67">
        <v>72001164</v>
      </c>
      <c r="B7388" s="63" t="s">
        <v>15098</v>
      </c>
      <c r="C7388" s="67" t="s">
        <v>77</v>
      </c>
      <c r="D7388" s="489">
        <v>142.1</v>
      </c>
    </row>
    <row r="7389" spans="1:4" ht="25" x14ac:dyDescent="0.25">
      <c r="A7389" s="67">
        <v>72000249</v>
      </c>
      <c r="B7389" s="63" t="s">
        <v>15099</v>
      </c>
      <c r="C7389" s="67" t="s">
        <v>77</v>
      </c>
      <c r="D7389" s="489">
        <v>142.69999999999999</v>
      </c>
    </row>
    <row r="7390" spans="1:4" x14ac:dyDescent="0.25">
      <c r="A7390" s="67">
        <v>72001344</v>
      </c>
      <c r="B7390" s="63" t="s">
        <v>15100</v>
      </c>
      <c r="C7390" s="67" t="s">
        <v>77</v>
      </c>
      <c r="D7390" s="489">
        <v>289.58999999999997</v>
      </c>
    </row>
    <row r="7391" spans="1:4" x14ac:dyDescent="0.25">
      <c r="A7391" s="67">
        <v>72001345</v>
      </c>
      <c r="B7391" s="63" t="s">
        <v>15101</v>
      </c>
      <c r="C7391" s="67" t="s">
        <v>77</v>
      </c>
      <c r="D7391" s="489">
        <v>289.58999999999997</v>
      </c>
    </row>
    <row r="7392" spans="1:4" x14ac:dyDescent="0.25">
      <c r="A7392" s="67">
        <v>72001346</v>
      </c>
      <c r="B7392" s="63" t="s">
        <v>15102</v>
      </c>
      <c r="C7392" s="67" t="s">
        <v>77</v>
      </c>
      <c r="D7392" s="489">
        <v>123.4</v>
      </c>
    </row>
    <row r="7393" spans="1:4" x14ac:dyDescent="0.25">
      <c r="A7393" s="67">
        <v>72000240</v>
      </c>
      <c r="B7393" s="63" t="s">
        <v>15103</v>
      </c>
      <c r="C7393" s="67" t="s">
        <v>77</v>
      </c>
      <c r="D7393" s="489">
        <v>29.89</v>
      </c>
    </row>
    <row r="7394" spans="1:4" x14ac:dyDescent="0.25">
      <c r="A7394" s="67">
        <v>72000241</v>
      </c>
      <c r="B7394" s="63" t="s">
        <v>15104</v>
      </c>
      <c r="C7394" s="67" t="s">
        <v>77</v>
      </c>
      <c r="D7394" s="489">
        <v>442.45</v>
      </c>
    </row>
    <row r="7395" spans="1:4" x14ac:dyDescent="0.25">
      <c r="A7395" s="67">
        <v>72000238</v>
      </c>
      <c r="B7395" s="63" t="s">
        <v>15105</v>
      </c>
      <c r="C7395" s="67" t="s">
        <v>77</v>
      </c>
      <c r="D7395" s="489">
        <v>437.21</v>
      </c>
    </row>
    <row r="7396" spans="1:4" x14ac:dyDescent="0.25">
      <c r="A7396" s="67">
        <v>72000242</v>
      </c>
      <c r="B7396" s="63" t="s">
        <v>15106</v>
      </c>
      <c r="C7396" s="67" t="s">
        <v>77</v>
      </c>
      <c r="D7396" s="489">
        <v>130.79</v>
      </c>
    </row>
    <row r="7397" spans="1:4" x14ac:dyDescent="0.25">
      <c r="A7397" s="67">
        <v>72000239</v>
      </c>
      <c r="B7397" s="63" t="s">
        <v>15107</v>
      </c>
      <c r="C7397" s="67" t="s">
        <v>77</v>
      </c>
      <c r="D7397" s="489">
        <v>121.48</v>
      </c>
    </row>
    <row r="7398" spans="1:4" x14ac:dyDescent="0.25">
      <c r="A7398" s="67">
        <v>72001402</v>
      </c>
      <c r="B7398" s="63" t="s">
        <v>16684</v>
      </c>
      <c r="C7398" s="67" t="s">
        <v>77</v>
      </c>
      <c r="D7398" s="489">
        <v>17.7</v>
      </c>
    </row>
    <row r="7399" spans="1:4" x14ac:dyDescent="0.25">
      <c r="A7399" s="67">
        <v>470600</v>
      </c>
      <c r="B7399" s="63" t="s">
        <v>21603</v>
      </c>
      <c r="C7399" s="67"/>
      <c r="D7399" s="489"/>
    </row>
    <row r="7400" spans="1:4" x14ac:dyDescent="0.25">
      <c r="A7400" s="67">
        <v>72001022</v>
      </c>
      <c r="B7400" s="63" t="s">
        <v>21604</v>
      </c>
      <c r="C7400" s="67" t="s">
        <v>77</v>
      </c>
      <c r="D7400" s="489">
        <v>623.5</v>
      </c>
    </row>
    <row r="7401" spans="1:4" ht="25" x14ac:dyDescent="0.25">
      <c r="A7401" s="67">
        <v>72001023</v>
      </c>
      <c r="B7401" s="63" t="s">
        <v>21605</v>
      </c>
      <c r="C7401" s="67" t="s">
        <v>77</v>
      </c>
      <c r="D7401" s="489">
        <v>4.8899999999999997</v>
      </c>
    </row>
    <row r="7402" spans="1:4" x14ac:dyDescent="0.25">
      <c r="A7402" s="67">
        <v>72001024</v>
      </c>
      <c r="B7402" s="63" t="s">
        <v>21606</v>
      </c>
      <c r="C7402" s="67" t="s">
        <v>4</v>
      </c>
      <c r="D7402" s="489">
        <v>144.09</v>
      </c>
    </row>
    <row r="7403" spans="1:4" x14ac:dyDescent="0.25">
      <c r="A7403" s="67">
        <v>72001025</v>
      </c>
      <c r="B7403" s="63" t="s">
        <v>21607</v>
      </c>
      <c r="C7403" s="67" t="s">
        <v>4</v>
      </c>
      <c r="D7403" s="489">
        <v>191.76</v>
      </c>
    </row>
    <row r="7404" spans="1:4" x14ac:dyDescent="0.25">
      <c r="A7404" s="67">
        <v>72001026</v>
      </c>
      <c r="B7404" s="63" t="s">
        <v>21608</v>
      </c>
      <c r="C7404" s="67" t="s">
        <v>77</v>
      </c>
      <c r="D7404" s="489">
        <v>35.08</v>
      </c>
    </row>
    <row r="7405" spans="1:4" x14ac:dyDescent="0.25">
      <c r="A7405" s="67">
        <v>72001027</v>
      </c>
      <c r="B7405" s="63" t="s">
        <v>21609</v>
      </c>
      <c r="C7405" s="67" t="s">
        <v>77</v>
      </c>
      <c r="D7405" s="489">
        <v>82.02</v>
      </c>
    </row>
    <row r="7406" spans="1:4" x14ac:dyDescent="0.25">
      <c r="A7406" s="67">
        <v>471000</v>
      </c>
      <c r="B7406" s="63" t="s">
        <v>15108</v>
      </c>
      <c r="C7406" s="67"/>
      <c r="D7406" s="489"/>
    </row>
    <row r="7407" spans="1:4" x14ac:dyDescent="0.25">
      <c r="A7407" s="67">
        <v>72000339</v>
      </c>
      <c r="B7407" s="63" t="s">
        <v>15109</v>
      </c>
      <c r="C7407" s="67" t="s">
        <v>77</v>
      </c>
      <c r="D7407" s="489">
        <v>752.63</v>
      </c>
    </row>
    <row r="7408" spans="1:4" x14ac:dyDescent="0.25">
      <c r="A7408" s="67">
        <v>72001066</v>
      </c>
      <c r="B7408" s="63" t="s">
        <v>15110</v>
      </c>
      <c r="C7408" s="67" t="s">
        <v>77</v>
      </c>
      <c r="D7408" s="489">
        <v>117.6</v>
      </c>
    </row>
    <row r="7409" spans="1:4" x14ac:dyDescent="0.25">
      <c r="A7409" s="67">
        <v>72001067</v>
      </c>
      <c r="B7409" s="63" t="s">
        <v>15111</v>
      </c>
      <c r="C7409" s="67" t="s">
        <v>77</v>
      </c>
      <c r="D7409" s="489">
        <v>107.12</v>
      </c>
    </row>
    <row r="7410" spans="1:4" x14ac:dyDescent="0.25">
      <c r="A7410" s="67">
        <v>72001068</v>
      </c>
      <c r="B7410" s="63" t="s">
        <v>15112</v>
      </c>
      <c r="C7410" s="67" t="s">
        <v>77</v>
      </c>
      <c r="D7410" s="489">
        <v>77.38</v>
      </c>
    </row>
    <row r="7411" spans="1:4" x14ac:dyDescent="0.25">
      <c r="A7411" s="67">
        <v>72000340</v>
      </c>
      <c r="B7411" s="63" t="s">
        <v>15113</v>
      </c>
      <c r="C7411" s="67" t="s">
        <v>77</v>
      </c>
      <c r="D7411" s="489">
        <v>66.78</v>
      </c>
    </row>
    <row r="7412" spans="1:4" x14ac:dyDescent="0.25">
      <c r="A7412" s="67">
        <v>72000341</v>
      </c>
      <c r="B7412" s="63" t="s">
        <v>15114</v>
      </c>
      <c r="C7412" s="67" t="s">
        <v>77</v>
      </c>
      <c r="D7412" s="489">
        <v>128.01</v>
      </c>
    </row>
    <row r="7413" spans="1:4" x14ac:dyDescent="0.25">
      <c r="A7413" s="67">
        <v>72000338</v>
      </c>
      <c r="B7413" s="63" t="s">
        <v>15115</v>
      </c>
      <c r="C7413" s="67" t="s">
        <v>77</v>
      </c>
      <c r="D7413" s="489">
        <v>270.42</v>
      </c>
    </row>
    <row r="7414" spans="1:4" ht="25" x14ac:dyDescent="0.25">
      <c r="A7414" s="67">
        <v>72001256</v>
      </c>
      <c r="B7414" s="63" t="s">
        <v>15116</v>
      </c>
      <c r="C7414" s="67" t="s">
        <v>77</v>
      </c>
      <c r="D7414" s="489">
        <v>169.44</v>
      </c>
    </row>
    <row r="7415" spans="1:4" ht="25" x14ac:dyDescent="0.25">
      <c r="A7415" s="67">
        <v>72001257</v>
      </c>
      <c r="B7415" s="63" t="s">
        <v>15117</v>
      </c>
      <c r="C7415" s="67" t="s">
        <v>77</v>
      </c>
      <c r="D7415" s="489">
        <v>169.44</v>
      </c>
    </row>
    <row r="7416" spans="1:4" ht="25" x14ac:dyDescent="0.25">
      <c r="A7416" s="67">
        <v>72001258</v>
      </c>
      <c r="B7416" s="63" t="s">
        <v>15118</v>
      </c>
      <c r="C7416" s="67" t="s">
        <v>77</v>
      </c>
      <c r="D7416" s="489">
        <v>74.650000000000006</v>
      </c>
    </row>
    <row r="7417" spans="1:4" ht="25" x14ac:dyDescent="0.25">
      <c r="A7417" s="67">
        <v>472700</v>
      </c>
      <c r="B7417" s="63" t="s">
        <v>15119</v>
      </c>
      <c r="C7417" s="67"/>
      <c r="D7417" s="489"/>
    </row>
    <row r="7418" spans="1:4" x14ac:dyDescent="0.25">
      <c r="A7418" s="67">
        <v>72000827</v>
      </c>
      <c r="B7418" s="63" t="s">
        <v>15120</v>
      </c>
      <c r="C7418" s="67" t="s">
        <v>77</v>
      </c>
      <c r="D7418" s="489">
        <v>1064.71</v>
      </c>
    </row>
    <row r="7419" spans="1:4" x14ac:dyDescent="0.25">
      <c r="A7419" s="67">
        <v>72000826</v>
      </c>
      <c r="B7419" s="63" t="s">
        <v>15121</v>
      </c>
      <c r="C7419" s="67" t="s">
        <v>77</v>
      </c>
      <c r="D7419" s="489">
        <v>1015.14</v>
      </c>
    </row>
    <row r="7420" spans="1:4" x14ac:dyDescent="0.25">
      <c r="A7420" s="67">
        <v>72000006</v>
      </c>
      <c r="B7420" s="63" t="s">
        <v>15122</v>
      </c>
      <c r="C7420" s="67" t="s">
        <v>77</v>
      </c>
      <c r="D7420" s="489">
        <v>939.72</v>
      </c>
    </row>
    <row r="7421" spans="1:4" ht="25" x14ac:dyDescent="0.25">
      <c r="A7421" s="67">
        <v>72000832</v>
      </c>
      <c r="B7421" s="63" t="s">
        <v>15123</v>
      </c>
      <c r="C7421" s="67" t="s">
        <v>77</v>
      </c>
      <c r="D7421" s="489">
        <v>1547.47</v>
      </c>
    </row>
    <row r="7422" spans="1:4" ht="25" x14ac:dyDescent="0.25">
      <c r="A7422" s="67">
        <v>72000831</v>
      </c>
      <c r="B7422" s="63" t="s">
        <v>15124</v>
      </c>
      <c r="C7422" s="67" t="s">
        <v>77</v>
      </c>
      <c r="D7422" s="489">
        <v>1497.9</v>
      </c>
    </row>
    <row r="7423" spans="1:4" ht="25" x14ac:dyDescent="0.25">
      <c r="A7423" s="67">
        <v>72000830</v>
      </c>
      <c r="B7423" s="63" t="s">
        <v>15125</v>
      </c>
      <c r="C7423" s="67" t="s">
        <v>77</v>
      </c>
      <c r="D7423" s="489">
        <v>1111.24</v>
      </c>
    </row>
    <row r="7424" spans="1:4" ht="25" x14ac:dyDescent="0.25">
      <c r="A7424" s="67">
        <v>72000829</v>
      </c>
      <c r="B7424" s="63" t="s">
        <v>15126</v>
      </c>
      <c r="C7424" s="67" t="s">
        <v>77</v>
      </c>
      <c r="D7424" s="489">
        <v>892.58</v>
      </c>
    </row>
    <row r="7425" spans="1:4" x14ac:dyDescent="0.25">
      <c r="A7425" s="67">
        <v>72000828</v>
      </c>
      <c r="B7425" s="63" t="s">
        <v>15127</v>
      </c>
      <c r="C7425" s="67" t="s">
        <v>77</v>
      </c>
      <c r="D7425" s="489">
        <v>670.86</v>
      </c>
    </row>
    <row r="7426" spans="1:4" ht="25" x14ac:dyDescent="0.25">
      <c r="A7426" s="67">
        <v>72000835</v>
      </c>
      <c r="B7426" s="63" t="s">
        <v>15128</v>
      </c>
      <c r="C7426" s="67" t="s">
        <v>77</v>
      </c>
      <c r="D7426" s="489">
        <v>321.83</v>
      </c>
    </row>
    <row r="7427" spans="1:4" ht="25" x14ac:dyDescent="0.25">
      <c r="A7427" s="67">
        <v>72000834</v>
      </c>
      <c r="B7427" s="63" t="s">
        <v>15129</v>
      </c>
      <c r="C7427" s="67" t="s">
        <v>77</v>
      </c>
      <c r="D7427" s="489">
        <v>321.83</v>
      </c>
    </row>
    <row r="7428" spans="1:4" ht="25" x14ac:dyDescent="0.25">
      <c r="A7428" s="67">
        <v>72000833</v>
      </c>
      <c r="B7428" s="63" t="s">
        <v>15130</v>
      </c>
      <c r="C7428" s="67" t="s">
        <v>77</v>
      </c>
      <c r="D7428" s="489">
        <v>321.83</v>
      </c>
    </row>
    <row r="7429" spans="1:4" x14ac:dyDescent="0.25">
      <c r="A7429" s="67">
        <v>473200</v>
      </c>
      <c r="B7429" s="63" t="s">
        <v>15131</v>
      </c>
      <c r="C7429" s="67"/>
      <c r="D7429" s="489"/>
    </row>
    <row r="7430" spans="1:4" x14ac:dyDescent="0.25">
      <c r="A7430" s="67">
        <v>72000914</v>
      </c>
      <c r="B7430" s="63" t="s">
        <v>15132</v>
      </c>
      <c r="C7430" s="67" t="s">
        <v>1844</v>
      </c>
      <c r="D7430" s="489">
        <v>5136.96</v>
      </c>
    </row>
    <row r="7431" spans="1:4" x14ac:dyDescent="0.25">
      <c r="A7431" s="67">
        <v>72000913</v>
      </c>
      <c r="B7431" s="63" t="s">
        <v>15133</v>
      </c>
      <c r="C7431" s="67" t="s">
        <v>1844</v>
      </c>
      <c r="D7431" s="489">
        <v>7429.98</v>
      </c>
    </row>
    <row r="7432" spans="1:4" x14ac:dyDescent="0.25">
      <c r="A7432" s="67">
        <v>72000912</v>
      </c>
      <c r="B7432" s="63" t="s">
        <v>15134</v>
      </c>
      <c r="C7432" s="67" t="s">
        <v>1844</v>
      </c>
      <c r="D7432" s="489">
        <v>1309.71</v>
      </c>
    </row>
    <row r="7433" spans="1:4" x14ac:dyDescent="0.25">
      <c r="A7433" s="67">
        <v>72000910</v>
      </c>
      <c r="B7433" s="63" t="s">
        <v>15135</v>
      </c>
      <c r="C7433" s="67" t="s">
        <v>1844</v>
      </c>
      <c r="D7433" s="489">
        <v>2140.31</v>
      </c>
    </row>
    <row r="7434" spans="1:4" x14ac:dyDescent="0.25">
      <c r="A7434" s="67">
        <v>72000911</v>
      </c>
      <c r="B7434" s="63" t="s">
        <v>15136</v>
      </c>
      <c r="C7434" s="67" t="s">
        <v>1844</v>
      </c>
      <c r="D7434" s="489">
        <v>2639.01</v>
      </c>
    </row>
    <row r="7435" spans="1:4" x14ac:dyDescent="0.25">
      <c r="A7435" s="67">
        <v>72000915</v>
      </c>
      <c r="B7435" s="63" t="s">
        <v>15137</v>
      </c>
      <c r="C7435" s="67" t="s">
        <v>1844</v>
      </c>
      <c r="D7435" s="489">
        <v>2860.08</v>
      </c>
    </row>
    <row r="7436" spans="1:4" x14ac:dyDescent="0.25">
      <c r="A7436" s="67">
        <v>471300</v>
      </c>
      <c r="B7436" s="63" t="s">
        <v>15138</v>
      </c>
      <c r="C7436" s="67"/>
      <c r="D7436" s="489"/>
    </row>
    <row r="7437" spans="1:4" x14ac:dyDescent="0.25">
      <c r="A7437" s="67">
        <v>72000425</v>
      </c>
      <c r="B7437" s="63" t="s">
        <v>15139</v>
      </c>
      <c r="C7437" s="67" t="s">
        <v>77</v>
      </c>
      <c r="D7437" s="489">
        <v>63.83</v>
      </c>
    </row>
    <row r="7438" spans="1:4" x14ac:dyDescent="0.25">
      <c r="A7438" s="67">
        <v>72000426</v>
      </c>
      <c r="B7438" s="63" t="s">
        <v>15140</v>
      </c>
      <c r="C7438" s="67" t="s">
        <v>77</v>
      </c>
      <c r="D7438" s="489">
        <v>89.13</v>
      </c>
    </row>
    <row r="7439" spans="1:4" x14ac:dyDescent="0.25">
      <c r="A7439" s="67">
        <v>72000427</v>
      </c>
      <c r="B7439" s="63" t="s">
        <v>15141</v>
      </c>
      <c r="C7439" s="67" t="s">
        <v>77</v>
      </c>
      <c r="D7439" s="489">
        <v>108.08</v>
      </c>
    </row>
    <row r="7440" spans="1:4" x14ac:dyDescent="0.25">
      <c r="A7440" s="67">
        <v>72000423</v>
      </c>
      <c r="B7440" s="63" t="s">
        <v>15142</v>
      </c>
      <c r="C7440" s="67" t="s">
        <v>77</v>
      </c>
      <c r="D7440" s="489">
        <v>18.690000000000001</v>
      </c>
    </row>
    <row r="7441" spans="1:4" x14ac:dyDescent="0.25">
      <c r="A7441" s="67">
        <v>72000424</v>
      </c>
      <c r="B7441" s="63" t="s">
        <v>15143</v>
      </c>
      <c r="C7441" s="67" t="s">
        <v>77</v>
      </c>
      <c r="D7441" s="489">
        <v>39.299999999999997</v>
      </c>
    </row>
    <row r="7442" spans="1:4" x14ac:dyDescent="0.25">
      <c r="A7442" s="67">
        <v>72000420</v>
      </c>
      <c r="B7442" s="63" t="s">
        <v>15144</v>
      </c>
      <c r="C7442" s="67" t="s">
        <v>77</v>
      </c>
      <c r="D7442" s="489">
        <v>36.65</v>
      </c>
    </row>
    <row r="7443" spans="1:4" x14ac:dyDescent="0.25">
      <c r="A7443" s="67">
        <v>72000421</v>
      </c>
      <c r="B7443" s="63" t="s">
        <v>15145</v>
      </c>
      <c r="C7443" s="67" t="s">
        <v>77</v>
      </c>
      <c r="D7443" s="489">
        <v>57.66</v>
      </c>
    </row>
    <row r="7444" spans="1:4" x14ac:dyDescent="0.25">
      <c r="A7444" s="67">
        <v>72000422</v>
      </c>
      <c r="B7444" s="63" t="s">
        <v>15146</v>
      </c>
      <c r="C7444" s="67" t="s">
        <v>77</v>
      </c>
      <c r="D7444" s="489">
        <v>73.16</v>
      </c>
    </row>
    <row r="7445" spans="1:4" x14ac:dyDescent="0.25">
      <c r="A7445" s="67">
        <v>72000419</v>
      </c>
      <c r="B7445" s="63" t="s">
        <v>15147</v>
      </c>
      <c r="C7445" s="67" t="s">
        <v>77</v>
      </c>
      <c r="D7445" s="489">
        <v>30.45</v>
      </c>
    </row>
    <row r="7446" spans="1:4" x14ac:dyDescent="0.25">
      <c r="A7446" s="67">
        <v>471400</v>
      </c>
      <c r="B7446" s="63" t="s">
        <v>15148</v>
      </c>
      <c r="C7446" s="67"/>
      <c r="D7446" s="489"/>
    </row>
    <row r="7447" spans="1:4" x14ac:dyDescent="0.25">
      <c r="A7447" s="67">
        <v>72000430</v>
      </c>
      <c r="B7447" s="63" t="s">
        <v>15149</v>
      </c>
      <c r="C7447" s="67" t="s">
        <v>77</v>
      </c>
      <c r="D7447" s="489">
        <v>1002.7</v>
      </c>
    </row>
    <row r="7448" spans="1:4" x14ac:dyDescent="0.25">
      <c r="A7448" s="67">
        <v>72000431</v>
      </c>
      <c r="B7448" s="63" t="s">
        <v>15150</v>
      </c>
      <c r="C7448" s="67" t="s">
        <v>77</v>
      </c>
      <c r="D7448" s="489">
        <v>1449.65</v>
      </c>
    </row>
    <row r="7449" spans="1:4" x14ac:dyDescent="0.25">
      <c r="A7449" s="67">
        <v>72000429</v>
      </c>
      <c r="B7449" s="63" t="s">
        <v>15151</v>
      </c>
      <c r="C7449" s="67" t="s">
        <v>77</v>
      </c>
      <c r="D7449" s="489">
        <v>775.81</v>
      </c>
    </row>
    <row r="7450" spans="1:4" x14ac:dyDescent="0.25">
      <c r="A7450" s="67">
        <v>72000432</v>
      </c>
      <c r="B7450" s="63" t="s">
        <v>15152</v>
      </c>
      <c r="C7450" s="67" t="s">
        <v>77</v>
      </c>
      <c r="D7450" s="489">
        <v>1239.7</v>
      </c>
    </row>
    <row r="7451" spans="1:4" x14ac:dyDescent="0.25">
      <c r="A7451" s="67">
        <v>72000428</v>
      </c>
      <c r="B7451" s="63" t="s">
        <v>15153</v>
      </c>
      <c r="C7451" s="67" t="s">
        <v>77</v>
      </c>
      <c r="D7451" s="489">
        <v>711.98</v>
      </c>
    </row>
    <row r="7452" spans="1:4" x14ac:dyDescent="0.25">
      <c r="A7452" s="67">
        <v>72001112</v>
      </c>
      <c r="B7452" s="63" t="s">
        <v>15154</v>
      </c>
      <c r="C7452" s="67" t="s">
        <v>77</v>
      </c>
      <c r="D7452" s="489">
        <v>479.52</v>
      </c>
    </row>
    <row r="7453" spans="1:4" x14ac:dyDescent="0.25">
      <c r="A7453" s="67">
        <v>72001113</v>
      </c>
      <c r="B7453" s="63" t="s">
        <v>15155</v>
      </c>
      <c r="C7453" s="67" t="s">
        <v>77</v>
      </c>
      <c r="D7453" s="489">
        <v>388.47</v>
      </c>
    </row>
    <row r="7454" spans="1:4" x14ac:dyDescent="0.25">
      <c r="A7454" s="67">
        <v>72001114</v>
      </c>
      <c r="B7454" s="63" t="s">
        <v>15156</v>
      </c>
      <c r="C7454" s="67" t="s">
        <v>77</v>
      </c>
      <c r="D7454" s="489">
        <v>305.41000000000003</v>
      </c>
    </row>
    <row r="7455" spans="1:4" x14ac:dyDescent="0.25">
      <c r="A7455" s="67">
        <v>72000433</v>
      </c>
      <c r="B7455" s="63" t="s">
        <v>15157</v>
      </c>
      <c r="C7455" s="67" t="s">
        <v>77</v>
      </c>
      <c r="D7455" s="489">
        <v>200.96</v>
      </c>
    </row>
    <row r="7456" spans="1:4" x14ac:dyDescent="0.25">
      <c r="A7456" s="67">
        <v>72000434</v>
      </c>
      <c r="B7456" s="63" t="s">
        <v>15158</v>
      </c>
      <c r="C7456" s="67" t="s">
        <v>77</v>
      </c>
      <c r="D7456" s="489">
        <v>445.88</v>
      </c>
    </row>
    <row r="7457" spans="1:4" x14ac:dyDescent="0.25">
      <c r="A7457" s="67">
        <v>72001296</v>
      </c>
      <c r="B7457" s="63" t="s">
        <v>15159</v>
      </c>
      <c r="C7457" s="67" t="s">
        <v>77</v>
      </c>
      <c r="D7457" s="489">
        <v>626.35</v>
      </c>
    </row>
    <row r="7458" spans="1:4" x14ac:dyDescent="0.25">
      <c r="A7458" s="67">
        <v>72001297</v>
      </c>
      <c r="B7458" s="63" t="s">
        <v>15160</v>
      </c>
      <c r="C7458" s="67" t="s">
        <v>77</v>
      </c>
      <c r="D7458" s="489">
        <v>626.35</v>
      </c>
    </row>
    <row r="7459" spans="1:4" x14ac:dyDescent="0.25">
      <c r="A7459" s="67">
        <v>72001298</v>
      </c>
      <c r="B7459" s="63" t="s">
        <v>15161</v>
      </c>
      <c r="C7459" s="67" t="s">
        <v>77</v>
      </c>
      <c r="D7459" s="489">
        <v>257.45999999999998</v>
      </c>
    </row>
    <row r="7460" spans="1:4" x14ac:dyDescent="0.25">
      <c r="A7460" s="67">
        <v>471200</v>
      </c>
      <c r="B7460" s="63" t="s">
        <v>15162</v>
      </c>
      <c r="C7460" s="67"/>
      <c r="D7460" s="489"/>
    </row>
    <row r="7461" spans="1:4" x14ac:dyDescent="0.25">
      <c r="A7461" s="67">
        <v>72000394</v>
      </c>
      <c r="B7461" s="63" t="s">
        <v>15163</v>
      </c>
      <c r="C7461" s="67" t="s">
        <v>77</v>
      </c>
      <c r="D7461" s="489">
        <v>326.10000000000002</v>
      </c>
    </row>
    <row r="7462" spans="1:4" x14ac:dyDescent="0.25">
      <c r="A7462" s="67">
        <v>72000393</v>
      </c>
      <c r="B7462" s="63" t="s">
        <v>15164</v>
      </c>
      <c r="C7462" s="67" t="s">
        <v>77</v>
      </c>
      <c r="D7462" s="489">
        <v>3156.55</v>
      </c>
    </row>
    <row r="7463" spans="1:4" x14ac:dyDescent="0.25">
      <c r="A7463" s="67">
        <v>72000392</v>
      </c>
      <c r="B7463" s="63" t="s">
        <v>15165</v>
      </c>
      <c r="C7463" s="67" t="s">
        <v>77</v>
      </c>
      <c r="D7463" s="489">
        <v>1523.74</v>
      </c>
    </row>
    <row r="7464" spans="1:4" ht="25" x14ac:dyDescent="0.25">
      <c r="A7464" s="67">
        <v>72000390</v>
      </c>
      <c r="B7464" s="63" t="s">
        <v>15166</v>
      </c>
      <c r="C7464" s="67" t="s">
        <v>77</v>
      </c>
      <c r="D7464" s="489">
        <v>2682.46</v>
      </c>
    </row>
    <row r="7465" spans="1:4" ht="25" x14ac:dyDescent="0.25">
      <c r="A7465" s="67">
        <v>72000391</v>
      </c>
      <c r="B7465" s="63" t="s">
        <v>15167</v>
      </c>
      <c r="C7465" s="67" t="s">
        <v>77</v>
      </c>
      <c r="D7465" s="489">
        <v>3347.92</v>
      </c>
    </row>
    <row r="7466" spans="1:4" ht="25" x14ac:dyDescent="0.25">
      <c r="A7466" s="67">
        <v>72000389</v>
      </c>
      <c r="B7466" s="63" t="s">
        <v>15168</v>
      </c>
      <c r="C7466" s="67" t="s">
        <v>77</v>
      </c>
      <c r="D7466" s="489">
        <v>1625.57</v>
      </c>
    </row>
    <row r="7467" spans="1:4" x14ac:dyDescent="0.25">
      <c r="A7467" s="67">
        <v>72001118</v>
      </c>
      <c r="B7467" s="63" t="s">
        <v>15169</v>
      </c>
      <c r="C7467" s="67" t="s">
        <v>77</v>
      </c>
      <c r="D7467" s="489">
        <v>1602.34</v>
      </c>
    </row>
    <row r="7468" spans="1:4" x14ac:dyDescent="0.25">
      <c r="A7468" s="67">
        <v>72001119</v>
      </c>
      <c r="B7468" s="63" t="s">
        <v>15170</v>
      </c>
      <c r="C7468" s="67" t="s">
        <v>77</v>
      </c>
      <c r="D7468" s="489">
        <v>1315.94</v>
      </c>
    </row>
    <row r="7469" spans="1:4" x14ac:dyDescent="0.25">
      <c r="A7469" s="67">
        <v>72001120</v>
      </c>
      <c r="B7469" s="63" t="s">
        <v>15171</v>
      </c>
      <c r="C7469" s="67" t="s">
        <v>77</v>
      </c>
      <c r="D7469" s="489">
        <v>1057.28</v>
      </c>
    </row>
    <row r="7470" spans="1:4" x14ac:dyDescent="0.25">
      <c r="A7470" s="67">
        <v>72001121</v>
      </c>
      <c r="B7470" s="63" t="s">
        <v>15172</v>
      </c>
      <c r="C7470" s="67" t="s">
        <v>77</v>
      </c>
      <c r="D7470" s="489">
        <v>1996.59</v>
      </c>
    </row>
    <row r="7471" spans="1:4" x14ac:dyDescent="0.25">
      <c r="A7471" s="67">
        <v>72001122</v>
      </c>
      <c r="B7471" s="63" t="s">
        <v>15173</v>
      </c>
      <c r="C7471" s="67" t="s">
        <v>77</v>
      </c>
      <c r="D7471" s="489">
        <v>1641.61</v>
      </c>
    </row>
    <row r="7472" spans="1:4" x14ac:dyDescent="0.25">
      <c r="A7472" s="67">
        <v>72001123</v>
      </c>
      <c r="B7472" s="63" t="s">
        <v>15174</v>
      </c>
      <c r="C7472" s="67" t="s">
        <v>77</v>
      </c>
      <c r="D7472" s="489">
        <v>1321.24</v>
      </c>
    </row>
    <row r="7473" spans="1:4" x14ac:dyDescent="0.25">
      <c r="A7473" s="67">
        <v>72001115</v>
      </c>
      <c r="B7473" s="63" t="s">
        <v>15175</v>
      </c>
      <c r="C7473" s="67" t="s">
        <v>77</v>
      </c>
      <c r="D7473" s="489">
        <v>735.02</v>
      </c>
    </row>
    <row r="7474" spans="1:4" x14ac:dyDescent="0.25">
      <c r="A7474" s="67">
        <v>72001116</v>
      </c>
      <c r="B7474" s="63" t="s">
        <v>15176</v>
      </c>
      <c r="C7474" s="67" t="s">
        <v>77</v>
      </c>
      <c r="D7474" s="489">
        <v>599.52</v>
      </c>
    </row>
    <row r="7475" spans="1:4" x14ac:dyDescent="0.25">
      <c r="A7475" s="67">
        <v>72001117</v>
      </c>
      <c r="B7475" s="63" t="s">
        <v>15177</v>
      </c>
      <c r="C7475" s="67" t="s">
        <v>77</v>
      </c>
      <c r="D7475" s="489">
        <v>476.49</v>
      </c>
    </row>
    <row r="7476" spans="1:4" x14ac:dyDescent="0.25">
      <c r="A7476" s="67">
        <v>72000396</v>
      </c>
      <c r="B7476" s="63" t="s">
        <v>15178</v>
      </c>
      <c r="C7476" s="67" t="s">
        <v>77</v>
      </c>
      <c r="D7476" s="489">
        <v>663.79</v>
      </c>
    </row>
    <row r="7477" spans="1:4" x14ac:dyDescent="0.25">
      <c r="A7477" s="67">
        <v>72000397</v>
      </c>
      <c r="B7477" s="63" t="s">
        <v>15179</v>
      </c>
      <c r="C7477" s="67" t="s">
        <v>77</v>
      </c>
      <c r="D7477" s="489">
        <v>829.72</v>
      </c>
    </row>
    <row r="7478" spans="1:4" x14ac:dyDescent="0.25">
      <c r="A7478" s="67">
        <v>72000395</v>
      </c>
      <c r="B7478" s="63" t="s">
        <v>15180</v>
      </c>
      <c r="C7478" s="67" t="s">
        <v>77</v>
      </c>
      <c r="D7478" s="489">
        <v>298.7</v>
      </c>
    </row>
    <row r="7479" spans="1:4" x14ac:dyDescent="0.25">
      <c r="A7479" s="67">
        <v>72000399</v>
      </c>
      <c r="B7479" s="63" t="s">
        <v>15181</v>
      </c>
      <c r="C7479" s="67" t="s">
        <v>77</v>
      </c>
      <c r="D7479" s="489">
        <v>1514.19</v>
      </c>
    </row>
    <row r="7480" spans="1:4" x14ac:dyDescent="0.25">
      <c r="A7480" s="67">
        <v>72000400</v>
      </c>
      <c r="B7480" s="63" t="s">
        <v>15182</v>
      </c>
      <c r="C7480" s="67" t="s">
        <v>77</v>
      </c>
      <c r="D7480" s="489">
        <v>1892.72</v>
      </c>
    </row>
    <row r="7481" spans="1:4" x14ac:dyDescent="0.25">
      <c r="A7481" s="67">
        <v>72000398</v>
      </c>
      <c r="B7481" s="63" t="s">
        <v>15183</v>
      </c>
      <c r="C7481" s="67" t="s">
        <v>77</v>
      </c>
      <c r="D7481" s="489">
        <v>681.38</v>
      </c>
    </row>
    <row r="7482" spans="1:4" ht="25" x14ac:dyDescent="0.25">
      <c r="A7482" s="67">
        <v>72001302</v>
      </c>
      <c r="B7482" s="63" t="s">
        <v>15184</v>
      </c>
      <c r="C7482" s="67" t="s">
        <v>77</v>
      </c>
      <c r="D7482" s="489">
        <v>2097.1</v>
      </c>
    </row>
    <row r="7483" spans="1:4" ht="25" x14ac:dyDescent="0.25">
      <c r="A7483" s="67">
        <v>72001303</v>
      </c>
      <c r="B7483" s="63" t="s">
        <v>15185</v>
      </c>
      <c r="C7483" s="67" t="s">
        <v>77</v>
      </c>
      <c r="D7483" s="489">
        <v>2097.1</v>
      </c>
    </row>
    <row r="7484" spans="1:4" ht="25" x14ac:dyDescent="0.25">
      <c r="A7484" s="67">
        <v>72001304</v>
      </c>
      <c r="B7484" s="63" t="s">
        <v>15186</v>
      </c>
      <c r="C7484" s="67" t="s">
        <v>77</v>
      </c>
      <c r="D7484" s="489">
        <v>831.8</v>
      </c>
    </row>
    <row r="7485" spans="1:4" ht="25" x14ac:dyDescent="0.25">
      <c r="A7485" s="67">
        <v>72001305</v>
      </c>
      <c r="B7485" s="63" t="s">
        <v>15187</v>
      </c>
      <c r="C7485" s="67" t="s">
        <v>77</v>
      </c>
      <c r="D7485" s="489">
        <v>2609</v>
      </c>
    </row>
    <row r="7486" spans="1:4" ht="25" x14ac:dyDescent="0.25">
      <c r="A7486" s="67">
        <v>72001306</v>
      </c>
      <c r="B7486" s="63" t="s">
        <v>15188</v>
      </c>
      <c r="C7486" s="67" t="s">
        <v>77</v>
      </c>
      <c r="D7486" s="489">
        <v>2609</v>
      </c>
    </row>
    <row r="7487" spans="1:4" ht="25" x14ac:dyDescent="0.25">
      <c r="A7487" s="67">
        <v>72001307</v>
      </c>
      <c r="B7487" s="63" t="s">
        <v>15189</v>
      </c>
      <c r="C7487" s="67" t="s">
        <v>77</v>
      </c>
      <c r="D7487" s="489">
        <v>1029.8499999999999</v>
      </c>
    </row>
    <row r="7488" spans="1:4" ht="25" x14ac:dyDescent="0.25">
      <c r="A7488" s="67">
        <v>72001299</v>
      </c>
      <c r="B7488" s="63" t="s">
        <v>15190</v>
      </c>
      <c r="C7488" s="67" t="s">
        <v>77</v>
      </c>
      <c r="D7488" s="489">
        <v>963.31</v>
      </c>
    </row>
    <row r="7489" spans="1:4" ht="25" x14ac:dyDescent="0.25">
      <c r="A7489" s="67">
        <v>72001300</v>
      </c>
      <c r="B7489" s="63" t="s">
        <v>15191</v>
      </c>
      <c r="C7489" s="67" t="s">
        <v>77</v>
      </c>
      <c r="D7489" s="489">
        <v>963.31</v>
      </c>
    </row>
    <row r="7490" spans="1:4" ht="25" x14ac:dyDescent="0.25">
      <c r="A7490" s="67">
        <v>72001301</v>
      </c>
      <c r="B7490" s="63" t="s">
        <v>15192</v>
      </c>
      <c r="C7490" s="67" t="s">
        <v>77</v>
      </c>
      <c r="D7490" s="489">
        <v>390</v>
      </c>
    </row>
    <row r="7491" spans="1:4" x14ac:dyDescent="0.25">
      <c r="A7491" s="67">
        <v>470400</v>
      </c>
      <c r="B7491" s="63" t="s">
        <v>15193</v>
      </c>
      <c r="C7491" s="67"/>
      <c r="D7491" s="489"/>
    </row>
    <row r="7492" spans="1:4" x14ac:dyDescent="0.25">
      <c r="A7492" s="67">
        <v>72001098</v>
      </c>
      <c r="B7492" s="63" t="s">
        <v>15194</v>
      </c>
      <c r="C7492" s="67" t="s">
        <v>77</v>
      </c>
      <c r="D7492" s="489">
        <v>326.68</v>
      </c>
    </row>
    <row r="7493" spans="1:4" x14ac:dyDescent="0.25">
      <c r="A7493" s="67">
        <v>72001099</v>
      </c>
      <c r="B7493" s="63" t="s">
        <v>15195</v>
      </c>
      <c r="C7493" s="67" t="s">
        <v>77</v>
      </c>
      <c r="D7493" s="489">
        <v>342.68</v>
      </c>
    </row>
    <row r="7494" spans="1:4" x14ac:dyDescent="0.25">
      <c r="A7494" s="67">
        <v>72001102</v>
      </c>
      <c r="B7494" s="63" t="s">
        <v>15196</v>
      </c>
      <c r="C7494" s="67" t="s">
        <v>77</v>
      </c>
      <c r="D7494" s="489">
        <v>280.56</v>
      </c>
    </row>
    <row r="7495" spans="1:4" x14ac:dyDescent="0.25">
      <c r="A7495" s="67">
        <v>72001103</v>
      </c>
      <c r="B7495" s="63" t="s">
        <v>15197</v>
      </c>
      <c r="C7495" s="67" t="s">
        <v>77</v>
      </c>
      <c r="D7495" s="489">
        <v>320.01</v>
      </c>
    </row>
    <row r="7496" spans="1:4" x14ac:dyDescent="0.25">
      <c r="A7496" s="67">
        <v>72001104</v>
      </c>
      <c r="B7496" s="63" t="s">
        <v>15198</v>
      </c>
      <c r="C7496" s="67" t="s">
        <v>77</v>
      </c>
      <c r="D7496" s="489">
        <v>283.23</v>
      </c>
    </row>
    <row r="7497" spans="1:4" x14ac:dyDescent="0.25">
      <c r="A7497" s="67">
        <v>72001105</v>
      </c>
      <c r="B7497" s="63" t="s">
        <v>15199</v>
      </c>
      <c r="C7497" s="67" t="s">
        <v>77</v>
      </c>
      <c r="D7497" s="489">
        <v>206.66</v>
      </c>
    </row>
    <row r="7498" spans="1:4" x14ac:dyDescent="0.25">
      <c r="A7498" s="67">
        <v>72001106</v>
      </c>
      <c r="B7498" s="63" t="s">
        <v>15200</v>
      </c>
      <c r="C7498" s="67" t="s">
        <v>77</v>
      </c>
      <c r="D7498" s="489">
        <v>309.85000000000002</v>
      </c>
    </row>
    <row r="7499" spans="1:4" x14ac:dyDescent="0.25">
      <c r="A7499" s="67">
        <v>72001107</v>
      </c>
      <c r="B7499" s="63" t="s">
        <v>15201</v>
      </c>
      <c r="C7499" s="67" t="s">
        <v>77</v>
      </c>
      <c r="D7499" s="489">
        <v>250.42</v>
      </c>
    </row>
    <row r="7500" spans="1:4" x14ac:dyDescent="0.25">
      <c r="A7500" s="67">
        <v>72001108</v>
      </c>
      <c r="B7500" s="63" t="s">
        <v>15202</v>
      </c>
      <c r="C7500" s="67" t="s">
        <v>77</v>
      </c>
      <c r="D7500" s="489">
        <v>209.78</v>
      </c>
    </row>
    <row r="7501" spans="1:4" x14ac:dyDescent="0.25">
      <c r="A7501" s="67">
        <v>72001109</v>
      </c>
      <c r="B7501" s="63" t="s">
        <v>15203</v>
      </c>
      <c r="C7501" s="67" t="s">
        <v>77</v>
      </c>
      <c r="D7501" s="489">
        <v>252.25</v>
      </c>
    </row>
    <row r="7502" spans="1:4" x14ac:dyDescent="0.25">
      <c r="A7502" s="67">
        <v>72001110</v>
      </c>
      <c r="B7502" s="63" t="s">
        <v>15204</v>
      </c>
      <c r="C7502" s="67" t="s">
        <v>77</v>
      </c>
      <c r="D7502" s="489">
        <v>245.13</v>
      </c>
    </row>
    <row r="7503" spans="1:4" x14ac:dyDescent="0.25">
      <c r="A7503" s="67">
        <v>72001111</v>
      </c>
      <c r="B7503" s="63" t="s">
        <v>15205</v>
      </c>
      <c r="C7503" s="67" t="s">
        <v>77</v>
      </c>
      <c r="D7503" s="489">
        <v>187.65</v>
      </c>
    </row>
    <row r="7504" spans="1:4" x14ac:dyDescent="0.25">
      <c r="A7504" s="67">
        <v>72000169</v>
      </c>
      <c r="B7504" s="63" t="s">
        <v>15206</v>
      </c>
      <c r="C7504" s="67" t="s">
        <v>77</v>
      </c>
      <c r="D7504" s="489">
        <v>108.3</v>
      </c>
    </row>
    <row r="7505" spans="1:4" ht="25" x14ac:dyDescent="0.25">
      <c r="A7505" s="67">
        <v>72000161</v>
      </c>
      <c r="B7505" s="63" t="s">
        <v>15207</v>
      </c>
      <c r="C7505" s="67" t="s">
        <v>77</v>
      </c>
      <c r="D7505" s="489">
        <v>113.74</v>
      </c>
    </row>
    <row r="7506" spans="1:4" ht="25" x14ac:dyDescent="0.25">
      <c r="A7506" s="67">
        <v>72000185</v>
      </c>
      <c r="B7506" s="63" t="s">
        <v>15208</v>
      </c>
      <c r="C7506" s="67" t="s">
        <v>77</v>
      </c>
      <c r="D7506" s="489">
        <v>92.7</v>
      </c>
    </row>
    <row r="7507" spans="1:4" ht="25" x14ac:dyDescent="0.25">
      <c r="A7507" s="67">
        <v>72000177</v>
      </c>
      <c r="B7507" s="63" t="s">
        <v>15209</v>
      </c>
      <c r="C7507" s="67" t="s">
        <v>77</v>
      </c>
      <c r="D7507" s="489">
        <v>93.04</v>
      </c>
    </row>
    <row r="7508" spans="1:4" x14ac:dyDescent="0.25">
      <c r="A7508" s="67">
        <v>72000170</v>
      </c>
      <c r="B7508" s="63" t="s">
        <v>15210</v>
      </c>
      <c r="C7508" s="67" t="s">
        <v>77</v>
      </c>
      <c r="D7508" s="489">
        <v>244.36</v>
      </c>
    </row>
    <row r="7509" spans="1:4" ht="25" x14ac:dyDescent="0.25">
      <c r="A7509" s="67">
        <v>72000162</v>
      </c>
      <c r="B7509" s="63" t="s">
        <v>15211</v>
      </c>
      <c r="C7509" s="67" t="s">
        <v>77</v>
      </c>
      <c r="D7509" s="489">
        <v>245.27</v>
      </c>
    </row>
    <row r="7510" spans="1:4" x14ac:dyDescent="0.25">
      <c r="A7510" s="67">
        <v>72000186</v>
      </c>
      <c r="B7510" s="63" t="s">
        <v>15212</v>
      </c>
      <c r="C7510" s="67" t="s">
        <v>77</v>
      </c>
      <c r="D7510" s="489">
        <v>195.36</v>
      </c>
    </row>
    <row r="7511" spans="1:4" x14ac:dyDescent="0.25">
      <c r="A7511" s="67">
        <v>72000178</v>
      </c>
      <c r="B7511" s="63" t="s">
        <v>15213</v>
      </c>
      <c r="C7511" s="67" t="s">
        <v>77</v>
      </c>
      <c r="D7511" s="489">
        <v>205.29</v>
      </c>
    </row>
    <row r="7512" spans="1:4" ht="25" x14ac:dyDescent="0.25">
      <c r="A7512" s="67">
        <v>72001284</v>
      </c>
      <c r="B7512" s="63" t="s">
        <v>15214</v>
      </c>
      <c r="C7512" s="67" t="s">
        <v>77</v>
      </c>
      <c r="D7512" s="489">
        <v>393.48</v>
      </c>
    </row>
    <row r="7513" spans="1:4" ht="25" x14ac:dyDescent="0.25">
      <c r="A7513" s="67">
        <v>72001285</v>
      </c>
      <c r="B7513" s="63" t="s">
        <v>15215</v>
      </c>
      <c r="C7513" s="67" t="s">
        <v>77</v>
      </c>
      <c r="D7513" s="489">
        <v>393.48</v>
      </c>
    </row>
    <row r="7514" spans="1:4" ht="25" x14ac:dyDescent="0.25">
      <c r="A7514" s="67">
        <v>72001286</v>
      </c>
      <c r="B7514" s="63" t="s">
        <v>15216</v>
      </c>
      <c r="C7514" s="67" t="s">
        <v>77</v>
      </c>
      <c r="D7514" s="489">
        <v>165.9</v>
      </c>
    </row>
    <row r="7515" spans="1:4" ht="25" x14ac:dyDescent="0.25">
      <c r="A7515" s="67">
        <v>72001287</v>
      </c>
      <c r="B7515" s="63" t="s">
        <v>15217</v>
      </c>
      <c r="C7515" s="67" t="s">
        <v>77</v>
      </c>
      <c r="D7515" s="489">
        <v>393.48</v>
      </c>
    </row>
    <row r="7516" spans="1:4" ht="25" x14ac:dyDescent="0.25">
      <c r="A7516" s="67">
        <v>72001288</v>
      </c>
      <c r="B7516" s="63" t="s">
        <v>15218</v>
      </c>
      <c r="C7516" s="67" t="s">
        <v>77</v>
      </c>
      <c r="D7516" s="489">
        <v>393.48</v>
      </c>
    </row>
    <row r="7517" spans="1:4" ht="25" x14ac:dyDescent="0.25">
      <c r="A7517" s="67">
        <v>72001289</v>
      </c>
      <c r="B7517" s="63" t="s">
        <v>15219</v>
      </c>
      <c r="C7517" s="67" t="s">
        <v>77</v>
      </c>
      <c r="D7517" s="489">
        <v>165.9</v>
      </c>
    </row>
    <row r="7518" spans="1:4" x14ac:dyDescent="0.25">
      <c r="A7518" s="67">
        <v>72001290</v>
      </c>
      <c r="B7518" s="63" t="s">
        <v>15220</v>
      </c>
      <c r="C7518" s="67" t="s">
        <v>77</v>
      </c>
      <c r="D7518" s="489">
        <v>394.93</v>
      </c>
    </row>
    <row r="7519" spans="1:4" x14ac:dyDescent="0.25">
      <c r="A7519" s="67">
        <v>72001291</v>
      </c>
      <c r="B7519" s="63" t="s">
        <v>15221</v>
      </c>
      <c r="C7519" s="67" t="s">
        <v>77</v>
      </c>
      <c r="D7519" s="489">
        <v>394.93</v>
      </c>
    </row>
    <row r="7520" spans="1:4" x14ac:dyDescent="0.25">
      <c r="A7520" s="67">
        <v>72001292</v>
      </c>
      <c r="B7520" s="63" t="s">
        <v>15222</v>
      </c>
      <c r="C7520" s="67" t="s">
        <v>77</v>
      </c>
      <c r="D7520" s="489">
        <v>166.45</v>
      </c>
    </row>
    <row r="7521" spans="1:4" ht="25" x14ac:dyDescent="0.25">
      <c r="A7521" s="67">
        <v>72001293</v>
      </c>
      <c r="B7521" s="63" t="s">
        <v>15223</v>
      </c>
      <c r="C7521" s="67" t="s">
        <v>77</v>
      </c>
      <c r="D7521" s="489">
        <v>393.48</v>
      </c>
    </row>
    <row r="7522" spans="1:4" ht="25" x14ac:dyDescent="0.25">
      <c r="A7522" s="67">
        <v>72001294</v>
      </c>
      <c r="B7522" s="63" t="s">
        <v>15224</v>
      </c>
      <c r="C7522" s="67" t="s">
        <v>77</v>
      </c>
      <c r="D7522" s="489">
        <v>393.48</v>
      </c>
    </row>
    <row r="7523" spans="1:4" ht="25" x14ac:dyDescent="0.25">
      <c r="A7523" s="67">
        <v>72001295</v>
      </c>
      <c r="B7523" s="63" t="s">
        <v>15225</v>
      </c>
      <c r="C7523" s="67" t="s">
        <v>77</v>
      </c>
      <c r="D7523" s="489">
        <v>165.9</v>
      </c>
    </row>
    <row r="7524" spans="1:4" x14ac:dyDescent="0.25">
      <c r="A7524" s="67">
        <v>470200</v>
      </c>
      <c r="B7524" s="63" t="s">
        <v>12616</v>
      </c>
      <c r="C7524" s="67"/>
      <c r="D7524" s="489"/>
    </row>
    <row r="7525" spans="1:4" x14ac:dyDescent="0.25">
      <c r="A7525" s="67">
        <v>72000030</v>
      </c>
      <c r="B7525" s="63" t="s">
        <v>15226</v>
      </c>
      <c r="C7525" s="67" t="s">
        <v>77</v>
      </c>
      <c r="D7525" s="489">
        <v>862.83</v>
      </c>
    </row>
    <row r="7526" spans="1:4" x14ac:dyDescent="0.25">
      <c r="A7526" s="67">
        <v>72000054</v>
      </c>
      <c r="B7526" s="63" t="s">
        <v>15227</v>
      </c>
      <c r="C7526" s="67" t="s">
        <v>77</v>
      </c>
      <c r="D7526" s="489">
        <v>668.76</v>
      </c>
    </row>
    <row r="7527" spans="1:4" x14ac:dyDescent="0.25">
      <c r="A7527" s="67">
        <v>72000072</v>
      </c>
      <c r="B7527" s="63" t="s">
        <v>15228</v>
      </c>
      <c r="C7527" s="67" t="s">
        <v>77</v>
      </c>
      <c r="D7527" s="489">
        <v>1041.75</v>
      </c>
    </row>
    <row r="7528" spans="1:4" ht="25" x14ac:dyDescent="0.25">
      <c r="A7528" s="67">
        <v>72000048</v>
      </c>
      <c r="B7528" s="63" t="s">
        <v>15229</v>
      </c>
      <c r="C7528" s="67" t="s">
        <v>77</v>
      </c>
      <c r="D7528" s="489">
        <v>864.41</v>
      </c>
    </row>
    <row r="7529" spans="1:4" x14ac:dyDescent="0.25">
      <c r="A7529" s="67">
        <v>72000028</v>
      </c>
      <c r="B7529" s="63" t="s">
        <v>15230</v>
      </c>
      <c r="C7529" s="67" t="s">
        <v>77</v>
      </c>
      <c r="D7529" s="489">
        <v>530.75</v>
      </c>
    </row>
    <row r="7530" spans="1:4" ht="25" x14ac:dyDescent="0.25">
      <c r="A7530" s="67">
        <v>72000052</v>
      </c>
      <c r="B7530" s="63" t="s">
        <v>15231</v>
      </c>
      <c r="C7530" s="67" t="s">
        <v>77</v>
      </c>
      <c r="D7530" s="489">
        <v>372.92</v>
      </c>
    </row>
    <row r="7531" spans="1:4" x14ac:dyDescent="0.25">
      <c r="A7531" s="67">
        <v>72000032</v>
      </c>
      <c r="B7531" s="63" t="s">
        <v>15232</v>
      </c>
      <c r="C7531" s="67" t="s">
        <v>77</v>
      </c>
      <c r="D7531" s="489">
        <v>1219.1500000000001</v>
      </c>
    </row>
    <row r="7532" spans="1:4" x14ac:dyDescent="0.25">
      <c r="A7532" s="67">
        <v>72000056</v>
      </c>
      <c r="B7532" s="63" t="s">
        <v>15233</v>
      </c>
      <c r="C7532" s="67" t="s">
        <v>77</v>
      </c>
      <c r="D7532" s="489">
        <v>1003.27</v>
      </c>
    </row>
    <row r="7533" spans="1:4" x14ac:dyDescent="0.25">
      <c r="A7533" s="67">
        <v>72000029</v>
      </c>
      <c r="B7533" s="63" t="s">
        <v>15234</v>
      </c>
      <c r="C7533" s="67" t="s">
        <v>77</v>
      </c>
      <c r="D7533" s="489">
        <v>718.79</v>
      </c>
    </row>
    <row r="7534" spans="1:4" x14ac:dyDescent="0.25">
      <c r="A7534" s="67">
        <v>72000053</v>
      </c>
      <c r="B7534" s="63" t="s">
        <v>15235</v>
      </c>
      <c r="C7534" s="67" t="s">
        <v>77</v>
      </c>
      <c r="D7534" s="489">
        <v>543.54</v>
      </c>
    </row>
    <row r="7535" spans="1:4" x14ac:dyDescent="0.25">
      <c r="A7535" s="67">
        <v>72000031</v>
      </c>
      <c r="B7535" s="63" t="s">
        <v>15236</v>
      </c>
      <c r="C7535" s="67" t="s">
        <v>77</v>
      </c>
      <c r="D7535" s="489">
        <v>1063.8699999999999</v>
      </c>
    </row>
    <row r="7536" spans="1:4" x14ac:dyDescent="0.25">
      <c r="A7536" s="67">
        <v>72000055</v>
      </c>
      <c r="B7536" s="63" t="s">
        <v>15237</v>
      </c>
      <c r="C7536" s="67" t="s">
        <v>77</v>
      </c>
      <c r="D7536" s="489">
        <v>879.93</v>
      </c>
    </row>
    <row r="7537" spans="1:4" ht="25" x14ac:dyDescent="0.25">
      <c r="A7537" s="67">
        <v>72000049</v>
      </c>
      <c r="B7537" s="63" t="s">
        <v>15238</v>
      </c>
      <c r="C7537" s="67" t="s">
        <v>77</v>
      </c>
      <c r="D7537" s="489">
        <v>666.84</v>
      </c>
    </row>
    <row r="7538" spans="1:4" x14ac:dyDescent="0.25">
      <c r="A7538" s="67">
        <v>72000073</v>
      </c>
      <c r="B7538" s="63" t="s">
        <v>15239</v>
      </c>
      <c r="C7538" s="67" t="s">
        <v>77</v>
      </c>
      <c r="D7538" s="489">
        <v>865.3</v>
      </c>
    </row>
    <row r="7539" spans="1:4" x14ac:dyDescent="0.25">
      <c r="A7539" s="67">
        <v>72000079</v>
      </c>
      <c r="B7539" s="63" t="s">
        <v>15240</v>
      </c>
      <c r="C7539" s="67" t="s">
        <v>77</v>
      </c>
      <c r="D7539" s="489">
        <v>3527.47</v>
      </c>
    </row>
    <row r="7540" spans="1:4" x14ac:dyDescent="0.25">
      <c r="A7540" s="67">
        <v>72000076</v>
      </c>
      <c r="B7540" s="63" t="s">
        <v>15241</v>
      </c>
      <c r="C7540" s="67" t="s">
        <v>77</v>
      </c>
      <c r="D7540" s="489">
        <v>2010.1</v>
      </c>
    </row>
    <row r="7541" spans="1:4" x14ac:dyDescent="0.25">
      <c r="A7541" s="67">
        <v>72000077</v>
      </c>
      <c r="B7541" s="63" t="s">
        <v>15242</v>
      </c>
      <c r="C7541" s="67" t="s">
        <v>77</v>
      </c>
      <c r="D7541" s="489">
        <v>2497.5</v>
      </c>
    </row>
    <row r="7542" spans="1:4" x14ac:dyDescent="0.25">
      <c r="A7542" s="67">
        <v>72000078</v>
      </c>
      <c r="B7542" s="63" t="s">
        <v>15243</v>
      </c>
      <c r="C7542" s="67" t="s">
        <v>77</v>
      </c>
      <c r="D7542" s="489">
        <v>3223.64</v>
      </c>
    </row>
    <row r="7543" spans="1:4" x14ac:dyDescent="0.25">
      <c r="A7543" s="67">
        <v>72000059</v>
      </c>
      <c r="B7543" s="63" t="s">
        <v>15244</v>
      </c>
      <c r="C7543" s="67" t="s">
        <v>77</v>
      </c>
      <c r="D7543" s="489">
        <v>619.35</v>
      </c>
    </row>
    <row r="7544" spans="1:4" x14ac:dyDescent="0.25">
      <c r="A7544" s="67">
        <v>72000035</v>
      </c>
      <c r="B7544" s="63" t="s">
        <v>15245</v>
      </c>
      <c r="C7544" s="67" t="s">
        <v>77</v>
      </c>
      <c r="D7544" s="489">
        <v>432.5</v>
      </c>
    </row>
    <row r="7545" spans="1:4" x14ac:dyDescent="0.25">
      <c r="A7545" s="67">
        <v>72000057</v>
      </c>
      <c r="B7545" s="63" t="s">
        <v>15246</v>
      </c>
      <c r="C7545" s="67" t="s">
        <v>77</v>
      </c>
      <c r="D7545" s="489">
        <v>288.3</v>
      </c>
    </row>
    <row r="7546" spans="1:4" ht="25" x14ac:dyDescent="0.25">
      <c r="A7546" s="67">
        <v>72000033</v>
      </c>
      <c r="B7546" s="63" t="s">
        <v>15247</v>
      </c>
      <c r="C7546" s="67" t="s">
        <v>77</v>
      </c>
      <c r="D7546" s="489">
        <v>130.47</v>
      </c>
    </row>
    <row r="7547" spans="1:4" x14ac:dyDescent="0.25">
      <c r="A7547" s="67">
        <v>72000061</v>
      </c>
      <c r="B7547" s="63" t="s">
        <v>15248</v>
      </c>
      <c r="C7547" s="67" t="s">
        <v>77</v>
      </c>
      <c r="D7547" s="489">
        <v>939.93</v>
      </c>
    </row>
    <row r="7548" spans="1:4" ht="25" x14ac:dyDescent="0.25">
      <c r="A7548" s="67">
        <v>72000037</v>
      </c>
      <c r="B7548" s="63" t="s">
        <v>15249</v>
      </c>
      <c r="C7548" s="67" t="s">
        <v>77</v>
      </c>
      <c r="D7548" s="489">
        <v>724.05</v>
      </c>
    </row>
    <row r="7549" spans="1:4" x14ac:dyDescent="0.25">
      <c r="A7549" s="67">
        <v>72000058</v>
      </c>
      <c r="B7549" s="63" t="s">
        <v>15250</v>
      </c>
      <c r="C7549" s="67" t="s">
        <v>77</v>
      </c>
      <c r="D7549" s="489">
        <v>500.89</v>
      </c>
    </row>
    <row r="7550" spans="1:4" ht="25" x14ac:dyDescent="0.25">
      <c r="A7550" s="67">
        <v>72000034</v>
      </c>
      <c r="B7550" s="63" t="s">
        <v>15251</v>
      </c>
      <c r="C7550" s="67" t="s">
        <v>77</v>
      </c>
      <c r="D7550" s="489">
        <v>325.64</v>
      </c>
    </row>
    <row r="7551" spans="1:4" x14ac:dyDescent="0.25">
      <c r="A7551" s="67">
        <v>72000060</v>
      </c>
      <c r="B7551" s="63" t="s">
        <v>15252</v>
      </c>
      <c r="C7551" s="67" t="s">
        <v>77</v>
      </c>
      <c r="D7551" s="489">
        <v>802.82</v>
      </c>
    </row>
    <row r="7552" spans="1:4" ht="25" x14ac:dyDescent="0.25">
      <c r="A7552" s="67">
        <v>72000036</v>
      </c>
      <c r="B7552" s="63" t="s">
        <v>15253</v>
      </c>
      <c r="C7552" s="67" t="s">
        <v>77</v>
      </c>
      <c r="D7552" s="489">
        <v>604.36</v>
      </c>
    </row>
    <row r="7553" spans="1:4" x14ac:dyDescent="0.25">
      <c r="A7553" s="67">
        <v>72000080</v>
      </c>
      <c r="B7553" s="63" t="s">
        <v>15254</v>
      </c>
      <c r="C7553" s="67" t="s">
        <v>74</v>
      </c>
      <c r="D7553" s="489">
        <v>60.35</v>
      </c>
    </row>
    <row r="7554" spans="1:4" x14ac:dyDescent="0.25">
      <c r="A7554" s="67">
        <v>72000045</v>
      </c>
      <c r="B7554" s="63" t="s">
        <v>15255</v>
      </c>
      <c r="C7554" s="67" t="s">
        <v>77</v>
      </c>
      <c r="D7554" s="489">
        <v>985.88</v>
      </c>
    </row>
    <row r="7555" spans="1:4" x14ac:dyDescent="0.25">
      <c r="A7555" s="67">
        <v>72000069</v>
      </c>
      <c r="B7555" s="63" t="s">
        <v>15256</v>
      </c>
      <c r="C7555" s="67" t="s">
        <v>77</v>
      </c>
      <c r="D7555" s="489">
        <v>1172.73</v>
      </c>
    </row>
    <row r="7556" spans="1:4" ht="25" x14ac:dyDescent="0.25">
      <c r="A7556" s="67">
        <v>72000075</v>
      </c>
      <c r="B7556" s="63" t="s">
        <v>15257</v>
      </c>
      <c r="C7556" s="67" t="s">
        <v>77</v>
      </c>
      <c r="D7556" s="489">
        <v>1348.08</v>
      </c>
    </row>
    <row r="7557" spans="1:4" ht="25" x14ac:dyDescent="0.25">
      <c r="A7557" s="67">
        <v>72000051</v>
      </c>
      <c r="B7557" s="63" t="s">
        <v>15258</v>
      </c>
      <c r="C7557" s="67" t="s">
        <v>77</v>
      </c>
      <c r="D7557" s="489">
        <v>1149.6199999999999</v>
      </c>
    </row>
    <row r="7558" spans="1:4" x14ac:dyDescent="0.25">
      <c r="A7558" s="67">
        <v>72000067</v>
      </c>
      <c r="B7558" s="63" t="s">
        <v>15259</v>
      </c>
      <c r="C7558" s="67" t="s">
        <v>77</v>
      </c>
      <c r="D7558" s="489">
        <v>768.29</v>
      </c>
    </row>
    <row r="7559" spans="1:4" x14ac:dyDescent="0.25">
      <c r="A7559" s="67">
        <v>72000043</v>
      </c>
      <c r="B7559" s="63" t="s">
        <v>15260</v>
      </c>
      <c r="C7559" s="67" t="s">
        <v>77</v>
      </c>
      <c r="D7559" s="489">
        <v>610.45000000000005</v>
      </c>
    </row>
    <row r="7560" spans="1:4" x14ac:dyDescent="0.25">
      <c r="A7560" s="67">
        <v>72000071</v>
      </c>
      <c r="B7560" s="63" t="s">
        <v>15261</v>
      </c>
      <c r="C7560" s="67" t="s">
        <v>77</v>
      </c>
      <c r="D7560" s="489">
        <v>1601.21</v>
      </c>
    </row>
    <row r="7561" spans="1:4" x14ac:dyDescent="0.25">
      <c r="A7561" s="67">
        <v>72000047</v>
      </c>
      <c r="B7561" s="63" t="s">
        <v>15262</v>
      </c>
      <c r="C7561" s="67" t="s">
        <v>77</v>
      </c>
      <c r="D7561" s="489">
        <v>1385.33</v>
      </c>
    </row>
    <row r="7562" spans="1:4" x14ac:dyDescent="0.25">
      <c r="A7562" s="67">
        <v>72000044</v>
      </c>
      <c r="B7562" s="63" t="s">
        <v>15263</v>
      </c>
      <c r="C7562" s="67" t="s">
        <v>77</v>
      </c>
      <c r="D7562" s="489">
        <v>824.4</v>
      </c>
    </row>
    <row r="7563" spans="1:4" x14ac:dyDescent="0.25">
      <c r="A7563" s="67">
        <v>72000068</v>
      </c>
      <c r="B7563" s="63" t="s">
        <v>15264</v>
      </c>
      <c r="C7563" s="67" t="s">
        <v>77</v>
      </c>
      <c r="D7563" s="489">
        <v>999.66</v>
      </c>
    </row>
    <row r="7564" spans="1:4" x14ac:dyDescent="0.25">
      <c r="A7564" s="67">
        <v>72000070</v>
      </c>
      <c r="B7564" s="63" t="s">
        <v>15265</v>
      </c>
      <c r="C7564" s="67" t="s">
        <v>77</v>
      </c>
      <c r="D7564" s="489">
        <v>1420.31</v>
      </c>
    </row>
    <row r="7565" spans="1:4" x14ac:dyDescent="0.25">
      <c r="A7565" s="67">
        <v>72000046</v>
      </c>
      <c r="B7565" s="63" t="s">
        <v>15266</v>
      </c>
      <c r="C7565" s="67" t="s">
        <v>77</v>
      </c>
      <c r="D7565" s="489">
        <v>1221.8499999999999</v>
      </c>
    </row>
    <row r="7566" spans="1:4" x14ac:dyDescent="0.25">
      <c r="A7566" s="67">
        <v>72000074</v>
      </c>
      <c r="B7566" s="63" t="s">
        <v>15267</v>
      </c>
      <c r="C7566" s="67" t="s">
        <v>77</v>
      </c>
      <c r="D7566" s="489">
        <v>1066.04</v>
      </c>
    </row>
    <row r="7567" spans="1:4" x14ac:dyDescent="0.25">
      <c r="A7567" s="67">
        <v>72000050</v>
      </c>
      <c r="B7567" s="63" t="s">
        <v>15268</v>
      </c>
      <c r="C7567" s="67" t="s">
        <v>77</v>
      </c>
      <c r="D7567" s="489">
        <v>867.58</v>
      </c>
    </row>
    <row r="7568" spans="1:4" x14ac:dyDescent="0.25">
      <c r="A7568" s="67">
        <v>72000064</v>
      </c>
      <c r="B7568" s="63" t="s">
        <v>15269</v>
      </c>
      <c r="C7568" s="67" t="s">
        <v>77</v>
      </c>
      <c r="D7568" s="489">
        <v>882.11</v>
      </c>
    </row>
    <row r="7569" spans="1:4" x14ac:dyDescent="0.25">
      <c r="A7569" s="67">
        <v>72000040</v>
      </c>
      <c r="B7569" s="63" t="s">
        <v>15270</v>
      </c>
      <c r="C7569" s="67" t="s">
        <v>77</v>
      </c>
      <c r="D7569" s="489">
        <v>695.26</v>
      </c>
    </row>
    <row r="7570" spans="1:4" x14ac:dyDescent="0.25">
      <c r="A7570" s="67">
        <v>72000062</v>
      </c>
      <c r="B7570" s="63" t="s">
        <v>15271</v>
      </c>
      <c r="C7570" s="67" t="s">
        <v>77</v>
      </c>
      <c r="D7570" s="489">
        <v>581.37</v>
      </c>
    </row>
    <row r="7571" spans="1:4" ht="25" x14ac:dyDescent="0.25">
      <c r="A7571" s="67">
        <v>72000038</v>
      </c>
      <c r="B7571" s="63" t="s">
        <v>15272</v>
      </c>
      <c r="C7571" s="67" t="s">
        <v>77</v>
      </c>
      <c r="D7571" s="489">
        <v>422.39</v>
      </c>
    </row>
    <row r="7572" spans="1:4" x14ac:dyDescent="0.25">
      <c r="A7572" s="67">
        <v>72000066</v>
      </c>
      <c r="B7572" s="63" t="s">
        <v>15273</v>
      </c>
      <c r="C7572" s="67" t="s">
        <v>77</v>
      </c>
      <c r="D7572" s="489">
        <v>1232.51</v>
      </c>
    </row>
    <row r="7573" spans="1:4" ht="25" x14ac:dyDescent="0.25">
      <c r="A7573" s="67">
        <v>72000042</v>
      </c>
      <c r="B7573" s="63" t="s">
        <v>15274</v>
      </c>
      <c r="C7573" s="67" t="s">
        <v>77</v>
      </c>
      <c r="D7573" s="489">
        <v>1195.83</v>
      </c>
    </row>
    <row r="7574" spans="1:4" x14ac:dyDescent="0.25">
      <c r="A7574" s="67">
        <v>72000063</v>
      </c>
      <c r="B7574" s="63" t="s">
        <v>15275</v>
      </c>
      <c r="C7574" s="67" t="s">
        <v>77</v>
      </c>
      <c r="D7574" s="489">
        <v>757.67</v>
      </c>
    </row>
    <row r="7575" spans="1:4" ht="25" x14ac:dyDescent="0.25">
      <c r="A7575" s="67">
        <v>72000039</v>
      </c>
      <c r="B7575" s="63" t="s">
        <v>15276</v>
      </c>
      <c r="C7575" s="67" t="s">
        <v>77</v>
      </c>
      <c r="D7575" s="489">
        <v>582.41999999999996</v>
      </c>
    </row>
    <row r="7576" spans="1:4" x14ac:dyDescent="0.25">
      <c r="A7576" s="67">
        <v>72000065</v>
      </c>
      <c r="B7576" s="63" t="s">
        <v>15277</v>
      </c>
      <c r="C7576" s="67" t="s">
        <v>77</v>
      </c>
      <c r="D7576" s="489">
        <v>1084.19</v>
      </c>
    </row>
    <row r="7577" spans="1:4" ht="25" x14ac:dyDescent="0.25">
      <c r="A7577" s="67">
        <v>72000041</v>
      </c>
      <c r="B7577" s="63" t="s">
        <v>15278</v>
      </c>
      <c r="C7577" s="67" t="s">
        <v>77</v>
      </c>
      <c r="D7577" s="489">
        <v>885.73</v>
      </c>
    </row>
    <row r="7578" spans="1:4" x14ac:dyDescent="0.25">
      <c r="A7578" s="67">
        <v>470300</v>
      </c>
      <c r="B7578" s="63" t="s">
        <v>15279</v>
      </c>
      <c r="C7578" s="67"/>
      <c r="D7578" s="489"/>
    </row>
    <row r="7579" spans="1:4" x14ac:dyDescent="0.25">
      <c r="A7579" s="67">
        <v>72001069</v>
      </c>
      <c r="B7579" s="63" t="s">
        <v>15280</v>
      </c>
      <c r="C7579" s="67" t="s">
        <v>77</v>
      </c>
      <c r="D7579" s="489">
        <v>652.91</v>
      </c>
    </row>
    <row r="7580" spans="1:4" x14ac:dyDescent="0.25">
      <c r="A7580" s="67">
        <v>72001070</v>
      </c>
      <c r="B7580" s="63" t="s">
        <v>15281</v>
      </c>
      <c r="C7580" s="67" t="s">
        <v>77</v>
      </c>
      <c r="D7580" s="489">
        <v>522.42999999999995</v>
      </c>
    </row>
    <row r="7581" spans="1:4" x14ac:dyDescent="0.25">
      <c r="A7581" s="67">
        <v>72001071</v>
      </c>
      <c r="B7581" s="63" t="s">
        <v>15282</v>
      </c>
      <c r="C7581" s="67" t="s">
        <v>77</v>
      </c>
      <c r="D7581" s="489">
        <v>418.59</v>
      </c>
    </row>
    <row r="7582" spans="1:4" x14ac:dyDescent="0.25">
      <c r="A7582" s="67">
        <v>72001078</v>
      </c>
      <c r="B7582" s="63" t="s">
        <v>15283</v>
      </c>
      <c r="C7582" s="67" t="s">
        <v>77</v>
      </c>
      <c r="D7582" s="489">
        <v>306.99</v>
      </c>
    </row>
    <row r="7583" spans="1:4" x14ac:dyDescent="0.25">
      <c r="A7583" s="67">
        <v>72001079</v>
      </c>
      <c r="B7583" s="63" t="s">
        <v>15284</v>
      </c>
      <c r="C7583" s="67" t="s">
        <v>77</v>
      </c>
      <c r="D7583" s="489">
        <v>265.52</v>
      </c>
    </row>
    <row r="7584" spans="1:4" x14ac:dyDescent="0.25">
      <c r="A7584" s="67">
        <v>72001082</v>
      </c>
      <c r="B7584" s="63" t="s">
        <v>15285</v>
      </c>
      <c r="C7584" s="67" t="s">
        <v>77</v>
      </c>
      <c r="D7584" s="489">
        <v>213.69</v>
      </c>
    </row>
    <row r="7585" spans="1:4" x14ac:dyDescent="0.25">
      <c r="A7585" s="67">
        <v>72001083</v>
      </c>
      <c r="B7585" s="63" t="s">
        <v>15286</v>
      </c>
      <c r="C7585" s="67" t="s">
        <v>77</v>
      </c>
      <c r="D7585" s="489">
        <v>708.61</v>
      </c>
    </row>
    <row r="7586" spans="1:4" x14ac:dyDescent="0.25">
      <c r="A7586" s="67">
        <v>72001084</v>
      </c>
      <c r="B7586" s="63" t="s">
        <v>15287</v>
      </c>
      <c r="C7586" s="67" t="s">
        <v>77</v>
      </c>
      <c r="D7586" s="489">
        <v>628.86</v>
      </c>
    </row>
    <row r="7587" spans="1:4" x14ac:dyDescent="0.25">
      <c r="A7587" s="67">
        <v>72001085</v>
      </c>
      <c r="B7587" s="63" t="s">
        <v>15288</v>
      </c>
      <c r="C7587" s="67" t="s">
        <v>77</v>
      </c>
      <c r="D7587" s="489">
        <v>571.74</v>
      </c>
    </row>
    <row r="7588" spans="1:4" x14ac:dyDescent="0.25">
      <c r="A7588" s="67">
        <v>72001095</v>
      </c>
      <c r="B7588" s="63" t="s">
        <v>15289</v>
      </c>
      <c r="C7588" s="67" t="s">
        <v>77</v>
      </c>
      <c r="D7588" s="489">
        <v>595.67999999999995</v>
      </c>
    </row>
    <row r="7589" spans="1:4" x14ac:dyDescent="0.25">
      <c r="A7589" s="67">
        <v>72001096</v>
      </c>
      <c r="B7589" s="63" t="s">
        <v>15290</v>
      </c>
      <c r="C7589" s="67" t="s">
        <v>77</v>
      </c>
      <c r="D7589" s="489">
        <v>489.27</v>
      </c>
    </row>
    <row r="7590" spans="1:4" x14ac:dyDescent="0.25">
      <c r="A7590" s="67">
        <v>72001097</v>
      </c>
      <c r="B7590" s="63" t="s">
        <v>15291</v>
      </c>
      <c r="C7590" s="67" t="s">
        <v>77</v>
      </c>
      <c r="D7590" s="489">
        <v>386.84</v>
      </c>
    </row>
    <row r="7591" spans="1:4" x14ac:dyDescent="0.25">
      <c r="A7591" s="67">
        <v>72001157</v>
      </c>
      <c r="B7591" s="63" t="s">
        <v>15292</v>
      </c>
      <c r="C7591" s="67" t="s">
        <v>77</v>
      </c>
      <c r="D7591" s="489">
        <v>409.94</v>
      </c>
    </row>
    <row r="7592" spans="1:4" x14ac:dyDescent="0.25">
      <c r="A7592" s="67">
        <v>72001158</v>
      </c>
      <c r="B7592" s="63" t="s">
        <v>15293</v>
      </c>
      <c r="C7592" s="67" t="s">
        <v>77</v>
      </c>
      <c r="D7592" s="489">
        <v>332.67</v>
      </c>
    </row>
    <row r="7593" spans="1:4" x14ac:dyDescent="0.25">
      <c r="A7593" s="67">
        <v>72001159</v>
      </c>
      <c r="B7593" s="63" t="s">
        <v>15294</v>
      </c>
      <c r="C7593" s="67" t="s">
        <v>77</v>
      </c>
      <c r="D7593" s="489">
        <v>255.01</v>
      </c>
    </row>
    <row r="7594" spans="1:4" x14ac:dyDescent="0.25">
      <c r="A7594" s="67">
        <v>72001178</v>
      </c>
      <c r="B7594" s="63" t="s">
        <v>15295</v>
      </c>
      <c r="C7594" s="67" t="s">
        <v>77</v>
      </c>
      <c r="D7594" s="489">
        <v>152.4</v>
      </c>
    </row>
    <row r="7595" spans="1:4" x14ac:dyDescent="0.25">
      <c r="A7595" s="67">
        <v>72001179</v>
      </c>
      <c r="B7595" s="63" t="s">
        <v>15296</v>
      </c>
      <c r="C7595" s="67" t="s">
        <v>77</v>
      </c>
      <c r="D7595" s="489">
        <v>129.94999999999999</v>
      </c>
    </row>
    <row r="7596" spans="1:4" x14ac:dyDescent="0.25">
      <c r="A7596" s="67">
        <v>72001180</v>
      </c>
      <c r="B7596" s="63" t="s">
        <v>15297</v>
      </c>
      <c r="C7596" s="67" t="s">
        <v>77</v>
      </c>
      <c r="D7596" s="489">
        <v>113.52</v>
      </c>
    </row>
    <row r="7597" spans="1:4" x14ac:dyDescent="0.25">
      <c r="A7597" s="67">
        <v>72001181</v>
      </c>
      <c r="B7597" s="63" t="s">
        <v>15298</v>
      </c>
      <c r="C7597" s="67" t="s">
        <v>77</v>
      </c>
      <c r="D7597" s="489">
        <v>430.2</v>
      </c>
    </row>
    <row r="7598" spans="1:4" x14ac:dyDescent="0.25">
      <c r="A7598" s="67">
        <v>72001182</v>
      </c>
      <c r="B7598" s="63" t="s">
        <v>15299</v>
      </c>
      <c r="C7598" s="67" t="s">
        <v>77</v>
      </c>
      <c r="D7598" s="489">
        <v>379.99</v>
      </c>
    </row>
    <row r="7599" spans="1:4" x14ac:dyDescent="0.25">
      <c r="A7599" s="67">
        <v>72001183</v>
      </c>
      <c r="B7599" s="63" t="s">
        <v>15300</v>
      </c>
      <c r="C7599" s="67" t="s">
        <v>77</v>
      </c>
      <c r="D7599" s="489">
        <v>343.92</v>
      </c>
    </row>
    <row r="7600" spans="1:4" x14ac:dyDescent="0.25">
      <c r="A7600" s="67">
        <v>72001193</v>
      </c>
      <c r="B7600" s="63" t="s">
        <v>15301</v>
      </c>
      <c r="C7600" s="67" t="s">
        <v>77</v>
      </c>
      <c r="D7600" s="489">
        <v>339.8</v>
      </c>
    </row>
    <row r="7601" spans="1:4" x14ac:dyDescent="0.25">
      <c r="A7601" s="67">
        <v>72001194</v>
      </c>
      <c r="B7601" s="63" t="s">
        <v>15302</v>
      </c>
      <c r="C7601" s="67" t="s">
        <v>77</v>
      </c>
      <c r="D7601" s="489">
        <v>273.88</v>
      </c>
    </row>
    <row r="7602" spans="1:4" x14ac:dyDescent="0.25">
      <c r="A7602" s="67">
        <v>72001195</v>
      </c>
      <c r="B7602" s="63" t="s">
        <v>15303</v>
      </c>
      <c r="C7602" s="67" t="s">
        <v>77</v>
      </c>
      <c r="D7602" s="489">
        <v>212.95</v>
      </c>
    </row>
    <row r="7603" spans="1:4" x14ac:dyDescent="0.25">
      <c r="A7603" s="67">
        <v>72001196</v>
      </c>
      <c r="B7603" s="63" t="s">
        <v>15304</v>
      </c>
      <c r="C7603" s="67" t="s">
        <v>77</v>
      </c>
      <c r="D7603" s="489">
        <v>895.93</v>
      </c>
    </row>
    <row r="7604" spans="1:4" x14ac:dyDescent="0.25">
      <c r="A7604" s="67">
        <v>72001197</v>
      </c>
      <c r="B7604" s="63" t="s">
        <v>15305</v>
      </c>
      <c r="C7604" s="67" t="s">
        <v>77</v>
      </c>
      <c r="D7604" s="489">
        <v>724.3</v>
      </c>
    </row>
    <row r="7605" spans="1:4" x14ac:dyDescent="0.25">
      <c r="A7605" s="67">
        <v>72001198</v>
      </c>
      <c r="B7605" s="63" t="s">
        <v>15306</v>
      </c>
      <c r="C7605" s="67" t="s">
        <v>77</v>
      </c>
      <c r="D7605" s="489">
        <v>582.12</v>
      </c>
    </row>
    <row r="7606" spans="1:4" x14ac:dyDescent="0.25">
      <c r="A7606" s="67">
        <v>72001208</v>
      </c>
      <c r="B7606" s="63" t="s">
        <v>15307</v>
      </c>
      <c r="C7606" s="67" t="s">
        <v>77</v>
      </c>
      <c r="D7606" s="489">
        <v>448.75</v>
      </c>
    </row>
    <row r="7607" spans="1:4" x14ac:dyDescent="0.25">
      <c r="A7607" s="67">
        <v>72001209</v>
      </c>
      <c r="B7607" s="63" t="s">
        <v>15308</v>
      </c>
      <c r="C7607" s="67" t="s">
        <v>77</v>
      </c>
      <c r="D7607" s="489">
        <v>396.23</v>
      </c>
    </row>
    <row r="7608" spans="1:4" x14ac:dyDescent="0.25">
      <c r="A7608" s="67">
        <v>72001210</v>
      </c>
      <c r="B7608" s="63" t="s">
        <v>15309</v>
      </c>
      <c r="C7608" s="67" t="s">
        <v>77</v>
      </c>
      <c r="D7608" s="489">
        <v>313.82</v>
      </c>
    </row>
    <row r="7609" spans="1:4" x14ac:dyDescent="0.25">
      <c r="A7609" s="67">
        <v>72001211</v>
      </c>
      <c r="B7609" s="63" t="s">
        <v>15310</v>
      </c>
      <c r="C7609" s="67" t="s">
        <v>77</v>
      </c>
      <c r="D7609" s="489">
        <v>987.07</v>
      </c>
    </row>
    <row r="7610" spans="1:4" x14ac:dyDescent="0.25">
      <c r="A7610" s="67">
        <v>72001212</v>
      </c>
      <c r="B7610" s="63" t="s">
        <v>15311</v>
      </c>
      <c r="C7610" s="67" t="s">
        <v>77</v>
      </c>
      <c r="D7610" s="489">
        <v>877.8</v>
      </c>
    </row>
    <row r="7611" spans="1:4" x14ac:dyDescent="0.25">
      <c r="A7611" s="67">
        <v>72001213</v>
      </c>
      <c r="B7611" s="63" t="s">
        <v>15312</v>
      </c>
      <c r="C7611" s="67" t="s">
        <v>77</v>
      </c>
      <c r="D7611" s="489">
        <v>799.52</v>
      </c>
    </row>
    <row r="7612" spans="1:4" x14ac:dyDescent="0.25">
      <c r="A7612" s="67">
        <v>72001223</v>
      </c>
      <c r="B7612" s="63" t="s">
        <v>15313</v>
      </c>
      <c r="C7612" s="67" t="s">
        <v>77</v>
      </c>
      <c r="D7612" s="489">
        <v>849.55</v>
      </c>
    </row>
    <row r="7613" spans="1:4" x14ac:dyDescent="0.25">
      <c r="A7613" s="67">
        <v>72001224</v>
      </c>
      <c r="B7613" s="63" t="s">
        <v>15314</v>
      </c>
      <c r="C7613" s="67" t="s">
        <v>77</v>
      </c>
      <c r="D7613" s="489">
        <v>704.02</v>
      </c>
    </row>
    <row r="7614" spans="1:4" x14ac:dyDescent="0.25">
      <c r="A7614" s="67">
        <v>72001225</v>
      </c>
      <c r="B7614" s="63" t="s">
        <v>15315</v>
      </c>
      <c r="C7614" s="67" t="s">
        <v>77</v>
      </c>
      <c r="D7614" s="489">
        <v>560.66999999999996</v>
      </c>
    </row>
    <row r="7615" spans="1:4" x14ac:dyDescent="0.25">
      <c r="A7615" s="67">
        <v>72000081</v>
      </c>
      <c r="B7615" s="63" t="s">
        <v>15316</v>
      </c>
      <c r="C7615" s="67" t="s">
        <v>77</v>
      </c>
      <c r="D7615" s="489">
        <v>93.83</v>
      </c>
    </row>
    <row r="7616" spans="1:4" x14ac:dyDescent="0.25">
      <c r="A7616" s="67">
        <v>72000101</v>
      </c>
      <c r="B7616" s="63" t="s">
        <v>15317</v>
      </c>
      <c r="C7616" s="67" t="s">
        <v>77</v>
      </c>
      <c r="D7616" s="489">
        <v>31.43</v>
      </c>
    </row>
    <row r="7617" spans="1:4" x14ac:dyDescent="0.25">
      <c r="A7617" s="67">
        <v>72000141</v>
      </c>
      <c r="B7617" s="63" t="s">
        <v>15318</v>
      </c>
      <c r="C7617" s="67" t="s">
        <v>77</v>
      </c>
      <c r="D7617" s="489">
        <v>196.31</v>
      </c>
    </row>
    <row r="7618" spans="1:4" x14ac:dyDescent="0.25">
      <c r="A7618" s="67">
        <v>72000121</v>
      </c>
      <c r="B7618" s="63" t="s">
        <v>15319</v>
      </c>
      <c r="C7618" s="67" t="s">
        <v>77</v>
      </c>
      <c r="D7618" s="489">
        <v>92.91</v>
      </c>
    </row>
    <row r="7619" spans="1:4" x14ac:dyDescent="0.25">
      <c r="A7619" s="67">
        <v>72000082</v>
      </c>
      <c r="B7619" s="63" t="s">
        <v>15320</v>
      </c>
      <c r="C7619" s="67" t="s">
        <v>77</v>
      </c>
      <c r="D7619" s="489">
        <v>132.61000000000001</v>
      </c>
    </row>
    <row r="7620" spans="1:4" x14ac:dyDescent="0.25">
      <c r="A7620" s="67">
        <v>72000102</v>
      </c>
      <c r="B7620" s="63" t="s">
        <v>15321</v>
      </c>
      <c r="C7620" s="67" t="s">
        <v>77</v>
      </c>
      <c r="D7620" s="489">
        <v>69.7</v>
      </c>
    </row>
    <row r="7621" spans="1:4" x14ac:dyDescent="0.25">
      <c r="A7621" s="67">
        <v>72000142</v>
      </c>
      <c r="B7621" s="63" t="s">
        <v>15322</v>
      </c>
      <c r="C7621" s="67" t="s">
        <v>77</v>
      </c>
      <c r="D7621" s="489">
        <v>315.37</v>
      </c>
    </row>
    <row r="7622" spans="1:4" x14ac:dyDescent="0.25">
      <c r="A7622" s="67">
        <v>72000122</v>
      </c>
      <c r="B7622" s="63" t="s">
        <v>15323</v>
      </c>
      <c r="C7622" s="67" t="s">
        <v>77</v>
      </c>
      <c r="D7622" s="489">
        <v>211.97</v>
      </c>
    </row>
    <row r="7623" spans="1:4" x14ac:dyDescent="0.25">
      <c r="A7623" s="67">
        <v>72001259</v>
      </c>
      <c r="B7623" s="63" t="s">
        <v>15324</v>
      </c>
      <c r="C7623" s="67" t="s">
        <v>77</v>
      </c>
      <c r="D7623" s="489">
        <v>799.82</v>
      </c>
    </row>
    <row r="7624" spans="1:4" x14ac:dyDescent="0.25">
      <c r="A7624" s="67">
        <v>72001260</v>
      </c>
      <c r="B7624" s="63" t="s">
        <v>15325</v>
      </c>
      <c r="C7624" s="67" t="s">
        <v>77</v>
      </c>
      <c r="D7624" s="489">
        <v>799.82</v>
      </c>
    </row>
    <row r="7625" spans="1:4" x14ac:dyDescent="0.25">
      <c r="A7625" s="67">
        <v>72001261</v>
      </c>
      <c r="B7625" s="63" t="s">
        <v>15326</v>
      </c>
      <c r="C7625" s="67" t="s">
        <v>77</v>
      </c>
      <c r="D7625" s="489">
        <v>348.87</v>
      </c>
    </row>
    <row r="7626" spans="1:4" x14ac:dyDescent="0.25">
      <c r="A7626" s="67">
        <v>72001269</v>
      </c>
      <c r="B7626" s="63" t="s">
        <v>15327</v>
      </c>
      <c r="C7626" s="67" t="s">
        <v>77</v>
      </c>
      <c r="D7626" s="489">
        <v>531.17999999999995</v>
      </c>
    </row>
    <row r="7627" spans="1:4" x14ac:dyDescent="0.25">
      <c r="A7627" s="67">
        <v>72001270</v>
      </c>
      <c r="B7627" s="63" t="s">
        <v>15328</v>
      </c>
      <c r="C7627" s="67" t="s">
        <v>77</v>
      </c>
      <c r="D7627" s="489">
        <v>531.17999999999995</v>
      </c>
    </row>
    <row r="7628" spans="1:4" x14ac:dyDescent="0.25">
      <c r="A7628" s="67">
        <v>72001271</v>
      </c>
      <c r="B7628" s="63" t="s">
        <v>15329</v>
      </c>
      <c r="C7628" s="67" t="s">
        <v>77</v>
      </c>
      <c r="D7628" s="489">
        <v>234.61</v>
      </c>
    </row>
    <row r="7629" spans="1:4" x14ac:dyDescent="0.25">
      <c r="A7629" s="67">
        <v>72000157</v>
      </c>
      <c r="B7629" s="63" t="s">
        <v>15330</v>
      </c>
      <c r="C7629" s="67" t="s">
        <v>77</v>
      </c>
      <c r="D7629" s="489">
        <v>940.73</v>
      </c>
    </row>
    <row r="7630" spans="1:4" x14ac:dyDescent="0.25">
      <c r="A7630" s="67">
        <v>72000156</v>
      </c>
      <c r="B7630" s="63" t="s">
        <v>15331</v>
      </c>
      <c r="C7630" s="67" t="s">
        <v>77</v>
      </c>
      <c r="D7630" s="489">
        <v>940.73</v>
      </c>
    </row>
    <row r="7631" spans="1:4" x14ac:dyDescent="0.25">
      <c r="A7631" s="67">
        <v>72000155</v>
      </c>
      <c r="B7631" s="63" t="s">
        <v>15332</v>
      </c>
      <c r="C7631" s="67" t="s">
        <v>77</v>
      </c>
      <c r="D7631" s="489">
        <v>461.6</v>
      </c>
    </row>
    <row r="7632" spans="1:4" x14ac:dyDescent="0.25">
      <c r="A7632" s="67">
        <v>72001281</v>
      </c>
      <c r="B7632" s="63" t="s">
        <v>15333</v>
      </c>
      <c r="C7632" s="67" t="s">
        <v>77</v>
      </c>
      <c r="D7632" s="489">
        <v>940.73</v>
      </c>
    </row>
    <row r="7633" spans="1:4" x14ac:dyDescent="0.25">
      <c r="A7633" s="67">
        <v>72001282</v>
      </c>
      <c r="B7633" s="63" t="s">
        <v>15334</v>
      </c>
      <c r="C7633" s="67" t="s">
        <v>77</v>
      </c>
      <c r="D7633" s="489">
        <v>940.73</v>
      </c>
    </row>
    <row r="7634" spans="1:4" x14ac:dyDescent="0.25">
      <c r="A7634" s="67">
        <v>72001283</v>
      </c>
      <c r="B7634" s="63" t="s">
        <v>15335</v>
      </c>
      <c r="C7634" s="67" t="s">
        <v>77</v>
      </c>
      <c r="D7634" s="489">
        <v>461.6</v>
      </c>
    </row>
    <row r="7635" spans="1:4" ht="25" x14ac:dyDescent="0.25">
      <c r="A7635" s="67">
        <v>72001347</v>
      </c>
      <c r="B7635" s="63" t="s">
        <v>15336</v>
      </c>
      <c r="C7635" s="67" t="s">
        <v>77</v>
      </c>
      <c r="D7635" s="489">
        <v>450.79</v>
      </c>
    </row>
    <row r="7636" spans="1:4" ht="25" x14ac:dyDescent="0.25">
      <c r="A7636" s="67">
        <v>72001348</v>
      </c>
      <c r="B7636" s="63" t="s">
        <v>15337</v>
      </c>
      <c r="C7636" s="67" t="s">
        <v>77</v>
      </c>
      <c r="D7636" s="489">
        <v>450.79</v>
      </c>
    </row>
    <row r="7637" spans="1:4" ht="25" x14ac:dyDescent="0.25">
      <c r="A7637" s="67">
        <v>72001349</v>
      </c>
      <c r="B7637" s="63" t="s">
        <v>15338</v>
      </c>
      <c r="C7637" s="67" t="s">
        <v>77</v>
      </c>
      <c r="D7637" s="489">
        <v>196.53</v>
      </c>
    </row>
    <row r="7638" spans="1:4" ht="25" x14ac:dyDescent="0.25">
      <c r="A7638" s="67">
        <v>72001239</v>
      </c>
      <c r="B7638" s="63" t="s">
        <v>15339</v>
      </c>
      <c r="C7638" s="67" t="s">
        <v>77</v>
      </c>
      <c r="D7638" s="489">
        <v>182.15</v>
      </c>
    </row>
    <row r="7639" spans="1:4" ht="25" x14ac:dyDescent="0.25">
      <c r="A7639" s="67">
        <v>72001240</v>
      </c>
      <c r="B7639" s="63" t="s">
        <v>15340</v>
      </c>
      <c r="C7639" s="67" t="s">
        <v>77</v>
      </c>
      <c r="D7639" s="489">
        <v>182.15</v>
      </c>
    </row>
    <row r="7640" spans="1:4" ht="25" x14ac:dyDescent="0.25">
      <c r="A7640" s="67">
        <v>72001241</v>
      </c>
      <c r="B7640" s="63" t="s">
        <v>15341</v>
      </c>
      <c r="C7640" s="67" t="s">
        <v>77</v>
      </c>
      <c r="D7640" s="489">
        <v>82.27</v>
      </c>
    </row>
    <row r="7641" spans="1:4" ht="25" x14ac:dyDescent="0.25">
      <c r="A7641" s="67">
        <v>72000154</v>
      </c>
      <c r="B7641" s="63" t="s">
        <v>15342</v>
      </c>
      <c r="C7641" s="67" t="s">
        <v>77</v>
      </c>
      <c r="D7641" s="489">
        <v>496.49</v>
      </c>
    </row>
    <row r="7642" spans="1:4" ht="25" x14ac:dyDescent="0.25">
      <c r="A7642" s="67">
        <v>72000153</v>
      </c>
      <c r="B7642" s="63" t="s">
        <v>15343</v>
      </c>
      <c r="C7642" s="67" t="s">
        <v>77</v>
      </c>
      <c r="D7642" s="489">
        <v>496.49</v>
      </c>
    </row>
    <row r="7643" spans="1:4" ht="25" x14ac:dyDescent="0.25">
      <c r="A7643" s="67">
        <v>72000152</v>
      </c>
      <c r="B7643" s="63" t="s">
        <v>15344</v>
      </c>
      <c r="C7643" s="67" t="s">
        <v>77</v>
      </c>
      <c r="D7643" s="489">
        <v>233.09</v>
      </c>
    </row>
    <row r="7644" spans="1:4" ht="25" x14ac:dyDescent="0.25">
      <c r="A7644" s="67">
        <v>72001371</v>
      </c>
      <c r="B7644" s="63" t="s">
        <v>15345</v>
      </c>
      <c r="C7644" s="67" t="s">
        <v>77</v>
      </c>
      <c r="D7644" s="489">
        <v>496.49</v>
      </c>
    </row>
    <row r="7645" spans="1:4" ht="25" x14ac:dyDescent="0.25">
      <c r="A7645" s="67">
        <v>72001372</v>
      </c>
      <c r="B7645" s="63" t="s">
        <v>15346</v>
      </c>
      <c r="C7645" s="67" t="s">
        <v>77</v>
      </c>
      <c r="D7645" s="489">
        <v>496.49</v>
      </c>
    </row>
    <row r="7646" spans="1:4" ht="25" x14ac:dyDescent="0.25">
      <c r="A7646" s="67">
        <v>72001373</v>
      </c>
      <c r="B7646" s="63" t="s">
        <v>15347</v>
      </c>
      <c r="C7646" s="67" t="s">
        <v>77</v>
      </c>
      <c r="D7646" s="489">
        <v>233.09</v>
      </c>
    </row>
    <row r="7647" spans="1:4" ht="25" x14ac:dyDescent="0.25">
      <c r="A7647" s="67">
        <v>72001374</v>
      </c>
      <c r="B7647" s="63" t="s">
        <v>15348</v>
      </c>
      <c r="C7647" s="67" t="s">
        <v>77</v>
      </c>
      <c r="D7647" s="489">
        <v>1148.8499999999999</v>
      </c>
    </row>
    <row r="7648" spans="1:4" ht="25" x14ac:dyDescent="0.25">
      <c r="A7648" s="67">
        <v>72001375</v>
      </c>
      <c r="B7648" s="63" t="s">
        <v>15349</v>
      </c>
      <c r="C7648" s="67" t="s">
        <v>77</v>
      </c>
      <c r="D7648" s="489">
        <v>1148.8499999999999</v>
      </c>
    </row>
    <row r="7649" spans="1:4" ht="25" x14ac:dyDescent="0.25">
      <c r="A7649" s="67">
        <v>72001376</v>
      </c>
      <c r="B7649" s="63" t="s">
        <v>15350</v>
      </c>
      <c r="C7649" s="67" t="s">
        <v>77</v>
      </c>
      <c r="D7649" s="489">
        <v>501.21</v>
      </c>
    </row>
    <row r="7650" spans="1:4" ht="25" x14ac:dyDescent="0.25">
      <c r="A7650" s="67">
        <v>72001386</v>
      </c>
      <c r="B7650" s="63" t="s">
        <v>15351</v>
      </c>
      <c r="C7650" s="67" t="s">
        <v>77</v>
      </c>
      <c r="D7650" s="489">
        <v>880.21</v>
      </c>
    </row>
    <row r="7651" spans="1:4" ht="25" x14ac:dyDescent="0.25">
      <c r="A7651" s="67">
        <v>72001387</v>
      </c>
      <c r="B7651" s="63" t="s">
        <v>15352</v>
      </c>
      <c r="C7651" s="67" t="s">
        <v>77</v>
      </c>
      <c r="D7651" s="489">
        <v>880.21</v>
      </c>
    </row>
    <row r="7652" spans="1:4" ht="25" x14ac:dyDescent="0.25">
      <c r="A7652" s="67">
        <v>72001388</v>
      </c>
      <c r="B7652" s="63" t="s">
        <v>15353</v>
      </c>
      <c r="C7652" s="67" t="s">
        <v>77</v>
      </c>
      <c r="D7652" s="489">
        <v>386.95</v>
      </c>
    </row>
    <row r="7653" spans="1:4" ht="25" x14ac:dyDescent="0.25">
      <c r="A7653" s="67">
        <v>72000160</v>
      </c>
      <c r="B7653" s="63" t="s">
        <v>15354</v>
      </c>
      <c r="C7653" s="67" t="s">
        <v>77</v>
      </c>
      <c r="D7653" s="489">
        <v>1384.98</v>
      </c>
    </row>
    <row r="7654" spans="1:4" ht="25" x14ac:dyDescent="0.25">
      <c r="A7654" s="67">
        <v>72000159</v>
      </c>
      <c r="B7654" s="63" t="s">
        <v>15355</v>
      </c>
      <c r="C7654" s="67" t="s">
        <v>77</v>
      </c>
      <c r="D7654" s="489">
        <v>1384.98</v>
      </c>
    </row>
    <row r="7655" spans="1:4" ht="25" x14ac:dyDescent="0.25">
      <c r="A7655" s="67">
        <v>72000158</v>
      </c>
      <c r="B7655" s="63" t="s">
        <v>15356</v>
      </c>
      <c r="C7655" s="67" t="s">
        <v>77</v>
      </c>
      <c r="D7655" s="489">
        <v>690.12</v>
      </c>
    </row>
    <row r="7656" spans="1:4" ht="25" x14ac:dyDescent="0.25">
      <c r="A7656" s="67">
        <v>72001398</v>
      </c>
      <c r="B7656" s="63" t="s">
        <v>15357</v>
      </c>
      <c r="C7656" s="67" t="s">
        <v>77</v>
      </c>
      <c r="D7656" s="489">
        <v>1384.98</v>
      </c>
    </row>
    <row r="7657" spans="1:4" ht="25" x14ac:dyDescent="0.25">
      <c r="A7657" s="67">
        <v>72001399</v>
      </c>
      <c r="B7657" s="63" t="s">
        <v>15358</v>
      </c>
      <c r="C7657" s="67" t="s">
        <v>77</v>
      </c>
      <c r="D7657" s="489">
        <v>1384.98</v>
      </c>
    </row>
    <row r="7658" spans="1:4" ht="25" x14ac:dyDescent="0.25">
      <c r="A7658" s="67">
        <v>72001400</v>
      </c>
      <c r="B7658" s="63" t="s">
        <v>15359</v>
      </c>
      <c r="C7658" s="67" t="s">
        <v>77</v>
      </c>
      <c r="D7658" s="489">
        <v>690.12</v>
      </c>
    </row>
    <row r="7659" spans="1:4" x14ac:dyDescent="0.25">
      <c r="A7659" s="67">
        <v>471900</v>
      </c>
      <c r="B7659" s="63" t="s">
        <v>12617</v>
      </c>
      <c r="C7659" s="67"/>
      <c r="D7659" s="489"/>
    </row>
    <row r="7660" spans="1:4" ht="25" x14ac:dyDescent="0.25">
      <c r="A7660" s="67">
        <v>72000478</v>
      </c>
      <c r="B7660" s="63" t="s">
        <v>15360</v>
      </c>
      <c r="C7660" s="67" t="s">
        <v>77</v>
      </c>
      <c r="D7660" s="489">
        <v>642.38</v>
      </c>
    </row>
    <row r="7661" spans="1:4" ht="25" x14ac:dyDescent="0.25">
      <c r="A7661" s="67">
        <v>72000477</v>
      </c>
      <c r="B7661" s="63" t="s">
        <v>15361</v>
      </c>
      <c r="C7661" s="67" t="s">
        <v>77</v>
      </c>
      <c r="D7661" s="489">
        <v>403.56</v>
      </c>
    </row>
    <row r="7662" spans="1:4" x14ac:dyDescent="0.25">
      <c r="A7662" s="67">
        <v>72000510</v>
      </c>
      <c r="B7662" s="63" t="s">
        <v>15362</v>
      </c>
      <c r="C7662" s="67" t="s">
        <v>77</v>
      </c>
      <c r="D7662" s="489">
        <v>754.78</v>
      </c>
    </row>
    <row r="7663" spans="1:4" x14ac:dyDescent="0.25">
      <c r="A7663" s="67">
        <v>72000509</v>
      </c>
      <c r="B7663" s="63" t="s">
        <v>15363</v>
      </c>
      <c r="C7663" s="67" t="s">
        <v>77</v>
      </c>
      <c r="D7663" s="489">
        <v>515.96</v>
      </c>
    </row>
    <row r="7664" spans="1:4" x14ac:dyDescent="0.25">
      <c r="A7664" s="67">
        <v>72000469</v>
      </c>
      <c r="B7664" s="63" t="s">
        <v>15364</v>
      </c>
      <c r="C7664" s="67" t="s">
        <v>77</v>
      </c>
      <c r="D7664" s="489">
        <v>1710.5</v>
      </c>
    </row>
    <row r="7665" spans="1:4" ht="25" x14ac:dyDescent="0.25">
      <c r="A7665" s="67">
        <v>72000471</v>
      </c>
      <c r="B7665" s="63" t="s">
        <v>15365</v>
      </c>
      <c r="C7665" s="67" t="s">
        <v>77</v>
      </c>
      <c r="D7665" s="489">
        <v>2479.6799999999998</v>
      </c>
    </row>
    <row r="7666" spans="1:4" ht="25" x14ac:dyDescent="0.25">
      <c r="A7666" s="67">
        <v>72000468</v>
      </c>
      <c r="B7666" s="63" t="s">
        <v>15366</v>
      </c>
      <c r="C7666" s="67" t="s">
        <v>77</v>
      </c>
      <c r="D7666" s="489">
        <v>1452.14</v>
      </c>
    </row>
    <row r="7667" spans="1:4" ht="25" x14ac:dyDescent="0.25">
      <c r="A7667" s="67">
        <v>72000005</v>
      </c>
      <c r="B7667" s="63" t="s">
        <v>15367</v>
      </c>
      <c r="C7667" s="67" t="s">
        <v>77</v>
      </c>
      <c r="D7667" s="489">
        <v>974.54</v>
      </c>
    </row>
    <row r="7668" spans="1:4" ht="25" x14ac:dyDescent="0.25">
      <c r="A7668" s="67">
        <v>72000470</v>
      </c>
      <c r="B7668" s="63" t="s">
        <v>15368</v>
      </c>
      <c r="C7668" s="67" t="s">
        <v>77</v>
      </c>
      <c r="D7668" s="489">
        <v>2068.94</v>
      </c>
    </row>
    <row r="7669" spans="1:4" x14ac:dyDescent="0.25">
      <c r="A7669" s="67">
        <v>72000474</v>
      </c>
      <c r="B7669" s="63" t="s">
        <v>15369</v>
      </c>
      <c r="C7669" s="67" t="s">
        <v>77</v>
      </c>
      <c r="D7669" s="489">
        <v>2523.9</v>
      </c>
    </row>
    <row r="7670" spans="1:4" ht="25" x14ac:dyDescent="0.25">
      <c r="A7670" s="67">
        <v>72000475</v>
      </c>
      <c r="B7670" s="63" t="s">
        <v>15370</v>
      </c>
      <c r="C7670" s="67" t="s">
        <v>77</v>
      </c>
      <c r="D7670" s="489">
        <v>3202.44</v>
      </c>
    </row>
    <row r="7671" spans="1:4" ht="25" x14ac:dyDescent="0.25">
      <c r="A7671" s="67">
        <v>72000472</v>
      </c>
      <c r="B7671" s="63" t="s">
        <v>15371</v>
      </c>
      <c r="C7671" s="67" t="s">
        <v>77</v>
      </c>
      <c r="D7671" s="489">
        <v>1580.92</v>
      </c>
    </row>
    <row r="7672" spans="1:4" ht="25" x14ac:dyDescent="0.25">
      <c r="A7672" s="67">
        <v>72000476</v>
      </c>
      <c r="B7672" s="63" t="s">
        <v>15372</v>
      </c>
      <c r="C7672" s="67" t="s">
        <v>77</v>
      </c>
      <c r="D7672" s="489">
        <v>3762.24</v>
      </c>
    </row>
    <row r="7673" spans="1:4" ht="25" x14ac:dyDescent="0.25">
      <c r="A7673" s="67">
        <v>72000473</v>
      </c>
      <c r="B7673" s="63" t="s">
        <v>15373</v>
      </c>
      <c r="C7673" s="67" t="s">
        <v>77</v>
      </c>
      <c r="D7673" s="489">
        <v>2050.17</v>
      </c>
    </row>
    <row r="7674" spans="1:4" x14ac:dyDescent="0.25">
      <c r="A7674" s="67">
        <v>72000501</v>
      </c>
      <c r="B7674" s="63" t="s">
        <v>15374</v>
      </c>
      <c r="C7674" s="67" t="s">
        <v>77</v>
      </c>
      <c r="D7674" s="489">
        <v>2337.4699999999998</v>
      </c>
    </row>
    <row r="7675" spans="1:4" x14ac:dyDescent="0.25">
      <c r="A7675" s="67">
        <v>72000499</v>
      </c>
      <c r="B7675" s="63" t="s">
        <v>15375</v>
      </c>
      <c r="C7675" s="67" t="s">
        <v>77</v>
      </c>
      <c r="D7675" s="489">
        <v>1401.03</v>
      </c>
    </row>
    <row r="7676" spans="1:4" x14ac:dyDescent="0.25">
      <c r="A7676" s="67">
        <v>72000503</v>
      </c>
      <c r="B7676" s="63" t="s">
        <v>15376</v>
      </c>
      <c r="C7676" s="67" t="s">
        <v>77</v>
      </c>
      <c r="D7676" s="489">
        <v>3358.99</v>
      </c>
    </row>
    <row r="7677" spans="1:4" x14ac:dyDescent="0.25">
      <c r="A7677" s="67">
        <v>72000500</v>
      </c>
      <c r="B7677" s="63" t="s">
        <v>15377</v>
      </c>
      <c r="C7677" s="67" t="s">
        <v>77</v>
      </c>
      <c r="D7677" s="489">
        <v>1973.43</v>
      </c>
    </row>
    <row r="7678" spans="1:4" x14ac:dyDescent="0.25">
      <c r="A7678" s="67">
        <v>72000502</v>
      </c>
      <c r="B7678" s="63" t="s">
        <v>15378</v>
      </c>
      <c r="C7678" s="67" t="s">
        <v>77</v>
      </c>
      <c r="D7678" s="489">
        <v>2792.63</v>
      </c>
    </row>
    <row r="7679" spans="1:4" x14ac:dyDescent="0.25">
      <c r="A7679" s="67">
        <v>72000506</v>
      </c>
      <c r="B7679" s="63" t="s">
        <v>15379</v>
      </c>
      <c r="C7679" s="67" t="s">
        <v>77</v>
      </c>
      <c r="D7679" s="489">
        <v>3134.33</v>
      </c>
    </row>
    <row r="7680" spans="1:4" x14ac:dyDescent="0.25">
      <c r="A7680" s="67">
        <v>72000504</v>
      </c>
      <c r="B7680" s="63" t="s">
        <v>15380</v>
      </c>
      <c r="C7680" s="67" t="s">
        <v>77</v>
      </c>
      <c r="D7680" s="489">
        <v>2043.62</v>
      </c>
    </row>
    <row r="7681" spans="1:4" x14ac:dyDescent="0.25">
      <c r="A7681" s="67">
        <v>72000508</v>
      </c>
      <c r="B7681" s="63" t="s">
        <v>15381</v>
      </c>
      <c r="C7681" s="67" t="s">
        <v>77</v>
      </c>
      <c r="D7681" s="489">
        <v>4569.57</v>
      </c>
    </row>
    <row r="7682" spans="1:4" x14ac:dyDescent="0.25">
      <c r="A7682" s="67">
        <v>72000505</v>
      </c>
      <c r="B7682" s="63" t="s">
        <v>15382</v>
      </c>
      <c r="C7682" s="67" t="s">
        <v>77</v>
      </c>
      <c r="D7682" s="489">
        <v>2577.71</v>
      </c>
    </row>
    <row r="7683" spans="1:4" x14ac:dyDescent="0.25">
      <c r="A7683" s="67">
        <v>72000507</v>
      </c>
      <c r="B7683" s="63" t="s">
        <v>15383</v>
      </c>
      <c r="C7683" s="67" t="s">
        <v>77</v>
      </c>
      <c r="D7683" s="489">
        <v>3870.59</v>
      </c>
    </row>
    <row r="7684" spans="1:4" ht="25" x14ac:dyDescent="0.25">
      <c r="A7684" s="67">
        <v>72000481</v>
      </c>
      <c r="B7684" s="63" t="s">
        <v>15384</v>
      </c>
      <c r="C7684" s="67" t="s">
        <v>77</v>
      </c>
      <c r="D7684" s="489">
        <v>897.03</v>
      </c>
    </row>
    <row r="7685" spans="1:4" ht="25" x14ac:dyDescent="0.25">
      <c r="A7685" s="67">
        <v>72000479</v>
      </c>
      <c r="B7685" s="63" t="s">
        <v>15385</v>
      </c>
      <c r="C7685" s="67" t="s">
        <v>77</v>
      </c>
      <c r="D7685" s="489">
        <v>346.74</v>
      </c>
    </row>
    <row r="7686" spans="1:4" ht="25" x14ac:dyDescent="0.25">
      <c r="A7686" s="67">
        <v>72000483</v>
      </c>
      <c r="B7686" s="63" t="s">
        <v>15386</v>
      </c>
      <c r="C7686" s="67" t="s">
        <v>77</v>
      </c>
      <c r="D7686" s="489">
        <v>1447.85</v>
      </c>
    </row>
    <row r="7687" spans="1:4" ht="25" x14ac:dyDescent="0.25">
      <c r="A7687" s="67">
        <v>72000480</v>
      </c>
      <c r="B7687" s="63" t="s">
        <v>15387</v>
      </c>
      <c r="C7687" s="67" t="s">
        <v>77</v>
      </c>
      <c r="D7687" s="489">
        <v>695.26</v>
      </c>
    </row>
    <row r="7688" spans="1:4" ht="25" x14ac:dyDescent="0.25">
      <c r="A7688" s="67">
        <v>72000482</v>
      </c>
      <c r="B7688" s="63" t="s">
        <v>15388</v>
      </c>
      <c r="C7688" s="67" t="s">
        <v>77</v>
      </c>
      <c r="D7688" s="489">
        <v>1129.5</v>
      </c>
    </row>
    <row r="7689" spans="1:4" x14ac:dyDescent="0.25">
      <c r="A7689" s="67">
        <v>72000513</v>
      </c>
      <c r="B7689" s="63" t="s">
        <v>15389</v>
      </c>
      <c r="C7689" s="67" t="s">
        <v>77</v>
      </c>
      <c r="D7689" s="489">
        <v>1568.32</v>
      </c>
    </row>
    <row r="7690" spans="1:4" ht="25" x14ac:dyDescent="0.25">
      <c r="A7690" s="67">
        <v>72000511</v>
      </c>
      <c r="B7690" s="63" t="s">
        <v>15390</v>
      </c>
      <c r="C7690" s="67" t="s">
        <v>77</v>
      </c>
      <c r="D7690" s="489">
        <v>802.51</v>
      </c>
    </row>
    <row r="7691" spans="1:4" ht="25" x14ac:dyDescent="0.25">
      <c r="A7691" s="67">
        <v>72000515</v>
      </c>
      <c r="B7691" s="63" t="s">
        <v>15391</v>
      </c>
      <c r="C7691" s="67" t="s">
        <v>77</v>
      </c>
      <c r="D7691" s="489">
        <v>2393.83</v>
      </c>
    </row>
    <row r="7692" spans="1:4" ht="25" x14ac:dyDescent="0.25">
      <c r="A7692" s="67">
        <v>72000512</v>
      </c>
      <c r="B7692" s="63" t="s">
        <v>15392</v>
      </c>
      <c r="C7692" s="67" t="s">
        <v>77</v>
      </c>
      <c r="D7692" s="489">
        <v>1257.6500000000001</v>
      </c>
    </row>
    <row r="7693" spans="1:4" ht="25" x14ac:dyDescent="0.25">
      <c r="A7693" s="67">
        <v>72000514</v>
      </c>
      <c r="B7693" s="63" t="s">
        <v>15393</v>
      </c>
      <c r="C7693" s="67" t="s">
        <v>77</v>
      </c>
      <c r="D7693" s="489">
        <v>1905.21</v>
      </c>
    </row>
    <row r="7694" spans="1:4" x14ac:dyDescent="0.25">
      <c r="A7694" s="67">
        <v>72000486</v>
      </c>
      <c r="B7694" s="63" t="s">
        <v>15394</v>
      </c>
      <c r="C7694" s="67" t="s">
        <v>77</v>
      </c>
      <c r="D7694" s="489">
        <v>2027.33</v>
      </c>
    </row>
    <row r="7695" spans="1:4" ht="25" x14ac:dyDescent="0.25">
      <c r="A7695" s="67">
        <v>72000484</v>
      </c>
      <c r="B7695" s="63" t="s">
        <v>15395</v>
      </c>
      <c r="C7695" s="67" t="s">
        <v>77</v>
      </c>
      <c r="D7695" s="489">
        <v>1156.8800000000001</v>
      </c>
    </row>
    <row r="7696" spans="1:4" ht="25" x14ac:dyDescent="0.25">
      <c r="A7696" s="67">
        <v>72000485</v>
      </c>
      <c r="B7696" s="63" t="s">
        <v>15396</v>
      </c>
      <c r="C7696" s="67" t="s">
        <v>77</v>
      </c>
      <c r="D7696" s="489">
        <v>1837.86</v>
      </c>
    </row>
    <row r="7697" spans="1:4" ht="25" x14ac:dyDescent="0.25">
      <c r="A7697" s="67">
        <v>72000487</v>
      </c>
      <c r="B7697" s="63" t="s">
        <v>15397</v>
      </c>
      <c r="C7697" s="67" t="s">
        <v>77</v>
      </c>
      <c r="D7697" s="489">
        <v>2768.47</v>
      </c>
    </row>
    <row r="7698" spans="1:4" x14ac:dyDescent="0.25">
      <c r="A7698" s="67">
        <v>72000491</v>
      </c>
      <c r="B7698" s="63" t="s">
        <v>15398</v>
      </c>
      <c r="C7698" s="67" t="s">
        <v>77</v>
      </c>
      <c r="D7698" s="489">
        <v>3110.23</v>
      </c>
    </row>
    <row r="7699" spans="1:4" ht="25" x14ac:dyDescent="0.25">
      <c r="A7699" s="67">
        <v>72000492</v>
      </c>
      <c r="B7699" s="63" t="s">
        <v>15399</v>
      </c>
      <c r="C7699" s="67" t="s">
        <v>77</v>
      </c>
      <c r="D7699" s="489">
        <v>3796.93</v>
      </c>
    </row>
    <row r="7700" spans="1:4" ht="25" x14ac:dyDescent="0.25">
      <c r="A7700" s="67">
        <v>72000489</v>
      </c>
      <c r="B7700" s="63" t="s">
        <v>15400</v>
      </c>
      <c r="C7700" s="67" t="s">
        <v>77</v>
      </c>
      <c r="D7700" s="489">
        <v>1817.64</v>
      </c>
    </row>
    <row r="7701" spans="1:4" ht="25" x14ac:dyDescent="0.25">
      <c r="A7701" s="67">
        <v>72000493</v>
      </c>
      <c r="B7701" s="63" t="s">
        <v>15401</v>
      </c>
      <c r="C7701" s="67" t="s">
        <v>77</v>
      </c>
      <c r="D7701" s="489">
        <v>4495.26</v>
      </c>
    </row>
    <row r="7702" spans="1:4" ht="25" x14ac:dyDescent="0.25">
      <c r="A7702" s="67">
        <v>72000490</v>
      </c>
      <c r="B7702" s="63" t="s">
        <v>15402</v>
      </c>
      <c r="C7702" s="67" t="s">
        <v>77</v>
      </c>
      <c r="D7702" s="489">
        <v>2562.41</v>
      </c>
    </row>
    <row r="7703" spans="1:4" x14ac:dyDescent="0.25">
      <c r="A7703" s="67">
        <v>72000496</v>
      </c>
      <c r="B7703" s="63" t="s">
        <v>15403</v>
      </c>
      <c r="C7703" s="67" t="s">
        <v>77</v>
      </c>
      <c r="D7703" s="489">
        <v>4601.59</v>
      </c>
    </row>
    <row r="7704" spans="1:4" ht="25" x14ac:dyDescent="0.25">
      <c r="A7704" s="67">
        <v>72000497</v>
      </c>
      <c r="B7704" s="63" t="s">
        <v>15404</v>
      </c>
      <c r="C7704" s="67" t="s">
        <v>77</v>
      </c>
      <c r="D7704" s="489">
        <v>5495.83</v>
      </c>
    </row>
    <row r="7705" spans="1:4" ht="25" x14ac:dyDescent="0.25">
      <c r="A7705" s="67">
        <v>72000494</v>
      </c>
      <c r="B7705" s="63" t="s">
        <v>15405</v>
      </c>
      <c r="C7705" s="67" t="s">
        <v>77</v>
      </c>
      <c r="D7705" s="489">
        <v>2954.87</v>
      </c>
    </row>
    <row r="7706" spans="1:4" ht="25" x14ac:dyDescent="0.25">
      <c r="A7706" s="67">
        <v>72000498</v>
      </c>
      <c r="B7706" s="63" t="s">
        <v>15406</v>
      </c>
      <c r="C7706" s="67" t="s">
        <v>77</v>
      </c>
      <c r="D7706" s="489">
        <v>6361.75</v>
      </c>
    </row>
    <row r="7707" spans="1:4" ht="25" x14ac:dyDescent="0.25">
      <c r="A7707" s="67">
        <v>72000495</v>
      </c>
      <c r="B7707" s="63" t="s">
        <v>15407</v>
      </c>
      <c r="C7707" s="67" t="s">
        <v>77</v>
      </c>
      <c r="D7707" s="489">
        <v>3912.16</v>
      </c>
    </row>
    <row r="7708" spans="1:4" x14ac:dyDescent="0.25">
      <c r="A7708" s="67">
        <v>72000518</v>
      </c>
      <c r="B7708" s="63" t="s">
        <v>15408</v>
      </c>
      <c r="C7708" s="67" t="s">
        <v>77</v>
      </c>
      <c r="D7708" s="489">
        <v>2880.09</v>
      </c>
    </row>
    <row r="7709" spans="1:4" x14ac:dyDescent="0.25">
      <c r="A7709" s="67">
        <v>72000516</v>
      </c>
      <c r="B7709" s="63" t="s">
        <v>15409</v>
      </c>
      <c r="C7709" s="67" t="s">
        <v>77</v>
      </c>
      <c r="D7709" s="489">
        <v>1583.38</v>
      </c>
    </row>
    <row r="7710" spans="1:4" x14ac:dyDescent="0.25">
      <c r="A7710" s="67">
        <v>72000520</v>
      </c>
      <c r="B7710" s="63" t="s">
        <v>15410</v>
      </c>
      <c r="C7710" s="67" t="s">
        <v>77</v>
      </c>
      <c r="D7710" s="489">
        <v>4280.79</v>
      </c>
    </row>
    <row r="7711" spans="1:4" x14ac:dyDescent="0.25">
      <c r="A7711" s="67">
        <v>72000517</v>
      </c>
      <c r="B7711" s="63" t="s">
        <v>15411</v>
      </c>
      <c r="C7711" s="67" t="s">
        <v>77</v>
      </c>
      <c r="D7711" s="489">
        <v>2359.15</v>
      </c>
    </row>
    <row r="7712" spans="1:4" x14ac:dyDescent="0.25">
      <c r="A7712" s="67">
        <v>72000519</v>
      </c>
      <c r="B7712" s="63" t="s">
        <v>15412</v>
      </c>
      <c r="C7712" s="67" t="s">
        <v>77</v>
      </c>
      <c r="D7712" s="489">
        <v>3492.16</v>
      </c>
    </row>
    <row r="7713" spans="1:4" x14ac:dyDescent="0.25">
      <c r="A7713" s="67">
        <v>72000523</v>
      </c>
      <c r="B7713" s="63" t="s">
        <v>15413</v>
      </c>
      <c r="C7713" s="67" t="s">
        <v>77</v>
      </c>
      <c r="D7713" s="489">
        <v>3768.69</v>
      </c>
    </row>
    <row r="7714" spans="1:4" x14ac:dyDescent="0.25">
      <c r="A7714" s="67">
        <v>72000521</v>
      </c>
      <c r="B7714" s="63" t="s">
        <v>15414</v>
      </c>
      <c r="C7714" s="67" t="s">
        <v>77</v>
      </c>
      <c r="D7714" s="489">
        <v>2305.63</v>
      </c>
    </row>
    <row r="7715" spans="1:4" x14ac:dyDescent="0.25">
      <c r="A7715" s="67">
        <v>72000525</v>
      </c>
      <c r="B7715" s="63" t="s">
        <v>15415</v>
      </c>
      <c r="C7715" s="67" t="s">
        <v>77</v>
      </c>
      <c r="D7715" s="489">
        <v>5375.87</v>
      </c>
    </row>
    <row r="7716" spans="1:4" x14ac:dyDescent="0.25">
      <c r="A7716" s="67">
        <v>72000522</v>
      </c>
      <c r="B7716" s="63" t="s">
        <v>15416</v>
      </c>
      <c r="C7716" s="67" t="s">
        <v>77</v>
      </c>
      <c r="D7716" s="489">
        <v>3129.24</v>
      </c>
    </row>
    <row r="7717" spans="1:4" x14ac:dyDescent="0.25">
      <c r="A7717" s="67">
        <v>72000524</v>
      </c>
      <c r="B7717" s="63" t="s">
        <v>15417</v>
      </c>
      <c r="C7717" s="67" t="s">
        <v>77</v>
      </c>
      <c r="D7717" s="489">
        <v>4530.3599999999997</v>
      </c>
    </row>
    <row r="7718" spans="1:4" x14ac:dyDescent="0.25">
      <c r="A7718" s="67">
        <v>72000528</v>
      </c>
      <c r="B7718" s="63" t="s">
        <v>15418</v>
      </c>
      <c r="C7718" s="67" t="s">
        <v>77</v>
      </c>
      <c r="D7718" s="489">
        <v>5212.0200000000004</v>
      </c>
    </row>
    <row r="7719" spans="1:4" x14ac:dyDescent="0.25">
      <c r="A7719" s="67">
        <v>72000526</v>
      </c>
      <c r="B7719" s="63" t="s">
        <v>15419</v>
      </c>
      <c r="C7719" s="67" t="s">
        <v>77</v>
      </c>
      <c r="D7719" s="489">
        <v>3417.57</v>
      </c>
    </row>
    <row r="7720" spans="1:4" x14ac:dyDescent="0.25">
      <c r="A7720" s="67">
        <v>72000530</v>
      </c>
      <c r="B7720" s="63" t="s">
        <v>15420</v>
      </c>
      <c r="C7720" s="67" t="s">
        <v>77</v>
      </c>
      <c r="D7720" s="489">
        <v>7169.08</v>
      </c>
    </row>
    <row r="7721" spans="1:4" x14ac:dyDescent="0.25">
      <c r="A7721" s="67">
        <v>72000527</v>
      </c>
      <c r="B7721" s="63" t="s">
        <v>15421</v>
      </c>
      <c r="C7721" s="67" t="s">
        <v>77</v>
      </c>
      <c r="D7721" s="489">
        <v>4439.6899999999996</v>
      </c>
    </row>
    <row r="7722" spans="1:4" x14ac:dyDescent="0.25">
      <c r="A7722" s="67">
        <v>72000529</v>
      </c>
      <c r="B7722" s="63" t="s">
        <v>15422</v>
      </c>
      <c r="C7722" s="67" t="s">
        <v>77</v>
      </c>
      <c r="D7722" s="489">
        <v>6163.99</v>
      </c>
    </row>
    <row r="7723" spans="1:4" ht="25" x14ac:dyDescent="0.25">
      <c r="A7723" s="67">
        <v>72000488</v>
      </c>
      <c r="B7723" s="63" t="s">
        <v>15423</v>
      </c>
      <c r="C7723" s="67" t="s">
        <v>77</v>
      </c>
      <c r="D7723" s="489">
        <v>3401.48</v>
      </c>
    </row>
    <row r="7724" spans="1:4" x14ac:dyDescent="0.25">
      <c r="A7724" s="67">
        <v>472000</v>
      </c>
      <c r="B7724" s="63" t="s">
        <v>15424</v>
      </c>
      <c r="C7724" s="67"/>
      <c r="D7724" s="489"/>
    </row>
    <row r="7725" spans="1:4" x14ac:dyDescent="0.25">
      <c r="A7725" s="67">
        <v>72001072</v>
      </c>
      <c r="B7725" s="63" t="s">
        <v>16685</v>
      </c>
      <c r="C7725" s="67" t="s">
        <v>77</v>
      </c>
      <c r="D7725" s="489">
        <v>987.5</v>
      </c>
    </row>
    <row r="7726" spans="1:4" x14ac:dyDescent="0.25">
      <c r="A7726" s="67">
        <v>72001073</v>
      </c>
      <c r="B7726" s="63" t="s">
        <v>16686</v>
      </c>
      <c r="C7726" s="67" t="s">
        <v>77</v>
      </c>
      <c r="D7726" s="489">
        <v>796.41</v>
      </c>
    </row>
    <row r="7727" spans="1:4" x14ac:dyDescent="0.25">
      <c r="A7727" s="67">
        <v>72001074</v>
      </c>
      <c r="B7727" s="63" t="s">
        <v>16687</v>
      </c>
      <c r="C7727" s="67" t="s">
        <v>77</v>
      </c>
      <c r="D7727" s="489">
        <v>648.34</v>
      </c>
    </row>
    <row r="7728" spans="1:4" x14ac:dyDescent="0.25">
      <c r="A7728" s="67">
        <v>72001039</v>
      </c>
      <c r="B7728" s="63" t="s">
        <v>15425</v>
      </c>
      <c r="C7728" s="67" t="s">
        <v>77</v>
      </c>
      <c r="D7728" s="489">
        <v>987.5</v>
      </c>
    </row>
    <row r="7729" spans="1:4" x14ac:dyDescent="0.25">
      <c r="A7729" s="67">
        <v>72001040</v>
      </c>
      <c r="B7729" s="63" t="s">
        <v>15426</v>
      </c>
      <c r="C7729" s="67" t="s">
        <v>77</v>
      </c>
      <c r="D7729" s="489">
        <v>796.41</v>
      </c>
    </row>
    <row r="7730" spans="1:4" x14ac:dyDescent="0.25">
      <c r="A7730" s="67">
        <v>72001041</v>
      </c>
      <c r="B7730" s="63" t="s">
        <v>15427</v>
      </c>
      <c r="C7730" s="67" t="s">
        <v>77</v>
      </c>
      <c r="D7730" s="489">
        <v>648.34</v>
      </c>
    </row>
    <row r="7731" spans="1:4" x14ac:dyDescent="0.25">
      <c r="A7731" s="67">
        <v>72001075</v>
      </c>
      <c r="B7731" s="63" t="s">
        <v>15428</v>
      </c>
      <c r="C7731" s="67" t="s">
        <v>77</v>
      </c>
      <c r="D7731" s="489">
        <v>708.13</v>
      </c>
    </row>
    <row r="7732" spans="1:4" x14ac:dyDescent="0.25">
      <c r="A7732" s="67">
        <v>72001076</v>
      </c>
      <c r="B7732" s="63" t="s">
        <v>15429</v>
      </c>
      <c r="C7732" s="67" t="s">
        <v>77</v>
      </c>
      <c r="D7732" s="489">
        <v>569.63</v>
      </c>
    </row>
    <row r="7733" spans="1:4" x14ac:dyDescent="0.25">
      <c r="A7733" s="67">
        <v>72001077</v>
      </c>
      <c r="B7733" s="63" t="s">
        <v>15430</v>
      </c>
      <c r="C7733" s="67" t="s">
        <v>77</v>
      </c>
      <c r="D7733" s="489">
        <v>460.85</v>
      </c>
    </row>
    <row r="7734" spans="1:4" x14ac:dyDescent="0.25">
      <c r="A7734" s="67">
        <v>72001172</v>
      </c>
      <c r="B7734" s="63" t="s">
        <v>16688</v>
      </c>
      <c r="C7734" s="67" t="s">
        <v>77</v>
      </c>
      <c r="D7734" s="489">
        <v>613.41</v>
      </c>
    </row>
    <row r="7735" spans="1:4" x14ac:dyDescent="0.25">
      <c r="A7735" s="67">
        <v>72001173</v>
      </c>
      <c r="B7735" s="63" t="s">
        <v>16689</v>
      </c>
      <c r="C7735" s="67" t="s">
        <v>77</v>
      </c>
      <c r="D7735" s="489">
        <v>491.61</v>
      </c>
    </row>
    <row r="7736" spans="1:4" x14ac:dyDescent="0.25">
      <c r="A7736" s="67">
        <v>72001174</v>
      </c>
      <c r="B7736" s="63" t="s">
        <v>16690</v>
      </c>
      <c r="C7736" s="67" t="s">
        <v>77</v>
      </c>
      <c r="D7736" s="489">
        <v>396.55</v>
      </c>
    </row>
    <row r="7737" spans="1:4" x14ac:dyDescent="0.25">
      <c r="A7737" s="67">
        <v>72001080</v>
      </c>
      <c r="B7737" s="63" t="s">
        <v>15431</v>
      </c>
      <c r="C7737" s="67" t="s">
        <v>77</v>
      </c>
      <c r="D7737" s="489">
        <v>613.41</v>
      </c>
    </row>
    <row r="7738" spans="1:4" x14ac:dyDescent="0.25">
      <c r="A7738" s="67">
        <v>72001081</v>
      </c>
      <c r="B7738" s="63" t="s">
        <v>15432</v>
      </c>
      <c r="C7738" s="67" t="s">
        <v>77</v>
      </c>
      <c r="D7738" s="489">
        <v>491.61</v>
      </c>
    </row>
    <row r="7739" spans="1:4" x14ac:dyDescent="0.25">
      <c r="A7739" s="67">
        <v>72001162</v>
      </c>
      <c r="B7739" s="63" t="s">
        <v>15433</v>
      </c>
      <c r="C7739" s="67" t="s">
        <v>77</v>
      </c>
      <c r="D7739" s="489">
        <v>396.55</v>
      </c>
    </row>
    <row r="7740" spans="1:4" x14ac:dyDescent="0.25">
      <c r="A7740" s="67">
        <v>72001175</v>
      </c>
      <c r="B7740" s="63" t="s">
        <v>15434</v>
      </c>
      <c r="C7740" s="67" t="s">
        <v>77</v>
      </c>
      <c r="D7740" s="489">
        <v>334.05</v>
      </c>
    </row>
    <row r="7741" spans="1:4" x14ac:dyDescent="0.25">
      <c r="A7741" s="67">
        <v>72001176</v>
      </c>
      <c r="B7741" s="63" t="s">
        <v>15435</v>
      </c>
      <c r="C7741" s="67" t="s">
        <v>77</v>
      </c>
      <c r="D7741" s="489">
        <v>264.85000000000002</v>
      </c>
    </row>
    <row r="7742" spans="1:4" x14ac:dyDescent="0.25">
      <c r="A7742" s="67">
        <v>72001177</v>
      </c>
      <c r="B7742" s="63" t="s">
        <v>15436</v>
      </c>
      <c r="C7742" s="67" t="s">
        <v>77</v>
      </c>
      <c r="D7742" s="489">
        <v>209.07</v>
      </c>
    </row>
    <row r="7743" spans="1:4" x14ac:dyDescent="0.25">
      <c r="A7743" s="67">
        <v>72001202</v>
      </c>
      <c r="B7743" s="63" t="s">
        <v>15437</v>
      </c>
      <c r="C7743" s="67" t="s">
        <v>77</v>
      </c>
      <c r="D7743" s="489">
        <v>1361.63</v>
      </c>
    </row>
    <row r="7744" spans="1:4" x14ac:dyDescent="0.25">
      <c r="A7744" s="67">
        <v>72001203</v>
      </c>
      <c r="B7744" s="63" t="s">
        <v>15438</v>
      </c>
      <c r="C7744" s="67" t="s">
        <v>77</v>
      </c>
      <c r="D7744" s="489">
        <v>1101.19</v>
      </c>
    </row>
    <row r="7745" spans="1:4" x14ac:dyDescent="0.25">
      <c r="A7745" s="67">
        <v>72001204</v>
      </c>
      <c r="B7745" s="63" t="s">
        <v>15439</v>
      </c>
      <c r="C7745" s="67" t="s">
        <v>77</v>
      </c>
      <c r="D7745" s="489">
        <v>900.13</v>
      </c>
    </row>
    <row r="7746" spans="1:4" x14ac:dyDescent="0.25">
      <c r="A7746" s="67">
        <v>72001199</v>
      </c>
      <c r="B7746" s="63" t="s">
        <v>15440</v>
      </c>
      <c r="C7746" s="67" t="s">
        <v>77</v>
      </c>
      <c r="D7746" s="489">
        <v>1552.21</v>
      </c>
    </row>
    <row r="7747" spans="1:4" x14ac:dyDescent="0.25">
      <c r="A7747" s="67">
        <v>72001200</v>
      </c>
      <c r="B7747" s="63" t="s">
        <v>15441</v>
      </c>
      <c r="C7747" s="67" t="s">
        <v>77</v>
      </c>
      <c r="D7747" s="489">
        <v>1101.19</v>
      </c>
    </row>
    <row r="7748" spans="1:4" x14ac:dyDescent="0.25">
      <c r="A7748" s="67">
        <v>72001201</v>
      </c>
      <c r="B7748" s="63" t="s">
        <v>15442</v>
      </c>
      <c r="C7748" s="67" t="s">
        <v>77</v>
      </c>
      <c r="D7748" s="489">
        <v>900.13</v>
      </c>
    </row>
    <row r="7749" spans="1:4" x14ac:dyDescent="0.25">
      <c r="A7749" s="67">
        <v>72001205</v>
      </c>
      <c r="B7749" s="63" t="s">
        <v>15443</v>
      </c>
      <c r="C7749" s="67" t="s">
        <v>77</v>
      </c>
      <c r="D7749" s="489">
        <v>1082.24</v>
      </c>
    </row>
    <row r="7750" spans="1:4" x14ac:dyDescent="0.25">
      <c r="A7750" s="67">
        <v>72001206</v>
      </c>
      <c r="B7750" s="63" t="s">
        <v>15444</v>
      </c>
      <c r="C7750" s="67" t="s">
        <v>77</v>
      </c>
      <c r="D7750" s="489">
        <v>874.37</v>
      </c>
    </row>
    <row r="7751" spans="1:4" x14ac:dyDescent="0.25">
      <c r="A7751" s="67">
        <v>72001207</v>
      </c>
      <c r="B7751" s="63" t="s">
        <v>15445</v>
      </c>
      <c r="C7751" s="67" t="s">
        <v>77</v>
      </c>
      <c r="D7751" s="489">
        <v>712.61</v>
      </c>
    </row>
    <row r="7752" spans="1:4" x14ac:dyDescent="0.25">
      <c r="A7752" s="67">
        <v>72000532</v>
      </c>
      <c r="B7752" s="63" t="s">
        <v>15446</v>
      </c>
      <c r="C7752" s="67" t="s">
        <v>77</v>
      </c>
      <c r="D7752" s="489">
        <v>169.96</v>
      </c>
    </row>
    <row r="7753" spans="1:4" x14ac:dyDescent="0.25">
      <c r="A7753" s="67">
        <v>72000531</v>
      </c>
      <c r="B7753" s="63" t="s">
        <v>15447</v>
      </c>
      <c r="C7753" s="67" t="s">
        <v>77</v>
      </c>
      <c r="D7753" s="489">
        <v>181.6</v>
      </c>
    </row>
    <row r="7754" spans="1:4" x14ac:dyDescent="0.25">
      <c r="A7754" s="67">
        <v>72000571</v>
      </c>
      <c r="B7754" s="63" t="s">
        <v>15448</v>
      </c>
      <c r="C7754" s="67" t="s">
        <v>77</v>
      </c>
      <c r="D7754" s="489">
        <v>52.06</v>
      </c>
    </row>
    <row r="7755" spans="1:4" x14ac:dyDescent="0.25">
      <c r="A7755" s="67">
        <v>72000534</v>
      </c>
      <c r="B7755" s="63" t="s">
        <v>15449</v>
      </c>
      <c r="C7755" s="67" t="s">
        <v>77</v>
      </c>
      <c r="D7755" s="489">
        <v>401.27</v>
      </c>
    </row>
    <row r="7756" spans="1:4" x14ac:dyDescent="0.25">
      <c r="A7756" s="67">
        <v>72000533</v>
      </c>
      <c r="B7756" s="63" t="s">
        <v>15450</v>
      </c>
      <c r="C7756" s="67" t="s">
        <v>77</v>
      </c>
      <c r="D7756" s="489">
        <v>412.91</v>
      </c>
    </row>
    <row r="7757" spans="1:4" x14ac:dyDescent="0.25">
      <c r="A7757" s="67">
        <v>72000572</v>
      </c>
      <c r="B7757" s="63" t="s">
        <v>15451</v>
      </c>
      <c r="C7757" s="67" t="s">
        <v>77</v>
      </c>
      <c r="D7757" s="489">
        <v>118.39</v>
      </c>
    </row>
    <row r="7758" spans="1:4" ht="25" x14ac:dyDescent="0.25">
      <c r="A7758" s="67">
        <v>72001263</v>
      </c>
      <c r="B7758" s="63" t="s">
        <v>16691</v>
      </c>
      <c r="C7758" s="67" t="s">
        <v>77</v>
      </c>
      <c r="D7758" s="489">
        <v>1365.86</v>
      </c>
    </row>
    <row r="7759" spans="1:4" ht="25" x14ac:dyDescent="0.25">
      <c r="A7759" s="67">
        <v>72001264</v>
      </c>
      <c r="B7759" s="63" t="s">
        <v>16692</v>
      </c>
      <c r="C7759" s="67" t="s">
        <v>77</v>
      </c>
      <c r="D7759" s="489">
        <v>1365.86</v>
      </c>
    </row>
    <row r="7760" spans="1:4" ht="25" x14ac:dyDescent="0.25">
      <c r="A7760" s="67">
        <v>72001265</v>
      </c>
      <c r="B7760" s="63" t="s">
        <v>16693</v>
      </c>
      <c r="C7760" s="67" t="s">
        <v>77</v>
      </c>
      <c r="D7760" s="489">
        <v>568.25</v>
      </c>
    </row>
    <row r="7761" spans="1:4" x14ac:dyDescent="0.25">
      <c r="A7761" s="67">
        <v>72001160</v>
      </c>
      <c r="B7761" s="63" t="s">
        <v>15452</v>
      </c>
      <c r="C7761" s="67" t="s">
        <v>77</v>
      </c>
      <c r="D7761" s="489">
        <v>1365.86</v>
      </c>
    </row>
    <row r="7762" spans="1:4" x14ac:dyDescent="0.25">
      <c r="A7762" s="67">
        <v>72001161</v>
      </c>
      <c r="B7762" s="63" t="s">
        <v>15453</v>
      </c>
      <c r="C7762" s="67" t="s">
        <v>77</v>
      </c>
      <c r="D7762" s="489">
        <v>1365.86</v>
      </c>
    </row>
    <row r="7763" spans="1:4" x14ac:dyDescent="0.25">
      <c r="A7763" s="67">
        <v>72001262</v>
      </c>
      <c r="B7763" s="63" t="s">
        <v>15454</v>
      </c>
      <c r="C7763" s="67" t="s">
        <v>77</v>
      </c>
      <c r="D7763" s="489">
        <v>568.25</v>
      </c>
    </row>
    <row r="7764" spans="1:4" x14ac:dyDescent="0.25">
      <c r="A7764" s="67">
        <v>72001266</v>
      </c>
      <c r="B7764" s="63" t="s">
        <v>15455</v>
      </c>
      <c r="C7764" s="67" t="s">
        <v>77</v>
      </c>
      <c r="D7764" s="489">
        <v>963</v>
      </c>
    </row>
    <row r="7765" spans="1:4" x14ac:dyDescent="0.25">
      <c r="A7765" s="67">
        <v>72001267</v>
      </c>
      <c r="B7765" s="63" t="s">
        <v>15456</v>
      </c>
      <c r="C7765" s="67" t="s">
        <v>77</v>
      </c>
      <c r="D7765" s="489">
        <v>963</v>
      </c>
    </row>
    <row r="7766" spans="1:4" x14ac:dyDescent="0.25">
      <c r="A7766" s="67">
        <v>72001268</v>
      </c>
      <c r="B7766" s="63" t="s">
        <v>15457</v>
      </c>
      <c r="C7766" s="67" t="s">
        <v>77</v>
      </c>
      <c r="D7766" s="489">
        <v>399.9</v>
      </c>
    </row>
    <row r="7767" spans="1:4" ht="25" x14ac:dyDescent="0.25">
      <c r="A7767" s="67">
        <v>72001353</v>
      </c>
      <c r="B7767" s="63" t="s">
        <v>16694</v>
      </c>
      <c r="C7767" s="67" t="s">
        <v>77</v>
      </c>
      <c r="D7767" s="489">
        <v>845.49</v>
      </c>
    </row>
    <row r="7768" spans="1:4" ht="25" x14ac:dyDescent="0.25">
      <c r="A7768" s="67">
        <v>72001354</v>
      </c>
      <c r="B7768" s="63" t="s">
        <v>16695</v>
      </c>
      <c r="C7768" s="67" t="s">
        <v>77</v>
      </c>
      <c r="D7768" s="489">
        <v>845.49</v>
      </c>
    </row>
    <row r="7769" spans="1:4" ht="25" x14ac:dyDescent="0.25">
      <c r="A7769" s="67">
        <v>72001355</v>
      </c>
      <c r="B7769" s="63" t="s">
        <v>16696</v>
      </c>
      <c r="C7769" s="67" t="s">
        <v>77</v>
      </c>
      <c r="D7769" s="489">
        <v>354.97</v>
      </c>
    </row>
    <row r="7770" spans="1:4" ht="25" x14ac:dyDescent="0.25">
      <c r="A7770" s="67">
        <v>72001350</v>
      </c>
      <c r="B7770" s="63" t="s">
        <v>15458</v>
      </c>
      <c r="C7770" s="67" t="s">
        <v>77</v>
      </c>
      <c r="D7770" s="489">
        <v>845.49</v>
      </c>
    </row>
    <row r="7771" spans="1:4" ht="25" x14ac:dyDescent="0.25">
      <c r="A7771" s="67">
        <v>72001351</v>
      </c>
      <c r="B7771" s="63" t="s">
        <v>15459</v>
      </c>
      <c r="C7771" s="67" t="s">
        <v>77</v>
      </c>
      <c r="D7771" s="489">
        <v>845.49</v>
      </c>
    </row>
    <row r="7772" spans="1:4" ht="25" x14ac:dyDescent="0.25">
      <c r="A7772" s="67">
        <v>72001352</v>
      </c>
      <c r="B7772" s="63" t="s">
        <v>15460</v>
      </c>
      <c r="C7772" s="67" t="s">
        <v>77</v>
      </c>
      <c r="D7772" s="489">
        <v>354.97</v>
      </c>
    </row>
    <row r="7773" spans="1:4" ht="25" x14ac:dyDescent="0.25">
      <c r="A7773" s="67">
        <v>72001236</v>
      </c>
      <c r="B7773" s="63" t="s">
        <v>15461</v>
      </c>
      <c r="C7773" s="67" t="s">
        <v>77</v>
      </c>
      <c r="D7773" s="489">
        <v>442.64</v>
      </c>
    </row>
    <row r="7774" spans="1:4" ht="25" x14ac:dyDescent="0.25">
      <c r="A7774" s="67">
        <v>72001237</v>
      </c>
      <c r="B7774" s="63" t="s">
        <v>15462</v>
      </c>
      <c r="C7774" s="67" t="s">
        <v>77</v>
      </c>
      <c r="D7774" s="489">
        <v>442.64</v>
      </c>
    </row>
    <row r="7775" spans="1:4" ht="25" x14ac:dyDescent="0.25">
      <c r="A7775" s="67">
        <v>72001238</v>
      </c>
      <c r="B7775" s="63" t="s">
        <v>15463</v>
      </c>
      <c r="C7775" s="67" t="s">
        <v>77</v>
      </c>
      <c r="D7775" s="489">
        <v>186.62</v>
      </c>
    </row>
    <row r="7776" spans="1:4" ht="25" x14ac:dyDescent="0.25">
      <c r="A7776" s="67">
        <v>72001380</v>
      </c>
      <c r="B7776" s="63" t="s">
        <v>16697</v>
      </c>
      <c r="C7776" s="67" t="s">
        <v>77</v>
      </c>
      <c r="D7776" s="489">
        <v>1886.23</v>
      </c>
    </row>
    <row r="7777" spans="1:4" ht="25" x14ac:dyDescent="0.25">
      <c r="A7777" s="67">
        <v>72001381</v>
      </c>
      <c r="B7777" s="63" t="s">
        <v>16698</v>
      </c>
      <c r="C7777" s="67" t="s">
        <v>77</v>
      </c>
      <c r="D7777" s="489">
        <v>1886.23</v>
      </c>
    </row>
    <row r="7778" spans="1:4" ht="25" x14ac:dyDescent="0.25">
      <c r="A7778" s="67">
        <v>72001382</v>
      </c>
      <c r="B7778" s="63" t="s">
        <v>16699</v>
      </c>
      <c r="C7778" s="67" t="s">
        <v>77</v>
      </c>
      <c r="D7778" s="489">
        <v>781.53</v>
      </c>
    </row>
    <row r="7779" spans="1:4" ht="25" x14ac:dyDescent="0.25">
      <c r="A7779" s="67">
        <v>72001377</v>
      </c>
      <c r="B7779" s="63" t="s">
        <v>15464</v>
      </c>
      <c r="C7779" s="67" t="s">
        <v>77</v>
      </c>
      <c r="D7779" s="489">
        <v>1886.23</v>
      </c>
    </row>
    <row r="7780" spans="1:4" ht="25" x14ac:dyDescent="0.25">
      <c r="A7780" s="67">
        <v>72001378</v>
      </c>
      <c r="B7780" s="63" t="s">
        <v>15465</v>
      </c>
      <c r="C7780" s="67" t="s">
        <v>77</v>
      </c>
      <c r="D7780" s="489">
        <v>1886.23</v>
      </c>
    </row>
    <row r="7781" spans="1:4" ht="25" x14ac:dyDescent="0.25">
      <c r="A7781" s="67">
        <v>72001379</v>
      </c>
      <c r="B7781" s="63" t="s">
        <v>15466</v>
      </c>
      <c r="C7781" s="67" t="s">
        <v>77</v>
      </c>
      <c r="D7781" s="489">
        <v>781.53</v>
      </c>
    </row>
    <row r="7782" spans="1:4" ht="25" x14ac:dyDescent="0.25">
      <c r="A7782" s="67">
        <v>72001383</v>
      </c>
      <c r="B7782" s="63" t="s">
        <v>15467</v>
      </c>
      <c r="C7782" s="67" t="s">
        <v>77</v>
      </c>
      <c r="D7782" s="489">
        <v>1483.36</v>
      </c>
    </row>
    <row r="7783" spans="1:4" ht="25" x14ac:dyDescent="0.25">
      <c r="A7783" s="67">
        <v>72001384</v>
      </c>
      <c r="B7783" s="63" t="s">
        <v>15468</v>
      </c>
      <c r="C7783" s="67" t="s">
        <v>77</v>
      </c>
      <c r="D7783" s="489">
        <v>1483.36</v>
      </c>
    </row>
    <row r="7784" spans="1:4" ht="25" x14ac:dyDescent="0.25">
      <c r="A7784" s="67">
        <v>72001385</v>
      </c>
      <c r="B7784" s="63" t="s">
        <v>15469</v>
      </c>
      <c r="C7784" s="67" t="s">
        <v>77</v>
      </c>
      <c r="D7784" s="489">
        <v>613.17999999999995</v>
      </c>
    </row>
    <row r="7785" spans="1:4" x14ac:dyDescent="0.25">
      <c r="A7785" s="67">
        <v>471700</v>
      </c>
      <c r="B7785" s="63" t="s">
        <v>16182</v>
      </c>
      <c r="C7785" s="67"/>
      <c r="D7785" s="489"/>
    </row>
    <row r="7786" spans="1:4" x14ac:dyDescent="0.25">
      <c r="A7786" s="67">
        <v>72000456</v>
      </c>
      <c r="B7786" s="63" t="s">
        <v>15470</v>
      </c>
      <c r="C7786" s="67" t="s">
        <v>77</v>
      </c>
      <c r="D7786" s="489">
        <v>290.83999999999997</v>
      </c>
    </row>
    <row r="7787" spans="1:4" x14ac:dyDescent="0.25">
      <c r="A7787" s="67">
        <v>472800</v>
      </c>
      <c r="B7787" s="63" t="s">
        <v>16183</v>
      </c>
      <c r="C7787" s="67"/>
      <c r="D7787" s="489"/>
    </row>
    <row r="7788" spans="1:4" x14ac:dyDescent="0.25">
      <c r="A7788" s="67">
        <v>72000836</v>
      </c>
      <c r="B7788" s="63" t="s">
        <v>15471</v>
      </c>
      <c r="C7788" s="67" t="s">
        <v>77</v>
      </c>
      <c r="D7788" s="489">
        <v>458.71</v>
      </c>
    </row>
    <row r="7789" spans="1:4" x14ac:dyDescent="0.25">
      <c r="A7789" s="67">
        <v>472500</v>
      </c>
      <c r="B7789" s="63" t="s">
        <v>15472</v>
      </c>
      <c r="C7789" s="67"/>
      <c r="D7789" s="489"/>
    </row>
    <row r="7790" spans="1:4" x14ac:dyDescent="0.25">
      <c r="A7790" s="67">
        <v>72001145</v>
      </c>
      <c r="B7790" s="63" t="s">
        <v>15473</v>
      </c>
      <c r="C7790" s="67" t="s">
        <v>74</v>
      </c>
      <c r="D7790" s="489">
        <v>614.57000000000005</v>
      </c>
    </row>
    <row r="7791" spans="1:4" x14ac:dyDescent="0.25">
      <c r="A7791" s="67">
        <v>72001146</v>
      </c>
      <c r="B7791" s="63" t="s">
        <v>15474</v>
      </c>
      <c r="C7791" s="67" t="s">
        <v>74</v>
      </c>
      <c r="D7791" s="489">
        <v>580.41</v>
      </c>
    </row>
    <row r="7792" spans="1:4" x14ac:dyDescent="0.25">
      <c r="A7792" s="67">
        <v>72001147</v>
      </c>
      <c r="B7792" s="63" t="s">
        <v>15475</v>
      </c>
      <c r="C7792" s="67" t="s">
        <v>74</v>
      </c>
      <c r="D7792" s="489">
        <v>574.72</v>
      </c>
    </row>
    <row r="7793" spans="1:4" x14ac:dyDescent="0.25">
      <c r="A7793" s="67">
        <v>72001148</v>
      </c>
      <c r="B7793" s="63" t="s">
        <v>15476</v>
      </c>
      <c r="C7793" s="67" t="s">
        <v>74</v>
      </c>
      <c r="D7793" s="489">
        <v>1243.05</v>
      </c>
    </row>
    <row r="7794" spans="1:4" x14ac:dyDescent="0.25">
      <c r="A7794" s="67">
        <v>72001149</v>
      </c>
      <c r="B7794" s="63" t="s">
        <v>15477</v>
      </c>
      <c r="C7794" s="67" t="s">
        <v>74</v>
      </c>
      <c r="D7794" s="489">
        <v>1203.6500000000001</v>
      </c>
    </row>
    <row r="7795" spans="1:4" x14ac:dyDescent="0.25">
      <c r="A7795" s="67">
        <v>72001150</v>
      </c>
      <c r="B7795" s="63" t="s">
        <v>15478</v>
      </c>
      <c r="C7795" s="67" t="s">
        <v>74</v>
      </c>
      <c r="D7795" s="489">
        <v>1199.3900000000001</v>
      </c>
    </row>
    <row r="7796" spans="1:4" x14ac:dyDescent="0.25">
      <c r="A7796" s="67">
        <v>72001151</v>
      </c>
      <c r="B7796" s="63" t="s">
        <v>15479</v>
      </c>
      <c r="C7796" s="67" t="s">
        <v>74</v>
      </c>
      <c r="D7796" s="489">
        <v>1731.29</v>
      </c>
    </row>
    <row r="7797" spans="1:4" x14ac:dyDescent="0.25">
      <c r="A7797" s="67">
        <v>72001152</v>
      </c>
      <c r="B7797" s="63" t="s">
        <v>15480</v>
      </c>
      <c r="C7797" s="67" t="s">
        <v>74</v>
      </c>
      <c r="D7797" s="489">
        <v>1691.9</v>
      </c>
    </row>
    <row r="7798" spans="1:4" x14ac:dyDescent="0.25">
      <c r="A7798" s="67">
        <v>72001153</v>
      </c>
      <c r="B7798" s="63" t="s">
        <v>15481</v>
      </c>
      <c r="C7798" s="67" t="s">
        <v>74</v>
      </c>
      <c r="D7798" s="489">
        <v>1687.63</v>
      </c>
    </row>
    <row r="7799" spans="1:4" x14ac:dyDescent="0.25">
      <c r="A7799" s="67">
        <v>72000791</v>
      </c>
      <c r="B7799" s="63" t="s">
        <v>15482</v>
      </c>
      <c r="C7799" s="67" t="s">
        <v>74</v>
      </c>
      <c r="D7799" s="489">
        <v>641.53</v>
      </c>
    </row>
    <row r="7800" spans="1:4" x14ac:dyDescent="0.25">
      <c r="A7800" s="67">
        <v>72000792</v>
      </c>
      <c r="B7800" s="63" t="s">
        <v>15483</v>
      </c>
      <c r="C7800" s="67" t="s">
        <v>74</v>
      </c>
      <c r="D7800" s="489">
        <v>1282.1400000000001</v>
      </c>
    </row>
    <row r="7801" spans="1:4" x14ac:dyDescent="0.25">
      <c r="A7801" s="67">
        <v>72000793</v>
      </c>
      <c r="B7801" s="63" t="s">
        <v>15484</v>
      </c>
      <c r="C7801" s="67" t="s">
        <v>74</v>
      </c>
      <c r="D7801" s="489">
        <v>1780.47</v>
      </c>
    </row>
    <row r="7802" spans="1:4" x14ac:dyDescent="0.25">
      <c r="A7802" s="67">
        <v>72000794</v>
      </c>
      <c r="B7802" s="63" t="s">
        <v>15485</v>
      </c>
      <c r="C7802" s="67" t="s">
        <v>74</v>
      </c>
      <c r="D7802" s="489">
        <v>777.59</v>
      </c>
    </row>
    <row r="7803" spans="1:4" x14ac:dyDescent="0.25">
      <c r="A7803" s="67">
        <v>72000795</v>
      </c>
      <c r="B7803" s="63" t="s">
        <v>15486</v>
      </c>
      <c r="C7803" s="67" t="s">
        <v>74</v>
      </c>
      <c r="D7803" s="489">
        <v>1450.52</v>
      </c>
    </row>
    <row r="7804" spans="1:4" x14ac:dyDescent="0.25">
      <c r="A7804" s="67">
        <v>72000796</v>
      </c>
      <c r="B7804" s="63" t="s">
        <v>15487</v>
      </c>
      <c r="C7804" s="67" t="s">
        <v>74</v>
      </c>
      <c r="D7804" s="489">
        <v>1938.76</v>
      </c>
    </row>
    <row r="7805" spans="1:4" x14ac:dyDescent="0.25">
      <c r="A7805" s="67">
        <v>72000788</v>
      </c>
      <c r="B7805" s="63" t="s">
        <v>15488</v>
      </c>
      <c r="C7805" s="67" t="s">
        <v>74</v>
      </c>
      <c r="D7805" s="489">
        <v>1215.4000000000001</v>
      </c>
    </row>
    <row r="7806" spans="1:4" x14ac:dyDescent="0.25">
      <c r="A7806" s="67">
        <v>72000789</v>
      </c>
      <c r="B7806" s="63" t="s">
        <v>15489</v>
      </c>
      <c r="C7806" s="67" t="s">
        <v>74</v>
      </c>
      <c r="D7806" s="489">
        <v>1587.11</v>
      </c>
    </row>
    <row r="7807" spans="1:4" x14ac:dyDescent="0.25">
      <c r="A7807" s="67">
        <v>72000790</v>
      </c>
      <c r="B7807" s="63" t="s">
        <v>15490</v>
      </c>
      <c r="C7807" s="67" t="s">
        <v>74</v>
      </c>
      <c r="D7807" s="489">
        <v>2082.81</v>
      </c>
    </row>
    <row r="7808" spans="1:4" ht="25" x14ac:dyDescent="0.25">
      <c r="A7808" s="67">
        <v>72000779</v>
      </c>
      <c r="B7808" s="63" t="s">
        <v>15491</v>
      </c>
      <c r="C7808" s="67" t="s">
        <v>74</v>
      </c>
      <c r="D7808" s="489">
        <v>924.6</v>
      </c>
    </row>
    <row r="7809" spans="1:4" ht="25" x14ac:dyDescent="0.25">
      <c r="A7809" s="67">
        <v>72000780</v>
      </c>
      <c r="B7809" s="63" t="s">
        <v>15492</v>
      </c>
      <c r="C7809" s="67" t="s">
        <v>74</v>
      </c>
      <c r="D7809" s="489">
        <v>1369.56</v>
      </c>
    </row>
    <row r="7810" spans="1:4" ht="25" x14ac:dyDescent="0.25">
      <c r="A7810" s="67">
        <v>72000781</v>
      </c>
      <c r="B7810" s="63" t="s">
        <v>15493</v>
      </c>
      <c r="C7810" s="67" t="s">
        <v>74</v>
      </c>
      <c r="D7810" s="489">
        <v>1738.82</v>
      </c>
    </row>
    <row r="7811" spans="1:4" ht="25" x14ac:dyDescent="0.25">
      <c r="A7811" s="67">
        <v>72000782</v>
      </c>
      <c r="B7811" s="63" t="s">
        <v>15494</v>
      </c>
      <c r="C7811" s="67" t="s">
        <v>74</v>
      </c>
      <c r="D7811" s="489">
        <v>994.07</v>
      </c>
    </row>
    <row r="7812" spans="1:4" ht="25" x14ac:dyDescent="0.25">
      <c r="A7812" s="67">
        <v>72000783</v>
      </c>
      <c r="B7812" s="63" t="s">
        <v>15495</v>
      </c>
      <c r="C7812" s="67" t="s">
        <v>74</v>
      </c>
      <c r="D7812" s="489">
        <v>1618.56</v>
      </c>
    </row>
    <row r="7813" spans="1:4" ht="25" x14ac:dyDescent="0.25">
      <c r="A7813" s="67">
        <v>72000784</v>
      </c>
      <c r="B7813" s="63" t="s">
        <v>15496</v>
      </c>
      <c r="C7813" s="67" t="s">
        <v>74</v>
      </c>
      <c r="D7813" s="489">
        <v>2186.63</v>
      </c>
    </row>
    <row r="7814" spans="1:4" x14ac:dyDescent="0.25">
      <c r="A7814" s="67">
        <v>72000785</v>
      </c>
      <c r="B7814" s="63" t="s">
        <v>15497</v>
      </c>
      <c r="C7814" s="67" t="s">
        <v>74</v>
      </c>
      <c r="D7814" s="489">
        <v>1075.97</v>
      </c>
    </row>
    <row r="7815" spans="1:4" x14ac:dyDescent="0.25">
      <c r="A7815" s="67">
        <v>72000786</v>
      </c>
      <c r="B7815" s="63" t="s">
        <v>15498</v>
      </c>
      <c r="C7815" s="67" t="s">
        <v>74</v>
      </c>
      <c r="D7815" s="489">
        <v>1447.68</v>
      </c>
    </row>
    <row r="7816" spans="1:4" x14ac:dyDescent="0.25">
      <c r="A7816" s="67">
        <v>72000787</v>
      </c>
      <c r="B7816" s="63" t="s">
        <v>15499</v>
      </c>
      <c r="C7816" s="67" t="s">
        <v>74</v>
      </c>
      <c r="D7816" s="489">
        <v>1943.38</v>
      </c>
    </row>
    <row r="7817" spans="1:4" x14ac:dyDescent="0.25">
      <c r="A7817" s="67">
        <v>72001329</v>
      </c>
      <c r="B7817" s="63" t="s">
        <v>15500</v>
      </c>
      <c r="C7817" s="67" t="s">
        <v>74</v>
      </c>
      <c r="D7817" s="489">
        <v>357.71</v>
      </c>
    </row>
    <row r="7818" spans="1:4" x14ac:dyDescent="0.25">
      <c r="A7818" s="67">
        <v>72001330</v>
      </c>
      <c r="B7818" s="63" t="s">
        <v>15501</v>
      </c>
      <c r="C7818" s="67" t="s">
        <v>74</v>
      </c>
      <c r="D7818" s="489">
        <v>357.71</v>
      </c>
    </row>
    <row r="7819" spans="1:4" x14ac:dyDescent="0.25">
      <c r="A7819" s="67">
        <v>72001331</v>
      </c>
      <c r="B7819" s="63" t="s">
        <v>15502</v>
      </c>
      <c r="C7819" s="67" t="s">
        <v>74</v>
      </c>
      <c r="D7819" s="489">
        <v>150.82</v>
      </c>
    </row>
    <row r="7820" spans="1:4" x14ac:dyDescent="0.25">
      <c r="A7820" s="67">
        <v>72001332</v>
      </c>
      <c r="B7820" s="63" t="s">
        <v>15503</v>
      </c>
      <c r="C7820" s="67" t="s">
        <v>74</v>
      </c>
      <c r="D7820" s="489">
        <v>437.88</v>
      </c>
    </row>
    <row r="7821" spans="1:4" x14ac:dyDescent="0.25">
      <c r="A7821" s="67">
        <v>72001333</v>
      </c>
      <c r="B7821" s="63" t="s">
        <v>15504</v>
      </c>
      <c r="C7821" s="67" t="s">
        <v>74</v>
      </c>
      <c r="D7821" s="489">
        <v>437.88</v>
      </c>
    </row>
    <row r="7822" spans="1:4" x14ac:dyDescent="0.25">
      <c r="A7822" s="67">
        <v>72001334</v>
      </c>
      <c r="B7822" s="63" t="s">
        <v>15505</v>
      </c>
      <c r="C7822" s="67" t="s">
        <v>74</v>
      </c>
      <c r="D7822" s="489">
        <v>182.81</v>
      </c>
    </row>
    <row r="7823" spans="1:4" x14ac:dyDescent="0.25">
      <c r="A7823" s="67">
        <v>72001335</v>
      </c>
      <c r="B7823" s="63" t="s">
        <v>15506</v>
      </c>
      <c r="C7823" s="67" t="s">
        <v>74</v>
      </c>
      <c r="D7823" s="489">
        <v>437.88</v>
      </c>
    </row>
    <row r="7824" spans="1:4" x14ac:dyDescent="0.25">
      <c r="A7824" s="67">
        <v>72001336</v>
      </c>
      <c r="B7824" s="63" t="s">
        <v>15507</v>
      </c>
      <c r="C7824" s="67" t="s">
        <v>74</v>
      </c>
      <c r="D7824" s="489">
        <v>437.88</v>
      </c>
    </row>
    <row r="7825" spans="1:4" x14ac:dyDescent="0.25">
      <c r="A7825" s="67">
        <v>72001337</v>
      </c>
      <c r="B7825" s="63" t="s">
        <v>15508</v>
      </c>
      <c r="C7825" s="67" t="s">
        <v>74</v>
      </c>
      <c r="D7825" s="489">
        <v>182.81</v>
      </c>
    </row>
    <row r="7826" spans="1:4" x14ac:dyDescent="0.25">
      <c r="A7826" s="67">
        <v>472600</v>
      </c>
      <c r="B7826" s="63" t="s">
        <v>15509</v>
      </c>
      <c r="C7826" s="67"/>
      <c r="D7826" s="489"/>
    </row>
    <row r="7827" spans="1:4" x14ac:dyDescent="0.25">
      <c r="A7827" s="67">
        <v>72000816</v>
      </c>
      <c r="B7827" s="63" t="s">
        <v>15510</v>
      </c>
      <c r="C7827" s="67" t="s">
        <v>77</v>
      </c>
      <c r="D7827" s="489">
        <v>1360.61</v>
      </c>
    </row>
    <row r="7828" spans="1:4" x14ac:dyDescent="0.25">
      <c r="A7828" s="67">
        <v>72000815</v>
      </c>
      <c r="B7828" s="63" t="s">
        <v>15511</v>
      </c>
      <c r="C7828" s="67" t="s">
        <v>77</v>
      </c>
      <c r="D7828" s="489">
        <v>1000.21</v>
      </c>
    </row>
    <row r="7829" spans="1:4" x14ac:dyDescent="0.25">
      <c r="A7829" s="67">
        <v>72000817</v>
      </c>
      <c r="B7829" s="63" t="s">
        <v>15512</v>
      </c>
      <c r="C7829" s="67" t="s">
        <v>77</v>
      </c>
      <c r="D7829" s="489">
        <v>1463.47</v>
      </c>
    </row>
    <row r="7830" spans="1:4" x14ac:dyDescent="0.25">
      <c r="A7830" s="67">
        <v>72000822</v>
      </c>
      <c r="B7830" s="63" t="s">
        <v>15513</v>
      </c>
      <c r="C7830" s="67" t="s">
        <v>77</v>
      </c>
      <c r="D7830" s="489">
        <v>1451.69</v>
      </c>
    </row>
    <row r="7831" spans="1:4" x14ac:dyDescent="0.25">
      <c r="A7831" s="67">
        <v>72000821</v>
      </c>
      <c r="B7831" s="63" t="s">
        <v>15514</v>
      </c>
      <c r="C7831" s="67" t="s">
        <v>77</v>
      </c>
      <c r="D7831" s="489">
        <v>1254.18</v>
      </c>
    </row>
    <row r="7832" spans="1:4" x14ac:dyDescent="0.25">
      <c r="A7832" s="67">
        <v>72000820</v>
      </c>
      <c r="B7832" s="63" t="s">
        <v>15515</v>
      </c>
      <c r="C7832" s="67" t="s">
        <v>77</v>
      </c>
      <c r="D7832" s="489">
        <v>1126.3399999999999</v>
      </c>
    </row>
    <row r="7833" spans="1:4" x14ac:dyDescent="0.25">
      <c r="A7833" s="67">
        <v>72000819</v>
      </c>
      <c r="B7833" s="63" t="s">
        <v>15516</v>
      </c>
      <c r="C7833" s="67" t="s">
        <v>77</v>
      </c>
      <c r="D7833" s="489">
        <v>1028.3599999999999</v>
      </c>
    </row>
    <row r="7834" spans="1:4" x14ac:dyDescent="0.25">
      <c r="A7834" s="67">
        <v>72000818</v>
      </c>
      <c r="B7834" s="63" t="s">
        <v>15517</v>
      </c>
      <c r="C7834" s="67" t="s">
        <v>77</v>
      </c>
      <c r="D7834" s="489">
        <v>750.8</v>
      </c>
    </row>
    <row r="7835" spans="1:4" x14ac:dyDescent="0.25">
      <c r="A7835" s="67">
        <v>72000825</v>
      </c>
      <c r="B7835" s="63" t="s">
        <v>15518</v>
      </c>
      <c r="C7835" s="67" t="s">
        <v>77</v>
      </c>
      <c r="D7835" s="489">
        <v>321.83</v>
      </c>
    </row>
    <row r="7836" spans="1:4" x14ac:dyDescent="0.25">
      <c r="A7836" s="67">
        <v>72000824</v>
      </c>
      <c r="B7836" s="63" t="s">
        <v>15519</v>
      </c>
      <c r="C7836" s="67" t="s">
        <v>77</v>
      </c>
      <c r="D7836" s="489">
        <v>321.83</v>
      </c>
    </row>
    <row r="7837" spans="1:4" x14ac:dyDescent="0.25">
      <c r="A7837" s="67">
        <v>72000823</v>
      </c>
      <c r="B7837" s="63" t="s">
        <v>15520</v>
      </c>
      <c r="C7837" s="67" t="s">
        <v>77</v>
      </c>
      <c r="D7837" s="489">
        <v>321.83</v>
      </c>
    </row>
    <row r="7838" spans="1:4" x14ac:dyDescent="0.25">
      <c r="A7838" s="67">
        <v>470900</v>
      </c>
      <c r="B7838" s="63" t="s">
        <v>15521</v>
      </c>
      <c r="C7838" s="67"/>
      <c r="D7838" s="489"/>
    </row>
    <row r="7839" spans="1:4" x14ac:dyDescent="0.25">
      <c r="A7839" s="67">
        <v>72001139</v>
      </c>
      <c r="B7839" s="63" t="s">
        <v>15522</v>
      </c>
      <c r="C7839" s="67" t="s">
        <v>77</v>
      </c>
      <c r="D7839" s="489">
        <v>571.95000000000005</v>
      </c>
    </row>
    <row r="7840" spans="1:4" x14ac:dyDescent="0.25">
      <c r="A7840" s="67">
        <v>72001140</v>
      </c>
      <c r="B7840" s="63" t="s">
        <v>15523</v>
      </c>
      <c r="C7840" s="67" t="s">
        <v>77</v>
      </c>
      <c r="D7840" s="489">
        <v>512.58000000000004</v>
      </c>
    </row>
    <row r="7841" spans="1:4" x14ac:dyDescent="0.25">
      <c r="A7841" s="67">
        <v>72001141</v>
      </c>
      <c r="B7841" s="63" t="s">
        <v>15524</v>
      </c>
      <c r="C7841" s="67" t="s">
        <v>77</v>
      </c>
      <c r="D7841" s="489">
        <v>472.81</v>
      </c>
    </row>
    <row r="7842" spans="1:4" x14ac:dyDescent="0.25">
      <c r="A7842" s="67">
        <v>72001142</v>
      </c>
      <c r="B7842" s="63" t="s">
        <v>15525</v>
      </c>
      <c r="C7842" s="67" t="s">
        <v>77</v>
      </c>
      <c r="D7842" s="489">
        <v>2132.4899999999998</v>
      </c>
    </row>
    <row r="7843" spans="1:4" x14ac:dyDescent="0.25">
      <c r="A7843" s="67">
        <v>72001143</v>
      </c>
      <c r="B7843" s="63" t="s">
        <v>15526</v>
      </c>
      <c r="C7843" s="67" t="s">
        <v>77</v>
      </c>
      <c r="D7843" s="489">
        <v>1962.85</v>
      </c>
    </row>
    <row r="7844" spans="1:4" x14ac:dyDescent="0.25">
      <c r="A7844" s="67">
        <v>72001144</v>
      </c>
      <c r="B7844" s="63" t="s">
        <v>15527</v>
      </c>
      <c r="C7844" s="67" t="s">
        <v>77</v>
      </c>
      <c r="D7844" s="489">
        <v>1858.67</v>
      </c>
    </row>
    <row r="7845" spans="1:4" x14ac:dyDescent="0.25">
      <c r="A7845" s="67">
        <v>72001136</v>
      </c>
      <c r="B7845" s="63" t="s">
        <v>15528</v>
      </c>
      <c r="C7845" s="67" t="s">
        <v>77</v>
      </c>
      <c r="D7845" s="489">
        <v>351.6</v>
      </c>
    </row>
    <row r="7846" spans="1:4" x14ac:dyDescent="0.25">
      <c r="A7846" s="67">
        <v>72001137</v>
      </c>
      <c r="B7846" s="63" t="s">
        <v>15529</v>
      </c>
      <c r="C7846" s="67" t="s">
        <v>77</v>
      </c>
      <c r="D7846" s="489">
        <v>329.01</v>
      </c>
    </row>
    <row r="7847" spans="1:4" x14ac:dyDescent="0.25">
      <c r="A7847" s="67">
        <v>72001138</v>
      </c>
      <c r="B7847" s="63" t="s">
        <v>15530</v>
      </c>
      <c r="C7847" s="67" t="s">
        <v>77</v>
      </c>
      <c r="D7847" s="489">
        <v>298.42</v>
      </c>
    </row>
    <row r="7848" spans="1:4" x14ac:dyDescent="0.25">
      <c r="A7848" s="67">
        <v>72000306</v>
      </c>
      <c r="B7848" s="63" t="s">
        <v>15531</v>
      </c>
      <c r="C7848" s="67" t="s">
        <v>77</v>
      </c>
      <c r="D7848" s="489">
        <v>482.2</v>
      </c>
    </row>
    <row r="7849" spans="1:4" x14ac:dyDescent="0.25">
      <c r="A7849" s="67">
        <v>72000307</v>
      </c>
      <c r="B7849" s="63" t="s">
        <v>15532</v>
      </c>
      <c r="C7849" s="67" t="s">
        <v>77</v>
      </c>
      <c r="D7849" s="489">
        <v>1893.11</v>
      </c>
    </row>
    <row r="7850" spans="1:4" x14ac:dyDescent="0.25">
      <c r="A7850" s="67">
        <v>72000305</v>
      </c>
      <c r="B7850" s="63" t="s">
        <v>15533</v>
      </c>
      <c r="C7850" s="67" t="s">
        <v>77</v>
      </c>
      <c r="D7850" s="489">
        <v>304.24</v>
      </c>
    </row>
    <row r="7851" spans="1:4" x14ac:dyDescent="0.25">
      <c r="A7851" s="67">
        <v>72000309</v>
      </c>
      <c r="B7851" s="63" t="s">
        <v>15534</v>
      </c>
      <c r="C7851" s="67" t="s">
        <v>77</v>
      </c>
      <c r="D7851" s="489">
        <v>686.91</v>
      </c>
    </row>
    <row r="7852" spans="1:4" x14ac:dyDescent="0.25">
      <c r="A7852" s="67">
        <v>72000310</v>
      </c>
      <c r="B7852" s="63" t="s">
        <v>15535</v>
      </c>
      <c r="C7852" s="67" t="s">
        <v>77</v>
      </c>
      <c r="D7852" s="489">
        <v>2574.04</v>
      </c>
    </row>
    <row r="7853" spans="1:4" x14ac:dyDescent="0.25">
      <c r="A7853" s="67">
        <v>72000308</v>
      </c>
      <c r="B7853" s="63" t="s">
        <v>15536</v>
      </c>
      <c r="C7853" s="67" t="s">
        <v>77</v>
      </c>
      <c r="D7853" s="489">
        <v>440.91</v>
      </c>
    </row>
    <row r="7854" spans="1:4" ht="25" x14ac:dyDescent="0.25">
      <c r="A7854" s="67">
        <v>72000267</v>
      </c>
      <c r="B7854" s="63" t="s">
        <v>15537</v>
      </c>
      <c r="C7854" s="67" t="s">
        <v>77</v>
      </c>
      <c r="D7854" s="489">
        <v>2902.46</v>
      </c>
    </row>
    <row r="7855" spans="1:4" ht="25" x14ac:dyDescent="0.25">
      <c r="A7855" s="67">
        <v>72000963</v>
      </c>
      <c r="B7855" s="63" t="s">
        <v>15538</v>
      </c>
      <c r="C7855" s="67" t="s">
        <v>77</v>
      </c>
      <c r="D7855" s="489">
        <v>3225.89</v>
      </c>
    </row>
    <row r="7856" spans="1:4" ht="25" x14ac:dyDescent="0.25">
      <c r="A7856" s="67">
        <v>72000962</v>
      </c>
      <c r="B7856" s="63" t="s">
        <v>15539</v>
      </c>
      <c r="C7856" s="67" t="s">
        <v>77</v>
      </c>
      <c r="D7856" s="489">
        <v>1846</v>
      </c>
    </row>
    <row r="7857" spans="1:4" ht="25" x14ac:dyDescent="0.25">
      <c r="A7857" s="67">
        <v>72000268</v>
      </c>
      <c r="B7857" s="63" t="s">
        <v>15540</v>
      </c>
      <c r="C7857" s="67" t="s">
        <v>77</v>
      </c>
      <c r="D7857" s="489">
        <v>4299.74</v>
      </c>
    </row>
    <row r="7858" spans="1:4" ht="25" x14ac:dyDescent="0.25">
      <c r="A7858" s="67">
        <v>72000965</v>
      </c>
      <c r="B7858" s="63" t="s">
        <v>15541</v>
      </c>
      <c r="C7858" s="67" t="s">
        <v>77</v>
      </c>
      <c r="D7858" s="489">
        <v>4662.59</v>
      </c>
    </row>
    <row r="7859" spans="1:4" ht="25" x14ac:dyDescent="0.25">
      <c r="A7859" s="67">
        <v>72000964</v>
      </c>
      <c r="B7859" s="63" t="s">
        <v>15542</v>
      </c>
      <c r="C7859" s="67" t="s">
        <v>77</v>
      </c>
      <c r="D7859" s="489">
        <v>2606.5700000000002</v>
      </c>
    </row>
    <row r="7860" spans="1:4" x14ac:dyDescent="0.25">
      <c r="A7860" s="67">
        <v>72000270</v>
      </c>
      <c r="B7860" s="63" t="s">
        <v>15543</v>
      </c>
      <c r="C7860" s="67" t="s">
        <v>77</v>
      </c>
      <c r="D7860" s="489">
        <v>1022.81</v>
      </c>
    </row>
    <row r="7861" spans="1:4" x14ac:dyDescent="0.25">
      <c r="A7861" s="67">
        <v>72000271</v>
      </c>
      <c r="B7861" s="63" t="s">
        <v>15544</v>
      </c>
      <c r="C7861" s="67" t="s">
        <v>77</v>
      </c>
      <c r="D7861" s="489">
        <v>1808.27</v>
      </c>
    </row>
    <row r="7862" spans="1:4" x14ac:dyDescent="0.25">
      <c r="A7862" s="67">
        <v>72000269</v>
      </c>
      <c r="B7862" s="63" t="s">
        <v>15545</v>
      </c>
      <c r="C7862" s="67" t="s">
        <v>77</v>
      </c>
      <c r="D7862" s="489">
        <v>770.51</v>
      </c>
    </row>
    <row r="7863" spans="1:4" x14ac:dyDescent="0.25">
      <c r="A7863" s="67">
        <v>72000272</v>
      </c>
      <c r="B7863" s="63" t="s">
        <v>15546</v>
      </c>
      <c r="C7863" s="67" t="s">
        <v>77</v>
      </c>
      <c r="D7863" s="489">
        <v>3508.97</v>
      </c>
    </row>
    <row r="7864" spans="1:4" x14ac:dyDescent="0.25">
      <c r="A7864" s="67">
        <v>72000273</v>
      </c>
      <c r="B7864" s="63" t="s">
        <v>15547</v>
      </c>
      <c r="C7864" s="67" t="s">
        <v>77</v>
      </c>
      <c r="D7864" s="489">
        <v>5087.7299999999996</v>
      </c>
    </row>
    <row r="7865" spans="1:4" x14ac:dyDescent="0.25">
      <c r="A7865" s="67">
        <v>72000274</v>
      </c>
      <c r="B7865" s="63" t="s">
        <v>15548</v>
      </c>
      <c r="C7865" s="67" t="s">
        <v>77</v>
      </c>
      <c r="D7865" s="489">
        <v>7167.23</v>
      </c>
    </row>
    <row r="7866" spans="1:4" x14ac:dyDescent="0.25">
      <c r="A7866" s="67">
        <v>72000275</v>
      </c>
      <c r="B7866" s="63" t="s">
        <v>15549</v>
      </c>
      <c r="C7866" s="67" t="s">
        <v>77</v>
      </c>
      <c r="D7866" s="489">
        <v>8898.7099999999991</v>
      </c>
    </row>
    <row r="7867" spans="1:4" x14ac:dyDescent="0.25">
      <c r="A7867" s="67">
        <v>72000276</v>
      </c>
      <c r="B7867" s="63" t="s">
        <v>15550</v>
      </c>
      <c r="C7867" s="67" t="s">
        <v>77</v>
      </c>
      <c r="D7867" s="489">
        <v>10232.43</v>
      </c>
    </row>
    <row r="7868" spans="1:4" x14ac:dyDescent="0.25">
      <c r="A7868" s="67">
        <v>72000277</v>
      </c>
      <c r="B7868" s="63" t="s">
        <v>15551</v>
      </c>
      <c r="C7868" s="67" t="s">
        <v>77</v>
      </c>
      <c r="D7868" s="489">
        <v>1974.21</v>
      </c>
    </row>
    <row r="7869" spans="1:4" ht="25" x14ac:dyDescent="0.25">
      <c r="A7869" s="67">
        <v>72000260</v>
      </c>
      <c r="B7869" s="63" t="s">
        <v>15552</v>
      </c>
      <c r="C7869" s="67" t="s">
        <v>77</v>
      </c>
      <c r="D7869" s="489">
        <v>2303.9</v>
      </c>
    </row>
    <row r="7870" spans="1:4" ht="25" x14ac:dyDescent="0.25">
      <c r="A7870" s="67">
        <v>72000266</v>
      </c>
      <c r="B7870" s="63" t="s">
        <v>15553</v>
      </c>
      <c r="C7870" s="67" t="s">
        <v>77</v>
      </c>
      <c r="D7870" s="489">
        <v>2579.23</v>
      </c>
    </row>
    <row r="7871" spans="1:4" ht="25" x14ac:dyDescent="0.25">
      <c r="A7871" s="67">
        <v>72000265</v>
      </c>
      <c r="B7871" s="63" t="s">
        <v>15554</v>
      </c>
      <c r="C7871" s="67" t="s">
        <v>77</v>
      </c>
      <c r="D7871" s="489">
        <v>1494.57</v>
      </c>
    </row>
    <row r="7872" spans="1:4" x14ac:dyDescent="0.25">
      <c r="A7872" s="67">
        <v>72000261</v>
      </c>
      <c r="B7872" s="63" t="s">
        <v>15555</v>
      </c>
      <c r="C7872" s="67" t="s">
        <v>77</v>
      </c>
      <c r="D7872" s="489">
        <v>2889.05</v>
      </c>
    </row>
    <row r="7873" spans="1:4" x14ac:dyDescent="0.25">
      <c r="A7873" s="67">
        <v>72000264</v>
      </c>
      <c r="B7873" s="63" t="s">
        <v>15556</v>
      </c>
      <c r="C7873" s="67" t="s">
        <v>77</v>
      </c>
      <c r="D7873" s="489">
        <v>4001.58</v>
      </c>
    </row>
    <row r="7874" spans="1:4" x14ac:dyDescent="0.25">
      <c r="A7874" s="67">
        <v>72000263</v>
      </c>
      <c r="B7874" s="63" t="s">
        <v>15557</v>
      </c>
      <c r="C7874" s="67" t="s">
        <v>77</v>
      </c>
      <c r="D7874" s="489">
        <v>3164.38</v>
      </c>
    </row>
    <row r="7875" spans="1:4" x14ac:dyDescent="0.25">
      <c r="A7875" s="67">
        <v>72000262</v>
      </c>
      <c r="B7875" s="63" t="s">
        <v>15558</v>
      </c>
      <c r="C7875" s="67" t="s">
        <v>77</v>
      </c>
      <c r="D7875" s="489">
        <v>2079.73</v>
      </c>
    </row>
    <row r="7876" spans="1:4" x14ac:dyDescent="0.25">
      <c r="A7876" s="67">
        <v>72000303</v>
      </c>
      <c r="B7876" s="63" t="s">
        <v>15559</v>
      </c>
      <c r="C7876" s="67" t="s">
        <v>77</v>
      </c>
      <c r="D7876" s="489">
        <v>1305.57</v>
      </c>
    </row>
    <row r="7877" spans="1:4" x14ac:dyDescent="0.25">
      <c r="A7877" s="67">
        <v>72000304</v>
      </c>
      <c r="B7877" s="63" t="s">
        <v>15560</v>
      </c>
      <c r="C7877" s="67" t="s">
        <v>77</v>
      </c>
      <c r="D7877" s="489">
        <v>2160.88</v>
      </c>
    </row>
    <row r="7878" spans="1:4" x14ac:dyDescent="0.25">
      <c r="A7878" s="67">
        <v>72000302</v>
      </c>
      <c r="B7878" s="63" t="s">
        <v>15561</v>
      </c>
      <c r="C7878" s="67" t="s">
        <v>77</v>
      </c>
      <c r="D7878" s="489">
        <v>967.29</v>
      </c>
    </row>
    <row r="7879" spans="1:4" x14ac:dyDescent="0.25">
      <c r="A7879" s="67">
        <v>72000300</v>
      </c>
      <c r="B7879" s="63" t="s">
        <v>15562</v>
      </c>
      <c r="C7879" s="67" t="s">
        <v>77</v>
      </c>
      <c r="D7879" s="489">
        <v>695.4</v>
      </c>
    </row>
    <row r="7880" spans="1:4" x14ac:dyDescent="0.25">
      <c r="A7880" s="67">
        <v>72000301</v>
      </c>
      <c r="B7880" s="63" t="s">
        <v>15563</v>
      </c>
      <c r="C7880" s="67" t="s">
        <v>77</v>
      </c>
      <c r="D7880" s="489">
        <v>833.33</v>
      </c>
    </row>
    <row r="7881" spans="1:4" ht="25" x14ac:dyDescent="0.25">
      <c r="A7881" s="67">
        <v>72000289</v>
      </c>
      <c r="B7881" s="63" t="s">
        <v>15564</v>
      </c>
      <c r="C7881" s="67" t="s">
        <v>77</v>
      </c>
      <c r="D7881" s="489">
        <v>2308.9499999999998</v>
      </c>
    </row>
    <row r="7882" spans="1:4" ht="25" x14ac:dyDescent="0.25">
      <c r="A7882" s="67">
        <v>72000290</v>
      </c>
      <c r="B7882" s="63" t="s">
        <v>15565</v>
      </c>
      <c r="C7882" s="67" t="s">
        <v>77</v>
      </c>
      <c r="D7882" s="489">
        <v>3381.08</v>
      </c>
    </row>
    <row r="7883" spans="1:4" ht="25" x14ac:dyDescent="0.25">
      <c r="A7883" s="67">
        <v>72000291</v>
      </c>
      <c r="B7883" s="63" t="s">
        <v>15566</v>
      </c>
      <c r="C7883" s="67" t="s">
        <v>77</v>
      </c>
      <c r="D7883" s="489">
        <v>3671.96</v>
      </c>
    </row>
    <row r="7884" spans="1:4" ht="25" x14ac:dyDescent="0.25">
      <c r="A7884" s="67">
        <v>72000292</v>
      </c>
      <c r="B7884" s="63" t="s">
        <v>15567</v>
      </c>
      <c r="C7884" s="67" t="s">
        <v>77</v>
      </c>
      <c r="D7884" s="489">
        <v>4501.93</v>
      </c>
    </row>
    <row r="7885" spans="1:4" ht="25" x14ac:dyDescent="0.25">
      <c r="A7885" s="67">
        <v>72000294</v>
      </c>
      <c r="B7885" s="63" t="s">
        <v>15568</v>
      </c>
      <c r="C7885" s="67" t="s">
        <v>77</v>
      </c>
      <c r="D7885" s="489">
        <v>4775.87</v>
      </c>
    </row>
    <row r="7886" spans="1:4" ht="25" x14ac:dyDescent="0.25">
      <c r="A7886" s="67">
        <v>72000295</v>
      </c>
      <c r="B7886" s="63" t="s">
        <v>15569</v>
      </c>
      <c r="C7886" s="67" t="s">
        <v>77</v>
      </c>
      <c r="D7886" s="489">
        <v>4968.8900000000003</v>
      </c>
    </row>
    <row r="7887" spans="1:4" ht="25" x14ac:dyDescent="0.25">
      <c r="A7887" s="67">
        <v>72000296</v>
      </c>
      <c r="B7887" s="63" t="s">
        <v>15570</v>
      </c>
      <c r="C7887" s="67" t="s">
        <v>77</v>
      </c>
      <c r="D7887" s="489">
        <v>5395.14</v>
      </c>
    </row>
    <row r="7888" spans="1:4" ht="25" x14ac:dyDescent="0.25">
      <c r="A7888" s="67">
        <v>72000293</v>
      </c>
      <c r="B7888" s="63" t="s">
        <v>15571</v>
      </c>
      <c r="C7888" s="67" t="s">
        <v>77</v>
      </c>
      <c r="D7888" s="489">
        <v>3128.85</v>
      </c>
    </row>
    <row r="7889" spans="1:4" ht="25" x14ac:dyDescent="0.25">
      <c r="A7889" s="67">
        <v>72000283</v>
      </c>
      <c r="B7889" s="63" t="s">
        <v>15572</v>
      </c>
      <c r="C7889" s="67" t="s">
        <v>77</v>
      </c>
      <c r="D7889" s="489">
        <v>1397.97</v>
      </c>
    </row>
    <row r="7890" spans="1:4" ht="25" x14ac:dyDescent="0.25">
      <c r="A7890" s="67">
        <v>72000284</v>
      </c>
      <c r="B7890" s="63" t="s">
        <v>15573</v>
      </c>
      <c r="C7890" s="67" t="s">
        <v>77</v>
      </c>
      <c r="D7890" s="489">
        <v>2211.67</v>
      </c>
    </row>
    <row r="7891" spans="1:4" ht="25" x14ac:dyDescent="0.25">
      <c r="A7891" s="67">
        <v>72000282</v>
      </c>
      <c r="B7891" s="63" t="s">
        <v>15574</v>
      </c>
      <c r="C7891" s="67" t="s">
        <v>77</v>
      </c>
      <c r="D7891" s="489">
        <v>1080.1600000000001</v>
      </c>
    </row>
    <row r="7892" spans="1:4" ht="25" x14ac:dyDescent="0.25">
      <c r="A7892" s="67">
        <v>72000287</v>
      </c>
      <c r="B7892" s="63" t="s">
        <v>15575</v>
      </c>
      <c r="C7892" s="67" t="s">
        <v>77</v>
      </c>
      <c r="D7892" s="489">
        <v>2708.84</v>
      </c>
    </row>
    <row r="7893" spans="1:4" ht="25" x14ac:dyDescent="0.25">
      <c r="A7893" s="67">
        <v>72000286</v>
      </c>
      <c r="B7893" s="63" t="s">
        <v>15576</v>
      </c>
      <c r="C7893" s="67" t="s">
        <v>77</v>
      </c>
      <c r="D7893" s="489">
        <v>2968.75</v>
      </c>
    </row>
    <row r="7894" spans="1:4" ht="25" x14ac:dyDescent="0.25">
      <c r="A7894" s="67">
        <v>72000288</v>
      </c>
      <c r="B7894" s="63" t="s">
        <v>15577</v>
      </c>
      <c r="C7894" s="67" t="s">
        <v>77</v>
      </c>
      <c r="D7894" s="489">
        <v>3207.03</v>
      </c>
    </row>
    <row r="7895" spans="1:4" ht="25" x14ac:dyDescent="0.25">
      <c r="A7895" s="67">
        <v>72000285</v>
      </c>
      <c r="B7895" s="63" t="s">
        <v>15578</v>
      </c>
      <c r="C7895" s="67" t="s">
        <v>77</v>
      </c>
      <c r="D7895" s="489">
        <v>1774.9</v>
      </c>
    </row>
    <row r="7896" spans="1:4" ht="25" x14ac:dyDescent="0.25">
      <c r="A7896" s="67">
        <v>72000281</v>
      </c>
      <c r="B7896" s="63" t="s">
        <v>15579</v>
      </c>
      <c r="C7896" s="67" t="s">
        <v>77</v>
      </c>
      <c r="D7896" s="489">
        <v>995.25</v>
      </c>
    </row>
    <row r="7897" spans="1:4" ht="25" x14ac:dyDescent="0.25">
      <c r="A7897" s="67">
        <v>72001323</v>
      </c>
      <c r="B7897" s="63" t="s">
        <v>15580</v>
      </c>
      <c r="C7897" s="67" t="s">
        <v>77</v>
      </c>
      <c r="D7897" s="489">
        <v>529.42999999999995</v>
      </c>
    </row>
    <row r="7898" spans="1:4" ht="25" x14ac:dyDescent="0.25">
      <c r="A7898" s="67">
        <v>72001324</v>
      </c>
      <c r="B7898" s="63" t="s">
        <v>15581</v>
      </c>
      <c r="C7898" s="67" t="s">
        <v>77</v>
      </c>
      <c r="D7898" s="489">
        <v>529.42999999999995</v>
      </c>
    </row>
    <row r="7899" spans="1:4" ht="25" x14ac:dyDescent="0.25">
      <c r="A7899" s="67">
        <v>72001325</v>
      </c>
      <c r="B7899" s="63" t="s">
        <v>15582</v>
      </c>
      <c r="C7899" s="67" t="s">
        <v>77</v>
      </c>
      <c r="D7899" s="489">
        <v>219.93</v>
      </c>
    </row>
    <row r="7900" spans="1:4" ht="25" x14ac:dyDescent="0.25">
      <c r="A7900" s="67">
        <v>72001326</v>
      </c>
      <c r="B7900" s="63" t="s">
        <v>15583</v>
      </c>
      <c r="C7900" s="67" t="s">
        <v>77</v>
      </c>
      <c r="D7900" s="489">
        <v>1687.13</v>
      </c>
    </row>
    <row r="7901" spans="1:4" ht="25" x14ac:dyDescent="0.25">
      <c r="A7901" s="67">
        <v>72001327</v>
      </c>
      <c r="B7901" s="63" t="s">
        <v>15584</v>
      </c>
      <c r="C7901" s="67" t="s">
        <v>77</v>
      </c>
      <c r="D7901" s="489">
        <v>1687.13</v>
      </c>
    </row>
    <row r="7902" spans="1:4" ht="25" x14ac:dyDescent="0.25">
      <c r="A7902" s="67">
        <v>72001328</v>
      </c>
      <c r="B7902" s="63" t="s">
        <v>15585</v>
      </c>
      <c r="C7902" s="67" t="s">
        <v>77</v>
      </c>
      <c r="D7902" s="489">
        <v>672.39</v>
      </c>
    </row>
    <row r="7903" spans="1:4" ht="25" x14ac:dyDescent="0.25">
      <c r="A7903" s="67">
        <v>72001320</v>
      </c>
      <c r="B7903" s="63" t="s">
        <v>15586</v>
      </c>
      <c r="C7903" s="67" t="s">
        <v>77</v>
      </c>
      <c r="D7903" s="489">
        <v>359.16</v>
      </c>
    </row>
    <row r="7904" spans="1:4" ht="25" x14ac:dyDescent="0.25">
      <c r="A7904" s="67">
        <v>72001321</v>
      </c>
      <c r="B7904" s="63" t="s">
        <v>15587</v>
      </c>
      <c r="C7904" s="67" t="s">
        <v>77</v>
      </c>
      <c r="D7904" s="489">
        <v>359.16</v>
      </c>
    </row>
    <row r="7905" spans="1:4" ht="25" x14ac:dyDescent="0.25">
      <c r="A7905" s="67">
        <v>72001322</v>
      </c>
      <c r="B7905" s="63" t="s">
        <v>15588</v>
      </c>
      <c r="C7905" s="67" t="s">
        <v>77</v>
      </c>
      <c r="D7905" s="489">
        <v>151.37</v>
      </c>
    </row>
    <row r="7906" spans="1:4" ht="25" x14ac:dyDescent="0.25">
      <c r="A7906" s="67">
        <v>72000330</v>
      </c>
      <c r="B7906" s="63" t="s">
        <v>15589</v>
      </c>
      <c r="C7906" s="67" t="s">
        <v>77</v>
      </c>
      <c r="D7906" s="489">
        <v>788.38</v>
      </c>
    </row>
    <row r="7907" spans="1:4" ht="25" x14ac:dyDescent="0.25">
      <c r="A7907" s="67">
        <v>72000331</v>
      </c>
      <c r="B7907" s="63" t="s">
        <v>15590</v>
      </c>
      <c r="C7907" s="67" t="s">
        <v>77</v>
      </c>
      <c r="D7907" s="489">
        <v>788.38</v>
      </c>
    </row>
    <row r="7908" spans="1:4" ht="25" x14ac:dyDescent="0.25">
      <c r="A7908" s="67">
        <v>72000329</v>
      </c>
      <c r="B7908" s="63" t="s">
        <v>15591</v>
      </c>
      <c r="C7908" s="67" t="s">
        <v>77</v>
      </c>
      <c r="D7908" s="489">
        <v>788.38</v>
      </c>
    </row>
    <row r="7909" spans="1:4" ht="25" x14ac:dyDescent="0.25">
      <c r="A7909" s="67">
        <v>72000332</v>
      </c>
      <c r="B7909" s="63" t="s">
        <v>15592</v>
      </c>
      <c r="C7909" s="67" t="s">
        <v>77</v>
      </c>
      <c r="D7909" s="489">
        <v>788.38</v>
      </c>
    </row>
    <row r="7910" spans="1:4" ht="25" x14ac:dyDescent="0.25">
      <c r="A7910" s="67">
        <v>72001339</v>
      </c>
      <c r="B7910" s="63" t="s">
        <v>15593</v>
      </c>
      <c r="C7910" s="67" t="s">
        <v>77</v>
      </c>
      <c r="D7910" s="489">
        <v>788.38</v>
      </c>
    </row>
    <row r="7911" spans="1:4" ht="25" x14ac:dyDescent="0.25">
      <c r="A7911" s="67">
        <v>72001340</v>
      </c>
      <c r="B7911" s="63" t="s">
        <v>15594</v>
      </c>
      <c r="C7911" s="67" t="s">
        <v>77</v>
      </c>
      <c r="D7911" s="489">
        <v>963.58</v>
      </c>
    </row>
    <row r="7912" spans="1:4" ht="25" x14ac:dyDescent="0.25">
      <c r="A7912" s="67">
        <v>72001338</v>
      </c>
      <c r="B7912" s="63" t="s">
        <v>16700</v>
      </c>
      <c r="C7912" s="67" t="s">
        <v>77</v>
      </c>
      <c r="D7912" s="489">
        <v>788.38</v>
      </c>
    </row>
    <row r="7913" spans="1:4" x14ac:dyDescent="0.25">
      <c r="A7913" s="67">
        <v>72001401</v>
      </c>
      <c r="B7913" s="63" t="s">
        <v>15595</v>
      </c>
      <c r="C7913" s="67" t="s">
        <v>77</v>
      </c>
      <c r="D7913" s="489">
        <v>119.97</v>
      </c>
    </row>
    <row r="7914" spans="1:4" x14ac:dyDescent="0.25">
      <c r="A7914" s="67">
        <v>72000337</v>
      </c>
      <c r="B7914" s="63" t="s">
        <v>15596</v>
      </c>
      <c r="C7914" s="67" t="s">
        <v>77</v>
      </c>
      <c r="D7914" s="489">
        <v>119.97</v>
      </c>
    </row>
    <row r="7915" spans="1:4" x14ac:dyDescent="0.25">
      <c r="A7915" s="67">
        <v>72000279</v>
      </c>
      <c r="B7915" s="63" t="s">
        <v>15597</v>
      </c>
      <c r="C7915" s="67" t="s">
        <v>77</v>
      </c>
      <c r="D7915" s="489">
        <v>658.7</v>
      </c>
    </row>
    <row r="7916" spans="1:4" x14ac:dyDescent="0.25">
      <c r="A7916" s="67">
        <v>72000298</v>
      </c>
      <c r="B7916" s="63" t="s">
        <v>15598</v>
      </c>
      <c r="C7916" s="67" t="s">
        <v>77</v>
      </c>
      <c r="D7916" s="489">
        <v>889.92</v>
      </c>
    </row>
    <row r="7917" spans="1:4" x14ac:dyDescent="0.25">
      <c r="A7917" s="67">
        <v>72000280</v>
      </c>
      <c r="B7917" s="63" t="s">
        <v>15599</v>
      </c>
      <c r="C7917" s="67" t="s">
        <v>77</v>
      </c>
      <c r="D7917" s="489">
        <v>677.23</v>
      </c>
    </row>
    <row r="7918" spans="1:4" x14ac:dyDescent="0.25">
      <c r="A7918" s="67">
        <v>72000299</v>
      </c>
      <c r="B7918" s="63" t="s">
        <v>15600</v>
      </c>
      <c r="C7918" s="67" t="s">
        <v>77</v>
      </c>
      <c r="D7918" s="489">
        <v>907.15</v>
      </c>
    </row>
    <row r="7919" spans="1:4" x14ac:dyDescent="0.25">
      <c r="A7919" s="67">
        <v>72000278</v>
      </c>
      <c r="B7919" s="63" t="s">
        <v>15601</v>
      </c>
      <c r="C7919" s="67" t="s">
        <v>77</v>
      </c>
      <c r="D7919" s="489">
        <v>479.16</v>
      </c>
    </row>
    <row r="7920" spans="1:4" x14ac:dyDescent="0.25">
      <c r="A7920" s="67">
        <v>72000297</v>
      </c>
      <c r="B7920" s="63" t="s">
        <v>15602</v>
      </c>
      <c r="C7920" s="67" t="s">
        <v>77</v>
      </c>
      <c r="D7920" s="489">
        <v>686.45</v>
      </c>
    </row>
    <row r="7921" spans="1:4" x14ac:dyDescent="0.25">
      <c r="A7921" s="67">
        <v>473100</v>
      </c>
      <c r="B7921" s="63" t="s">
        <v>16572</v>
      </c>
      <c r="C7921" s="67"/>
      <c r="D7921" s="489"/>
    </row>
    <row r="7922" spans="1:4" x14ac:dyDescent="0.25">
      <c r="A7922" s="67">
        <v>72000899</v>
      </c>
      <c r="B7922" s="63" t="s">
        <v>15603</v>
      </c>
      <c r="C7922" s="67" t="s">
        <v>1844</v>
      </c>
      <c r="D7922" s="489">
        <v>378.73</v>
      </c>
    </row>
    <row r="7923" spans="1:4" x14ac:dyDescent="0.25">
      <c r="A7923" s="67">
        <v>72000900</v>
      </c>
      <c r="B7923" s="63" t="s">
        <v>15604</v>
      </c>
      <c r="C7923" s="67" t="s">
        <v>1844</v>
      </c>
      <c r="D7923" s="489">
        <v>462.73</v>
      </c>
    </row>
    <row r="7924" spans="1:4" x14ac:dyDescent="0.25">
      <c r="A7924" s="67">
        <v>72000898</v>
      </c>
      <c r="B7924" s="63" t="s">
        <v>15605</v>
      </c>
      <c r="C7924" s="67" t="s">
        <v>77</v>
      </c>
      <c r="D7924" s="489">
        <v>244.71</v>
      </c>
    </row>
    <row r="7925" spans="1:4" x14ac:dyDescent="0.25">
      <c r="A7925" s="67">
        <v>72000897</v>
      </c>
      <c r="B7925" s="63" t="s">
        <v>15606</v>
      </c>
      <c r="C7925" s="67" t="s">
        <v>77</v>
      </c>
      <c r="D7925" s="489">
        <v>103.53</v>
      </c>
    </row>
    <row r="7926" spans="1:4" x14ac:dyDescent="0.25">
      <c r="A7926" s="67">
        <v>72000906</v>
      </c>
      <c r="B7926" s="63" t="s">
        <v>15607</v>
      </c>
      <c r="C7926" s="67" t="s">
        <v>77</v>
      </c>
      <c r="D7926" s="489">
        <v>589.16999999999996</v>
      </c>
    </row>
    <row r="7927" spans="1:4" x14ac:dyDescent="0.25">
      <c r="A7927" s="67">
        <v>72000903</v>
      </c>
      <c r="B7927" s="63" t="s">
        <v>15608</v>
      </c>
      <c r="C7927" s="67" t="s">
        <v>77</v>
      </c>
      <c r="D7927" s="489">
        <v>47.53</v>
      </c>
    </row>
    <row r="7928" spans="1:4" x14ac:dyDescent="0.25">
      <c r="A7928" s="67">
        <v>72000892</v>
      </c>
      <c r="B7928" s="63" t="s">
        <v>15609</v>
      </c>
      <c r="C7928" s="67" t="s">
        <v>71</v>
      </c>
      <c r="D7928" s="489">
        <v>343.58</v>
      </c>
    </row>
    <row r="7929" spans="1:4" x14ac:dyDescent="0.25">
      <c r="A7929" s="67">
        <v>72000893</v>
      </c>
      <c r="B7929" s="63" t="s">
        <v>15610</v>
      </c>
      <c r="C7929" s="67" t="s">
        <v>71</v>
      </c>
      <c r="D7929" s="489">
        <v>340.9</v>
      </c>
    </row>
    <row r="7930" spans="1:4" x14ac:dyDescent="0.25">
      <c r="A7930" s="67">
        <v>72000896</v>
      </c>
      <c r="B7930" s="63" t="s">
        <v>15611</v>
      </c>
      <c r="C7930" s="67" t="s">
        <v>71</v>
      </c>
      <c r="D7930" s="489">
        <v>3030.65</v>
      </c>
    </row>
    <row r="7931" spans="1:4" x14ac:dyDescent="0.25">
      <c r="A7931" s="67">
        <v>72000895</v>
      </c>
      <c r="B7931" s="63" t="s">
        <v>15612</v>
      </c>
      <c r="C7931" s="67" t="s">
        <v>71</v>
      </c>
      <c r="D7931" s="489">
        <v>556.79</v>
      </c>
    </row>
    <row r="7932" spans="1:4" x14ac:dyDescent="0.25">
      <c r="A7932" s="67">
        <v>72000904</v>
      </c>
      <c r="B7932" s="63" t="s">
        <v>15613</v>
      </c>
      <c r="C7932" s="67" t="s">
        <v>77</v>
      </c>
      <c r="D7932" s="489">
        <v>30.62</v>
      </c>
    </row>
    <row r="7933" spans="1:4" x14ac:dyDescent="0.25">
      <c r="A7933" s="67">
        <v>72000901</v>
      </c>
      <c r="B7933" s="63" t="s">
        <v>15614</v>
      </c>
      <c r="C7933" s="67" t="s">
        <v>1844</v>
      </c>
      <c r="D7933" s="489">
        <v>1568.38</v>
      </c>
    </row>
    <row r="7934" spans="1:4" x14ac:dyDescent="0.25">
      <c r="A7934" s="67">
        <v>72000886</v>
      </c>
      <c r="B7934" s="63" t="s">
        <v>15615</v>
      </c>
      <c r="C7934" s="67" t="s">
        <v>75</v>
      </c>
      <c r="D7934" s="489">
        <v>38.21</v>
      </c>
    </row>
    <row r="7935" spans="1:4" x14ac:dyDescent="0.25">
      <c r="A7935" s="67">
        <v>72000881</v>
      </c>
      <c r="B7935" s="63" t="s">
        <v>1161</v>
      </c>
      <c r="C7935" s="67" t="s">
        <v>75</v>
      </c>
      <c r="D7935" s="489">
        <v>89.54</v>
      </c>
    </row>
    <row r="7936" spans="1:4" x14ac:dyDescent="0.25">
      <c r="A7936" s="67">
        <v>72000884</v>
      </c>
      <c r="B7936" s="63" t="s">
        <v>15616</v>
      </c>
      <c r="C7936" s="67" t="s">
        <v>75</v>
      </c>
      <c r="D7936" s="489">
        <v>21.41</v>
      </c>
    </row>
    <row r="7937" spans="1:4" x14ac:dyDescent="0.25">
      <c r="A7937" s="67">
        <v>72000890</v>
      </c>
      <c r="B7937" s="63" t="s">
        <v>15617</v>
      </c>
      <c r="C7937" s="67" t="s">
        <v>77</v>
      </c>
      <c r="D7937" s="489">
        <v>311.76</v>
      </c>
    </row>
    <row r="7938" spans="1:4" x14ac:dyDescent="0.25">
      <c r="A7938" s="67">
        <v>72000885</v>
      </c>
      <c r="B7938" s="63" t="s">
        <v>15618</v>
      </c>
      <c r="C7938" s="67" t="s">
        <v>75</v>
      </c>
      <c r="D7938" s="489">
        <v>55.6</v>
      </c>
    </row>
    <row r="7939" spans="1:4" x14ac:dyDescent="0.25">
      <c r="A7939" s="67">
        <v>72000879</v>
      </c>
      <c r="B7939" s="63" t="s">
        <v>1162</v>
      </c>
      <c r="C7939" s="67" t="s">
        <v>74</v>
      </c>
      <c r="D7939" s="489">
        <v>43.5</v>
      </c>
    </row>
    <row r="7940" spans="1:4" x14ac:dyDescent="0.25">
      <c r="A7940" s="67">
        <v>72000882</v>
      </c>
      <c r="B7940" s="63" t="s">
        <v>15619</v>
      </c>
      <c r="C7940" s="67" t="s">
        <v>75</v>
      </c>
      <c r="D7940" s="489">
        <v>109.88</v>
      </c>
    </row>
    <row r="7941" spans="1:4" x14ac:dyDescent="0.25">
      <c r="A7941" s="67">
        <v>72000891</v>
      </c>
      <c r="B7941" s="63" t="s">
        <v>15620</v>
      </c>
      <c r="C7941" s="67" t="s">
        <v>77</v>
      </c>
      <c r="D7941" s="489">
        <v>1412.08</v>
      </c>
    </row>
    <row r="7942" spans="1:4" x14ac:dyDescent="0.25">
      <c r="A7942" s="67">
        <v>72000888</v>
      </c>
      <c r="B7942" s="63" t="s">
        <v>15621</v>
      </c>
      <c r="C7942" s="67" t="s">
        <v>75</v>
      </c>
      <c r="D7942" s="489">
        <v>131.44</v>
      </c>
    </row>
    <row r="7943" spans="1:4" x14ac:dyDescent="0.25">
      <c r="A7943" s="67">
        <v>72000883</v>
      </c>
      <c r="B7943" s="63" t="s">
        <v>15622</v>
      </c>
      <c r="C7943" s="67" t="s">
        <v>75</v>
      </c>
      <c r="D7943" s="489">
        <v>127.14</v>
      </c>
    </row>
    <row r="7944" spans="1:4" x14ac:dyDescent="0.25">
      <c r="A7944" s="67">
        <v>72000880</v>
      </c>
      <c r="B7944" s="63" t="s">
        <v>15623</v>
      </c>
      <c r="C7944" s="67" t="s">
        <v>75</v>
      </c>
      <c r="D7944" s="489">
        <v>177.66</v>
      </c>
    </row>
    <row r="7945" spans="1:4" x14ac:dyDescent="0.25">
      <c r="A7945" s="67">
        <v>72000887</v>
      </c>
      <c r="B7945" s="63" t="s">
        <v>15624</v>
      </c>
      <c r="C7945" s="67" t="s">
        <v>75</v>
      </c>
      <c r="D7945" s="489">
        <v>218.7</v>
      </c>
    </row>
    <row r="7946" spans="1:4" x14ac:dyDescent="0.25">
      <c r="A7946" s="67">
        <v>72000889</v>
      </c>
      <c r="B7946" s="63" t="s">
        <v>15625</v>
      </c>
      <c r="C7946" s="67" t="s">
        <v>86</v>
      </c>
      <c r="D7946" s="489">
        <v>2196</v>
      </c>
    </row>
    <row r="7947" spans="1:4" x14ac:dyDescent="0.25">
      <c r="A7947" s="67">
        <v>72000909</v>
      </c>
      <c r="B7947" s="63" t="s">
        <v>15626</v>
      </c>
      <c r="C7947" s="67" t="s">
        <v>77</v>
      </c>
      <c r="D7947" s="489">
        <v>44.38</v>
      </c>
    </row>
    <row r="7948" spans="1:4" x14ac:dyDescent="0.25">
      <c r="A7948" s="67">
        <v>72000907</v>
      </c>
      <c r="B7948" s="63" t="s">
        <v>15627</v>
      </c>
      <c r="C7948" s="67" t="s">
        <v>77</v>
      </c>
      <c r="D7948" s="489">
        <v>619.51</v>
      </c>
    </row>
    <row r="7949" spans="1:4" x14ac:dyDescent="0.25">
      <c r="A7949" s="67">
        <v>72000908</v>
      </c>
      <c r="B7949" s="63" t="s">
        <v>15628</v>
      </c>
      <c r="C7949" s="67" t="s">
        <v>77</v>
      </c>
      <c r="D7949" s="489">
        <v>1347.66</v>
      </c>
    </row>
    <row r="7950" spans="1:4" x14ac:dyDescent="0.25">
      <c r="A7950" s="67">
        <v>72000894</v>
      </c>
      <c r="B7950" s="63" t="s">
        <v>15629</v>
      </c>
      <c r="C7950" s="67" t="s">
        <v>75</v>
      </c>
      <c r="D7950" s="489">
        <v>32.14</v>
      </c>
    </row>
    <row r="7951" spans="1:4" x14ac:dyDescent="0.25">
      <c r="A7951" s="67">
        <v>72000902</v>
      </c>
      <c r="B7951" s="63" t="s">
        <v>15630</v>
      </c>
      <c r="C7951" s="67" t="s">
        <v>13373</v>
      </c>
      <c r="D7951" s="489">
        <v>3679.2</v>
      </c>
    </row>
    <row r="7952" spans="1:4" x14ac:dyDescent="0.25">
      <c r="A7952" s="67">
        <v>472900</v>
      </c>
      <c r="B7952" s="63" t="s">
        <v>15631</v>
      </c>
      <c r="C7952" s="67"/>
      <c r="D7952" s="489"/>
    </row>
    <row r="7953" spans="1:4" x14ac:dyDescent="0.25">
      <c r="A7953" s="67">
        <v>72000842</v>
      </c>
      <c r="B7953" s="63" t="s">
        <v>15632</v>
      </c>
      <c r="C7953" s="67" t="s">
        <v>77</v>
      </c>
      <c r="D7953" s="489">
        <v>29.89</v>
      </c>
    </row>
    <row r="7954" spans="1:4" ht="25" x14ac:dyDescent="0.25">
      <c r="A7954" s="67">
        <v>72000841</v>
      </c>
      <c r="B7954" s="63" t="s">
        <v>15633</v>
      </c>
      <c r="C7954" s="67" t="s">
        <v>77</v>
      </c>
      <c r="D7954" s="489">
        <v>35.28</v>
      </c>
    </row>
    <row r="7955" spans="1:4" x14ac:dyDescent="0.25">
      <c r="A7955" s="67">
        <v>72000992</v>
      </c>
      <c r="B7955" s="63" t="s">
        <v>15872</v>
      </c>
      <c r="C7955" s="67" t="s">
        <v>74</v>
      </c>
      <c r="D7955" s="489">
        <v>4.93</v>
      </c>
    </row>
    <row r="7956" spans="1:4" ht="25" x14ac:dyDescent="0.25">
      <c r="A7956" s="67">
        <v>72000985</v>
      </c>
      <c r="B7956" s="63" t="s">
        <v>15873</v>
      </c>
      <c r="C7956" s="67" t="s">
        <v>4</v>
      </c>
      <c r="D7956" s="489">
        <v>636.17999999999995</v>
      </c>
    </row>
    <row r="7957" spans="1:4" x14ac:dyDescent="0.25">
      <c r="A7957" s="67">
        <v>72000837</v>
      </c>
      <c r="B7957" s="63" t="s">
        <v>15634</v>
      </c>
      <c r="C7957" s="67" t="s">
        <v>77</v>
      </c>
      <c r="D7957" s="489">
        <v>255.59</v>
      </c>
    </row>
    <row r="7958" spans="1:4" x14ac:dyDescent="0.25">
      <c r="A7958" s="67">
        <v>72000839</v>
      </c>
      <c r="B7958" s="63" t="s">
        <v>15635</v>
      </c>
      <c r="C7958" s="67" t="s">
        <v>77</v>
      </c>
      <c r="D7958" s="489">
        <v>474.57</v>
      </c>
    </row>
    <row r="7959" spans="1:4" x14ac:dyDescent="0.25">
      <c r="A7959" s="67">
        <v>72000838</v>
      </c>
      <c r="B7959" s="63" t="s">
        <v>15636</v>
      </c>
      <c r="C7959" s="67" t="s">
        <v>77</v>
      </c>
      <c r="D7959" s="489">
        <v>563.46</v>
      </c>
    </row>
    <row r="7960" spans="1:4" x14ac:dyDescent="0.25">
      <c r="A7960" s="67">
        <v>72000846</v>
      </c>
      <c r="B7960" s="63" t="s">
        <v>15637</v>
      </c>
      <c r="C7960" s="67" t="s">
        <v>77</v>
      </c>
      <c r="D7960" s="489">
        <v>46.89</v>
      </c>
    </row>
    <row r="7961" spans="1:4" x14ac:dyDescent="0.25">
      <c r="A7961" s="67">
        <v>72000977</v>
      </c>
      <c r="B7961" s="63" t="s">
        <v>15874</v>
      </c>
      <c r="C7961" s="67" t="s">
        <v>77</v>
      </c>
      <c r="D7961" s="489">
        <v>153.47999999999999</v>
      </c>
    </row>
    <row r="7962" spans="1:4" x14ac:dyDescent="0.25">
      <c r="A7962" s="67">
        <v>72000976</v>
      </c>
      <c r="B7962" s="63" t="s">
        <v>387</v>
      </c>
      <c r="C7962" s="67" t="s">
        <v>77</v>
      </c>
      <c r="D7962" s="489">
        <v>90.53</v>
      </c>
    </row>
    <row r="7963" spans="1:4" x14ac:dyDescent="0.25">
      <c r="A7963" s="67">
        <v>72000975</v>
      </c>
      <c r="B7963" s="63" t="s">
        <v>15875</v>
      </c>
      <c r="C7963" s="67" t="s">
        <v>77</v>
      </c>
      <c r="D7963" s="489">
        <v>75.23</v>
      </c>
    </row>
    <row r="7964" spans="1:4" x14ac:dyDescent="0.25">
      <c r="A7964" s="67">
        <v>72000978</v>
      </c>
      <c r="B7964" s="63" t="s">
        <v>15876</v>
      </c>
      <c r="C7964" s="67" t="s">
        <v>99</v>
      </c>
      <c r="D7964" s="489">
        <v>1062.33</v>
      </c>
    </row>
    <row r="7965" spans="1:4" x14ac:dyDescent="0.25">
      <c r="A7965" s="67">
        <v>72000972</v>
      </c>
      <c r="B7965" s="63" t="s">
        <v>15877</v>
      </c>
      <c r="C7965" s="67" t="s">
        <v>74</v>
      </c>
      <c r="D7965" s="489">
        <v>8.15</v>
      </c>
    </row>
    <row r="7966" spans="1:4" x14ac:dyDescent="0.25">
      <c r="A7966" s="67">
        <v>72000973</v>
      </c>
      <c r="B7966" s="63" t="s">
        <v>15878</v>
      </c>
      <c r="C7966" s="67" t="s">
        <v>74</v>
      </c>
      <c r="D7966" s="489">
        <v>8.69</v>
      </c>
    </row>
    <row r="7967" spans="1:4" x14ac:dyDescent="0.25">
      <c r="A7967" s="67">
        <v>72000843</v>
      </c>
      <c r="B7967" s="63" t="s">
        <v>15638</v>
      </c>
      <c r="C7967" s="67" t="s">
        <v>74</v>
      </c>
      <c r="D7967" s="489">
        <v>18.47</v>
      </c>
    </row>
    <row r="7968" spans="1:4" x14ac:dyDescent="0.25">
      <c r="A7968" s="67">
        <v>72000844</v>
      </c>
      <c r="B7968" s="63" t="s">
        <v>15639</v>
      </c>
      <c r="C7968" s="67" t="s">
        <v>74</v>
      </c>
      <c r="D7968" s="489">
        <v>19.760000000000002</v>
      </c>
    </row>
    <row r="7969" spans="1:4" ht="25" x14ac:dyDescent="0.25">
      <c r="A7969" s="67">
        <v>72000984</v>
      </c>
      <c r="B7969" s="63" t="s">
        <v>15879</v>
      </c>
      <c r="C7969" s="67" t="s">
        <v>77</v>
      </c>
      <c r="D7969" s="489">
        <v>609.13</v>
      </c>
    </row>
    <row r="7970" spans="1:4" x14ac:dyDescent="0.25">
      <c r="A7970" s="67">
        <v>72000983</v>
      </c>
      <c r="B7970" s="63" t="s">
        <v>15880</v>
      </c>
      <c r="C7970" s="67" t="s">
        <v>1844</v>
      </c>
      <c r="D7970" s="489">
        <v>2339.38</v>
      </c>
    </row>
    <row r="7971" spans="1:4" x14ac:dyDescent="0.25">
      <c r="A7971" s="67">
        <v>72000986</v>
      </c>
      <c r="B7971" s="63" t="s">
        <v>15881</v>
      </c>
      <c r="C7971" s="67" t="s">
        <v>99</v>
      </c>
      <c r="D7971" s="489">
        <v>780.13</v>
      </c>
    </row>
    <row r="7972" spans="1:4" x14ac:dyDescent="0.25">
      <c r="A7972" s="67">
        <v>72000905</v>
      </c>
      <c r="B7972" s="63" t="s">
        <v>389</v>
      </c>
      <c r="C7972" s="67" t="s">
        <v>77</v>
      </c>
      <c r="D7972" s="489">
        <v>386.64</v>
      </c>
    </row>
    <row r="7973" spans="1:4" x14ac:dyDescent="0.25">
      <c r="A7973" s="67">
        <v>72000840</v>
      </c>
      <c r="B7973" s="63" t="s">
        <v>390</v>
      </c>
      <c r="C7973" s="67" t="s">
        <v>77</v>
      </c>
      <c r="D7973" s="489">
        <v>521.5</v>
      </c>
    </row>
    <row r="7974" spans="1:4" x14ac:dyDescent="0.25">
      <c r="A7974" s="67">
        <v>72000974</v>
      </c>
      <c r="B7974" s="63" t="s">
        <v>391</v>
      </c>
      <c r="C7974" s="67" t="s">
        <v>77</v>
      </c>
      <c r="D7974" s="489">
        <v>380.49</v>
      </c>
    </row>
    <row r="7975" spans="1:4" x14ac:dyDescent="0.25">
      <c r="A7975" s="67">
        <v>72000979</v>
      </c>
      <c r="B7975" s="63" t="s">
        <v>15882</v>
      </c>
      <c r="C7975" s="67" t="s">
        <v>77</v>
      </c>
      <c r="D7975" s="489">
        <v>188.71</v>
      </c>
    </row>
    <row r="7976" spans="1:4" x14ac:dyDescent="0.25">
      <c r="A7976" s="67">
        <v>72000980</v>
      </c>
      <c r="B7976" s="63" t="s">
        <v>15883</v>
      </c>
      <c r="C7976" s="67" t="s">
        <v>74</v>
      </c>
      <c r="D7976" s="489">
        <v>23.16</v>
      </c>
    </row>
    <row r="7977" spans="1:4" x14ac:dyDescent="0.25">
      <c r="A7977" s="67">
        <v>72000981</v>
      </c>
      <c r="B7977" s="63" t="s">
        <v>392</v>
      </c>
      <c r="C7977" s="67" t="s">
        <v>74</v>
      </c>
      <c r="D7977" s="489">
        <v>37.61</v>
      </c>
    </row>
    <row r="7978" spans="1:4" x14ac:dyDescent="0.25">
      <c r="A7978" s="67">
        <v>72000982</v>
      </c>
      <c r="B7978" s="63" t="s">
        <v>15884</v>
      </c>
      <c r="C7978" s="67" t="s">
        <v>74</v>
      </c>
      <c r="D7978" s="489">
        <v>6.58</v>
      </c>
    </row>
    <row r="7979" spans="1:4" ht="25" x14ac:dyDescent="0.25">
      <c r="A7979" s="67">
        <v>473000</v>
      </c>
      <c r="B7979" s="63" t="s">
        <v>16573</v>
      </c>
      <c r="C7979" s="67"/>
      <c r="D7979" s="489"/>
    </row>
    <row r="7980" spans="1:4" x14ac:dyDescent="0.25">
      <c r="A7980" s="67">
        <v>72000863</v>
      </c>
      <c r="B7980" s="63" t="s">
        <v>15640</v>
      </c>
      <c r="C7980" s="67" t="s">
        <v>74</v>
      </c>
      <c r="D7980" s="489">
        <v>71.37</v>
      </c>
    </row>
    <row r="7981" spans="1:4" x14ac:dyDescent="0.25">
      <c r="A7981" s="67">
        <v>72000864</v>
      </c>
      <c r="B7981" s="63" t="s">
        <v>15641</v>
      </c>
      <c r="C7981" s="67" t="s">
        <v>75</v>
      </c>
      <c r="D7981" s="489">
        <v>197.92</v>
      </c>
    </row>
    <row r="7982" spans="1:4" x14ac:dyDescent="0.25">
      <c r="A7982" s="67">
        <v>72000858</v>
      </c>
      <c r="B7982" s="63" t="s">
        <v>15642</v>
      </c>
      <c r="C7982" s="67" t="s">
        <v>71</v>
      </c>
      <c r="D7982" s="489">
        <v>3366.5</v>
      </c>
    </row>
    <row r="7983" spans="1:4" x14ac:dyDescent="0.25">
      <c r="A7983" s="67">
        <v>72000859</v>
      </c>
      <c r="B7983" s="63" t="s">
        <v>15643</v>
      </c>
      <c r="C7983" s="67" t="s">
        <v>71</v>
      </c>
      <c r="D7983" s="489">
        <v>3366.5</v>
      </c>
    </row>
    <row r="7984" spans="1:4" x14ac:dyDescent="0.25">
      <c r="A7984" s="67">
        <v>72000861</v>
      </c>
      <c r="B7984" s="63" t="s">
        <v>15644</v>
      </c>
      <c r="C7984" s="67" t="s">
        <v>71</v>
      </c>
      <c r="D7984" s="489">
        <v>3760</v>
      </c>
    </row>
    <row r="7985" spans="1:4" x14ac:dyDescent="0.25">
      <c r="A7985" s="67">
        <v>72000862</v>
      </c>
      <c r="B7985" s="63" t="s">
        <v>15645</v>
      </c>
      <c r="C7985" s="67" t="s">
        <v>71</v>
      </c>
      <c r="D7985" s="489">
        <v>3760</v>
      </c>
    </row>
    <row r="7986" spans="1:4" x14ac:dyDescent="0.25">
      <c r="A7986" s="67">
        <v>72000865</v>
      </c>
      <c r="B7986" s="63" t="s">
        <v>15646</v>
      </c>
      <c r="C7986" s="67" t="s">
        <v>71</v>
      </c>
      <c r="D7986" s="489">
        <v>740.76</v>
      </c>
    </row>
    <row r="7987" spans="1:4" x14ac:dyDescent="0.25">
      <c r="A7987" s="67">
        <v>72000866</v>
      </c>
      <c r="B7987" s="63" t="s">
        <v>15647</v>
      </c>
      <c r="C7987" s="67" t="s">
        <v>71</v>
      </c>
      <c r="D7987" s="489">
        <v>740.76</v>
      </c>
    </row>
    <row r="7988" spans="1:4" x14ac:dyDescent="0.25">
      <c r="A7988" s="67">
        <v>72000867</v>
      </c>
      <c r="B7988" s="63" t="s">
        <v>15648</v>
      </c>
      <c r="C7988" s="67" t="s">
        <v>71</v>
      </c>
      <c r="D7988" s="489">
        <v>827.98</v>
      </c>
    </row>
    <row r="7989" spans="1:4" x14ac:dyDescent="0.25">
      <c r="A7989" s="67">
        <v>72000868</v>
      </c>
      <c r="B7989" s="63" t="s">
        <v>15649</v>
      </c>
      <c r="C7989" s="67" t="s">
        <v>75</v>
      </c>
      <c r="D7989" s="489">
        <v>278.02999999999997</v>
      </c>
    </row>
    <row r="7990" spans="1:4" x14ac:dyDescent="0.25">
      <c r="A7990" s="67">
        <v>72000869</v>
      </c>
      <c r="B7990" s="63" t="s">
        <v>15650</v>
      </c>
      <c r="C7990" s="67" t="s">
        <v>75</v>
      </c>
      <c r="D7990" s="489">
        <v>125.76</v>
      </c>
    </row>
    <row r="7991" spans="1:4" x14ac:dyDescent="0.25">
      <c r="A7991" s="67">
        <v>72000871</v>
      </c>
      <c r="B7991" s="63" t="s">
        <v>15651</v>
      </c>
      <c r="C7991" s="67" t="s">
        <v>75</v>
      </c>
      <c r="D7991" s="489">
        <v>163</v>
      </c>
    </row>
    <row r="7992" spans="1:4" x14ac:dyDescent="0.25">
      <c r="A7992" s="67">
        <v>72000870</v>
      </c>
      <c r="B7992" s="63" t="s">
        <v>15652</v>
      </c>
      <c r="C7992" s="67" t="s">
        <v>75</v>
      </c>
      <c r="D7992" s="489">
        <v>265.14</v>
      </c>
    </row>
    <row r="7993" spans="1:4" x14ac:dyDescent="0.25">
      <c r="A7993" s="67">
        <v>72000943</v>
      </c>
      <c r="B7993" s="63" t="s">
        <v>15653</v>
      </c>
      <c r="C7993" s="67" t="s">
        <v>75</v>
      </c>
      <c r="D7993" s="489">
        <v>179.5</v>
      </c>
    </row>
    <row r="7994" spans="1:4" x14ac:dyDescent="0.25">
      <c r="A7994" s="67">
        <v>72000942</v>
      </c>
      <c r="B7994" s="63" t="s">
        <v>15654</v>
      </c>
      <c r="C7994" s="67" t="s">
        <v>75</v>
      </c>
      <c r="D7994" s="489">
        <v>281.64</v>
      </c>
    </row>
    <row r="7995" spans="1:4" x14ac:dyDescent="0.25">
      <c r="A7995" s="67">
        <v>72000849</v>
      </c>
      <c r="B7995" s="63" t="s">
        <v>15655</v>
      </c>
      <c r="C7995" s="67" t="s">
        <v>75</v>
      </c>
      <c r="D7995" s="489">
        <v>31.67</v>
      </c>
    </row>
    <row r="7996" spans="1:4" x14ac:dyDescent="0.25">
      <c r="A7996" s="67">
        <v>72000850</v>
      </c>
      <c r="B7996" s="63" t="s">
        <v>15656</v>
      </c>
      <c r="C7996" s="67" t="s">
        <v>75</v>
      </c>
      <c r="D7996" s="489">
        <v>31.67</v>
      </c>
    </row>
    <row r="7997" spans="1:4" x14ac:dyDescent="0.25">
      <c r="A7997" s="67">
        <v>72000952</v>
      </c>
      <c r="B7997" s="63" t="s">
        <v>15657</v>
      </c>
      <c r="C7997" s="67" t="s">
        <v>75</v>
      </c>
      <c r="D7997" s="489">
        <v>310.48</v>
      </c>
    </row>
    <row r="7998" spans="1:4" x14ac:dyDescent="0.25">
      <c r="A7998" s="67">
        <v>72000953</v>
      </c>
      <c r="B7998" s="63" t="s">
        <v>15658</v>
      </c>
      <c r="C7998" s="67" t="s">
        <v>75</v>
      </c>
      <c r="D7998" s="489">
        <v>603.85</v>
      </c>
    </row>
    <row r="7999" spans="1:4" x14ac:dyDescent="0.25">
      <c r="A7999" s="67">
        <v>72000954</v>
      </c>
      <c r="B7999" s="63" t="s">
        <v>15659</v>
      </c>
      <c r="C7999" s="67" t="s">
        <v>75</v>
      </c>
      <c r="D7999" s="489">
        <v>620.36</v>
      </c>
    </row>
    <row r="8000" spans="1:4" x14ac:dyDescent="0.25">
      <c r="A8000" s="67">
        <v>72000872</v>
      </c>
      <c r="B8000" s="63" t="s">
        <v>15660</v>
      </c>
      <c r="C8000" s="67" t="s">
        <v>75</v>
      </c>
      <c r="D8000" s="489">
        <v>247.12</v>
      </c>
    </row>
    <row r="8001" spans="1:4" x14ac:dyDescent="0.25">
      <c r="A8001" s="67">
        <v>72000873</v>
      </c>
      <c r="B8001" s="63" t="s">
        <v>15661</v>
      </c>
      <c r="C8001" s="67" t="s">
        <v>75</v>
      </c>
      <c r="D8001" s="489">
        <v>537.21</v>
      </c>
    </row>
    <row r="8002" spans="1:4" ht="25" x14ac:dyDescent="0.25">
      <c r="A8002" s="67">
        <v>72000874</v>
      </c>
      <c r="B8002" s="63" t="s">
        <v>15662</v>
      </c>
      <c r="C8002" s="67" t="s">
        <v>75</v>
      </c>
      <c r="D8002" s="489">
        <v>546.92999999999995</v>
      </c>
    </row>
    <row r="8003" spans="1:4" x14ac:dyDescent="0.25">
      <c r="A8003" s="67">
        <v>72000854</v>
      </c>
      <c r="B8003" s="63" t="s">
        <v>15663</v>
      </c>
      <c r="C8003" s="67" t="s">
        <v>75</v>
      </c>
      <c r="D8003" s="489">
        <v>16.440000000000001</v>
      </c>
    </row>
    <row r="8004" spans="1:4" x14ac:dyDescent="0.25">
      <c r="A8004" s="67">
        <v>72000855</v>
      </c>
      <c r="B8004" s="63" t="s">
        <v>15664</v>
      </c>
      <c r="C8004" s="67" t="s">
        <v>75</v>
      </c>
      <c r="D8004" s="489">
        <v>16.440000000000001</v>
      </c>
    </row>
    <row r="8005" spans="1:4" x14ac:dyDescent="0.25">
      <c r="A8005" s="67">
        <v>72000848</v>
      </c>
      <c r="B8005" s="63" t="s">
        <v>15665</v>
      </c>
      <c r="C8005" s="67" t="s">
        <v>71</v>
      </c>
      <c r="D8005" s="489">
        <v>170.57</v>
      </c>
    </row>
    <row r="8006" spans="1:4" x14ac:dyDescent="0.25">
      <c r="A8006" s="67">
        <v>72000860</v>
      </c>
      <c r="B8006" s="63" t="s">
        <v>15666</v>
      </c>
      <c r="C8006" s="67" t="s">
        <v>75</v>
      </c>
      <c r="D8006" s="489">
        <v>190.43</v>
      </c>
    </row>
    <row r="8007" spans="1:4" x14ac:dyDescent="0.25">
      <c r="A8007" s="67">
        <v>72000847</v>
      </c>
      <c r="B8007" s="63" t="s">
        <v>15667</v>
      </c>
      <c r="C8007" s="67" t="s">
        <v>71</v>
      </c>
      <c r="D8007" s="489">
        <v>254.68</v>
      </c>
    </row>
    <row r="8008" spans="1:4" x14ac:dyDescent="0.25">
      <c r="A8008" s="67">
        <v>72000856</v>
      </c>
      <c r="B8008" s="63" t="s">
        <v>15668</v>
      </c>
      <c r="C8008" s="67" t="s">
        <v>75</v>
      </c>
      <c r="D8008" s="489">
        <v>28.61</v>
      </c>
    </row>
    <row r="8009" spans="1:4" x14ac:dyDescent="0.25">
      <c r="A8009" s="67">
        <v>72000857</v>
      </c>
      <c r="B8009" s="63" t="s">
        <v>15669</v>
      </c>
      <c r="C8009" s="67" t="s">
        <v>75</v>
      </c>
      <c r="D8009" s="489">
        <v>31.72</v>
      </c>
    </row>
    <row r="8010" spans="1:4" x14ac:dyDescent="0.25">
      <c r="A8010" s="67">
        <v>72000852</v>
      </c>
      <c r="B8010" s="63" t="s">
        <v>15670</v>
      </c>
      <c r="C8010" s="67" t="s">
        <v>71</v>
      </c>
      <c r="D8010" s="489">
        <v>277.68</v>
      </c>
    </row>
    <row r="8011" spans="1:4" x14ac:dyDescent="0.25">
      <c r="A8011" s="67">
        <v>72000853</v>
      </c>
      <c r="B8011" s="63" t="s">
        <v>15671</v>
      </c>
      <c r="C8011" s="67" t="s">
        <v>71</v>
      </c>
      <c r="D8011" s="489">
        <v>277.68</v>
      </c>
    </row>
    <row r="8012" spans="1:4" x14ac:dyDescent="0.25">
      <c r="A8012" s="67">
        <v>72000851</v>
      </c>
      <c r="B8012" s="63" t="s">
        <v>15672</v>
      </c>
      <c r="C8012" s="67" t="s">
        <v>71</v>
      </c>
      <c r="D8012" s="489">
        <v>178.84</v>
      </c>
    </row>
    <row r="8013" spans="1:4" x14ac:dyDescent="0.25">
      <c r="A8013" s="67">
        <v>72000875</v>
      </c>
      <c r="B8013" s="63" t="s">
        <v>15673</v>
      </c>
      <c r="C8013" s="67" t="s">
        <v>71</v>
      </c>
      <c r="D8013" s="489">
        <v>57.63</v>
      </c>
    </row>
    <row r="8014" spans="1:4" x14ac:dyDescent="0.25">
      <c r="A8014" s="67">
        <v>72000876</v>
      </c>
      <c r="B8014" s="63" t="s">
        <v>15674</v>
      </c>
      <c r="C8014" s="67" t="s">
        <v>71</v>
      </c>
      <c r="D8014" s="489">
        <v>57.63</v>
      </c>
    </row>
    <row r="8015" spans="1:4" x14ac:dyDescent="0.25">
      <c r="A8015" s="67">
        <v>72000878</v>
      </c>
      <c r="B8015" s="63" t="s">
        <v>15675</v>
      </c>
      <c r="C8015" s="67" t="s">
        <v>305</v>
      </c>
      <c r="D8015" s="489">
        <v>1.05</v>
      </c>
    </row>
    <row r="8016" spans="1:4" x14ac:dyDescent="0.25">
      <c r="A8016" s="67">
        <v>72000877</v>
      </c>
      <c r="B8016" s="63" t="s">
        <v>15676</v>
      </c>
      <c r="C8016" s="67" t="s">
        <v>305</v>
      </c>
      <c r="D8016" s="489">
        <v>1.73</v>
      </c>
    </row>
    <row r="8017" spans="1:4" x14ac:dyDescent="0.25">
      <c r="A8017" s="67">
        <v>470100</v>
      </c>
      <c r="B8017" s="63" t="s">
        <v>15677</v>
      </c>
      <c r="C8017" s="67"/>
      <c r="D8017" s="489"/>
    </row>
    <row r="8018" spans="1:4" ht="25" x14ac:dyDescent="0.25">
      <c r="A8018" s="67">
        <v>72001341</v>
      </c>
      <c r="B8018" s="63" t="s">
        <v>15678</v>
      </c>
      <c r="C8018" s="67" t="s">
        <v>77</v>
      </c>
      <c r="D8018" s="489">
        <v>530.1</v>
      </c>
    </row>
    <row r="8019" spans="1:4" ht="25" x14ac:dyDescent="0.25">
      <c r="A8019" s="67">
        <v>72001342</v>
      </c>
      <c r="B8019" s="63" t="s">
        <v>15679</v>
      </c>
      <c r="C8019" s="67" t="s">
        <v>77</v>
      </c>
      <c r="D8019" s="489">
        <v>530.1</v>
      </c>
    </row>
    <row r="8020" spans="1:4" ht="25" x14ac:dyDescent="0.25">
      <c r="A8020" s="67">
        <v>72001343</v>
      </c>
      <c r="B8020" s="63" t="s">
        <v>15680</v>
      </c>
      <c r="C8020" s="67" t="s">
        <v>77</v>
      </c>
      <c r="D8020" s="489">
        <v>219.38</v>
      </c>
    </row>
    <row r="8021" spans="1:4" x14ac:dyDescent="0.25">
      <c r="A8021" s="67">
        <v>72000015</v>
      </c>
      <c r="B8021" s="63" t="s">
        <v>15681</v>
      </c>
      <c r="C8021" s="67" t="s">
        <v>77</v>
      </c>
      <c r="D8021" s="489">
        <v>169.44</v>
      </c>
    </row>
    <row r="8022" spans="1:4" x14ac:dyDescent="0.25">
      <c r="A8022" s="67">
        <v>72000014</v>
      </c>
      <c r="B8022" s="63" t="s">
        <v>15682</v>
      </c>
      <c r="C8022" s="67" t="s">
        <v>77</v>
      </c>
      <c r="D8022" s="489">
        <v>169.44</v>
      </c>
    </row>
    <row r="8023" spans="1:4" x14ac:dyDescent="0.25">
      <c r="A8023" s="67">
        <v>72000013</v>
      </c>
      <c r="B8023" s="63" t="s">
        <v>15683</v>
      </c>
      <c r="C8023" s="67" t="s">
        <v>77</v>
      </c>
      <c r="D8023" s="489">
        <v>74.650000000000006</v>
      </c>
    </row>
    <row r="8024" spans="1:4" x14ac:dyDescent="0.25">
      <c r="A8024" s="67">
        <v>72000008</v>
      </c>
      <c r="B8024" s="63" t="s">
        <v>15684</v>
      </c>
      <c r="C8024" s="67" t="s">
        <v>77</v>
      </c>
      <c r="D8024" s="489">
        <v>234.76</v>
      </c>
    </row>
    <row r="8025" spans="1:4" x14ac:dyDescent="0.25">
      <c r="A8025" s="67">
        <v>72000018</v>
      </c>
      <c r="B8025" s="63" t="s">
        <v>15685</v>
      </c>
      <c r="C8025" s="67" t="s">
        <v>77</v>
      </c>
      <c r="D8025" s="489">
        <v>1013.15</v>
      </c>
    </row>
    <row r="8026" spans="1:4" x14ac:dyDescent="0.25">
      <c r="A8026" s="67">
        <v>72000017</v>
      </c>
      <c r="B8026" s="63" t="s">
        <v>15686</v>
      </c>
      <c r="C8026" s="67" t="s">
        <v>77</v>
      </c>
      <c r="D8026" s="489">
        <v>966.06</v>
      </c>
    </row>
    <row r="8027" spans="1:4" x14ac:dyDescent="0.25">
      <c r="A8027" s="67">
        <v>72000016</v>
      </c>
      <c r="B8027" s="63" t="s">
        <v>15687</v>
      </c>
      <c r="C8027" s="67" t="s">
        <v>77</v>
      </c>
      <c r="D8027" s="489">
        <v>894.34</v>
      </c>
    </row>
    <row r="8028" spans="1:4" x14ac:dyDescent="0.25">
      <c r="A8028" s="67">
        <v>72000024</v>
      </c>
      <c r="B8028" s="63" t="s">
        <v>15688</v>
      </c>
      <c r="C8028" s="67" t="s">
        <v>77</v>
      </c>
      <c r="D8028" s="489">
        <v>1481.78</v>
      </c>
    </row>
    <row r="8029" spans="1:4" x14ac:dyDescent="0.25">
      <c r="A8029" s="67">
        <v>72000023</v>
      </c>
      <c r="B8029" s="63" t="s">
        <v>15689</v>
      </c>
      <c r="C8029" s="67" t="s">
        <v>77</v>
      </c>
      <c r="D8029" s="489">
        <v>1434.69</v>
      </c>
    </row>
    <row r="8030" spans="1:4" x14ac:dyDescent="0.25">
      <c r="A8030" s="67">
        <v>72000022</v>
      </c>
      <c r="B8030" s="63" t="s">
        <v>15690</v>
      </c>
      <c r="C8030" s="67" t="s">
        <v>77</v>
      </c>
      <c r="D8030" s="489">
        <v>1167.67</v>
      </c>
    </row>
    <row r="8031" spans="1:4" x14ac:dyDescent="0.25">
      <c r="A8031" s="67">
        <v>72000020</v>
      </c>
      <c r="B8031" s="63" t="s">
        <v>15691</v>
      </c>
      <c r="C8031" s="67" t="s">
        <v>77</v>
      </c>
      <c r="D8031" s="489">
        <v>688.91</v>
      </c>
    </row>
    <row r="8032" spans="1:4" x14ac:dyDescent="0.25">
      <c r="A8032" s="67">
        <v>72000021</v>
      </c>
      <c r="B8032" s="63" t="s">
        <v>15692</v>
      </c>
      <c r="C8032" s="67" t="s">
        <v>77</v>
      </c>
      <c r="D8032" s="489">
        <v>858.99</v>
      </c>
    </row>
    <row r="8033" spans="1:4" x14ac:dyDescent="0.25">
      <c r="A8033" s="67">
        <v>72000019</v>
      </c>
      <c r="B8033" s="63" t="s">
        <v>15693</v>
      </c>
      <c r="C8033" s="67" t="s">
        <v>77</v>
      </c>
      <c r="D8033" s="489">
        <v>601.89</v>
      </c>
    </row>
    <row r="8034" spans="1:4" x14ac:dyDescent="0.25">
      <c r="A8034" s="67">
        <v>72000007</v>
      </c>
      <c r="B8034" s="63" t="s">
        <v>15694</v>
      </c>
      <c r="C8034" s="67" t="s">
        <v>77</v>
      </c>
      <c r="D8034" s="489">
        <v>386.8</v>
      </c>
    </row>
    <row r="8035" spans="1:4" x14ac:dyDescent="0.25">
      <c r="A8035" s="67">
        <v>72000003</v>
      </c>
      <c r="B8035" s="63" t="s">
        <v>15695</v>
      </c>
      <c r="C8035" s="67" t="s">
        <v>77</v>
      </c>
      <c r="D8035" s="489">
        <v>364.32</v>
      </c>
    </row>
    <row r="8036" spans="1:4" x14ac:dyDescent="0.25">
      <c r="A8036" s="67">
        <v>72000002</v>
      </c>
      <c r="B8036" s="63" t="s">
        <v>15696</v>
      </c>
      <c r="C8036" s="67" t="s">
        <v>77</v>
      </c>
      <c r="D8036" s="489">
        <v>334.58</v>
      </c>
    </row>
    <row r="8037" spans="1:4" x14ac:dyDescent="0.25">
      <c r="A8037" s="67">
        <v>72000012</v>
      </c>
      <c r="B8037" s="63" t="s">
        <v>15697</v>
      </c>
      <c r="C8037" s="67" t="s">
        <v>77</v>
      </c>
      <c r="D8037" s="489">
        <v>546.92999999999995</v>
      </c>
    </row>
    <row r="8038" spans="1:4" x14ac:dyDescent="0.25">
      <c r="A8038" s="67">
        <v>72000011</v>
      </c>
      <c r="B8038" s="63" t="s">
        <v>15698</v>
      </c>
      <c r="C8038" s="67" t="s">
        <v>77</v>
      </c>
      <c r="D8038" s="489">
        <v>524.45000000000005</v>
      </c>
    </row>
    <row r="8039" spans="1:4" x14ac:dyDescent="0.25">
      <c r="A8039" s="67">
        <v>72000010</v>
      </c>
      <c r="B8039" s="63" t="s">
        <v>15699</v>
      </c>
      <c r="C8039" s="67" t="s">
        <v>77</v>
      </c>
      <c r="D8039" s="489">
        <v>399.92</v>
      </c>
    </row>
    <row r="8040" spans="1:4" x14ac:dyDescent="0.25">
      <c r="A8040" s="67">
        <v>72000009</v>
      </c>
      <c r="B8040" s="63" t="s">
        <v>15700</v>
      </c>
      <c r="C8040" s="67" t="s">
        <v>77</v>
      </c>
      <c r="D8040" s="489">
        <v>302.06</v>
      </c>
    </row>
    <row r="8041" spans="1:4" x14ac:dyDescent="0.25">
      <c r="A8041" s="67">
        <v>471800</v>
      </c>
      <c r="B8041" s="63" t="s">
        <v>15701</v>
      </c>
      <c r="C8041" s="67"/>
      <c r="D8041" s="489"/>
    </row>
    <row r="8042" spans="1:4" x14ac:dyDescent="0.25">
      <c r="A8042" s="67">
        <v>72000467</v>
      </c>
      <c r="B8042" s="63" t="s">
        <v>15702</v>
      </c>
      <c r="C8042" s="67" t="s">
        <v>77</v>
      </c>
      <c r="D8042" s="489">
        <v>93.31</v>
      </c>
    </row>
    <row r="8043" spans="1:4" x14ac:dyDescent="0.25">
      <c r="A8043" s="67">
        <v>72000466</v>
      </c>
      <c r="B8043" s="63" t="s">
        <v>15703</v>
      </c>
      <c r="C8043" s="67" t="s">
        <v>77</v>
      </c>
      <c r="D8043" s="489">
        <v>93.31</v>
      </c>
    </row>
    <row r="8044" spans="1:4" x14ac:dyDescent="0.25">
      <c r="A8044" s="67">
        <v>72000465</v>
      </c>
      <c r="B8044" s="63" t="s">
        <v>15704</v>
      </c>
      <c r="C8044" s="67" t="s">
        <v>77</v>
      </c>
      <c r="D8044" s="489">
        <v>93.31</v>
      </c>
    </row>
    <row r="8045" spans="1:4" x14ac:dyDescent="0.25">
      <c r="A8045" s="67">
        <v>72000460</v>
      </c>
      <c r="B8045" s="63" t="s">
        <v>15705</v>
      </c>
      <c r="C8045" s="67" t="s">
        <v>77</v>
      </c>
      <c r="D8045" s="489">
        <v>290.48</v>
      </c>
    </row>
    <row r="8046" spans="1:4" x14ac:dyDescent="0.25">
      <c r="A8046" s="67">
        <v>72000459</v>
      </c>
      <c r="B8046" s="63" t="s">
        <v>15706</v>
      </c>
      <c r="C8046" s="67" t="s">
        <v>77</v>
      </c>
      <c r="D8046" s="489">
        <v>576.46</v>
      </c>
    </row>
    <row r="8047" spans="1:4" x14ac:dyDescent="0.25">
      <c r="A8047" s="67">
        <v>72000458</v>
      </c>
      <c r="B8047" s="63" t="s">
        <v>15707</v>
      </c>
      <c r="C8047" s="67" t="s">
        <v>77</v>
      </c>
      <c r="D8047" s="489">
        <v>547.25</v>
      </c>
    </row>
    <row r="8048" spans="1:4" x14ac:dyDescent="0.25">
      <c r="A8048" s="67">
        <v>72000457</v>
      </c>
      <c r="B8048" s="63" t="s">
        <v>15708</v>
      </c>
      <c r="C8048" s="67" t="s">
        <v>77</v>
      </c>
      <c r="D8048" s="489">
        <v>423.9</v>
      </c>
    </row>
    <row r="8049" spans="1:4" x14ac:dyDescent="0.25">
      <c r="A8049" s="67">
        <v>72000464</v>
      </c>
      <c r="B8049" s="63" t="s">
        <v>15709</v>
      </c>
      <c r="C8049" s="67" t="s">
        <v>77</v>
      </c>
      <c r="D8049" s="489">
        <v>615.53</v>
      </c>
    </row>
    <row r="8050" spans="1:4" x14ac:dyDescent="0.25">
      <c r="A8050" s="67">
        <v>72000463</v>
      </c>
      <c r="B8050" s="63" t="s">
        <v>15710</v>
      </c>
      <c r="C8050" s="67" t="s">
        <v>77</v>
      </c>
      <c r="D8050" s="489">
        <v>593.04999999999995</v>
      </c>
    </row>
    <row r="8051" spans="1:4" x14ac:dyDescent="0.25">
      <c r="A8051" s="67">
        <v>72000462</v>
      </c>
      <c r="B8051" s="63" t="s">
        <v>15711</v>
      </c>
      <c r="C8051" s="67" t="s">
        <v>77</v>
      </c>
      <c r="D8051" s="489">
        <v>468.52</v>
      </c>
    </row>
    <row r="8052" spans="1:4" x14ac:dyDescent="0.25">
      <c r="A8052" s="67">
        <v>72000461</v>
      </c>
      <c r="B8052" s="63" t="s">
        <v>15712</v>
      </c>
      <c r="C8052" s="67" t="s">
        <v>77</v>
      </c>
      <c r="D8052" s="489">
        <v>327.88</v>
      </c>
    </row>
    <row r="8053" spans="1:4" x14ac:dyDescent="0.25">
      <c r="A8053" s="67">
        <v>470500</v>
      </c>
      <c r="B8053" s="63" t="s">
        <v>15713</v>
      </c>
      <c r="C8053" s="67"/>
      <c r="D8053" s="489"/>
    </row>
    <row r="8054" spans="1:4" x14ac:dyDescent="0.25">
      <c r="A8054" s="67">
        <v>72001133</v>
      </c>
      <c r="B8054" s="63" t="s">
        <v>15714</v>
      </c>
      <c r="C8054" s="67" t="s">
        <v>77</v>
      </c>
      <c r="D8054" s="489">
        <v>233.33</v>
      </c>
    </row>
    <row r="8055" spans="1:4" x14ac:dyDescent="0.25">
      <c r="A8055" s="67">
        <v>72001134</v>
      </c>
      <c r="B8055" s="63" t="s">
        <v>15715</v>
      </c>
      <c r="C8055" s="67" t="s">
        <v>77</v>
      </c>
      <c r="D8055" s="489">
        <v>197.61</v>
      </c>
    </row>
    <row r="8056" spans="1:4" x14ac:dyDescent="0.25">
      <c r="A8056" s="67">
        <v>72001135</v>
      </c>
      <c r="B8056" s="63" t="s">
        <v>15716</v>
      </c>
      <c r="C8056" s="67" t="s">
        <v>77</v>
      </c>
      <c r="D8056" s="489">
        <v>171.62</v>
      </c>
    </row>
    <row r="8057" spans="1:4" x14ac:dyDescent="0.25">
      <c r="A8057" s="67">
        <v>72000196</v>
      </c>
      <c r="B8057" s="63" t="s">
        <v>15717</v>
      </c>
      <c r="C8057" s="67" t="s">
        <v>77</v>
      </c>
      <c r="D8057" s="489">
        <v>171.57</v>
      </c>
    </row>
    <row r="8058" spans="1:4" x14ac:dyDescent="0.25">
      <c r="A8058" s="67">
        <v>72000197</v>
      </c>
      <c r="B8058" s="63" t="s">
        <v>15718</v>
      </c>
      <c r="C8058" s="67" t="s">
        <v>77</v>
      </c>
      <c r="D8058" s="489">
        <v>274.23</v>
      </c>
    </row>
    <row r="8059" spans="1:4" x14ac:dyDescent="0.25">
      <c r="A8059" s="67">
        <v>72000194</v>
      </c>
      <c r="B8059" s="63" t="s">
        <v>15719</v>
      </c>
      <c r="C8059" s="67" t="s">
        <v>77</v>
      </c>
      <c r="D8059" s="489">
        <v>500.38</v>
      </c>
    </row>
    <row r="8060" spans="1:4" x14ac:dyDescent="0.25">
      <c r="A8060" s="67">
        <v>72000193</v>
      </c>
      <c r="B8060" s="63" t="s">
        <v>15720</v>
      </c>
      <c r="C8060" s="67" t="s">
        <v>77</v>
      </c>
      <c r="D8060" s="489">
        <v>461.16</v>
      </c>
    </row>
    <row r="8061" spans="1:4" ht="25" x14ac:dyDescent="0.25">
      <c r="A8061" s="67">
        <v>72000195</v>
      </c>
      <c r="B8061" s="63" t="s">
        <v>15721</v>
      </c>
      <c r="C8061" s="67" t="s">
        <v>77</v>
      </c>
      <c r="D8061" s="489">
        <v>662.82</v>
      </c>
    </row>
    <row r="8062" spans="1:4" x14ac:dyDescent="0.25">
      <c r="A8062" s="67">
        <v>72001317</v>
      </c>
      <c r="B8062" s="63" t="s">
        <v>15722</v>
      </c>
      <c r="C8062" s="67" t="s">
        <v>77</v>
      </c>
      <c r="D8062" s="489">
        <v>274.95999999999998</v>
      </c>
    </row>
    <row r="8063" spans="1:4" x14ac:dyDescent="0.25">
      <c r="A8063" s="67">
        <v>72001318</v>
      </c>
      <c r="B8063" s="63" t="s">
        <v>15723</v>
      </c>
      <c r="C8063" s="67" t="s">
        <v>77</v>
      </c>
      <c r="D8063" s="489">
        <v>274.95999999999998</v>
      </c>
    </row>
    <row r="8064" spans="1:4" x14ac:dyDescent="0.25">
      <c r="A8064" s="67">
        <v>72001319</v>
      </c>
      <c r="B8064" s="63" t="s">
        <v>15724</v>
      </c>
      <c r="C8064" s="67" t="s">
        <v>77</v>
      </c>
      <c r="D8064" s="489">
        <v>117.85</v>
      </c>
    </row>
    <row r="8065" spans="1:4" x14ac:dyDescent="0.25">
      <c r="A8065" s="67">
        <v>472200</v>
      </c>
      <c r="B8065" s="63" t="s">
        <v>15725</v>
      </c>
      <c r="C8065" s="67"/>
      <c r="D8065" s="489"/>
    </row>
    <row r="8066" spans="1:4" x14ac:dyDescent="0.25">
      <c r="A8066" s="67">
        <v>72001124</v>
      </c>
      <c r="B8066" s="63" t="s">
        <v>15726</v>
      </c>
      <c r="C8066" s="67" t="s">
        <v>74</v>
      </c>
      <c r="D8066" s="489">
        <v>479.36</v>
      </c>
    </row>
    <row r="8067" spans="1:4" x14ac:dyDescent="0.25">
      <c r="A8067" s="67">
        <v>72001125</v>
      </c>
      <c r="B8067" s="63" t="s">
        <v>15727</v>
      </c>
      <c r="C8067" s="67" t="s">
        <v>74</v>
      </c>
      <c r="D8067" s="489">
        <v>442.58</v>
      </c>
    </row>
    <row r="8068" spans="1:4" x14ac:dyDescent="0.25">
      <c r="A8068" s="67">
        <v>72001126</v>
      </c>
      <c r="B8068" s="63" t="s">
        <v>15728</v>
      </c>
      <c r="C8068" s="67" t="s">
        <v>74</v>
      </c>
      <c r="D8068" s="489">
        <v>435.33</v>
      </c>
    </row>
    <row r="8069" spans="1:4" x14ac:dyDescent="0.25">
      <c r="A8069" s="67">
        <v>72001127</v>
      </c>
      <c r="B8069" s="63" t="s">
        <v>15729</v>
      </c>
      <c r="C8069" s="67" t="s">
        <v>74</v>
      </c>
      <c r="D8069" s="489">
        <v>900.4</v>
      </c>
    </row>
    <row r="8070" spans="1:4" x14ac:dyDescent="0.25">
      <c r="A8070" s="67">
        <v>72001128</v>
      </c>
      <c r="B8070" s="63" t="s">
        <v>15730</v>
      </c>
      <c r="C8070" s="67" t="s">
        <v>74</v>
      </c>
      <c r="D8070" s="489">
        <v>859.49</v>
      </c>
    </row>
    <row r="8071" spans="1:4" x14ac:dyDescent="0.25">
      <c r="A8071" s="67">
        <v>72001129</v>
      </c>
      <c r="B8071" s="63" t="s">
        <v>15731</v>
      </c>
      <c r="C8071" s="67" t="s">
        <v>74</v>
      </c>
      <c r="D8071" s="489">
        <v>853.03</v>
      </c>
    </row>
    <row r="8072" spans="1:4" x14ac:dyDescent="0.25">
      <c r="A8072" s="67">
        <v>72001130</v>
      </c>
      <c r="B8072" s="63" t="s">
        <v>15732</v>
      </c>
      <c r="C8072" s="67" t="s">
        <v>74</v>
      </c>
      <c r="D8072" s="489">
        <v>1259.9100000000001</v>
      </c>
    </row>
    <row r="8073" spans="1:4" x14ac:dyDescent="0.25">
      <c r="A8073" s="67">
        <v>72001131</v>
      </c>
      <c r="B8073" s="63" t="s">
        <v>15733</v>
      </c>
      <c r="C8073" s="67" t="s">
        <v>74</v>
      </c>
      <c r="D8073" s="489">
        <v>1204.73</v>
      </c>
    </row>
    <row r="8074" spans="1:4" x14ac:dyDescent="0.25">
      <c r="A8074" s="67">
        <v>72001132</v>
      </c>
      <c r="B8074" s="63" t="s">
        <v>15734</v>
      </c>
      <c r="C8074" s="67" t="s">
        <v>74</v>
      </c>
      <c r="D8074" s="489">
        <v>1198.26</v>
      </c>
    </row>
    <row r="8075" spans="1:4" x14ac:dyDescent="0.25">
      <c r="A8075" s="67">
        <v>72000660</v>
      </c>
      <c r="B8075" s="63" t="s">
        <v>15735</v>
      </c>
      <c r="C8075" s="67" t="s">
        <v>74</v>
      </c>
      <c r="D8075" s="489">
        <v>485.31</v>
      </c>
    </row>
    <row r="8076" spans="1:4" x14ac:dyDescent="0.25">
      <c r="A8076" s="67">
        <v>72000661</v>
      </c>
      <c r="B8076" s="63" t="s">
        <v>15736</v>
      </c>
      <c r="C8076" s="67" t="s">
        <v>74</v>
      </c>
      <c r="D8076" s="489">
        <v>911.39</v>
      </c>
    </row>
    <row r="8077" spans="1:4" x14ac:dyDescent="0.25">
      <c r="A8077" s="67">
        <v>72000662</v>
      </c>
      <c r="B8077" s="63" t="s">
        <v>15737</v>
      </c>
      <c r="C8077" s="67" t="s">
        <v>74</v>
      </c>
      <c r="D8077" s="489">
        <v>1256.6300000000001</v>
      </c>
    </row>
    <row r="8078" spans="1:4" x14ac:dyDescent="0.25">
      <c r="A8078" s="67">
        <v>72000663</v>
      </c>
      <c r="B8078" s="63" t="s">
        <v>15738</v>
      </c>
      <c r="C8078" s="67" t="s">
        <v>74</v>
      </c>
      <c r="D8078" s="489">
        <v>587.36</v>
      </c>
    </row>
    <row r="8079" spans="1:4" x14ac:dyDescent="0.25">
      <c r="A8079" s="67">
        <v>72000664</v>
      </c>
      <c r="B8079" s="63" t="s">
        <v>15739</v>
      </c>
      <c r="C8079" s="67" t="s">
        <v>74</v>
      </c>
      <c r="D8079" s="489">
        <v>1030.45</v>
      </c>
    </row>
    <row r="8080" spans="1:4" x14ac:dyDescent="0.25">
      <c r="A8080" s="67">
        <v>72000665</v>
      </c>
      <c r="B8080" s="63" t="s">
        <v>15740</v>
      </c>
      <c r="C8080" s="67" t="s">
        <v>74</v>
      </c>
      <c r="D8080" s="489">
        <v>1375.69</v>
      </c>
    </row>
    <row r="8081" spans="1:4" ht="25" x14ac:dyDescent="0.25">
      <c r="A8081" s="67">
        <v>72000658</v>
      </c>
      <c r="B8081" s="63" t="s">
        <v>15741</v>
      </c>
      <c r="C8081" s="67" t="s">
        <v>74</v>
      </c>
      <c r="D8081" s="489">
        <v>1147.8</v>
      </c>
    </row>
    <row r="8082" spans="1:4" ht="25" x14ac:dyDescent="0.25">
      <c r="A8082" s="67">
        <v>72000659</v>
      </c>
      <c r="B8082" s="63" t="s">
        <v>15742</v>
      </c>
      <c r="C8082" s="67" t="s">
        <v>74</v>
      </c>
      <c r="D8082" s="489">
        <v>1480.85</v>
      </c>
    </row>
    <row r="8083" spans="1:4" ht="25" x14ac:dyDescent="0.25">
      <c r="A8083" s="67">
        <v>72000657</v>
      </c>
      <c r="B8083" s="63" t="s">
        <v>15743</v>
      </c>
      <c r="C8083" s="67" t="s">
        <v>74</v>
      </c>
      <c r="D8083" s="489">
        <v>748.88</v>
      </c>
    </row>
    <row r="8084" spans="1:4" x14ac:dyDescent="0.25">
      <c r="A8084" s="67">
        <v>72000655</v>
      </c>
      <c r="B8084" s="63" t="s">
        <v>15744</v>
      </c>
      <c r="C8084" s="67" t="s">
        <v>74</v>
      </c>
      <c r="D8084" s="489">
        <v>1127.45</v>
      </c>
    </row>
    <row r="8085" spans="1:4" x14ac:dyDescent="0.25">
      <c r="A8085" s="67">
        <v>72000656</v>
      </c>
      <c r="B8085" s="63" t="s">
        <v>15745</v>
      </c>
      <c r="C8085" s="67" t="s">
        <v>74</v>
      </c>
      <c r="D8085" s="489">
        <v>1460.5</v>
      </c>
    </row>
    <row r="8086" spans="1:4" ht="25" x14ac:dyDescent="0.25">
      <c r="A8086" s="67">
        <v>72000654</v>
      </c>
      <c r="B8086" s="63" t="s">
        <v>15746</v>
      </c>
      <c r="C8086" s="67" t="s">
        <v>74</v>
      </c>
      <c r="D8086" s="489">
        <v>728.53</v>
      </c>
    </row>
    <row r="8087" spans="1:4" ht="25" x14ac:dyDescent="0.25">
      <c r="A8087" s="67">
        <v>72000651</v>
      </c>
      <c r="B8087" s="63" t="s">
        <v>15747</v>
      </c>
      <c r="C8087" s="67" t="s">
        <v>74</v>
      </c>
      <c r="D8087" s="489">
        <v>659.1</v>
      </c>
    </row>
    <row r="8088" spans="1:4" ht="25" x14ac:dyDescent="0.25">
      <c r="A8088" s="67">
        <v>72000652</v>
      </c>
      <c r="B8088" s="63" t="s">
        <v>15748</v>
      </c>
      <c r="C8088" s="67" t="s">
        <v>74</v>
      </c>
      <c r="D8088" s="489">
        <v>1058.02</v>
      </c>
    </row>
    <row r="8089" spans="1:4" ht="25" x14ac:dyDescent="0.25">
      <c r="A8089" s="67">
        <v>72000653</v>
      </c>
      <c r="B8089" s="63" t="s">
        <v>15749</v>
      </c>
      <c r="C8089" s="67" t="s">
        <v>74</v>
      </c>
      <c r="D8089" s="489">
        <v>1391.07</v>
      </c>
    </row>
    <row r="8090" spans="1:4" ht="25" x14ac:dyDescent="0.25">
      <c r="A8090" s="67">
        <v>72001308</v>
      </c>
      <c r="B8090" s="63" t="s">
        <v>15750</v>
      </c>
      <c r="C8090" s="67" t="s">
        <v>74</v>
      </c>
      <c r="D8090" s="489">
        <v>273.51</v>
      </c>
    </row>
    <row r="8091" spans="1:4" ht="25" x14ac:dyDescent="0.25">
      <c r="A8091" s="67">
        <v>72001309</v>
      </c>
      <c r="B8091" s="63" t="s">
        <v>15751</v>
      </c>
      <c r="C8091" s="67" t="s">
        <v>74</v>
      </c>
      <c r="D8091" s="489">
        <v>273.51</v>
      </c>
    </row>
    <row r="8092" spans="1:4" ht="25" x14ac:dyDescent="0.25">
      <c r="A8092" s="67">
        <v>72001310</v>
      </c>
      <c r="B8092" s="63" t="s">
        <v>15752</v>
      </c>
      <c r="C8092" s="67" t="s">
        <v>74</v>
      </c>
      <c r="D8092" s="489">
        <v>117.3</v>
      </c>
    </row>
    <row r="8093" spans="1:4" ht="25" x14ac:dyDescent="0.25">
      <c r="A8093" s="67">
        <v>72001311</v>
      </c>
      <c r="B8093" s="63" t="s">
        <v>15753</v>
      </c>
      <c r="C8093" s="67" t="s">
        <v>74</v>
      </c>
      <c r="D8093" s="489">
        <v>315.61</v>
      </c>
    </row>
    <row r="8094" spans="1:4" ht="25" x14ac:dyDescent="0.25">
      <c r="A8094" s="67">
        <v>72001312</v>
      </c>
      <c r="B8094" s="63" t="s">
        <v>15754</v>
      </c>
      <c r="C8094" s="67" t="s">
        <v>74</v>
      </c>
      <c r="D8094" s="489">
        <v>315.61</v>
      </c>
    </row>
    <row r="8095" spans="1:4" ht="25" x14ac:dyDescent="0.25">
      <c r="A8095" s="67">
        <v>72001313</v>
      </c>
      <c r="B8095" s="63" t="s">
        <v>15755</v>
      </c>
      <c r="C8095" s="67" t="s">
        <v>74</v>
      </c>
      <c r="D8095" s="489">
        <v>134.06</v>
      </c>
    </row>
    <row r="8096" spans="1:4" ht="25" x14ac:dyDescent="0.25">
      <c r="A8096" s="67">
        <v>72001314</v>
      </c>
      <c r="B8096" s="63" t="s">
        <v>15756</v>
      </c>
      <c r="C8096" s="67" t="s">
        <v>74</v>
      </c>
      <c r="D8096" s="489">
        <v>315.61</v>
      </c>
    </row>
    <row r="8097" spans="1:4" ht="25" x14ac:dyDescent="0.25">
      <c r="A8097" s="67">
        <v>72001315</v>
      </c>
      <c r="B8097" s="63" t="s">
        <v>15757</v>
      </c>
      <c r="C8097" s="67" t="s">
        <v>74</v>
      </c>
      <c r="D8097" s="489">
        <v>315.61</v>
      </c>
    </row>
    <row r="8098" spans="1:4" ht="25" x14ac:dyDescent="0.25">
      <c r="A8098" s="67">
        <v>72001316</v>
      </c>
      <c r="B8098" s="63" t="s">
        <v>15758</v>
      </c>
      <c r="C8098" s="67" t="s">
        <v>74</v>
      </c>
      <c r="D8098" s="489">
        <v>134.06</v>
      </c>
    </row>
    <row r="8099" spans="1:4" x14ac:dyDescent="0.25">
      <c r="A8099" s="67">
        <v>470600</v>
      </c>
      <c r="B8099" s="63" t="s">
        <v>15759</v>
      </c>
      <c r="C8099" s="67"/>
      <c r="D8099" s="489"/>
    </row>
    <row r="8100" spans="1:4" x14ac:dyDescent="0.25">
      <c r="A8100" s="67">
        <v>72000224</v>
      </c>
      <c r="B8100" s="63" t="s">
        <v>15760</v>
      </c>
      <c r="C8100" s="67" t="s">
        <v>77</v>
      </c>
      <c r="D8100" s="489">
        <v>254.79</v>
      </c>
    </row>
    <row r="8101" spans="1:4" x14ac:dyDescent="0.25">
      <c r="A8101" s="67">
        <v>72000229</v>
      </c>
      <c r="B8101" s="63" t="s">
        <v>15761</v>
      </c>
      <c r="C8101" s="67" t="s">
        <v>77</v>
      </c>
      <c r="D8101" s="489">
        <v>131.5</v>
      </c>
    </row>
    <row r="8102" spans="1:4" x14ac:dyDescent="0.25">
      <c r="A8102" s="67">
        <v>72000219</v>
      </c>
      <c r="B8102" s="63" t="s">
        <v>15762</v>
      </c>
      <c r="C8102" s="67" t="s">
        <v>77</v>
      </c>
      <c r="D8102" s="489">
        <v>310.93</v>
      </c>
    </row>
    <row r="8103" spans="1:4" x14ac:dyDescent="0.25">
      <c r="A8103" s="67">
        <v>72000231</v>
      </c>
      <c r="B8103" s="63" t="s">
        <v>15763</v>
      </c>
      <c r="C8103" s="67" t="s">
        <v>77</v>
      </c>
      <c r="D8103" s="489">
        <v>275.95999999999998</v>
      </c>
    </row>
    <row r="8104" spans="1:4" x14ac:dyDescent="0.25">
      <c r="A8104" s="67">
        <v>72000220</v>
      </c>
      <c r="B8104" s="63" t="s">
        <v>15764</v>
      </c>
      <c r="C8104" s="67" t="s">
        <v>77</v>
      </c>
      <c r="D8104" s="489">
        <v>121.55</v>
      </c>
    </row>
    <row r="8105" spans="1:4" x14ac:dyDescent="0.25">
      <c r="A8105" s="67">
        <v>72000217</v>
      </c>
      <c r="B8105" s="63" t="s">
        <v>15765</v>
      </c>
      <c r="C8105" s="67" t="s">
        <v>77</v>
      </c>
      <c r="D8105" s="489">
        <v>381.7</v>
      </c>
    </row>
    <row r="8106" spans="1:4" x14ac:dyDescent="0.25">
      <c r="A8106" s="67">
        <v>72000230</v>
      </c>
      <c r="B8106" s="63" t="s">
        <v>15766</v>
      </c>
      <c r="C8106" s="67" t="s">
        <v>77</v>
      </c>
      <c r="D8106" s="489">
        <v>196.32</v>
      </c>
    </row>
    <row r="8107" spans="1:4" x14ac:dyDescent="0.25">
      <c r="A8107" s="67">
        <v>72000221</v>
      </c>
      <c r="B8107" s="63" t="s">
        <v>15767</v>
      </c>
      <c r="C8107" s="67" t="s">
        <v>77</v>
      </c>
      <c r="D8107" s="489">
        <v>17.61</v>
      </c>
    </row>
    <row r="8108" spans="1:4" x14ac:dyDescent="0.25">
      <c r="A8108" s="67">
        <v>72000222</v>
      </c>
      <c r="B8108" s="63" t="s">
        <v>15768</v>
      </c>
      <c r="C8108" s="67" t="s">
        <v>77</v>
      </c>
      <c r="D8108" s="489">
        <v>183.88</v>
      </c>
    </row>
    <row r="8109" spans="1:4" x14ac:dyDescent="0.25">
      <c r="A8109" s="67">
        <v>72000223</v>
      </c>
      <c r="B8109" s="63" t="s">
        <v>15769</v>
      </c>
      <c r="C8109" s="67" t="s">
        <v>77</v>
      </c>
      <c r="D8109" s="489">
        <v>221.38</v>
      </c>
    </row>
    <row r="8110" spans="1:4" x14ac:dyDescent="0.25">
      <c r="A8110" s="67">
        <v>72001002</v>
      </c>
      <c r="B8110" s="63" t="s">
        <v>16184</v>
      </c>
      <c r="C8110" s="67" t="s">
        <v>77</v>
      </c>
      <c r="D8110" s="489">
        <v>25.19</v>
      </c>
    </row>
    <row r="8111" spans="1:4" x14ac:dyDescent="0.25">
      <c r="A8111" s="67">
        <v>72000225</v>
      </c>
      <c r="B8111" s="63" t="s">
        <v>15770</v>
      </c>
      <c r="C8111" s="67" t="s">
        <v>77</v>
      </c>
      <c r="D8111" s="489">
        <v>119.54</v>
      </c>
    </row>
    <row r="8112" spans="1:4" x14ac:dyDescent="0.25">
      <c r="A8112" s="67">
        <v>72000218</v>
      </c>
      <c r="B8112" s="63" t="s">
        <v>15771</v>
      </c>
      <c r="C8112" s="67" t="s">
        <v>77</v>
      </c>
      <c r="D8112" s="489">
        <v>34.92</v>
      </c>
    </row>
    <row r="8113" spans="1:4" x14ac:dyDescent="0.25">
      <c r="A8113" s="67">
        <v>72000210</v>
      </c>
      <c r="B8113" s="63" t="s">
        <v>385</v>
      </c>
      <c r="C8113" s="67" t="s">
        <v>77</v>
      </c>
      <c r="D8113" s="489">
        <v>281.61</v>
      </c>
    </row>
    <row r="8114" spans="1:4" x14ac:dyDescent="0.25">
      <c r="A8114" s="67">
        <v>72000211</v>
      </c>
      <c r="B8114" s="63" t="s">
        <v>15772</v>
      </c>
      <c r="C8114" s="67" t="s">
        <v>77</v>
      </c>
      <c r="D8114" s="489">
        <v>55.77</v>
      </c>
    </row>
    <row r="8115" spans="1:4" x14ac:dyDescent="0.25">
      <c r="A8115" s="67">
        <v>72000213</v>
      </c>
      <c r="B8115" s="63" t="s">
        <v>15773</v>
      </c>
      <c r="C8115" s="67" t="s">
        <v>77</v>
      </c>
      <c r="D8115" s="489">
        <v>269.29000000000002</v>
      </c>
    </row>
    <row r="8116" spans="1:4" ht="25" x14ac:dyDescent="0.25">
      <c r="A8116" s="67">
        <v>72000212</v>
      </c>
      <c r="B8116" s="63" t="s">
        <v>15774</v>
      </c>
      <c r="C8116" s="67" t="s">
        <v>77</v>
      </c>
      <c r="D8116" s="489">
        <v>741.02</v>
      </c>
    </row>
    <row r="8117" spans="1:4" x14ac:dyDescent="0.25">
      <c r="A8117" s="67">
        <v>72000216</v>
      </c>
      <c r="B8117" s="63" t="s">
        <v>15775</v>
      </c>
      <c r="C8117" s="67" t="s">
        <v>77</v>
      </c>
      <c r="D8117" s="489">
        <v>260.29000000000002</v>
      </c>
    </row>
    <row r="8118" spans="1:4" x14ac:dyDescent="0.25">
      <c r="A8118" s="67">
        <v>72000206</v>
      </c>
      <c r="B8118" s="63" t="s">
        <v>15776</v>
      </c>
      <c r="C8118" s="67" t="s">
        <v>77</v>
      </c>
      <c r="D8118" s="489">
        <v>348.08</v>
      </c>
    </row>
    <row r="8119" spans="1:4" x14ac:dyDescent="0.25">
      <c r="A8119" s="67">
        <v>72000227</v>
      </c>
      <c r="B8119" s="63" t="s">
        <v>15777</v>
      </c>
      <c r="C8119" s="67" t="s">
        <v>77</v>
      </c>
      <c r="D8119" s="489">
        <v>313.11</v>
      </c>
    </row>
    <row r="8120" spans="1:4" x14ac:dyDescent="0.25">
      <c r="A8120" s="67">
        <v>72000207</v>
      </c>
      <c r="B8120" s="63" t="s">
        <v>15778</v>
      </c>
      <c r="C8120" s="67" t="s">
        <v>77</v>
      </c>
      <c r="D8120" s="489">
        <v>154.65</v>
      </c>
    </row>
    <row r="8121" spans="1:4" ht="25" x14ac:dyDescent="0.25">
      <c r="A8121" s="67">
        <v>72000208</v>
      </c>
      <c r="B8121" s="63" t="s">
        <v>15779</v>
      </c>
      <c r="C8121" s="67" t="s">
        <v>77</v>
      </c>
      <c r="D8121" s="489">
        <v>175.78</v>
      </c>
    </row>
    <row r="8122" spans="1:4" x14ac:dyDescent="0.25">
      <c r="A8122" s="67">
        <v>72000215</v>
      </c>
      <c r="B8122" s="63" t="s">
        <v>15780</v>
      </c>
      <c r="C8122" s="67" t="s">
        <v>77</v>
      </c>
      <c r="D8122" s="489">
        <v>112.11</v>
      </c>
    </row>
    <row r="8123" spans="1:4" x14ac:dyDescent="0.25">
      <c r="A8123" s="67">
        <v>72000214</v>
      </c>
      <c r="B8123" s="63" t="s">
        <v>15781</v>
      </c>
      <c r="C8123" s="67" t="s">
        <v>77</v>
      </c>
      <c r="D8123" s="489">
        <v>88.63</v>
      </c>
    </row>
    <row r="8124" spans="1:4" ht="25" x14ac:dyDescent="0.25">
      <c r="A8124" s="67">
        <v>72000209</v>
      </c>
      <c r="B8124" s="63" t="s">
        <v>15782</v>
      </c>
      <c r="C8124" s="67" t="s">
        <v>77</v>
      </c>
      <c r="D8124" s="489">
        <v>129.38999999999999</v>
      </c>
    </row>
    <row r="8125" spans="1:4" ht="25" x14ac:dyDescent="0.25">
      <c r="A8125" s="67">
        <v>72000228</v>
      </c>
      <c r="B8125" s="63" t="s">
        <v>15783</v>
      </c>
      <c r="C8125" s="67" t="s">
        <v>77</v>
      </c>
      <c r="D8125" s="489">
        <v>108.64</v>
      </c>
    </row>
    <row r="8126" spans="1:4" x14ac:dyDescent="0.25">
      <c r="A8126" s="67">
        <v>72000204</v>
      </c>
      <c r="B8126" s="63" t="s">
        <v>386</v>
      </c>
      <c r="C8126" s="67" t="s">
        <v>77</v>
      </c>
      <c r="D8126" s="489">
        <v>424.54</v>
      </c>
    </row>
    <row r="8127" spans="1:4" x14ac:dyDescent="0.25">
      <c r="A8127" s="67">
        <v>72000226</v>
      </c>
      <c r="B8127" s="63" t="s">
        <v>393</v>
      </c>
      <c r="C8127" s="67" t="s">
        <v>77</v>
      </c>
      <c r="D8127" s="489">
        <v>239.16</v>
      </c>
    </row>
    <row r="8128" spans="1:4" x14ac:dyDescent="0.25">
      <c r="A8128" s="67">
        <v>72000205</v>
      </c>
      <c r="B8128" s="63" t="s">
        <v>15784</v>
      </c>
      <c r="C8128" s="67" t="s">
        <v>77</v>
      </c>
      <c r="D8128" s="489">
        <v>51.19</v>
      </c>
    </row>
    <row r="8129" spans="1:4" x14ac:dyDescent="0.25">
      <c r="A8129" s="67">
        <v>470700</v>
      </c>
      <c r="B8129" s="63" t="s">
        <v>15785</v>
      </c>
      <c r="C8129" s="67"/>
      <c r="D8129" s="489"/>
    </row>
    <row r="8130" spans="1:4" x14ac:dyDescent="0.25">
      <c r="A8130" s="67">
        <v>72000237</v>
      </c>
      <c r="B8130" s="63" t="s">
        <v>15786</v>
      </c>
      <c r="C8130" s="67" t="s">
        <v>77</v>
      </c>
      <c r="D8130" s="489">
        <v>5.74</v>
      </c>
    </row>
    <row r="8131" spans="1:4" x14ac:dyDescent="0.25">
      <c r="A8131" s="67">
        <v>72000236</v>
      </c>
      <c r="B8131" s="63" t="s">
        <v>15787</v>
      </c>
      <c r="C8131" s="67" t="s">
        <v>77</v>
      </c>
      <c r="D8131" s="489">
        <v>14.08</v>
      </c>
    </row>
    <row r="8132" spans="1:4" x14ac:dyDescent="0.25">
      <c r="A8132" s="67">
        <v>72000235</v>
      </c>
      <c r="B8132" s="63" t="s">
        <v>15788</v>
      </c>
      <c r="C8132" s="67" t="s">
        <v>77</v>
      </c>
      <c r="D8132" s="489">
        <v>12.72</v>
      </c>
    </row>
    <row r="8133" spans="1:4" x14ac:dyDescent="0.25">
      <c r="A8133" s="67">
        <v>72000234</v>
      </c>
      <c r="B8133" s="63" t="s">
        <v>15789</v>
      </c>
      <c r="C8133" s="67" t="s">
        <v>99</v>
      </c>
      <c r="D8133" s="489">
        <v>3.92</v>
      </c>
    </row>
    <row r="8134" spans="1:4" x14ac:dyDescent="0.25">
      <c r="A8134" s="67">
        <v>72000233</v>
      </c>
      <c r="B8134" s="63" t="s">
        <v>15790</v>
      </c>
      <c r="C8134" s="67" t="s">
        <v>77</v>
      </c>
      <c r="D8134" s="489">
        <v>66.52</v>
      </c>
    </row>
    <row r="8135" spans="1:4" x14ac:dyDescent="0.25">
      <c r="A8135" s="67">
        <v>72000232</v>
      </c>
      <c r="B8135" s="63" t="s">
        <v>15791</v>
      </c>
      <c r="C8135" s="67" t="s">
        <v>77</v>
      </c>
      <c r="D8135" s="489">
        <v>58.38</v>
      </c>
    </row>
    <row r="8136" spans="1:4" x14ac:dyDescent="0.25">
      <c r="A8136" s="67">
        <v>471500</v>
      </c>
      <c r="B8136" s="63" t="s">
        <v>15792</v>
      </c>
      <c r="C8136" s="67"/>
      <c r="D8136" s="489"/>
    </row>
    <row r="8137" spans="1:4" x14ac:dyDescent="0.25">
      <c r="A8137" s="67">
        <v>72000442</v>
      </c>
      <c r="B8137" s="63" t="s">
        <v>15793</v>
      </c>
      <c r="C8137" s="67" t="s">
        <v>77</v>
      </c>
      <c r="D8137" s="489">
        <v>17.75</v>
      </c>
    </row>
    <row r="8138" spans="1:4" ht="25" x14ac:dyDescent="0.25">
      <c r="A8138" s="67">
        <v>72000441</v>
      </c>
      <c r="B8138" s="63" t="s">
        <v>15794</v>
      </c>
      <c r="C8138" s="67" t="s">
        <v>77</v>
      </c>
      <c r="D8138" s="489">
        <v>15.01</v>
      </c>
    </row>
    <row r="8139" spans="1:4" x14ac:dyDescent="0.25">
      <c r="A8139" s="67">
        <v>72000444</v>
      </c>
      <c r="B8139" s="63" t="s">
        <v>15795</v>
      </c>
      <c r="C8139" s="67" t="s">
        <v>77</v>
      </c>
      <c r="D8139" s="489">
        <v>60.65</v>
      </c>
    </row>
    <row r="8140" spans="1:4" ht="25" x14ac:dyDescent="0.25">
      <c r="A8140" s="67">
        <v>72000443</v>
      </c>
      <c r="B8140" s="63" t="s">
        <v>15796</v>
      </c>
      <c r="C8140" s="67" t="s">
        <v>77</v>
      </c>
      <c r="D8140" s="489">
        <v>56.81</v>
      </c>
    </row>
    <row r="8141" spans="1:4" x14ac:dyDescent="0.25">
      <c r="A8141" s="67">
        <v>72000445</v>
      </c>
      <c r="B8141" s="63" t="s">
        <v>15797</v>
      </c>
      <c r="C8141" s="67" t="s">
        <v>77</v>
      </c>
      <c r="D8141" s="489">
        <v>74.55</v>
      </c>
    </row>
    <row r="8142" spans="1:4" x14ac:dyDescent="0.25">
      <c r="A8142" s="67">
        <v>72000447</v>
      </c>
      <c r="B8142" s="63" t="s">
        <v>15798</v>
      </c>
      <c r="C8142" s="67" t="s">
        <v>75</v>
      </c>
      <c r="D8142" s="489">
        <v>112.9</v>
      </c>
    </row>
    <row r="8143" spans="1:4" x14ac:dyDescent="0.25">
      <c r="A8143" s="67">
        <v>72000446</v>
      </c>
      <c r="B8143" s="63" t="s">
        <v>15799</v>
      </c>
      <c r="C8143" s="67" t="s">
        <v>75</v>
      </c>
      <c r="D8143" s="489">
        <v>98.7</v>
      </c>
    </row>
    <row r="8144" spans="1:4" x14ac:dyDescent="0.25">
      <c r="A8144" s="67">
        <v>72000448</v>
      </c>
      <c r="B8144" s="63" t="s">
        <v>15800</v>
      </c>
      <c r="C8144" s="67" t="s">
        <v>75</v>
      </c>
      <c r="D8144" s="489">
        <v>76.22</v>
      </c>
    </row>
    <row r="8145" spans="1:4" x14ac:dyDescent="0.25">
      <c r="A8145" s="67">
        <v>72000449</v>
      </c>
      <c r="B8145" s="63" t="s">
        <v>15801</v>
      </c>
      <c r="C8145" s="67" t="s">
        <v>75</v>
      </c>
      <c r="D8145" s="489">
        <v>121.09</v>
      </c>
    </row>
    <row r="8146" spans="1:4" ht="25" x14ac:dyDescent="0.25">
      <c r="A8146" s="67">
        <v>472100</v>
      </c>
      <c r="B8146" s="63" t="s">
        <v>15802</v>
      </c>
      <c r="C8146" s="67"/>
      <c r="D8146" s="489"/>
    </row>
    <row r="8147" spans="1:4" x14ac:dyDescent="0.25">
      <c r="A8147" s="67">
        <v>72001086</v>
      </c>
      <c r="B8147" s="63" t="s">
        <v>15803</v>
      </c>
      <c r="C8147" s="67" t="s">
        <v>77</v>
      </c>
      <c r="D8147" s="489">
        <v>2002.8</v>
      </c>
    </row>
    <row r="8148" spans="1:4" x14ac:dyDescent="0.25">
      <c r="A8148" s="67">
        <v>72001087</v>
      </c>
      <c r="B8148" s="63" t="s">
        <v>15804</v>
      </c>
      <c r="C8148" s="67" t="s">
        <v>77</v>
      </c>
      <c r="D8148" s="489">
        <v>1905.04</v>
      </c>
    </row>
    <row r="8149" spans="1:4" x14ac:dyDescent="0.25">
      <c r="A8149" s="67">
        <v>72001088</v>
      </c>
      <c r="B8149" s="63" t="s">
        <v>16701</v>
      </c>
      <c r="C8149" s="67" t="s">
        <v>77</v>
      </c>
      <c r="D8149" s="489">
        <v>1917.48</v>
      </c>
    </row>
    <row r="8150" spans="1:4" x14ac:dyDescent="0.25">
      <c r="A8150" s="67">
        <v>72001089</v>
      </c>
      <c r="B8150" s="63" t="s">
        <v>15805</v>
      </c>
      <c r="C8150" s="67" t="s">
        <v>77</v>
      </c>
      <c r="D8150" s="489">
        <v>3025.5</v>
      </c>
    </row>
    <row r="8151" spans="1:4" x14ac:dyDescent="0.25">
      <c r="A8151" s="67">
        <v>72001090</v>
      </c>
      <c r="B8151" s="63" t="s">
        <v>15806</v>
      </c>
      <c r="C8151" s="67" t="s">
        <v>77</v>
      </c>
      <c r="D8151" s="489">
        <v>2915.85</v>
      </c>
    </row>
    <row r="8152" spans="1:4" x14ac:dyDescent="0.25">
      <c r="A8152" s="67">
        <v>72001091</v>
      </c>
      <c r="B8152" s="63" t="s">
        <v>15807</v>
      </c>
      <c r="C8152" s="67" t="s">
        <v>77</v>
      </c>
      <c r="D8152" s="489">
        <v>2931.61</v>
      </c>
    </row>
    <row r="8153" spans="1:4" x14ac:dyDescent="0.25">
      <c r="A8153" s="67">
        <v>72001092</v>
      </c>
      <c r="B8153" s="63" t="s">
        <v>15808</v>
      </c>
      <c r="C8153" s="67" t="s">
        <v>77</v>
      </c>
      <c r="D8153" s="489">
        <v>4782.3100000000004</v>
      </c>
    </row>
    <row r="8154" spans="1:4" x14ac:dyDescent="0.25">
      <c r="A8154" s="67">
        <v>72001093</v>
      </c>
      <c r="B8154" s="63" t="s">
        <v>15809</v>
      </c>
      <c r="C8154" s="67" t="s">
        <v>77</v>
      </c>
      <c r="D8154" s="489">
        <v>4649.41</v>
      </c>
    </row>
    <row r="8155" spans="1:4" x14ac:dyDescent="0.25">
      <c r="A8155" s="67">
        <v>72001094</v>
      </c>
      <c r="B8155" s="63" t="s">
        <v>15810</v>
      </c>
      <c r="C8155" s="67" t="s">
        <v>77</v>
      </c>
      <c r="D8155" s="489">
        <v>4671.78</v>
      </c>
    </row>
    <row r="8156" spans="1:4" x14ac:dyDescent="0.25">
      <c r="A8156" s="67">
        <v>72001184</v>
      </c>
      <c r="B8156" s="63" t="s">
        <v>15811</v>
      </c>
      <c r="C8156" s="67" t="s">
        <v>77</v>
      </c>
      <c r="D8156" s="489">
        <v>1294.6099999999999</v>
      </c>
    </row>
    <row r="8157" spans="1:4" x14ac:dyDescent="0.25">
      <c r="A8157" s="67">
        <v>72001185</v>
      </c>
      <c r="B8157" s="63" t="s">
        <v>15812</v>
      </c>
      <c r="C8157" s="67" t="s">
        <v>77</v>
      </c>
      <c r="D8157" s="489">
        <v>1230.02</v>
      </c>
    </row>
    <row r="8158" spans="1:4" x14ac:dyDescent="0.25">
      <c r="A8158" s="67">
        <v>72001186</v>
      </c>
      <c r="B8158" s="63" t="s">
        <v>15813</v>
      </c>
      <c r="C8158" s="67" t="s">
        <v>77</v>
      </c>
      <c r="D8158" s="489">
        <v>1233.01</v>
      </c>
    </row>
    <row r="8159" spans="1:4" x14ac:dyDescent="0.25">
      <c r="A8159" s="67">
        <v>72001187</v>
      </c>
      <c r="B8159" s="63" t="s">
        <v>15814</v>
      </c>
      <c r="C8159" s="67" t="s">
        <v>77</v>
      </c>
      <c r="D8159" s="489">
        <v>2317.3200000000002</v>
      </c>
    </row>
    <row r="8160" spans="1:4" x14ac:dyDescent="0.25">
      <c r="A8160" s="67">
        <v>72001188</v>
      </c>
      <c r="B8160" s="63" t="s">
        <v>15815</v>
      </c>
      <c r="C8160" s="67" t="s">
        <v>77</v>
      </c>
      <c r="D8160" s="489">
        <v>2240.83</v>
      </c>
    </row>
    <row r="8161" spans="1:4" x14ac:dyDescent="0.25">
      <c r="A8161" s="67">
        <v>72001189</v>
      </c>
      <c r="B8161" s="63" t="s">
        <v>15816</v>
      </c>
      <c r="C8161" s="67" t="s">
        <v>77</v>
      </c>
      <c r="D8161" s="489">
        <v>2247.15</v>
      </c>
    </row>
    <row r="8162" spans="1:4" x14ac:dyDescent="0.25">
      <c r="A8162" s="67">
        <v>72001190</v>
      </c>
      <c r="B8162" s="63" t="s">
        <v>15817</v>
      </c>
      <c r="C8162" s="67" t="s">
        <v>77</v>
      </c>
      <c r="D8162" s="489">
        <v>3956.1</v>
      </c>
    </row>
    <row r="8163" spans="1:4" x14ac:dyDescent="0.25">
      <c r="A8163" s="67">
        <v>72001191</v>
      </c>
      <c r="B8163" s="63" t="s">
        <v>15818</v>
      </c>
      <c r="C8163" s="67" t="s">
        <v>77</v>
      </c>
      <c r="D8163" s="489">
        <v>3861.93</v>
      </c>
    </row>
    <row r="8164" spans="1:4" x14ac:dyDescent="0.25">
      <c r="A8164" s="67">
        <v>72001192</v>
      </c>
      <c r="B8164" s="63" t="s">
        <v>15819</v>
      </c>
      <c r="C8164" s="67" t="s">
        <v>77</v>
      </c>
      <c r="D8164" s="489">
        <v>3873.25</v>
      </c>
    </row>
    <row r="8165" spans="1:4" x14ac:dyDescent="0.25">
      <c r="A8165" s="67">
        <v>72001214</v>
      </c>
      <c r="B8165" s="63" t="s">
        <v>15820</v>
      </c>
      <c r="C8165" s="67" t="s">
        <v>77</v>
      </c>
      <c r="D8165" s="489">
        <v>2711.03</v>
      </c>
    </row>
    <row r="8166" spans="1:4" x14ac:dyDescent="0.25">
      <c r="A8166" s="67">
        <v>72001215</v>
      </c>
      <c r="B8166" s="63" t="s">
        <v>15821</v>
      </c>
      <c r="C8166" s="67" t="s">
        <v>77</v>
      </c>
      <c r="D8166" s="489">
        <v>2580.0500000000002</v>
      </c>
    </row>
    <row r="8167" spans="1:4" x14ac:dyDescent="0.25">
      <c r="A8167" s="67">
        <v>72001216</v>
      </c>
      <c r="B8167" s="63" t="s">
        <v>16702</v>
      </c>
      <c r="C8167" s="67" t="s">
        <v>77</v>
      </c>
      <c r="D8167" s="489">
        <v>2601.92</v>
      </c>
    </row>
    <row r="8168" spans="1:4" x14ac:dyDescent="0.25">
      <c r="A8168" s="67">
        <v>72001217</v>
      </c>
      <c r="B8168" s="63" t="s">
        <v>15822</v>
      </c>
      <c r="C8168" s="67" t="s">
        <v>77</v>
      </c>
      <c r="D8168" s="489">
        <v>3733.72</v>
      </c>
    </row>
    <row r="8169" spans="1:4" x14ac:dyDescent="0.25">
      <c r="A8169" s="67">
        <v>72001218</v>
      </c>
      <c r="B8169" s="63" t="s">
        <v>15823</v>
      </c>
      <c r="C8169" s="67" t="s">
        <v>77</v>
      </c>
      <c r="D8169" s="489">
        <v>3590.87</v>
      </c>
    </row>
    <row r="8170" spans="1:4" x14ac:dyDescent="0.25">
      <c r="A8170" s="67">
        <v>72001219</v>
      </c>
      <c r="B8170" s="63" t="s">
        <v>15824</v>
      </c>
      <c r="C8170" s="67" t="s">
        <v>77</v>
      </c>
      <c r="D8170" s="489">
        <v>3616.07</v>
      </c>
    </row>
    <row r="8171" spans="1:4" x14ac:dyDescent="0.25">
      <c r="A8171" s="67">
        <v>72001220</v>
      </c>
      <c r="B8171" s="63" t="s">
        <v>15825</v>
      </c>
      <c r="C8171" s="67" t="s">
        <v>77</v>
      </c>
      <c r="D8171" s="489">
        <v>5608.55</v>
      </c>
    </row>
    <row r="8172" spans="1:4" x14ac:dyDescent="0.25">
      <c r="A8172" s="67">
        <v>72001221</v>
      </c>
      <c r="B8172" s="63" t="s">
        <v>15826</v>
      </c>
      <c r="C8172" s="67" t="s">
        <v>77</v>
      </c>
      <c r="D8172" s="489">
        <v>5436.93</v>
      </c>
    </row>
    <row r="8173" spans="1:4" x14ac:dyDescent="0.25">
      <c r="A8173" s="67">
        <v>72001222</v>
      </c>
      <c r="B8173" s="63" t="s">
        <v>15827</v>
      </c>
      <c r="C8173" s="67" t="s">
        <v>77</v>
      </c>
      <c r="D8173" s="489">
        <v>5470.33</v>
      </c>
    </row>
    <row r="8174" spans="1:4" x14ac:dyDescent="0.25">
      <c r="A8174" s="67">
        <v>72000591</v>
      </c>
      <c r="B8174" s="63" t="s">
        <v>15828</v>
      </c>
      <c r="C8174" s="67" t="s">
        <v>77</v>
      </c>
      <c r="D8174" s="489">
        <v>939.04</v>
      </c>
    </row>
    <row r="8175" spans="1:4" x14ac:dyDescent="0.25">
      <c r="A8175" s="67">
        <v>72000592</v>
      </c>
      <c r="B8175" s="63" t="s">
        <v>15829</v>
      </c>
      <c r="C8175" s="67" t="s">
        <v>77</v>
      </c>
      <c r="D8175" s="489">
        <v>2016.62</v>
      </c>
    </row>
    <row r="8176" spans="1:4" x14ac:dyDescent="0.25">
      <c r="A8176" s="67">
        <v>72000593</v>
      </c>
      <c r="B8176" s="63" t="s">
        <v>15830</v>
      </c>
      <c r="C8176" s="67" t="s">
        <v>77</v>
      </c>
      <c r="D8176" s="489">
        <v>3625.57</v>
      </c>
    </row>
    <row r="8177" spans="1:4" x14ac:dyDescent="0.25">
      <c r="A8177" s="67">
        <v>72000594</v>
      </c>
      <c r="B8177" s="63" t="s">
        <v>15831</v>
      </c>
      <c r="C8177" s="67" t="s">
        <v>77</v>
      </c>
      <c r="D8177" s="489">
        <v>1160.1400000000001</v>
      </c>
    </row>
    <row r="8178" spans="1:4" x14ac:dyDescent="0.25">
      <c r="A8178" s="67">
        <v>72000595</v>
      </c>
      <c r="B8178" s="63" t="s">
        <v>15832</v>
      </c>
      <c r="C8178" s="67" t="s">
        <v>77</v>
      </c>
      <c r="D8178" s="489">
        <v>2321.06</v>
      </c>
    </row>
    <row r="8179" spans="1:4" x14ac:dyDescent="0.25">
      <c r="A8179" s="67">
        <v>72000596</v>
      </c>
      <c r="B8179" s="63" t="s">
        <v>15833</v>
      </c>
      <c r="C8179" s="67" t="s">
        <v>77</v>
      </c>
      <c r="D8179" s="489">
        <v>4023.55</v>
      </c>
    </row>
    <row r="8180" spans="1:4" ht="25" x14ac:dyDescent="0.25">
      <c r="A8180" s="67">
        <v>72001272</v>
      </c>
      <c r="B8180" s="63" t="s">
        <v>15834</v>
      </c>
      <c r="C8180" s="67" t="s">
        <v>77</v>
      </c>
      <c r="D8180" s="489">
        <v>1365.86</v>
      </c>
    </row>
    <row r="8181" spans="1:4" ht="25" x14ac:dyDescent="0.25">
      <c r="A8181" s="67">
        <v>72001273</v>
      </c>
      <c r="B8181" s="63" t="s">
        <v>15835</v>
      </c>
      <c r="C8181" s="67" t="s">
        <v>77</v>
      </c>
      <c r="D8181" s="489">
        <v>1365.86</v>
      </c>
    </row>
    <row r="8182" spans="1:4" ht="25" x14ac:dyDescent="0.25">
      <c r="A8182" s="67">
        <v>72001274</v>
      </c>
      <c r="B8182" s="63" t="s">
        <v>16703</v>
      </c>
      <c r="C8182" s="67" t="s">
        <v>77</v>
      </c>
      <c r="D8182" s="489">
        <v>568.25</v>
      </c>
    </row>
    <row r="8183" spans="1:4" ht="25" x14ac:dyDescent="0.25">
      <c r="A8183" s="67">
        <v>72001275</v>
      </c>
      <c r="B8183" s="63" t="s">
        <v>15836</v>
      </c>
      <c r="C8183" s="67" t="s">
        <v>77</v>
      </c>
      <c r="D8183" s="489">
        <v>1546.29</v>
      </c>
    </row>
    <row r="8184" spans="1:4" ht="25" x14ac:dyDescent="0.25">
      <c r="A8184" s="67">
        <v>72001276</v>
      </c>
      <c r="B8184" s="63" t="s">
        <v>15837</v>
      </c>
      <c r="C8184" s="67" t="s">
        <v>77</v>
      </c>
      <c r="D8184" s="489">
        <v>1546.29</v>
      </c>
    </row>
    <row r="8185" spans="1:4" ht="25" x14ac:dyDescent="0.25">
      <c r="A8185" s="67">
        <v>72001277</v>
      </c>
      <c r="B8185" s="63" t="s">
        <v>15838</v>
      </c>
      <c r="C8185" s="67" t="s">
        <v>77</v>
      </c>
      <c r="D8185" s="489">
        <v>639.85</v>
      </c>
    </row>
    <row r="8186" spans="1:4" ht="25" x14ac:dyDescent="0.25">
      <c r="A8186" s="67">
        <v>72001278</v>
      </c>
      <c r="B8186" s="63" t="s">
        <v>15839</v>
      </c>
      <c r="C8186" s="67" t="s">
        <v>77</v>
      </c>
      <c r="D8186" s="489">
        <v>1893.41</v>
      </c>
    </row>
    <row r="8187" spans="1:4" ht="25" x14ac:dyDescent="0.25">
      <c r="A8187" s="67">
        <v>72001279</v>
      </c>
      <c r="B8187" s="63" t="s">
        <v>15840</v>
      </c>
      <c r="C8187" s="67" t="s">
        <v>77</v>
      </c>
      <c r="D8187" s="489">
        <v>1893.41</v>
      </c>
    </row>
    <row r="8188" spans="1:4" ht="25" x14ac:dyDescent="0.25">
      <c r="A8188" s="67">
        <v>72001280</v>
      </c>
      <c r="B8188" s="63" t="s">
        <v>15841</v>
      </c>
      <c r="C8188" s="67" t="s">
        <v>77</v>
      </c>
      <c r="D8188" s="489">
        <v>775.43</v>
      </c>
    </row>
    <row r="8189" spans="1:4" ht="25" x14ac:dyDescent="0.25">
      <c r="A8189" s="67">
        <v>72001362</v>
      </c>
      <c r="B8189" s="63" t="s">
        <v>15842</v>
      </c>
      <c r="C8189" s="67" t="s">
        <v>77</v>
      </c>
      <c r="D8189" s="489">
        <v>845.49</v>
      </c>
    </row>
    <row r="8190" spans="1:4" ht="25" x14ac:dyDescent="0.25">
      <c r="A8190" s="67">
        <v>72001363</v>
      </c>
      <c r="B8190" s="63" t="s">
        <v>15843</v>
      </c>
      <c r="C8190" s="67" t="s">
        <v>77</v>
      </c>
      <c r="D8190" s="489">
        <v>845.49</v>
      </c>
    </row>
    <row r="8191" spans="1:4" ht="25" x14ac:dyDescent="0.25">
      <c r="A8191" s="67">
        <v>72001364</v>
      </c>
      <c r="B8191" s="63" t="s">
        <v>15844</v>
      </c>
      <c r="C8191" s="67" t="s">
        <v>77</v>
      </c>
      <c r="D8191" s="489">
        <v>354.97</v>
      </c>
    </row>
    <row r="8192" spans="1:4" ht="25" x14ac:dyDescent="0.25">
      <c r="A8192" s="67">
        <v>72001365</v>
      </c>
      <c r="B8192" s="63" t="s">
        <v>15845</v>
      </c>
      <c r="C8192" s="67" t="s">
        <v>77</v>
      </c>
      <c r="D8192" s="489">
        <v>1025.92</v>
      </c>
    </row>
    <row r="8193" spans="1:4" ht="25" x14ac:dyDescent="0.25">
      <c r="A8193" s="67">
        <v>72001366</v>
      </c>
      <c r="B8193" s="63" t="s">
        <v>15846</v>
      </c>
      <c r="C8193" s="67" t="s">
        <v>77</v>
      </c>
      <c r="D8193" s="489">
        <v>1025.92</v>
      </c>
    </row>
    <row r="8194" spans="1:4" ht="25" x14ac:dyDescent="0.25">
      <c r="A8194" s="67">
        <v>72001367</v>
      </c>
      <c r="B8194" s="63" t="s">
        <v>15847</v>
      </c>
      <c r="C8194" s="67" t="s">
        <v>77</v>
      </c>
      <c r="D8194" s="489">
        <v>426.57</v>
      </c>
    </row>
    <row r="8195" spans="1:4" ht="25" x14ac:dyDescent="0.25">
      <c r="A8195" s="67">
        <v>72001368</v>
      </c>
      <c r="B8195" s="63" t="s">
        <v>15848</v>
      </c>
      <c r="C8195" s="67" t="s">
        <v>77</v>
      </c>
      <c r="D8195" s="489">
        <v>1292.6600000000001</v>
      </c>
    </row>
    <row r="8196" spans="1:4" ht="25" x14ac:dyDescent="0.25">
      <c r="A8196" s="67">
        <v>72001369</v>
      </c>
      <c r="B8196" s="63" t="s">
        <v>15849</v>
      </c>
      <c r="C8196" s="67" t="s">
        <v>77</v>
      </c>
      <c r="D8196" s="489">
        <v>1292.6600000000001</v>
      </c>
    </row>
    <row r="8197" spans="1:4" ht="25" x14ac:dyDescent="0.25">
      <c r="A8197" s="67">
        <v>72001370</v>
      </c>
      <c r="B8197" s="63" t="s">
        <v>15850</v>
      </c>
      <c r="C8197" s="67" t="s">
        <v>77</v>
      </c>
      <c r="D8197" s="489">
        <v>531.67999999999995</v>
      </c>
    </row>
    <row r="8198" spans="1:4" ht="25" x14ac:dyDescent="0.25">
      <c r="A8198" s="67">
        <v>72001389</v>
      </c>
      <c r="B8198" s="63" t="s">
        <v>15851</v>
      </c>
      <c r="C8198" s="67" t="s">
        <v>77</v>
      </c>
      <c r="D8198" s="489">
        <v>1886.23</v>
      </c>
    </row>
    <row r="8199" spans="1:4" ht="25" x14ac:dyDescent="0.25">
      <c r="A8199" s="67">
        <v>72001390</v>
      </c>
      <c r="B8199" s="63" t="s">
        <v>15852</v>
      </c>
      <c r="C8199" s="67" t="s">
        <v>77</v>
      </c>
      <c r="D8199" s="489">
        <v>1886.23</v>
      </c>
    </row>
    <row r="8200" spans="1:4" ht="25" x14ac:dyDescent="0.25">
      <c r="A8200" s="67">
        <v>72001391</v>
      </c>
      <c r="B8200" s="63" t="s">
        <v>16704</v>
      </c>
      <c r="C8200" s="67" t="s">
        <v>77</v>
      </c>
      <c r="D8200" s="489">
        <v>781.53</v>
      </c>
    </row>
    <row r="8201" spans="1:4" ht="25" x14ac:dyDescent="0.25">
      <c r="A8201" s="67">
        <v>72001392</v>
      </c>
      <c r="B8201" s="63" t="s">
        <v>15853</v>
      </c>
      <c r="C8201" s="67" t="s">
        <v>77</v>
      </c>
      <c r="D8201" s="489">
        <v>2066.66</v>
      </c>
    </row>
    <row r="8202" spans="1:4" ht="25" x14ac:dyDescent="0.25">
      <c r="A8202" s="67">
        <v>72001393</v>
      </c>
      <c r="B8202" s="63" t="s">
        <v>15854</v>
      </c>
      <c r="C8202" s="67" t="s">
        <v>77</v>
      </c>
      <c r="D8202" s="489">
        <v>2066.66</v>
      </c>
    </row>
    <row r="8203" spans="1:4" ht="25" x14ac:dyDescent="0.25">
      <c r="A8203" s="67">
        <v>72001394</v>
      </c>
      <c r="B8203" s="63" t="s">
        <v>15855</v>
      </c>
      <c r="C8203" s="67" t="s">
        <v>77</v>
      </c>
      <c r="D8203" s="489">
        <v>853.13</v>
      </c>
    </row>
    <row r="8204" spans="1:4" ht="25" x14ac:dyDescent="0.25">
      <c r="A8204" s="67">
        <v>72001395</v>
      </c>
      <c r="B8204" s="63" t="s">
        <v>15856</v>
      </c>
      <c r="C8204" s="67" t="s">
        <v>77</v>
      </c>
      <c r="D8204" s="489">
        <v>2494.16</v>
      </c>
    </row>
    <row r="8205" spans="1:4" ht="25" x14ac:dyDescent="0.25">
      <c r="A8205" s="67">
        <v>72001396</v>
      </c>
      <c r="B8205" s="63" t="s">
        <v>15857</v>
      </c>
      <c r="C8205" s="67" t="s">
        <v>77</v>
      </c>
      <c r="D8205" s="489">
        <v>2494.16</v>
      </c>
    </row>
    <row r="8206" spans="1:4" ht="25" x14ac:dyDescent="0.25">
      <c r="A8206" s="67">
        <v>72001397</v>
      </c>
      <c r="B8206" s="63" t="s">
        <v>15858</v>
      </c>
      <c r="C8206" s="67" t="s">
        <v>77</v>
      </c>
      <c r="D8206" s="489">
        <v>1019.18</v>
      </c>
    </row>
    <row r="8207" spans="1:4" x14ac:dyDescent="0.25">
      <c r="A8207" s="67"/>
      <c r="B8207" s="63" t="s">
        <v>12619</v>
      </c>
      <c r="C8207" s="67"/>
      <c r="D8207" s="489"/>
    </row>
    <row r="8208" spans="1:4" x14ac:dyDescent="0.25">
      <c r="A8208" s="67" t="s">
        <v>16574</v>
      </c>
      <c r="B8208" s="63" t="s">
        <v>12619</v>
      </c>
      <c r="C8208" s="67"/>
      <c r="D8208" s="489"/>
    </row>
    <row r="8209" spans="1:4" x14ac:dyDescent="0.25">
      <c r="A8209" s="67" t="s">
        <v>16373</v>
      </c>
      <c r="B8209" s="63" t="s">
        <v>16374</v>
      </c>
      <c r="C8209" s="67" t="s">
        <v>1660</v>
      </c>
      <c r="D8209" s="489">
        <v>4.37</v>
      </c>
    </row>
    <row r="8210" spans="1:4" x14ac:dyDescent="0.25">
      <c r="A8210" s="67" t="s">
        <v>16375</v>
      </c>
      <c r="B8210" s="63" t="s">
        <v>16376</v>
      </c>
      <c r="C8210" s="67" t="s">
        <v>1660</v>
      </c>
      <c r="D8210" s="489">
        <v>7.13</v>
      </c>
    </row>
    <row r="8211" spans="1:4" x14ac:dyDescent="0.25">
      <c r="A8211" s="67" t="s">
        <v>16377</v>
      </c>
      <c r="B8211" s="63" t="s">
        <v>16378</v>
      </c>
      <c r="C8211" s="67" t="s">
        <v>1660</v>
      </c>
      <c r="D8211" s="489">
        <v>2.4900000000000002</v>
      </c>
    </row>
    <row r="8212" spans="1:4" x14ac:dyDescent="0.25">
      <c r="A8212" s="67" t="s">
        <v>16379</v>
      </c>
      <c r="B8212" s="63" t="s">
        <v>16380</v>
      </c>
      <c r="C8212" s="67" t="s">
        <v>1660</v>
      </c>
      <c r="D8212" s="489">
        <v>3.48</v>
      </c>
    </row>
    <row r="8213" spans="1:4" x14ac:dyDescent="0.25">
      <c r="A8213" s="67" t="s">
        <v>16381</v>
      </c>
      <c r="B8213" s="63" t="s">
        <v>16382</v>
      </c>
      <c r="C8213" s="67" t="s">
        <v>1660</v>
      </c>
      <c r="D8213" s="489">
        <v>2.5</v>
      </c>
    </row>
    <row r="8214" spans="1:4" x14ac:dyDescent="0.25">
      <c r="A8214" s="67" t="s">
        <v>16383</v>
      </c>
      <c r="B8214" s="63" t="s">
        <v>16384</v>
      </c>
      <c r="C8214" s="67" t="s">
        <v>1660</v>
      </c>
      <c r="D8214" s="489">
        <v>2.89</v>
      </c>
    </row>
    <row r="8215" spans="1:4" x14ac:dyDescent="0.25">
      <c r="A8215" s="67" t="s">
        <v>16385</v>
      </c>
      <c r="B8215" s="63" t="s">
        <v>16386</v>
      </c>
      <c r="C8215" s="67" t="s">
        <v>1660</v>
      </c>
      <c r="D8215" s="489">
        <v>7.76</v>
      </c>
    </row>
    <row r="8216" spans="1:4" x14ac:dyDescent="0.25">
      <c r="A8216" s="67" t="s">
        <v>16387</v>
      </c>
      <c r="B8216" s="63" t="s">
        <v>16388</v>
      </c>
      <c r="C8216" s="67" t="s">
        <v>1660</v>
      </c>
      <c r="D8216" s="489">
        <v>17.989999999999998</v>
      </c>
    </row>
    <row r="8217" spans="1:4" x14ac:dyDescent="0.25">
      <c r="A8217" s="67" t="s">
        <v>16389</v>
      </c>
      <c r="B8217" s="63" t="s">
        <v>16390</v>
      </c>
      <c r="C8217" s="67" t="s">
        <v>1660</v>
      </c>
      <c r="D8217" s="489">
        <v>2.99</v>
      </c>
    </row>
    <row r="8218" spans="1:4" x14ac:dyDescent="0.25">
      <c r="A8218" s="67" t="s">
        <v>16391</v>
      </c>
      <c r="B8218" s="63" t="s">
        <v>16392</v>
      </c>
      <c r="C8218" s="67" t="s">
        <v>1660</v>
      </c>
      <c r="D8218" s="489">
        <v>6.29</v>
      </c>
    </row>
    <row r="8219" spans="1:4" x14ac:dyDescent="0.25">
      <c r="A8219" s="67" t="s">
        <v>16393</v>
      </c>
      <c r="B8219" s="63" t="s">
        <v>16394</v>
      </c>
      <c r="C8219" s="67" t="s">
        <v>1660</v>
      </c>
      <c r="D8219" s="489">
        <v>4.74</v>
      </c>
    </row>
    <row r="8220" spans="1:4" x14ac:dyDescent="0.25">
      <c r="A8220" s="67" t="s">
        <v>16395</v>
      </c>
      <c r="B8220" s="63" t="s">
        <v>16396</v>
      </c>
      <c r="C8220" s="67" t="s">
        <v>1660</v>
      </c>
      <c r="D8220" s="489">
        <v>16.77</v>
      </c>
    </row>
    <row r="8221" spans="1:4" x14ac:dyDescent="0.25">
      <c r="A8221" s="67" t="s">
        <v>16397</v>
      </c>
      <c r="B8221" s="63" t="s">
        <v>16398</v>
      </c>
      <c r="C8221" s="67" t="s">
        <v>1660</v>
      </c>
      <c r="D8221" s="489">
        <v>20.43</v>
      </c>
    </row>
    <row r="8222" spans="1:4" x14ac:dyDescent="0.25">
      <c r="A8222" s="67" t="s">
        <v>16399</v>
      </c>
      <c r="B8222" s="63" t="s">
        <v>16400</v>
      </c>
      <c r="C8222" s="67" t="s">
        <v>1660</v>
      </c>
      <c r="D8222" s="489">
        <v>11.61</v>
      </c>
    </row>
    <row r="8223" spans="1:4" x14ac:dyDescent="0.25">
      <c r="A8223" s="67" t="s">
        <v>16401</v>
      </c>
      <c r="B8223" s="63" t="s">
        <v>16402</v>
      </c>
      <c r="C8223" s="67" t="s">
        <v>1660</v>
      </c>
      <c r="D8223" s="489">
        <v>14.23</v>
      </c>
    </row>
    <row r="8224" spans="1:4" x14ac:dyDescent="0.25">
      <c r="A8224" s="67" t="s">
        <v>21610</v>
      </c>
      <c r="B8224" s="63" t="s">
        <v>21611</v>
      </c>
      <c r="C8224" s="67" t="s">
        <v>1660</v>
      </c>
      <c r="D8224" s="489">
        <v>16.29</v>
      </c>
    </row>
    <row r="8225" spans="1:4" x14ac:dyDescent="0.25">
      <c r="A8225" s="67" t="s">
        <v>14869</v>
      </c>
      <c r="B8225" s="63" t="s">
        <v>15859</v>
      </c>
      <c r="C8225" s="67" t="s">
        <v>77</v>
      </c>
      <c r="D8225" s="489">
        <v>1856.99</v>
      </c>
    </row>
    <row r="8226" spans="1:4" x14ac:dyDescent="0.25">
      <c r="A8226" s="67" t="s">
        <v>14870</v>
      </c>
      <c r="B8226" s="63" t="s">
        <v>15860</v>
      </c>
      <c r="C8226" s="67" t="s">
        <v>77</v>
      </c>
      <c r="D8226" s="489">
        <v>747.29</v>
      </c>
    </row>
    <row r="8227" spans="1:4" x14ac:dyDescent="0.25">
      <c r="A8227" s="67" t="s">
        <v>14871</v>
      </c>
      <c r="B8227" s="63" t="s">
        <v>15861</v>
      </c>
      <c r="C8227" s="67" t="s">
        <v>75</v>
      </c>
      <c r="D8227" s="489">
        <v>1693.72</v>
      </c>
    </row>
    <row r="8228" spans="1:4" x14ac:dyDescent="0.25">
      <c r="A8228" s="67" t="s">
        <v>14872</v>
      </c>
      <c r="B8228" s="63" t="s">
        <v>15862</v>
      </c>
      <c r="C8228" s="67" t="s">
        <v>75</v>
      </c>
      <c r="D8228" s="489">
        <v>480.9</v>
      </c>
    </row>
    <row r="8229" spans="1:4" x14ac:dyDescent="0.25">
      <c r="A8229" s="67" t="s">
        <v>14873</v>
      </c>
      <c r="B8229" s="63" t="s">
        <v>15863</v>
      </c>
      <c r="C8229" s="67" t="s">
        <v>75</v>
      </c>
      <c r="D8229" s="489">
        <v>180.11</v>
      </c>
    </row>
    <row r="8230" spans="1:4" x14ac:dyDescent="0.25">
      <c r="A8230" s="67" t="s">
        <v>14874</v>
      </c>
      <c r="B8230" s="63" t="s">
        <v>15864</v>
      </c>
      <c r="C8230" s="67" t="s">
        <v>75</v>
      </c>
      <c r="D8230" s="489">
        <v>173.84</v>
      </c>
    </row>
    <row r="8231" spans="1:4" x14ac:dyDescent="0.25">
      <c r="A8231" s="67">
        <v>70000002</v>
      </c>
      <c r="B8231" s="63" t="s">
        <v>394</v>
      </c>
      <c r="C8231" s="67" t="s">
        <v>75</v>
      </c>
      <c r="D8231" s="489">
        <v>716.75</v>
      </c>
    </row>
    <row r="8232" spans="1:4" x14ac:dyDescent="0.25">
      <c r="A8232" s="67" t="s">
        <v>16403</v>
      </c>
      <c r="B8232" s="63" t="s">
        <v>16404</v>
      </c>
      <c r="C8232" s="67" t="s">
        <v>85</v>
      </c>
      <c r="D8232" s="489">
        <v>165.27</v>
      </c>
    </row>
    <row r="8233" spans="1:4" x14ac:dyDescent="0.25">
      <c r="A8233" s="67" t="s">
        <v>14875</v>
      </c>
      <c r="B8233" s="63" t="s">
        <v>15865</v>
      </c>
      <c r="C8233" s="67" t="s">
        <v>75</v>
      </c>
      <c r="D8233" s="489">
        <v>726.22</v>
      </c>
    </row>
    <row r="8234" spans="1:4" x14ac:dyDescent="0.25">
      <c r="A8234" s="67" t="s">
        <v>14876</v>
      </c>
      <c r="B8234" s="63" t="s">
        <v>15866</v>
      </c>
      <c r="C8234" s="67" t="s">
        <v>75</v>
      </c>
      <c r="D8234" s="489">
        <v>223.56</v>
      </c>
    </row>
    <row r="8235" spans="1:4" x14ac:dyDescent="0.25">
      <c r="A8235" s="67" t="s">
        <v>16405</v>
      </c>
      <c r="B8235" s="63" t="s">
        <v>16406</v>
      </c>
      <c r="C8235" s="67" t="s">
        <v>99</v>
      </c>
      <c r="D8235" s="489">
        <v>7.0000000000000007E-2</v>
      </c>
    </row>
    <row r="8236" spans="1:4" x14ac:dyDescent="0.25">
      <c r="A8236" s="67"/>
      <c r="B8236" s="63" t="s">
        <v>12620</v>
      </c>
      <c r="C8236" s="67"/>
      <c r="D8236" s="489"/>
    </row>
    <row r="8237" spans="1:4" x14ac:dyDescent="0.25">
      <c r="A8237" s="67" t="s">
        <v>16575</v>
      </c>
      <c r="B8237" s="63" t="s">
        <v>12621</v>
      </c>
      <c r="C8237" s="67"/>
      <c r="D8237" s="489"/>
    </row>
    <row r="8238" spans="1:4" x14ac:dyDescent="0.25">
      <c r="A8238" s="67">
        <v>70040040</v>
      </c>
      <c r="B8238" s="63" t="s">
        <v>395</v>
      </c>
      <c r="C8238" s="67" t="s">
        <v>71</v>
      </c>
      <c r="D8238" s="489">
        <v>98.19</v>
      </c>
    </row>
    <row r="8239" spans="1:4" x14ac:dyDescent="0.25">
      <c r="A8239" s="67">
        <v>70040041</v>
      </c>
      <c r="B8239" s="63" t="s">
        <v>396</v>
      </c>
      <c r="C8239" s="67" t="s">
        <v>397</v>
      </c>
      <c r="D8239" s="489">
        <v>45.73</v>
      </c>
    </row>
    <row r="8240" spans="1:4" x14ac:dyDescent="0.25">
      <c r="A8240" s="67" t="s">
        <v>16576</v>
      </c>
      <c r="B8240" s="63" t="s">
        <v>12622</v>
      </c>
      <c r="C8240" s="67"/>
      <c r="D8240" s="489"/>
    </row>
    <row r="8241" spans="1:4" x14ac:dyDescent="0.25">
      <c r="A8241" s="67">
        <v>70040003</v>
      </c>
      <c r="B8241" s="63" t="s">
        <v>398</v>
      </c>
      <c r="C8241" s="67" t="s">
        <v>75</v>
      </c>
      <c r="D8241" s="489">
        <v>59.69</v>
      </c>
    </row>
    <row r="8242" spans="1:4" x14ac:dyDescent="0.25">
      <c r="A8242" s="67">
        <v>70040007</v>
      </c>
      <c r="B8242" s="63" t="s">
        <v>399</v>
      </c>
      <c r="C8242" s="67" t="s">
        <v>75</v>
      </c>
      <c r="D8242" s="489">
        <v>56.51</v>
      </c>
    </row>
    <row r="8243" spans="1:4" x14ac:dyDescent="0.25">
      <c r="A8243" s="67">
        <v>70040011</v>
      </c>
      <c r="B8243" s="63" t="s">
        <v>400</v>
      </c>
      <c r="C8243" s="67" t="s">
        <v>75</v>
      </c>
      <c r="D8243" s="489">
        <v>53.39</v>
      </c>
    </row>
    <row r="8244" spans="1:4" x14ac:dyDescent="0.25">
      <c r="A8244" s="67">
        <v>70040002</v>
      </c>
      <c r="B8244" s="63" t="s">
        <v>401</v>
      </c>
      <c r="C8244" s="67" t="s">
        <v>75</v>
      </c>
      <c r="D8244" s="489">
        <v>39.92</v>
      </c>
    </row>
    <row r="8245" spans="1:4" x14ac:dyDescent="0.25">
      <c r="A8245" s="67">
        <v>70040006</v>
      </c>
      <c r="B8245" s="63" t="s">
        <v>402</v>
      </c>
      <c r="C8245" s="67" t="s">
        <v>75</v>
      </c>
      <c r="D8245" s="489">
        <v>37.840000000000003</v>
      </c>
    </row>
    <row r="8246" spans="1:4" x14ac:dyDescent="0.25">
      <c r="A8246" s="67">
        <v>70040010</v>
      </c>
      <c r="B8246" s="63" t="s">
        <v>403</v>
      </c>
      <c r="C8246" s="67" t="s">
        <v>75</v>
      </c>
      <c r="D8246" s="489">
        <v>35.75</v>
      </c>
    </row>
    <row r="8247" spans="1:4" x14ac:dyDescent="0.25">
      <c r="A8247" s="67">
        <v>70040004</v>
      </c>
      <c r="B8247" s="63" t="s">
        <v>404</v>
      </c>
      <c r="C8247" s="67" t="s">
        <v>75</v>
      </c>
      <c r="D8247" s="489">
        <v>78.52</v>
      </c>
    </row>
    <row r="8248" spans="1:4" x14ac:dyDescent="0.25">
      <c r="A8248" s="67">
        <v>70040008</v>
      </c>
      <c r="B8248" s="63" t="s">
        <v>405</v>
      </c>
      <c r="C8248" s="67" t="s">
        <v>75</v>
      </c>
      <c r="D8248" s="489">
        <v>74.83</v>
      </c>
    </row>
    <row r="8249" spans="1:4" x14ac:dyDescent="0.25">
      <c r="A8249" s="67">
        <v>70040012</v>
      </c>
      <c r="B8249" s="63" t="s">
        <v>406</v>
      </c>
      <c r="C8249" s="67" t="s">
        <v>75</v>
      </c>
      <c r="D8249" s="489">
        <v>71.17</v>
      </c>
    </row>
    <row r="8250" spans="1:4" x14ac:dyDescent="0.25">
      <c r="A8250" s="67">
        <v>70040001</v>
      </c>
      <c r="B8250" s="63" t="s">
        <v>407</v>
      </c>
      <c r="C8250" s="67" t="s">
        <v>75</v>
      </c>
      <c r="D8250" s="489">
        <v>16.54</v>
      </c>
    </row>
    <row r="8251" spans="1:4" x14ac:dyDescent="0.25">
      <c r="A8251" s="67">
        <v>70040005</v>
      </c>
      <c r="B8251" s="63" t="s">
        <v>408</v>
      </c>
      <c r="C8251" s="67" t="s">
        <v>75</v>
      </c>
      <c r="D8251" s="489">
        <v>15.81</v>
      </c>
    </row>
    <row r="8252" spans="1:4" x14ac:dyDescent="0.25">
      <c r="A8252" s="67">
        <v>70040009</v>
      </c>
      <c r="B8252" s="63" t="s">
        <v>409</v>
      </c>
      <c r="C8252" s="67" t="s">
        <v>75</v>
      </c>
      <c r="D8252" s="489">
        <v>15.08</v>
      </c>
    </row>
    <row r="8253" spans="1:4" x14ac:dyDescent="0.25">
      <c r="A8253" s="67" t="s">
        <v>16577</v>
      </c>
      <c r="B8253" s="63" t="s">
        <v>12623</v>
      </c>
      <c r="C8253" s="67"/>
      <c r="D8253" s="489"/>
    </row>
    <row r="8254" spans="1:4" x14ac:dyDescent="0.25">
      <c r="A8254" s="67">
        <v>70040034</v>
      </c>
      <c r="B8254" s="63" t="s">
        <v>410</v>
      </c>
      <c r="C8254" s="67" t="s">
        <v>75</v>
      </c>
      <c r="D8254" s="489">
        <v>678.18</v>
      </c>
    </row>
    <row r="8255" spans="1:4" x14ac:dyDescent="0.25">
      <c r="A8255" s="67">
        <v>70040035</v>
      </c>
      <c r="B8255" s="63" t="s">
        <v>411</v>
      </c>
      <c r="C8255" s="67" t="s">
        <v>75</v>
      </c>
      <c r="D8255" s="489">
        <v>732.51</v>
      </c>
    </row>
    <row r="8256" spans="1:4" x14ac:dyDescent="0.25">
      <c r="A8256" s="67">
        <v>70040036</v>
      </c>
      <c r="B8256" s="63" t="s">
        <v>412</v>
      </c>
      <c r="C8256" s="67" t="s">
        <v>75</v>
      </c>
      <c r="D8256" s="489">
        <v>804.24</v>
      </c>
    </row>
    <row r="8257" spans="1:4" x14ac:dyDescent="0.25">
      <c r="A8257" s="67">
        <v>70040031</v>
      </c>
      <c r="B8257" s="63" t="s">
        <v>413</v>
      </c>
      <c r="C8257" s="67" t="s">
        <v>75</v>
      </c>
      <c r="D8257" s="489">
        <v>463.76</v>
      </c>
    </row>
    <row r="8258" spans="1:4" x14ac:dyDescent="0.25">
      <c r="A8258" s="67">
        <v>70040032</v>
      </c>
      <c r="B8258" s="63" t="s">
        <v>414</v>
      </c>
      <c r="C8258" s="67" t="s">
        <v>75</v>
      </c>
      <c r="D8258" s="489">
        <v>528.36</v>
      </c>
    </row>
    <row r="8259" spans="1:4" x14ac:dyDescent="0.25">
      <c r="A8259" s="67">
        <v>70040033</v>
      </c>
      <c r="B8259" s="63" t="s">
        <v>415</v>
      </c>
      <c r="C8259" s="67" t="s">
        <v>75</v>
      </c>
      <c r="D8259" s="489">
        <v>552.35</v>
      </c>
    </row>
    <row r="8260" spans="1:4" x14ac:dyDescent="0.25">
      <c r="A8260" s="67" t="s">
        <v>16578</v>
      </c>
      <c r="B8260" s="63" t="s">
        <v>12624</v>
      </c>
      <c r="C8260" s="67"/>
      <c r="D8260" s="489"/>
    </row>
    <row r="8261" spans="1:4" x14ac:dyDescent="0.25">
      <c r="A8261" s="67">
        <v>70040016</v>
      </c>
      <c r="B8261" s="63" t="s">
        <v>416</v>
      </c>
      <c r="C8261" s="67" t="s">
        <v>75</v>
      </c>
      <c r="D8261" s="489">
        <v>495.36</v>
      </c>
    </row>
    <row r="8262" spans="1:4" x14ac:dyDescent="0.25">
      <c r="A8262" s="67">
        <v>70040022</v>
      </c>
      <c r="B8262" s="63" t="s">
        <v>417</v>
      </c>
      <c r="C8262" s="67" t="s">
        <v>75</v>
      </c>
      <c r="D8262" s="489">
        <v>453.43</v>
      </c>
    </row>
    <row r="8263" spans="1:4" x14ac:dyDescent="0.25">
      <c r="A8263" s="67">
        <v>70040028</v>
      </c>
      <c r="B8263" s="63" t="s">
        <v>418</v>
      </c>
      <c r="C8263" s="67" t="s">
        <v>75</v>
      </c>
      <c r="D8263" s="489">
        <v>411.53</v>
      </c>
    </row>
    <row r="8264" spans="1:4" x14ac:dyDescent="0.25">
      <c r="A8264" s="67">
        <v>70040017</v>
      </c>
      <c r="B8264" s="63" t="s">
        <v>419</v>
      </c>
      <c r="C8264" s="67" t="s">
        <v>75</v>
      </c>
      <c r="D8264" s="489">
        <v>541.95000000000005</v>
      </c>
    </row>
    <row r="8265" spans="1:4" x14ac:dyDescent="0.25">
      <c r="A8265" s="67">
        <v>70040023</v>
      </c>
      <c r="B8265" s="63" t="s">
        <v>420</v>
      </c>
      <c r="C8265" s="67" t="s">
        <v>75</v>
      </c>
      <c r="D8265" s="489">
        <v>489.59</v>
      </c>
    </row>
    <row r="8266" spans="1:4" x14ac:dyDescent="0.25">
      <c r="A8266" s="67">
        <v>70040029</v>
      </c>
      <c r="B8266" s="63" t="s">
        <v>421</v>
      </c>
      <c r="C8266" s="67" t="s">
        <v>75</v>
      </c>
      <c r="D8266" s="489">
        <v>437.17</v>
      </c>
    </row>
    <row r="8267" spans="1:4" x14ac:dyDescent="0.25">
      <c r="A8267" s="67">
        <v>70040018</v>
      </c>
      <c r="B8267" s="63" t="s">
        <v>422</v>
      </c>
      <c r="C8267" s="67" t="s">
        <v>75</v>
      </c>
      <c r="D8267" s="489">
        <v>600.19000000000005</v>
      </c>
    </row>
    <row r="8268" spans="1:4" x14ac:dyDescent="0.25">
      <c r="A8268" s="67">
        <v>70040024</v>
      </c>
      <c r="B8268" s="63" t="s">
        <v>423</v>
      </c>
      <c r="C8268" s="67" t="s">
        <v>75</v>
      </c>
      <c r="D8268" s="489">
        <v>537.34</v>
      </c>
    </row>
    <row r="8269" spans="1:4" x14ac:dyDescent="0.25">
      <c r="A8269" s="67">
        <v>70040030</v>
      </c>
      <c r="B8269" s="63" t="s">
        <v>424</v>
      </c>
      <c r="C8269" s="67" t="s">
        <v>75</v>
      </c>
      <c r="D8269" s="489">
        <v>474.5</v>
      </c>
    </row>
    <row r="8270" spans="1:4" x14ac:dyDescent="0.25">
      <c r="A8270" s="67">
        <v>70040013</v>
      </c>
      <c r="B8270" s="63" t="s">
        <v>425</v>
      </c>
      <c r="C8270" s="67" t="s">
        <v>75</v>
      </c>
      <c r="D8270" s="489">
        <v>378.76</v>
      </c>
    </row>
    <row r="8271" spans="1:4" x14ac:dyDescent="0.25">
      <c r="A8271" s="67">
        <v>70040019</v>
      </c>
      <c r="B8271" s="63" t="s">
        <v>426</v>
      </c>
      <c r="C8271" s="67" t="s">
        <v>75</v>
      </c>
      <c r="D8271" s="489">
        <v>328.91</v>
      </c>
    </row>
    <row r="8272" spans="1:4" x14ac:dyDescent="0.25">
      <c r="A8272" s="67">
        <v>70040025</v>
      </c>
      <c r="B8272" s="63" t="s">
        <v>427</v>
      </c>
      <c r="C8272" s="67" t="s">
        <v>75</v>
      </c>
      <c r="D8272" s="489">
        <v>279.10000000000002</v>
      </c>
    </row>
    <row r="8273" spans="1:4" x14ac:dyDescent="0.25">
      <c r="A8273" s="67">
        <v>70040014</v>
      </c>
      <c r="B8273" s="63" t="s">
        <v>428</v>
      </c>
      <c r="C8273" s="67" t="s">
        <v>75</v>
      </c>
      <c r="D8273" s="489">
        <v>438.13</v>
      </c>
    </row>
    <row r="8274" spans="1:4" x14ac:dyDescent="0.25">
      <c r="A8274" s="67">
        <v>70040020</v>
      </c>
      <c r="B8274" s="63" t="s">
        <v>429</v>
      </c>
      <c r="C8274" s="67" t="s">
        <v>75</v>
      </c>
      <c r="D8274" s="489">
        <v>379.51</v>
      </c>
    </row>
    <row r="8275" spans="1:4" x14ac:dyDescent="0.25">
      <c r="A8275" s="67">
        <v>70040026</v>
      </c>
      <c r="B8275" s="63" t="s">
        <v>430</v>
      </c>
      <c r="C8275" s="67" t="s">
        <v>75</v>
      </c>
      <c r="D8275" s="489">
        <v>320.89999999999998</v>
      </c>
    </row>
    <row r="8276" spans="1:4" x14ac:dyDescent="0.25">
      <c r="A8276" s="67">
        <v>70040015</v>
      </c>
      <c r="B8276" s="63" t="s">
        <v>431</v>
      </c>
      <c r="C8276" s="67" t="s">
        <v>75</v>
      </c>
      <c r="D8276" s="489">
        <v>464.63</v>
      </c>
    </row>
    <row r="8277" spans="1:4" x14ac:dyDescent="0.25">
      <c r="A8277" s="67">
        <v>70040021</v>
      </c>
      <c r="B8277" s="63" t="s">
        <v>432</v>
      </c>
      <c r="C8277" s="67" t="s">
        <v>75</v>
      </c>
      <c r="D8277" s="489">
        <v>400.79</v>
      </c>
    </row>
    <row r="8278" spans="1:4" x14ac:dyDescent="0.25">
      <c r="A8278" s="67">
        <v>70040027</v>
      </c>
      <c r="B8278" s="63" t="s">
        <v>433</v>
      </c>
      <c r="C8278" s="67" t="s">
        <v>75</v>
      </c>
      <c r="D8278" s="489">
        <v>337</v>
      </c>
    </row>
    <row r="8279" spans="1:4" ht="25" x14ac:dyDescent="0.25">
      <c r="A8279" s="67" t="s">
        <v>16579</v>
      </c>
      <c r="B8279" s="63" t="s">
        <v>12625</v>
      </c>
      <c r="C8279" s="67"/>
      <c r="D8279" s="489"/>
    </row>
    <row r="8280" spans="1:4" x14ac:dyDescent="0.25">
      <c r="A8280" s="67">
        <v>70040039</v>
      </c>
      <c r="B8280" s="63" t="s">
        <v>434</v>
      </c>
      <c r="C8280" s="67" t="s">
        <v>74</v>
      </c>
      <c r="D8280" s="489">
        <v>22.4</v>
      </c>
    </row>
    <row r="8281" spans="1:4" x14ac:dyDescent="0.25">
      <c r="A8281" s="67">
        <v>70040037</v>
      </c>
      <c r="B8281" s="63" t="s">
        <v>435</v>
      </c>
      <c r="C8281" s="67" t="s">
        <v>71</v>
      </c>
      <c r="D8281" s="489">
        <v>1925.82</v>
      </c>
    </row>
    <row r="8282" spans="1:4" x14ac:dyDescent="0.25">
      <c r="A8282" s="67">
        <v>70040038</v>
      </c>
      <c r="B8282" s="63" t="s">
        <v>436</v>
      </c>
      <c r="C8282" s="67" t="s">
        <v>69</v>
      </c>
      <c r="D8282" s="489">
        <v>3.19</v>
      </c>
    </row>
    <row r="8283" spans="1:4" x14ac:dyDescent="0.25">
      <c r="A8283" s="67"/>
      <c r="B8283" s="63" t="s">
        <v>12626</v>
      </c>
      <c r="C8283" s="67"/>
      <c r="D8283" s="489"/>
    </row>
    <row r="8284" spans="1:4" x14ac:dyDescent="0.25">
      <c r="A8284" s="67" t="s">
        <v>16580</v>
      </c>
      <c r="B8284" s="63" t="s">
        <v>12627</v>
      </c>
      <c r="C8284" s="67"/>
      <c r="D8284" s="489"/>
    </row>
    <row r="8285" spans="1:4" x14ac:dyDescent="0.25">
      <c r="A8285" s="67">
        <v>70050001</v>
      </c>
      <c r="B8285" s="63" t="s">
        <v>437</v>
      </c>
      <c r="C8285" s="67" t="s">
        <v>388</v>
      </c>
      <c r="D8285" s="489">
        <v>3.62</v>
      </c>
    </row>
    <row r="8286" spans="1:4" x14ac:dyDescent="0.25">
      <c r="A8286" s="67" t="s">
        <v>16581</v>
      </c>
      <c r="B8286" s="63" t="s">
        <v>12628</v>
      </c>
      <c r="C8286" s="67"/>
      <c r="D8286" s="489"/>
    </row>
    <row r="8287" spans="1:4" x14ac:dyDescent="0.25">
      <c r="A8287" s="67">
        <v>70050013</v>
      </c>
      <c r="B8287" s="63" t="s">
        <v>438</v>
      </c>
      <c r="C8287" s="67" t="s">
        <v>75</v>
      </c>
      <c r="D8287" s="489">
        <v>12.72</v>
      </c>
    </row>
    <row r="8288" spans="1:4" x14ac:dyDescent="0.25">
      <c r="A8288" s="67">
        <v>70050012</v>
      </c>
      <c r="B8288" s="63" t="s">
        <v>439</v>
      </c>
      <c r="C8288" s="67" t="s">
        <v>74</v>
      </c>
      <c r="D8288" s="489">
        <v>151.61000000000001</v>
      </c>
    </row>
    <row r="8289" spans="1:4" x14ac:dyDescent="0.25">
      <c r="A8289" s="67">
        <v>70050011</v>
      </c>
      <c r="B8289" s="63" t="s">
        <v>440</v>
      </c>
      <c r="C8289" s="67" t="s">
        <v>74</v>
      </c>
      <c r="D8289" s="489">
        <v>83.25</v>
      </c>
    </row>
    <row r="8290" spans="1:4" x14ac:dyDescent="0.25">
      <c r="A8290" s="67">
        <v>70050014</v>
      </c>
      <c r="B8290" s="63" t="s">
        <v>441</v>
      </c>
      <c r="C8290" s="67" t="s">
        <v>74</v>
      </c>
      <c r="D8290" s="489">
        <v>45.11</v>
      </c>
    </row>
    <row r="8291" spans="1:4" x14ac:dyDescent="0.25">
      <c r="A8291" s="67" t="s">
        <v>16582</v>
      </c>
      <c r="B8291" s="63" t="s">
        <v>12629</v>
      </c>
      <c r="C8291" s="67"/>
      <c r="D8291" s="489"/>
    </row>
    <row r="8292" spans="1:4" x14ac:dyDescent="0.25">
      <c r="A8292" s="67">
        <v>70050006</v>
      </c>
      <c r="B8292" s="63" t="s">
        <v>442</v>
      </c>
      <c r="C8292" s="67" t="s">
        <v>74</v>
      </c>
      <c r="D8292" s="489">
        <v>58.68</v>
      </c>
    </row>
    <row r="8293" spans="1:4" x14ac:dyDescent="0.25">
      <c r="A8293" s="67">
        <v>70050007</v>
      </c>
      <c r="B8293" s="63" t="s">
        <v>443</v>
      </c>
      <c r="C8293" s="67" t="s">
        <v>74</v>
      </c>
      <c r="D8293" s="489">
        <v>80.14</v>
      </c>
    </row>
    <row r="8294" spans="1:4" x14ac:dyDescent="0.25">
      <c r="A8294" s="67">
        <v>70050008</v>
      </c>
      <c r="B8294" s="63" t="s">
        <v>444</v>
      </c>
      <c r="C8294" s="67" t="s">
        <v>74</v>
      </c>
      <c r="D8294" s="489">
        <v>98.39</v>
      </c>
    </row>
    <row r="8295" spans="1:4" x14ac:dyDescent="0.25">
      <c r="A8295" s="67">
        <v>70050009</v>
      </c>
      <c r="B8295" s="63" t="s">
        <v>445</v>
      </c>
      <c r="C8295" s="67" t="s">
        <v>74</v>
      </c>
      <c r="D8295" s="489">
        <v>158.62</v>
      </c>
    </row>
    <row r="8296" spans="1:4" x14ac:dyDescent="0.25">
      <c r="A8296" s="67">
        <v>70050010</v>
      </c>
      <c r="B8296" s="63" t="s">
        <v>446</v>
      </c>
      <c r="C8296" s="67" t="s">
        <v>74</v>
      </c>
      <c r="D8296" s="489">
        <v>186.53</v>
      </c>
    </row>
    <row r="8297" spans="1:4" x14ac:dyDescent="0.25">
      <c r="A8297" s="67" t="s">
        <v>16583</v>
      </c>
      <c r="B8297" s="63" t="s">
        <v>12630</v>
      </c>
      <c r="C8297" s="67"/>
      <c r="D8297" s="489"/>
    </row>
    <row r="8298" spans="1:4" ht="25" x14ac:dyDescent="0.25">
      <c r="A8298" s="67">
        <v>70050021</v>
      </c>
      <c r="B8298" s="63" t="s">
        <v>2834</v>
      </c>
      <c r="C8298" s="67" t="s">
        <v>74</v>
      </c>
      <c r="D8298" s="489">
        <v>390.26</v>
      </c>
    </row>
    <row r="8299" spans="1:4" ht="25" x14ac:dyDescent="0.25">
      <c r="A8299" s="67">
        <v>70050022</v>
      </c>
      <c r="B8299" s="63" t="s">
        <v>2835</v>
      </c>
      <c r="C8299" s="67" t="s">
        <v>74</v>
      </c>
      <c r="D8299" s="489">
        <v>487.71</v>
      </c>
    </row>
    <row r="8300" spans="1:4" ht="25" x14ac:dyDescent="0.25">
      <c r="A8300" s="67">
        <v>70050023</v>
      </c>
      <c r="B8300" s="63" t="s">
        <v>2836</v>
      </c>
      <c r="C8300" s="67" t="s">
        <v>74</v>
      </c>
      <c r="D8300" s="489">
        <v>649.65</v>
      </c>
    </row>
    <row r="8301" spans="1:4" x14ac:dyDescent="0.25">
      <c r="A8301" s="67">
        <v>70050031</v>
      </c>
      <c r="B8301" s="63" t="s">
        <v>12631</v>
      </c>
      <c r="C8301" s="67" t="s">
        <v>77</v>
      </c>
      <c r="D8301" s="489">
        <v>896</v>
      </c>
    </row>
    <row r="8302" spans="1:4" x14ac:dyDescent="0.25">
      <c r="A8302" s="67">
        <v>70050005</v>
      </c>
      <c r="B8302" s="63" t="s">
        <v>447</v>
      </c>
      <c r="C8302" s="67" t="s">
        <v>77</v>
      </c>
      <c r="D8302" s="489">
        <v>13977.22</v>
      </c>
    </row>
    <row r="8303" spans="1:4" x14ac:dyDescent="0.25">
      <c r="A8303" s="67">
        <v>70050041</v>
      </c>
      <c r="B8303" s="63" t="s">
        <v>16584</v>
      </c>
      <c r="C8303" s="67" t="s">
        <v>95</v>
      </c>
      <c r="D8303" s="489">
        <v>1381.95</v>
      </c>
    </row>
    <row r="8304" spans="1:4" x14ac:dyDescent="0.25">
      <c r="A8304" s="67">
        <v>70050002</v>
      </c>
      <c r="B8304" s="63" t="s">
        <v>448</v>
      </c>
      <c r="C8304" s="67" t="s">
        <v>74</v>
      </c>
      <c r="D8304" s="489">
        <v>484.52</v>
      </c>
    </row>
    <row r="8305" spans="1:4" x14ac:dyDescent="0.25">
      <c r="A8305" s="67">
        <v>70050003</v>
      </c>
      <c r="B8305" s="63" t="s">
        <v>449</v>
      </c>
      <c r="C8305" s="67" t="s">
        <v>74</v>
      </c>
      <c r="D8305" s="489">
        <v>658.16</v>
      </c>
    </row>
    <row r="8306" spans="1:4" x14ac:dyDescent="0.25">
      <c r="A8306" s="67">
        <v>70050004</v>
      </c>
      <c r="B8306" s="63" t="s">
        <v>450</v>
      </c>
      <c r="C8306" s="67" t="s">
        <v>74</v>
      </c>
      <c r="D8306" s="489">
        <v>987.3</v>
      </c>
    </row>
    <row r="8307" spans="1:4" x14ac:dyDescent="0.25">
      <c r="A8307" s="67"/>
      <c r="B8307" s="63" t="s">
        <v>12632</v>
      </c>
      <c r="C8307" s="67"/>
      <c r="D8307" s="489"/>
    </row>
    <row r="8308" spans="1:4" x14ac:dyDescent="0.25">
      <c r="A8308" s="67">
        <v>120100</v>
      </c>
      <c r="B8308" s="63" t="s">
        <v>12633</v>
      </c>
      <c r="C8308" s="67"/>
      <c r="D8308" s="489"/>
    </row>
    <row r="8309" spans="1:4" x14ac:dyDescent="0.25">
      <c r="A8309" s="67">
        <v>70110016</v>
      </c>
      <c r="B8309" s="63" t="s">
        <v>451</v>
      </c>
      <c r="C8309" s="67" t="s">
        <v>75</v>
      </c>
      <c r="D8309" s="489">
        <v>464.19</v>
      </c>
    </row>
    <row r="8310" spans="1:4" x14ac:dyDescent="0.25">
      <c r="A8310" s="67">
        <v>70110017</v>
      </c>
      <c r="B8310" s="63" t="s">
        <v>452</v>
      </c>
      <c r="C8310" s="67" t="s">
        <v>75</v>
      </c>
      <c r="D8310" s="489">
        <v>427.52</v>
      </c>
    </row>
    <row r="8311" spans="1:4" x14ac:dyDescent="0.25">
      <c r="A8311" s="67">
        <v>70110026</v>
      </c>
      <c r="B8311" s="63" t="s">
        <v>453</v>
      </c>
      <c r="C8311" s="67" t="s">
        <v>75</v>
      </c>
      <c r="D8311" s="489">
        <v>562.82000000000005</v>
      </c>
    </row>
    <row r="8312" spans="1:4" x14ac:dyDescent="0.25">
      <c r="A8312" s="67">
        <v>70110020</v>
      </c>
      <c r="B8312" s="63" t="s">
        <v>454</v>
      </c>
      <c r="C8312" s="67" t="s">
        <v>75</v>
      </c>
      <c r="D8312" s="489">
        <v>1267.2</v>
      </c>
    </row>
    <row r="8313" spans="1:4" x14ac:dyDescent="0.25">
      <c r="A8313" s="67">
        <v>70110002</v>
      </c>
      <c r="B8313" s="63" t="s">
        <v>455</v>
      </c>
      <c r="C8313" s="67" t="s">
        <v>71</v>
      </c>
      <c r="D8313" s="489">
        <v>1134.6600000000001</v>
      </c>
    </row>
    <row r="8314" spans="1:4" x14ac:dyDescent="0.25">
      <c r="A8314" s="67">
        <v>70110024</v>
      </c>
      <c r="B8314" s="63" t="s">
        <v>456</v>
      </c>
      <c r="C8314" s="67" t="s">
        <v>75</v>
      </c>
      <c r="D8314" s="489">
        <v>269.52</v>
      </c>
    </row>
    <row r="8315" spans="1:4" x14ac:dyDescent="0.25">
      <c r="A8315" s="67">
        <v>70110015</v>
      </c>
      <c r="B8315" s="63" t="s">
        <v>457</v>
      </c>
      <c r="C8315" s="67" t="s">
        <v>75</v>
      </c>
      <c r="D8315" s="489">
        <v>325.86</v>
      </c>
    </row>
    <row r="8316" spans="1:4" x14ac:dyDescent="0.25">
      <c r="A8316" s="67">
        <v>70110009</v>
      </c>
      <c r="B8316" s="63" t="s">
        <v>458</v>
      </c>
      <c r="C8316" s="67" t="s">
        <v>75</v>
      </c>
      <c r="D8316" s="489">
        <v>695.85</v>
      </c>
    </row>
    <row r="8317" spans="1:4" x14ac:dyDescent="0.25">
      <c r="A8317" s="67">
        <v>70110006</v>
      </c>
      <c r="B8317" s="63" t="s">
        <v>459</v>
      </c>
      <c r="C8317" s="67" t="s">
        <v>75</v>
      </c>
      <c r="D8317" s="489">
        <v>367.39</v>
      </c>
    </row>
    <row r="8318" spans="1:4" x14ac:dyDescent="0.25">
      <c r="A8318" s="67">
        <v>70110007</v>
      </c>
      <c r="B8318" s="63" t="s">
        <v>460</v>
      </c>
      <c r="C8318" s="67" t="s">
        <v>75</v>
      </c>
      <c r="D8318" s="489">
        <v>506.68</v>
      </c>
    </row>
    <row r="8319" spans="1:4" x14ac:dyDescent="0.25">
      <c r="A8319" s="67">
        <v>70110008</v>
      </c>
      <c r="B8319" s="63" t="s">
        <v>461</v>
      </c>
      <c r="C8319" s="67" t="s">
        <v>75</v>
      </c>
      <c r="D8319" s="489">
        <v>376.14</v>
      </c>
    </row>
    <row r="8320" spans="1:4" x14ac:dyDescent="0.25">
      <c r="A8320" s="67">
        <v>70110005</v>
      </c>
      <c r="B8320" s="63" t="s">
        <v>462</v>
      </c>
      <c r="C8320" s="67" t="s">
        <v>75</v>
      </c>
      <c r="D8320" s="489">
        <v>207.33</v>
      </c>
    </row>
    <row r="8321" spans="1:4" x14ac:dyDescent="0.25">
      <c r="A8321" s="67">
        <v>70110013</v>
      </c>
      <c r="B8321" s="63" t="s">
        <v>463</v>
      </c>
      <c r="C8321" s="67" t="s">
        <v>75</v>
      </c>
      <c r="D8321" s="489">
        <v>150.04</v>
      </c>
    </row>
    <row r="8322" spans="1:4" x14ac:dyDescent="0.25">
      <c r="A8322" s="67">
        <v>70110014</v>
      </c>
      <c r="B8322" s="63" t="s">
        <v>464</v>
      </c>
      <c r="C8322" s="67" t="s">
        <v>75</v>
      </c>
      <c r="D8322" s="489">
        <v>182.45</v>
      </c>
    </row>
    <row r="8323" spans="1:4" x14ac:dyDescent="0.25">
      <c r="A8323" s="67">
        <v>70110012</v>
      </c>
      <c r="B8323" s="63" t="s">
        <v>465</v>
      </c>
      <c r="C8323" s="67" t="s">
        <v>75</v>
      </c>
      <c r="D8323" s="489">
        <v>106.25</v>
      </c>
    </row>
    <row r="8324" spans="1:4" x14ac:dyDescent="0.25">
      <c r="A8324" s="67">
        <v>70110022</v>
      </c>
      <c r="B8324" s="63" t="s">
        <v>466</v>
      </c>
      <c r="C8324" s="67" t="s">
        <v>75</v>
      </c>
      <c r="D8324" s="489">
        <v>198.28</v>
      </c>
    </row>
    <row r="8325" spans="1:4" x14ac:dyDescent="0.25">
      <c r="A8325" s="67">
        <v>70110023</v>
      </c>
      <c r="B8325" s="63" t="s">
        <v>467</v>
      </c>
      <c r="C8325" s="67" t="s">
        <v>75</v>
      </c>
      <c r="D8325" s="489">
        <v>246.02</v>
      </c>
    </row>
    <row r="8326" spans="1:4" x14ac:dyDescent="0.25">
      <c r="A8326" s="67">
        <v>70110021</v>
      </c>
      <c r="B8326" s="63" t="s">
        <v>468</v>
      </c>
      <c r="C8326" s="67" t="s">
        <v>75</v>
      </c>
      <c r="D8326" s="489">
        <v>131.69999999999999</v>
      </c>
    </row>
    <row r="8327" spans="1:4" x14ac:dyDescent="0.25">
      <c r="A8327" s="67">
        <v>70110018</v>
      </c>
      <c r="B8327" s="63" t="s">
        <v>469</v>
      </c>
      <c r="C8327" s="67" t="s">
        <v>75</v>
      </c>
      <c r="D8327" s="489">
        <v>191.88</v>
      </c>
    </row>
    <row r="8328" spans="1:4" x14ac:dyDescent="0.25">
      <c r="A8328" s="67">
        <v>70110004</v>
      </c>
      <c r="B8328" s="63" t="s">
        <v>470</v>
      </c>
      <c r="C8328" s="67" t="s">
        <v>75</v>
      </c>
      <c r="D8328" s="489">
        <v>114.37</v>
      </c>
    </row>
    <row r="8329" spans="1:4" x14ac:dyDescent="0.25">
      <c r="A8329" s="67">
        <v>70110011</v>
      </c>
      <c r="B8329" s="63" t="s">
        <v>471</v>
      </c>
      <c r="C8329" s="67" t="s">
        <v>75</v>
      </c>
      <c r="D8329" s="489">
        <v>231.56</v>
      </c>
    </row>
    <row r="8330" spans="1:4" x14ac:dyDescent="0.25">
      <c r="A8330" s="67">
        <v>70110010</v>
      </c>
      <c r="B8330" s="63" t="s">
        <v>472</v>
      </c>
      <c r="C8330" s="67" t="s">
        <v>75</v>
      </c>
      <c r="D8330" s="489">
        <v>128.12</v>
      </c>
    </row>
    <row r="8331" spans="1:4" x14ac:dyDescent="0.25">
      <c r="A8331" s="67">
        <v>70110003</v>
      </c>
      <c r="B8331" s="63" t="s">
        <v>473</v>
      </c>
      <c r="C8331" s="67" t="s">
        <v>71</v>
      </c>
      <c r="D8331" s="489">
        <v>883.47</v>
      </c>
    </row>
    <row r="8332" spans="1:4" x14ac:dyDescent="0.25">
      <c r="A8332" s="67">
        <v>70110001</v>
      </c>
      <c r="B8332" s="63" t="s">
        <v>474</v>
      </c>
      <c r="C8332" s="67" t="s">
        <v>71</v>
      </c>
      <c r="D8332" s="489">
        <v>1428.84</v>
      </c>
    </row>
    <row r="8333" spans="1:4" x14ac:dyDescent="0.25">
      <c r="A8333" s="67">
        <v>70110025</v>
      </c>
      <c r="B8333" s="63" t="s">
        <v>475</v>
      </c>
      <c r="C8333" s="67" t="s">
        <v>75</v>
      </c>
      <c r="D8333" s="489">
        <v>992.04</v>
      </c>
    </row>
    <row r="8334" spans="1:4" x14ac:dyDescent="0.25">
      <c r="A8334" s="67">
        <v>120127</v>
      </c>
      <c r="B8334" s="63" t="s">
        <v>11574</v>
      </c>
      <c r="C8334" s="67" t="s">
        <v>75</v>
      </c>
      <c r="D8334" s="489">
        <v>459.26</v>
      </c>
    </row>
    <row r="8335" spans="1:4" x14ac:dyDescent="0.25">
      <c r="A8335" s="67">
        <v>70110019</v>
      </c>
      <c r="B8335" s="63" t="s">
        <v>476</v>
      </c>
      <c r="C8335" s="67" t="s">
        <v>75</v>
      </c>
      <c r="D8335" s="489">
        <v>34.659999999999997</v>
      </c>
    </row>
    <row r="8336" spans="1:4" x14ac:dyDescent="0.25">
      <c r="A8336" s="67">
        <v>120200</v>
      </c>
      <c r="B8336" s="63" t="s">
        <v>12634</v>
      </c>
      <c r="C8336" s="67"/>
      <c r="D8336" s="489"/>
    </row>
    <row r="8337" spans="1:4" x14ac:dyDescent="0.25">
      <c r="A8337" s="67">
        <v>70110034</v>
      </c>
      <c r="B8337" s="63" t="s">
        <v>477</v>
      </c>
      <c r="C8337" s="67" t="s">
        <v>75</v>
      </c>
      <c r="D8337" s="489">
        <v>233.23</v>
      </c>
    </row>
    <row r="8338" spans="1:4" x14ac:dyDescent="0.25">
      <c r="A8338" s="67">
        <v>70110036</v>
      </c>
      <c r="B8338" s="63" t="s">
        <v>478</v>
      </c>
      <c r="C8338" s="67" t="s">
        <v>75</v>
      </c>
      <c r="D8338" s="489">
        <v>488.36</v>
      </c>
    </row>
    <row r="8339" spans="1:4" x14ac:dyDescent="0.25">
      <c r="A8339" s="67">
        <v>70110030</v>
      </c>
      <c r="B8339" s="63" t="s">
        <v>479</v>
      </c>
      <c r="C8339" s="67" t="s">
        <v>75</v>
      </c>
      <c r="D8339" s="489">
        <v>326.27999999999997</v>
      </c>
    </row>
    <row r="8340" spans="1:4" x14ac:dyDescent="0.25">
      <c r="A8340" s="67">
        <v>70110031</v>
      </c>
      <c r="B8340" s="63" t="s">
        <v>480</v>
      </c>
      <c r="C8340" s="67" t="s">
        <v>75</v>
      </c>
      <c r="D8340" s="489">
        <v>237.63</v>
      </c>
    </row>
    <row r="8341" spans="1:4" x14ac:dyDescent="0.25">
      <c r="A8341" s="67">
        <v>70110028</v>
      </c>
      <c r="B8341" s="63" t="s">
        <v>481</v>
      </c>
      <c r="C8341" s="67" t="s">
        <v>75</v>
      </c>
      <c r="D8341" s="489">
        <v>146.57</v>
      </c>
    </row>
    <row r="8342" spans="1:4" x14ac:dyDescent="0.25">
      <c r="A8342" s="67">
        <v>70110029</v>
      </c>
      <c r="B8342" s="63" t="s">
        <v>482</v>
      </c>
      <c r="C8342" s="67" t="s">
        <v>75</v>
      </c>
      <c r="D8342" s="489">
        <v>172.92</v>
      </c>
    </row>
    <row r="8343" spans="1:4" x14ac:dyDescent="0.25">
      <c r="A8343" s="67">
        <v>70110027</v>
      </c>
      <c r="B8343" s="63" t="s">
        <v>483</v>
      </c>
      <c r="C8343" s="67" t="s">
        <v>75</v>
      </c>
      <c r="D8343" s="489">
        <v>465.65</v>
      </c>
    </row>
    <row r="8344" spans="1:4" x14ac:dyDescent="0.25">
      <c r="A8344" s="67">
        <v>70110032</v>
      </c>
      <c r="B8344" s="63" t="s">
        <v>484</v>
      </c>
      <c r="C8344" s="67" t="s">
        <v>74</v>
      </c>
      <c r="D8344" s="489">
        <v>114.01</v>
      </c>
    </row>
    <row r="8345" spans="1:4" x14ac:dyDescent="0.25">
      <c r="A8345" s="67">
        <v>70110033</v>
      </c>
      <c r="B8345" s="63" t="s">
        <v>485</v>
      </c>
      <c r="C8345" s="67" t="s">
        <v>74</v>
      </c>
      <c r="D8345" s="489">
        <v>138.44</v>
      </c>
    </row>
    <row r="8346" spans="1:4" x14ac:dyDescent="0.25">
      <c r="A8346" s="67">
        <v>70110035</v>
      </c>
      <c r="B8346" s="63" t="s">
        <v>486</v>
      </c>
      <c r="C8346" s="67" t="s">
        <v>75</v>
      </c>
      <c r="D8346" s="489">
        <v>423.32</v>
      </c>
    </row>
    <row r="8347" spans="1:4" x14ac:dyDescent="0.25">
      <c r="A8347" s="67">
        <v>121200</v>
      </c>
      <c r="B8347" s="63" t="s">
        <v>12635</v>
      </c>
      <c r="C8347" s="67"/>
      <c r="D8347" s="489"/>
    </row>
    <row r="8348" spans="1:4" x14ac:dyDescent="0.25">
      <c r="A8348" s="67">
        <v>121201</v>
      </c>
      <c r="B8348" s="63" t="s">
        <v>487</v>
      </c>
      <c r="C8348" s="67" t="s">
        <v>75</v>
      </c>
      <c r="D8348" s="489">
        <v>846.32</v>
      </c>
    </row>
    <row r="8349" spans="1:4" x14ac:dyDescent="0.25">
      <c r="A8349" s="67">
        <v>70110121</v>
      </c>
      <c r="B8349" s="63" t="s">
        <v>2805</v>
      </c>
      <c r="C8349" s="67" t="s">
        <v>74</v>
      </c>
      <c r="D8349" s="489">
        <v>717.2</v>
      </c>
    </row>
    <row r="8350" spans="1:4" x14ac:dyDescent="0.25">
      <c r="A8350" s="67">
        <v>70110103</v>
      </c>
      <c r="B8350" s="63" t="s">
        <v>488</v>
      </c>
      <c r="C8350" s="67" t="s">
        <v>74</v>
      </c>
      <c r="D8350" s="489">
        <v>2247.3000000000002</v>
      </c>
    </row>
    <row r="8351" spans="1:4" x14ac:dyDescent="0.25">
      <c r="A8351" s="67">
        <v>121205</v>
      </c>
      <c r="B8351" s="63" t="s">
        <v>489</v>
      </c>
      <c r="C8351" s="67" t="s">
        <v>75</v>
      </c>
      <c r="D8351" s="489">
        <v>156.85</v>
      </c>
    </row>
    <row r="8352" spans="1:4" x14ac:dyDescent="0.25">
      <c r="A8352" s="67">
        <v>121204</v>
      </c>
      <c r="B8352" s="63" t="s">
        <v>490</v>
      </c>
      <c r="C8352" s="67" t="s">
        <v>75</v>
      </c>
      <c r="D8352" s="489">
        <v>447.88</v>
      </c>
    </row>
    <row r="8353" spans="1:4" x14ac:dyDescent="0.25">
      <c r="A8353" s="67">
        <v>120700</v>
      </c>
      <c r="B8353" s="63" t="s">
        <v>12636</v>
      </c>
      <c r="C8353" s="67"/>
      <c r="D8353" s="489"/>
    </row>
    <row r="8354" spans="1:4" x14ac:dyDescent="0.25">
      <c r="A8354" s="67">
        <v>70110181</v>
      </c>
      <c r="B8354" s="63" t="s">
        <v>14138</v>
      </c>
      <c r="C8354" s="67" t="s">
        <v>74</v>
      </c>
      <c r="D8354" s="489">
        <v>2281.02</v>
      </c>
    </row>
    <row r="8355" spans="1:4" x14ac:dyDescent="0.25">
      <c r="A8355" s="67">
        <v>70110161</v>
      </c>
      <c r="B8355" s="63" t="s">
        <v>11536</v>
      </c>
      <c r="C8355" s="67" t="s">
        <v>74</v>
      </c>
      <c r="D8355" s="489">
        <v>1856.4</v>
      </c>
    </row>
    <row r="8356" spans="1:4" x14ac:dyDescent="0.25">
      <c r="A8356" s="67">
        <v>70110076</v>
      </c>
      <c r="B8356" s="63" t="s">
        <v>491</v>
      </c>
      <c r="C8356" s="67" t="s">
        <v>77</v>
      </c>
      <c r="D8356" s="489">
        <v>537.23</v>
      </c>
    </row>
    <row r="8357" spans="1:4" x14ac:dyDescent="0.25">
      <c r="A8357" s="67">
        <v>70110075</v>
      </c>
      <c r="B8357" s="63" t="s">
        <v>492</v>
      </c>
      <c r="C8357" s="67" t="s">
        <v>77</v>
      </c>
      <c r="D8357" s="489">
        <v>698.71</v>
      </c>
    </row>
    <row r="8358" spans="1:4" x14ac:dyDescent="0.25">
      <c r="A8358" s="67">
        <v>70110078</v>
      </c>
      <c r="B8358" s="63" t="s">
        <v>493</v>
      </c>
      <c r="C8358" s="67" t="s">
        <v>77</v>
      </c>
      <c r="D8358" s="489">
        <v>2230.52</v>
      </c>
    </row>
    <row r="8359" spans="1:4" x14ac:dyDescent="0.25">
      <c r="A8359" s="67">
        <v>120300</v>
      </c>
      <c r="B8359" s="63" t="s">
        <v>11666</v>
      </c>
      <c r="C8359" s="67"/>
      <c r="D8359" s="489"/>
    </row>
    <row r="8360" spans="1:4" x14ac:dyDescent="0.25">
      <c r="A8360" s="67">
        <v>70110041</v>
      </c>
      <c r="B8360" s="63" t="s">
        <v>494</v>
      </c>
      <c r="C8360" s="67" t="s">
        <v>75</v>
      </c>
      <c r="D8360" s="489">
        <v>1610.76</v>
      </c>
    </row>
    <row r="8361" spans="1:4" x14ac:dyDescent="0.25">
      <c r="A8361" s="67">
        <v>70110045</v>
      </c>
      <c r="B8361" s="63" t="s">
        <v>495</v>
      </c>
      <c r="C8361" s="67" t="s">
        <v>74</v>
      </c>
      <c r="D8361" s="489">
        <v>170.52</v>
      </c>
    </row>
    <row r="8362" spans="1:4" x14ac:dyDescent="0.25">
      <c r="A8362" s="67">
        <v>70110037</v>
      </c>
      <c r="B8362" s="63" t="s">
        <v>496</v>
      </c>
      <c r="C8362" s="67" t="s">
        <v>75</v>
      </c>
      <c r="D8362" s="489">
        <v>1041.5999999999999</v>
      </c>
    </row>
    <row r="8363" spans="1:4" x14ac:dyDescent="0.25">
      <c r="A8363" s="67">
        <v>70110038</v>
      </c>
      <c r="B8363" s="63" t="s">
        <v>497</v>
      </c>
      <c r="C8363" s="67" t="s">
        <v>75</v>
      </c>
      <c r="D8363" s="489">
        <v>859.93</v>
      </c>
    </row>
    <row r="8364" spans="1:4" x14ac:dyDescent="0.25">
      <c r="A8364" s="67">
        <v>70110043</v>
      </c>
      <c r="B8364" s="63" t="s">
        <v>498</v>
      </c>
      <c r="C8364" s="67" t="s">
        <v>75</v>
      </c>
      <c r="D8364" s="489">
        <v>552.35</v>
      </c>
    </row>
    <row r="8365" spans="1:4" x14ac:dyDescent="0.25">
      <c r="A8365" s="67">
        <v>70110046</v>
      </c>
      <c r="B8365" s="63" t="s">
        <v>499</v>
      </c>
      <c r="C8365" s="67" t="s">
        <v>75</v>
      </c>
      <c r="D8365" s="489">
        <v>655.48</v>
      </c>
    </row>
    <row r="8366" spans="1:4" x14ac:dyDescent="0.25">
      <c r="A8366" s="67">
        <v>70110044</v>
      </c>
      <c r="B8366" s="63" t="s">
        <v>500</v>
      </c>
      <c r="C8366" s="67" t="s">
        <v>75</v>
      </c>
      <c r="D8366" s="489">
        <v>573.89</v>
      </c>
    </row>
    <row r="8367" spans="1:4" x14ac:dyDescent="0.25">
      <c r="A8367" s="67">
        <v>70110047</v>
      </c>
      <c r="B8367" s="63" t="s">
        <v>501</v>
      </c>
      <c r="C8367" s="67" t="s">
        <v>75</v>
      </c>
      <c r="D8367" s="489">
        <v>584.41</v>
      </c>
    </row>
    <row r="8368" spans="1:4" x14ac:dyDescent="0.25">
      <c r="A8368" s="67">
        <v>70110039</v>
      </c>
      <c r="B8368" s="63" t="s">
        <v>502</v>
      </c>
      <c r="C8368" s="67" t="s">
        <v>75</v>
      </c>
      <c r="D8368" s="489">
        <v>1044.4000000000001</v>
      </c>
    </row>
    <row r="8369" spans="1:4" x14ac:dyDescent="0.25">
      <c r="A8369" s="67">
        <v>70110040</v>
      </c>
      <c r="B8369" s="63" t="s">
        <v>503</v>
      </c>
      <c r="C8369" s="67" t="s">
        <v>75</v>
      </c>
      <c r="D8369" s="489">
        <v>838.26</v>
      </c>
    </row>
    <row r="8370" spans="1:4" x14ac:dyDescent="0.25">
      <c r="A8370" s="67">
        <v>120400</v>
      </c>
      <c r="B8370" s="63" t="s">
        <v>11667</v>
      </c>
      <c r="C8370" s="67"/>
      <c r="D8370" s="489"/>
    </row>
    <row r="8371" spans="1:4" x14ac:dyDescent="0.25">
      <c r="A8371" s="67">
        <v>70110053</v>
      </c>
      <c r="B8371" s="63" t="s">
        <v>504</v>
      </c>
      <c r="C8371" s="67" t="s">
        <v>75</v>
      </c>
      <c r="D8371" s="489">
        <v>1087.55</v>
      </c>
    </row>
    <row r="8372" spans="1:4" x14ac:dyDescent="0.25">
      <c r="A8372" s="67">
        <v>70110051</v>
      </c>
      <c r="B8372" s="63" t="s">
        <v>505</v>
      </c>
      <c r="C8372" s="67" t="s">
        <v>75</v>
      </c>
      <c r="D8372" s="489">
        <v>944.12</v>
      </c>
    </row>
    <row r="8373" spans="1:4" x14ac:dyDescent="0.25">
      <c r="A8373" s="67">
        <v>70110054</v>
      </c>
      <c r="B8373" s="63" t="s">
        <v>506</v>
      </c>
      <c r="C8373" s="67" t="s">
        <v>75</v>
      </c>
      <c r="D8373" s="489">
        <v>788.93</v>
      </c>
    </row>
    <row r="8374" spans="1:4" x14ac:dyDescent="0.25">
      <c r="A8374" s="67">
        <v>70110052</v>
      </c>
      <c r="B8374" s="63" t="s">
        <v>507</v>
      </c>
      <c r="C8374" s="67" t="s">
        <v>75</v>
      </c>
      <c r="D8374" s="489">
        <v>870.96</v>
      </c>
    </row>
    <row r="8375" spans="1:4" x14ac:dyDescent="0.25">
      <c r="A8375" s="67">
        <v>70110058</v>
      </c>
      <c r="B8375" s="63" t="s">
        <v>508</v>
      </c>
      <c r="C8375" s="67" t="s">
        <v>75</v>
      </c>
      <c r="D8375" s="489">
        <v>894.48</v>
      </c>
    </row>
    <row r="8376" spans="1:4" x14ac:dyDescent="0.25">
      <c r="A8376" s="67">
        <v>70110055</v>
      </c>
      <c r="B8376" s="63" t="s">
        <v>509</v>
      </c>
      <c r="C8376" s="67" t="s">
        <v>75</v>
      </c>
      <c r="D8376" s="489">
        <v>870.55</v>
      </c>
    </row>
    <row r="8377" spans="1:4" x14ac:dyDescent="0.25">
      <c r="A8377" s="67">
        <v>70110056</v>
      </c>
      <c r="B8377" s="63" t="s">
        <v>510</v>
      </c>
      <c r="C8377" s="67" t="s">
        <v>75</v>
      </c>
      <c r="D8377" s="489">
        <v>817.72</v>
      </c>
    </row>
    <row r="8378" spans="1:4" x14ac:dyDescent="0.25">
      <c r="A8378" s="67">
        <v>70110057</v>
      </c>
      <c r="B8378" s="63" t="s">
        <v>511</v>
      </c>
      <c r="C8378" s="67" t="s">
        <v>75</v>
      </c>
      <c r="D8378" s="489">
        <v>1017.95</v>
      </c>
    </row>
    <row r="8379" spans="1:4" x14ac:dyDescent="0.25">
      <c r="A8379" s="67">
        <v>70110060</v>
      </c>
      <c r="B8379" s="63" t="s">
        <v>512</v>
      </c>
      <c r="C8379" s="67" t="s">
        <v>75</v>
      </c>
      <c r="D8379" s="489">
        <v>834.1</v>
      </c>
    </row>
    <row r="8380" spans="1:4" x14ac:dyDescent="0.25">
      <c r="A8380" s="67">
        <v>70110048</v>
      </c>
      <c r="B8380" s="63" t="s">
        <v>513</v>
      </c>
      <c r="C8380" s="67" t="s">
        <v>75</v>
      </c>
      <c r="D8380" s="489">
        <v>737.51</v>
      </c>
    </row>
    <row r="8381" spans="1:4" x14ac:dyDescent="0.25">
      <c r="A8381" s="67">
        <v>70110059</v>
      </c>
      <c r="B8381" s="63" t="s">
        <v>514</v>
      </c>
      <c r="C8381" s="67" t="s">
        <v>75</v>
      </c>
      <c r="D8381" s="489">
        <v>697.41</v>
      </c>
    </row>
    <row r="8382" spans="1:4" x14ac:dyDescent="0.25">
      <c r="A8382" s="67">
        <v>70110061</v>
      </c>
      <c r="B8382" s="63" t="s">
        <v>515</v>
      </c>
      <c r="C8382" s="67" t="s">
        <v>75</v>
      </c>
      <c r="D8382" s="489">
        <v>1638.09</v>
      </c>
    </row>
    <row r="8383" spans="1:4" x14ac:dyDescent="0.25">
      <c r="A8383" s="67">
        <v>120421</v>
      </c>
      <c r="B8383" s="63" t="s">
        <v>14139</v>
      </c>
      <c r="C8383" s="67" t="s">
        <v>75</v>
      </c>
      <c r="D8383" s="489">
        <v>1258.95</v>
      </c>
    </row>
    <row r="8384" spans="1:4" x14ac:dyDescent="0.25">
      <c r="A8384" s="67">
        <v>120500</v>
      </c>
      <c r="B8384" s="63" t="s">
        <v>11668</v>
      </c>
      <c r="C8384" s="67"/>
      <c r="D8384" s="489"/>
    </row>
    <row r="8385" spans="1:4" x14ac:dyDescent="0.25">
      <c r="A8385" s="67">
        <v>120501</v>
      </c>
      <c r="B8385" s="63" t="s">
        <v>516</v>
      </c>
      <c r="C8385" s="67" t="s">
        <v>77</v>
      </c>
      <c r="D8385" s="489">
        <v>307.81</v>
      </c>
    </row>
    <row r="8386" spans="1:4" x14ac:dyDescent="0.25">
      <c r="A8386" s="67">
        <v>120502</v>
      </c>
      <c r="B8386" s="63" t="s">
        <v>517</v>
      </c>
      <c r="C8386" s="67" t="s">
        <v>77</v>
      </c>
      <c r="D8386" s="489">
        <v>205.57</v>
      </c>
    </row>
    <row r="8387" spans="1:4" x14ac:dyDescent="0.25">
      <c r="A8387" s="67">
        <v>120503</v>
      </c>
      <c r="B8387" s="63" t="s">
        <v>518</v>
      </c>
      <c r="C8387" s="67" t="s">
        <v>77</v>
      </c>
      <c r="D8387" s="489">
        <v>222.66</v>
      </c>
    </row>
    <row r="8388" spans="1:4" x14ac:dyDescent="0.25">
      <c r="A8388" s="67">
        <v>120900</v>
      </c>
      <c r="B8388" s="63" t="s">
        <v>12637</v>
      </c>
      <c r="C8388" s="67"/>
      <c r="D8388" s="489"/>
    </row>
    <row r="8389" spans="1:4" x14ac:dyDescent="0.25">
      <c r="A8389" s="67">
        <v>70110091</v>
      </c>
      <c r="B8389" s="63" t="s">
        <v>519</v>
      </c>
      <c r="C8389" s="67" t="s">
        <v>75</v>
      </c>
      <c r="D8389" s="489">
        <v>2870.45</v>
      </c>
    </row>
    <row r="8390" spans="1:4" x14ac:dyDescent="0.25">
      <c r="A8390" s="67">
        <v>70110086</v>
      </c>
      <c r="B8390" s="63" t="s">
        <v>520</v>
      </c>
      <c r="C8390" s="67" t="s">
        <v>75</v>
      </c>
      <c r="D8390" s="489">
        <v>1761.52</v>
      </c>
    </row>
    <row r="8391" spans="1:4" x14ac:dyDescent="0.25">
      <c r="A8391" s="67">
        <v>70110085</v>
      </c>
      <c r="B8391" s="63" t="s">
        <v>521</v>
      </c>
      <c r="C8391" s="67" t="s">
        <v>75</v>
      </c>
      <c r="D8391" s="489">
        <v>1192.3699999999999</v>
      </c>
    </row>
    <row r="8392" spans="1:4" x14ac:dyDescent="0.25">
      <c r="A8392" s="67">
        <v>70110090</v>
      </c>
      <c r="B8392" s="63" t="s">
        <v>522</v>
      </c>
      <c r="C8392" s="67" t="s">
        <v>75</v>
      </c>
      <c r="D8392" s="489">
        <v>2257.88</v>
      </c>
    </row>
    <row r="8393" spans="1:4" x14ac:dyDescent="0.25">
      <c r="A8393" s="67">
        <v>70110087</v>
      </c>
      <c r="B8393" s="63" t="s">
        <v>523</v>
      </c>
      <c r="C8393" s="67" t="s">
        <v>75</v>
      </c>
      <c r="D8393" s="489">
        <v>3381.7</v>
      </c>
    </row>
    <row r="8394" spans="1:4" x14ac:dyDescent="0.25">
      <c r="A8394" s="67">
        <v>70110084</v>
      </c>
      <c r="B8394" s="63" t="s">
        <v>524</v>
      </c>
      <c r="C8394" s="67" t="s">
        <v>75</v>
      </c>
      <c r="D8394" s="489">
        <v>875.89</v>
      </c>
    </row>
    <row r="8395" spans="1:4" x14ac:dyDescent="0.25">
      <c r="A8395" s="67">
        <v>70110088</v>
      </c>
      <c r="B8395" s="63" t="s">
        <v>525</v>
      </c>
      <c r="C8395" s="67" t="s">
        <v>75</v>
      </c>
      <c r="D8395" s="489">
        <v>2790.86</v>
      </c>
    </row>
    <row r="8396" spans="1:4" x14ac:dyDescent="0.25">
      <c r="A8396" s="67">
        <v>70110089</v>
      </c>
      <c r="B8396" s="63" t="s">
        <v>526</v>
      </c>
      <c r="C8396" s="67" t="s">
        <v>75</v>
      </c>
      <c r="D8396" s="489">
        <v>2266.1999999999998</v>
      </c>
    </row>
    <row r="8397" spans="1:4" x14ac:dyDescent="0.25">
      <c r="A8397" s="67">
        <v>70110093</v>
      </c>
      <c r="B8397" s="63" t="s">
        <v>527</v>
      </c>
      <c r="C8397" s="67" t="s">
        <v>75</v>
      </c>
      <c r="D8397" s="489">
        <v>3161.09</v>
      </c>
    </row>
    <row r="8398" spans="1:4" x14ac:dyDescent="0.25">
      <c r="A8398" s="67">
        <v>70110175</v>
      </c>
      <c r="B8398" s="63" t="s">
        <v>12638</v>
      </c>
      <c r="C8398" s="67" t="s">
        <v>75</v>
      </c>
      <c r="D8398" s="489">
        <v>1230.4100000000001</v>
      </c>
    </row>
    <row r="8399" spans="1:4" x14ac:dyDescent="0.25">
      <c r="A8399" s="67">
        <v>70110176</v>
      </c>
      <c r="B8399" s="63" t="s">
        <v>12639</v>
      </c>
      <c r="C8399" s="67" t="s">
        <v>75</v>
      </c>
      <c r="D8399" s="489">
        <v>1641.05</v>
      </c>
    </row>
    <row r="8400" spans="1:4" x14ac:dyDescent="0.25">
      <c r="A8400" s="67">
        <v>70110177</v>
      </c>
      <c r="B8400" s="63" t="s">
        <v>12640</v>
      </c>
      <c r="C8400" s="67" t="s">
        <v>75</v>
      </c>
      <c r="D8400" s="489">
        <v>6031.74</v>
      </c>
    </row>
    <row r="8401" spans="1:4" x14ac:dyDescent="0.25">
      <c r="A8401" s="67">
        <v>70110178</v>
      </c>
      <c r="B8401" s="63" t="s">
        <v>12641</v>
      </c>
      <c r="C8401" s="67" t="s">
        <v>75</v>
      </c>
      <c r="D8401" s="489">
        <v>7780.75</v>
      </c>
    </row>
    <row r="8402" spans="1:4" ht="25" x14ac:dyDescent="0.25">
      <c r="A8402" s="67">
        <v>70110171</v>
      </c>
      <c r="B8402" s="63" t="s">
        <v>12642</v>
      </c>
      <c r="C8402" s="67" t="s">
        <v>75</v>
      </c>
      <c r="D8402" s="489">
        <v>1866.96</v>
      </c>
    </row>
    <row r="8403" spans="1:4" ht="25" x14ac:dyDescent="0.25">
      <c r="A8403" s="67">
        <v>70110172</v>
      </c>
      <c r="B8403" s="63" t="s">
        <v>12643</v>
      </c>
      <c r="C8403" s="67" t="s">
        <v>75</v>
      </c>
      <c r="D8403" s="489">
        <v>1742.46</v>
      </c>
    </row>
    <row r="8404" spans="1:4" ht="25" x14ac:dyDescent="0.25">
      <c r="A8404" s="67">
        <v>70110173</v>
      </c>
      <c r="B8404" s="63" t="s">
        <v>12644</v>
      </c>
      <c r="C8404" s="67" t="s">
        <v>75</v>
      </c>
      <c r="D8404" s="489">
        <v>2112.1799999999998</v>
      </c>
    </row>
    <row r="8405" spans="1:4" ht="25" x14ac:dyDescent="0.25">
      <c r="A8405" s="67">
        <v>70110174</v>
      </c>
      <c r="B8405" s="63" t="s">
        <v>12645</v>
      </c>
      <c r="C8405" s="67" t="s">
        <v>75</v>
      </c>
      <c r="D8405" s="489">
        <v>2008.59</v>
      </c>
    </row>
    <row r="8406" spans="1:4" x14ac:dyDescent="0.25">
      <c r="A8406" s="67">
        <v>121100</v>
      </c>
      <c r="B8406" s="63" t="s">
        <v>12646</v>
      </c>
      <c r="C8406" s="67"/>
      <c r="D8406" s="489"/>
    </row>
    <row r="8407" spans="1:4" ht="25" x14ac:dyDescent="0.25">
      <c r="A8407" s="67">
        <v>70140141</v>
      </c>
      <c r="B8407" s="63" t="s">
        <v>528</v>
      </c>
      <c r="C8407" s="67" t="s">
        <v>77</v>
      </c>
      <c r="D8407" s="489">
        <v>8835.52</v>
      </c>
    </row>
    <row r="8408" spans="1:4" x14ac:dyDescent="0.25">
      <c r="A8408" s="67">
        <v>70110099</v>
      </c>
      <c r="B8408" s="63" t="s">
        <v>529</v>
      </c>
      <c r="C8408" s="67" t="s">
        <v>75</v>
      </c>
      <c r="D8408" s="489">
        <v>1141.77</v>
      </c>
    </row>
    <row r="8409" spans="1:4" x14ac:dyDescent="0.25">
      <c r="A8409" s="67">
        <v>70110098</v>
      </c>
      <c r="B8409" s="63" t="s">
        <v>530</v>
      </c>
      <c r="C8409" s="67" t="s">
        <v>75</v>
      </c>
      <c r="D8409" s="489">
        <v>1020.49</v>
      </c>
    </row>
    <row r="8410" spans="1:4" x14ac:dyDescent="0.25">
      <c r="A8410" s="67">
        <v>120800</v>
      </c>
      <c r="B8410" s="63" t="s">
        <v>12647</v>
      </c>
      <c r="C8410" s="67"/>
      <c r="D8410" s="489"/>
    </row>
    <row r="8411" spans="1:4" x14ac:dyDescent="0.25">
      <c r="A8411" s="67">
        <v>70110151</v>
      </c>
      <c r="B8411" s="63" t="s">
        <v>11537</v>
      </c>
      <c r="C8411" s="67" t="s">
        <v>74</v>
      </c>
      <c r="D8411" s="489">
        <v>3905.14</v>
      </c>
    </row>
    <row r="8412" spans="1:4" x14ac:dyDescent="0.25">
      <c r="A8412" s="67">
        <v>70110152</v>
      </c>
      <c r="B8412" s="63" t="s">
        <v>11538</v>
      </c>
      <c r="C8412" s="67" t="s">
        <v>74</v>
      </c>
      <c r="D8412" s="489">
        <v>1594.75</v>
      </c>
    </row>
    <row r="8413" spans="1:4" x14ac:dyDescent="0.25">
      <c r="A8413" s="67">
        <v>70110153</v>
      </c>
      <c r="B8413" s="63" t="s">
        <v>11539</v>
      </c>
      <c r="C8413" s="67" t="s">
        <v>74</v>
      </c>
      <c r="D8413" s="489">
        <v>2742.91</v>
      </c>
    </row>
    <row r="8414" spans="1:4" x14ac:dyDescent="0.25">
      <c r="A8414" s="67">
        <v>70110154</v>
      </c>
      <c r="B8414" s="63" t="s">
        <v>11540</v>
      </c>
      <c r="C8414" s="67" t="s">
        <v>74</v>
      </c>
      <c r="D8414" s="489">
        <v>1941.34</v>
      </c>
    </row>
    <row r="8415" spans="1:4" x14ac:dyDescent="0.25">
      <c r="A8415" s="67">
        <v>70110155</v>
      </c>
      <c r="B8415" s="63" t="s">
        <v>11541</v>
      </c>
      <c r="C8415" s="67" t="s">
        <v>74</v>
      </c>
      <c r="D8415" s="489">
        <v>1451.23</v>
      </c>
    </row>
    <row r="8416" spans="1:4" x14ac:dyDescent="0.25">
      <c r="A8416" s="67">
        <v>70110156</v>
      </c>
      <c r="B8416" s="63" t="s">
        <v>11542</v>
      </c>
      <c r="C8416" s="67" t="s">
        <v>74</v>
      </c>
      <c r="D8416" s="489">
        <v>1275.49</v>
      </c>
    </row>
    <row r="8417" spans="1:4" x14ac:dyDescent="0.25">
      <c r="A8417" s="67">
        <v>121000</v>
      </c>
      <c r="B8417" s="63" t="s">
        <v>12648</v>
      </c>
      <c r="C8417" s="67"/>
      <c r="D8417" s="489"/>
    </row>
    <row r="8418" spans="1:4" x14ac:dyDescent="0.25">
      <c r="A8418" s="67">
        <v>70110182</v>
      </c>
      <c r="B8418" s="63" t="s">
        <v>14140</v>
      </c>
      <c r="C8418" s="67" t="s">
        <v>77</v>
      </c>
      <c r="D8418" s="489">
        <v>3832.54</v>
      </c>
    </row>
    <row r="8419" spans="1:4" x14ac:dyDescent="0.25">
      <c r="A8419" s="67">
        <v>70110094</v>
      </c>
      <c r="B8419" s="63" t="s">
        <v>531</v>
      </c>
      <c r="C8419" s="67" t="s">
        <v>75</v>
      </c>
      <c r="D8419" s="489">
        <v>1806.76</v>
      </c>
    </row>
    <row r="8420" spans="1:4" x14ac:dyDescent="0.25">
      <c r="A8420" s="67">
        <v>70110095</v>
      </c>
      <c r="B8420" s="63" t="s">
        <v>532</v>
      </c>
      <c r="C8420" s="67" t="s">
        <v>75</v>
      </c>
      <c r="D8420" s="489">
        <v>1370.57</v>
      </c>
    </row>
    <row r="8421" spans="1:4" x14ac:dyDescent="0.25">
      <c r="A8421" s="67">
        <v>70110096</v>
      </c>
      <c r="B8421" s="63" t="s">
        <v>533</v>
      </c>
      <c r="C8421" s="67" t="s">
        <v>75</v>
      </c>
      <c r="D8421" s="489">
        <v>1611.96</v>
      </c>
    </row>
    <row r="8422" spans="1:4" x14ac:dyDescent="0.25">
      <c r="A8422" s="67">
        <v>120600</v>
      </c>
      <c r="B8422" s="63" t="s">
        <v>11743</v>
      </c>
      <c r="C8422" s="67"/>
      <c r="D8422" s="489"/>
    </row>
    <row r="8423" spans="1:4" x14ac:dyDescent="0.25">
      <c r="A8423" s="67">
        <v>70110062</v>
      </c>
      <c r="B8423" s="63" t="s">
        <v>534</v>
      </c>
      <c r="C8423" s="67" t="s">
        <v>75</v>
      </c>
      <c r="D8423" s="489">
        <v>260.35000000000002</v>
      </c>
    </row>
    <row r="8424" spans="1:4" x14ac:dyDescent="0.25">
      <c r="A8424" s="67">
        <v>70110063</v>
      </c>
      <c r="B8424" s="63" t="s">
        <v>535</v>
      </c>
      <c r="C8424" s="67" t="s">
        <v>75</v>
      </c>
      <c r="D8424" s="489">
        <v>291.55</v>
      </c>
    </row>
    <row r="8425" spans="1:4" x14ac:dyDescent="0.25">
      <c r="A8425" s="67">
        <v>70110064</v>
      </c>
      <c r="B8425" s="63" t="s">
        <v>536</v>
      </c>
      <c r="C8425" s="67" t="s">
        <v>75</v>
      </c>
      <c r="D8425" s="489">
        <v>329.92</v>
      </c>
    </row>
    <row r="8426" spans="1:4" x14ac:dyDescent="0.25">
      <c r="A8426" s="67">
        <v>70110065</v>
      </c>
      <c r="B8426" s="63" t="s">
        <v>537</v>
      </c>
      <c r="C8426" s="67" t="s">
        <v>75</v>
      </c>
      <c r="D8426" s="489">
        <v>449.18</v>
      </c>
    </row>
    <row r="8427" spans="1:4" x14ac:dyDescent="0.25">
      <c r="A8427" s="67">
        <v>70110068</v>
      </c>
      <c r="B8427" s="63" t="s">
        <v>538</v>
      </c>
      <c r="C8427" s="67" t="s">
        <v>75</v>
      </c>
      <c r="D8427" s="489">
        <v>765.79</v>
      </c>
    </row>
    <row r="8428" spans="1:4" x14ac:dyDescent="0.25">
      <c r="A8428" s="67">
        <v>70110066</v>
      </c>
      <c r="B8428" s="63" t="s">
        <v>539</v>
      </c>
      <c r="C8428" s="67" t="s">
        <v>75</v>
      </c>
      <c r="D8428" s="489">
        <v>626.73</v>
      </c>
    </row>
    <row r="8429" spans="1:4" x14ac:dyDescent="0.25">
      <c r="A8429" s="67">
        <v>70110067</v>
      </c>
      <c r="B8429" s="63" t="s">
        <v>540</v>
      </c>
      <c r="C8429" s="67" t="s">
        <v>75</v>
      </c>
      <c r="D8429" s="489">
        <v>707.37</v>
      </c>
    </row>
    <row r="8430" spans="1:4" x14ac:dyDescent="0.25">
      <c r="A8430" s="67">
        <v>70110071</v>
      </c>
      <c r="B8430" s="63" t="s">
        <v>541</v>
      </c>
      <c r="C8430" s="67" t="s">
        <v>75</v>
      </c>
      <c r="D8430" s="489">
        <v>710.46</v>
      </c>
    </row>
    <row r="8431" spans="1:4" x14ac:dyDescent="0.25">
      <c r="A8431" s="67">
        <v>70110069</v>
      </c>
      <c r="B8431" s="63" t="s">
        <v>542</v>
      </c>
      <c r="C8431" s="67" t="s">
        <v>75</v>
      </c>
      <c r="D8431" s="489">
        <v>494.82</v>
      </c>
    </row>
    <row r="8432" spans="1:4" x14ac:dyDescent="0.25">
      <c r="A8432" s="67">
        <v>70110070</v>
      </c>
      <c r="B8432" s="63" t="s">
        <v>543</v>
      </c>
      <c r="C8432" s="67" t="s">
        <v>75</v>
      </c>
      <c r="D8432" s="489">
        <v>567.55999999999995</v>
      </c>
    </row>
    <row r="8433" spans="1:4" x14ac:dyDescent="0.25">
      <c r="A8433" s="67"/>
      <c r="B8433" s="63" t="s">
        <v>12649</v>
      </c>
      <c r="C8433" s="67"/>
      <c r="D8433" s="489"/>
    </row>
    <row r="8434" spans="1:4" x14ac:dyDescent="0.25">
      <c r="A8434" s="67" t="s">
        <v>16585</v>
      </c>
      <c r="B8434" s="63" t="s">
        <v>12650</v>
      </c>
      <c r="C8434" s="67"/>
      <c r="D8434" s="489"/>
    </row>
    <row r="8435" spans="1:4" x14ac:dyDescent="0.25">
      <c r="A8435" s="67">
        <v>70070140</v>
      </c>
      <c r="B8435" s="63" t="s">
        <v>544</v>
      </c>
      <c r="C8435" s="67" t="s">
        <v>69</v>
      </c>
      <c r="D8435" s="489">
        <v>20.399999999999999</v>
      </c>
    </row>
    <row r="8436" spans="1:4" x14ac:dyDescent="0.25">
      <c r="A8436" s="67">
        <v>70070138</v>
      </c>
      <c r="B8436" s="63" t="s">
        <v>545</v>
      </c>
      <c r="C8436" s="67" t="s">
        <v>69</v>
      </c>
      <c r="D8436" s="489">
        <v>20.399999999999999</v>
      </c>
    </row>
    <row r="8437" spans="1:4" x14ac:dyDescent="0.25">
      <c r="A8437" s="67">
        <v>70070139</v>
      </c>
      <c r="B8437" s="63" t="s">
        <v>546</v>
      </c>
      <c r="C8437" s="67" t="s">
        <v>69</v>
      </c>
      <c r="D8437" s="489">
        <v>20.399999999999999</v>
      </c>
    </row>
    <row r="8438" spans="1:4" x14ac:dyDescent="0.25">
      <c r="A8438" s="67">
        <v>70070134</v>
      </c>
      <c r="B8438" s="63" t="s">
        <v>547</v>
      </c>
      <c r="C8438" s="67" t="s">
        <v>69</v>
      </c>
      <c r="D8438" s="489">
        <v>18.91</v>
      </c>
    </row>
    <row r="8439" spans="1:4" x14ac:dyDescent="0.25">
      <c r="A8439" s="67">
        <v>70070135</v>
      </c>
      <c r="B8439" s="63" t="s">
        <v>548</v>
      </c>
      <c r="C8439" s="67" t="s">
        <v>69</v>
      </c>
      <c r="D8439" s="489">
        <v>17.149999999999999</v>
      </c>
    </row>
    <row r="8440" spans="1:4" x14ac:dyDescent="0.25">
      <c r="A8440" s="67">
        <v>70070136</v>
      </c>
      <c r="B8440" s="63" t="s">
        <v>549</v>
      </c>
      <c r="C8440" s="67" t="s">
        <v>69</v>
      </c>
      <c r="D8440" s="489">
        <v>17.73</v>
      </c>
    </row>
    <row r="8441" spans="1:4" x14ac:dyDescent="0.25">
      <c r="A8441" s="67">
        <v>70070137</v>
      </c>
      <c r="B8441" s="63" t="s">
        <v>550</v>
      </c>
      <c r="C8441" s="67" t="s">
        <v>69</v>
      </c>
      <c r="D8441" s="489">
        <v>13.67</v>
      </c>
    </row>
    <row r="8442" spans="1:4" x14ac:dyDescent="0.25">
      <c r="A8442" s="67" t="s">
        <v>16586</v>
      </c>
      <c r="B8442" s="63" t="s">
        <v>12651</v>
      </c>
      <c r="C8442" s="67"/>
      <c r="D8442" s="489"/>
    </row>
    <row r="8443" spans="1:4" x14ac:dyDescent="0.25">
      <c r="A8443" s="67">
        <v>70070213</v>
      </c>
      <c r="B8443" s="63" t="s">
        <v>551</v>
      </c>
      <c r="C8443" s="67" t="s">
        <v>77</v>
      </c>
      <c r="D8443" s="489">
        <v>279.85000000000002</v>
      </c>
    </row>
    <row r="8444" spans="1:4" x14ac:dyDescent="0.25">
      <c r="A8444" s="67">
        <v>70070214</v>
      </c>
      <c r="B8444" s="63" t="s">
        <v>552</v>
      </c>
      <c r="C8444" s="67" t="s">
        <v>77</v>
      </c>
      <c r="D8444" s="489">
        <v>346.62</v>
      </c>
    </row>
    <row r="8445" spans="1:4" x14ac:dyDescent="0.25">
      <c r="A8445" s="67">
        <v>70070215</v>
      </c>
      <c r="B8445" s="63" t="s">
        <v>553</v>
      </c>
      <c r="C8445" s="67" t="s">
        <v>77</v>
      </c>
      <c r="D8445" s="489">
        <v>427.95</v>
      </c>
    </row>
    <row r="8446" spans="1:4" x14ac:dyDescent="0.25">
      <c r="A8446" s="67">
        <v>70070216</v>
      </c>
      <c r="B8446" s="63" t="s">
        <v>554</v>
      </c>
      <c r="C8446" s="67" t="s">
        <v>77</v>
      </c>
      <c r="D8446" s="489">
        <v>511.01</v>
      </c>
    </row>
    <row r="8447" spans="1:4" x14ac:dyDescent="0.25">
      <c r="A8447" s="67">
        <v>70070217</v>
      </c>
      <c r="B8447" s="63" t="s">
        <v>555</v>
      </c>
      <c r="C8447" s="67" t="s">
        <v>77</v>
      </c>
      <c r="D8447" s="489">
        <v>654.78</v>
      </c>
    </row>
    <row r="8448" spans="1:4" x14ac:dyDescent="0.25">
      <c r="A8448" s="67">
        <v>70070218</v>
      </c>
      <c r="B8448" s="63" t="s">
        <v>556</v>
      </c>
      <c r="C8448" s="67" t="s">
        <v>77</v>
      </c>
      <c r="D8448" s="489">
        <v>1002.36</v>
      </c>
    </row>
    <row r="8449" spans="1:4" x14ac:dyDescent="0.25">
      <c r="A8449" s="67">
        <v>70070219</v>
      </c>
      <c r="B8449" s="63" t="s">
        <v>557</v>
      </c>
      <c r="C8449" s="67" t="s">
        <v>77</v>
      </c>
      <c r="D8449" s="489">
        <v>1261.57</v>
      </c>
    </row>
    <row r="8450" spans="1:4" x14ac:dyDescent="0.25">
      <c r="A8450" s="67">
        <v>70070220</v>
      </c>
      <c r="B8450" s="63" t="s">
        <v>558</v>
      </c>
      <c r="C8450" s="67" t="s">
        <v>77</v>
      </c>
      <c r="D8450" s="489">
        <v>1816.45</v>
      </c>
    </row>
    <row r="8451" spans="1:4" x14ac:dyDescent="0.25">
      <c r="A8451" s="67">
        <v>70070221</v>
      </c>
      <c r="B8451" s="63" t="s">
        <v>559</v>
      </c>
      <c r="C8451" s="67" t="s">
        <v>77</v>
      </c>
      <c r="D8451" s="489">
        <v>2325.4</v>
      </c>
    </row>
    <row r="8452" spans="1:4" x14ac:dyDescent="0.25">
      <c r="A8452" s="67" t="s">
        <v>16587</v>
      </c>
      <c r="B8452" s="63" t="s">
        <v>12652</v>
      </c>
      <c r="C8452" s="67"/>
      <c r="D8452" s="489"/>
    </row>
    <row r="8453" spans="1:4" x14ac:dyDescent="0.25">
      <c r="A8453" s="67">
        <v>70070222</v>
      </c>
      <c r="B8453" s="63" t="s">
        <v>560</v>
      </c>
      <c r="C8453" s="67" t="s">
        <v>74</v>
      </c>
      <c r="D8453" s="489">
        <v>6282.27</v>
      </c>
    </row>
    <row r="8454" spans="1:4" x14ac:dyDescent="0.25">
      <c r="A8454" s="67">
        <v>70070223</v>
      </c>
      <c r="B8454" s="63" t="s">
        <v>561</v>
      </c>
      <c r="C8454" s="67" t="s">
        <v>74</v>
      </c>
      <c r="D8454" s="489">
        <v>8280.58</v>
      </c>
    </row>
    <row r="8455" spans="1:4" x14ac:dyDescent="0.25">
      <c r="A8455" s="67">
        <v>70070224</v>
      </c>
      <c r="B8455" s="63" t="s">
        <v>562</v>
      </c>
      <c r="C8455" s="67" t="s">
        <v>74</v>
      </c>
      <c r="D8455" s="489">
        <v>9981.49</v>
      </c>
    </row>
    <row r="8456" spans="1:4" x14ac:dyDescent="0.25">
      <c r="A8456" s="67">
        <v>70070225</v>
      </c>
      <c r="B8456" s="63" t="s">
        <v>563</v>
      </c>
      <c r="C8456" s="67" t="s">
        <v>74</v>
      </c>
      <c r="D8456" s="489">
        <v>12005.76</v>
      </c>
    </row>
    <row r="8457" spans="1:4" x14ac:dyDescent="0.25">
      <c r="A8457" s="67">
        <v>70070226</v>
      </c>
      <c r="B8457" s="63" t="s">
        <v>564</v>
      </c>
      <c r="C8457" s="67" t="s">
        <v>74</v>
      </c>
      <c r="D8457" s="489">
        <v>15039.15</v>
      </c>
    </row>
    <row r="8458" spans="1:4" x14ac:dyDescent="0.25">
      <c r="A8458" s="67" t="s">
        <v>16588</v>
      </c>
      <c r="B8458" s="63" t="s">
        <v>12653</v>
      </c>
      <c r="C8458" s="67"/>
      <c r="D8458" s="489"/>
    </row>
    <row r="8459" spans="1:4" x14ac:dyDescent="0.25">
      <c r="A8459" s="67">
        <v>70070091</v>
      </c>
      <c r="B8459" s="63" t="s">
        <v>565</v>
      </c>
      <c r="C8459" s="67" t="s">
        <v>77</v>
      </c>
      <c r="D8459" s="489">
        <v>110.87</v>
      </c>
    </row>
    <row r="8460" spans="1:4" x14ac:dyDescent="0.25">
      <c r="A8460" s="67">
        <v>70070092</v>
      </c>
      <c r="B8460" s="63" t="s">
        <v>566</v>
      </c>
      <c r="C8460" s="67" t="s">
        <v>77</v>
      </c>
      <c r="D8460" s="489">
        <v>161.19999999999999</v>
      </c>
    </row>
    <row r="8461" spans="1:4" x14ac:dyDescent="0.25">
      <c r="A8461" s="67">
        <v>70070093</v>
      </c>
      <c r="B8461" s="63" t="s">
        <v>567</v>
      </c>
      <c r="C8461" s="67" t="s">
        <v>77</v>
      </c>
      <c r="D8461" s="489">
        <v>222.93</v>
      </c>
    </row>
    <row r="8462" spans="1:4" x14ac:dyDescent="0.25">
      <c r="A8462" s="67">
        <v>70070094</v>
      </c>
      <c r="B8462" s="63" t="s">
        <v>568</v>
      </c>
      <c r="C8462" s="67" t="s">
        <v>77</v>
      </c>
      <c r="D8462" s="489">
        <v>282.14</v>
      </c>
    </row>
    <row r="8463" spans="1:4" x14ac:dyDescent="0.25">
      <c r="A8463" s="67">
        <v>70070095</v>
      </c>
      <c r="B8463" s="63" t="s">
        <v>569</v>
      </c>
      <c r="C8463" s="67" t="s">
        <v>77</v>
      </c>
      <c r="D8463" s="489">
        <v>340.08</v>
      </c>
    </row>
    <row r="8464" spans="1:4" x14ac:dyDescent="0.25">
      <c r="A8464" s="67">
        <v>70070096</v>
      </c>
      <c r="B8464" s="63" t="s">
        <v>570</v>
      </c>
      <c r="C8464" s="67" t="s">
        <v>77</v>
      </c>
      <c r="D8464" s="489">
        <v>415.18</v>
      </c>
    </row>
    <row r="8465" spans="1:4" x14ac:dyDescent="0.25">
      <c r="A8465" s="67">
        <v>70070122</v>
      </c>
      <c r="B8465" s="63" t="s">
        <v>571</v>
      </c>
      <c r="C8465" s="67" t="s">
        <v>77</v>
      </c>
      <c r="D8465" s="489">
        <v>491.15</v>
      </c>
    </row>
    <row r="8466" spans="1:4" x14ac:dyDescent="0.25">
      <c r="A8466" s="67">
        <v>70070097</v>
      </c>
      <c r="B8466" s="63" t="s">
        <v>572</v>
      </c>
      <c r="C8466" s="67" t="s">
        <v>77</v>
      </c>
      <c r="D8466" s="489">
        <v>161.19999999999999</v>
      </c>
    </row>
    <row r="8467" spans="1:4" x14ac:dyDescent="0.25">
      <c r="A8467" s="67">
        <v>70070098</v>
      </c>
      <c r="B8467" s="63" t="s">
        <v>573</v>
      </c>
      <c r="C8467" s="67" t="s">
        <v>77</v>
      </c>
      <c r="D8467" s="489">
        <v>204.38</v>
      </c>
    </row>
    <row r="8468" spans="1:4" x14ac:dyDescent="0.25">
      <c r="A8468" s="67">
        <v>70070099</v>
      </c>
      <c r="B8468" s="63" t="s">
        <v>574</v>
      </c>
      <c r="C8468" s="67" t="s">
        <v>77</v>
      </c>
      <c r="D8468" s="489">
        <v>237.8</v>
      </c>
    </row>
    <row r="8469" spans="1:4" x14ac:dyDescent="0.25">
      <c r="A8469" s="67">
        <v>70070100</v>
      </c>
      <c r="B8469" s="63" t="s">
        <v>575</v>
      </c>
      <c r="C8469" s="67" t="s">
        <v>77</v>
      </c>
      <c r="D8469" s="489">
        <v>289.77</v>
      </c>
    </row>
    <row r="8470" spans="1:4" x14ac:dyDescent="0.25">
      <c r="A8470" s="67">
        <v>70070101</v>
      </c>
      <c r="B8470" s="63" t="s">
        <v>576</v>
      </c>
      <c r="C8470" s="67" t="s">
        <v>77</v>
      </c>
      <c r="D8470" s="489">
        <v>367.63</v>
      </c>
    </row>
    <row r="8471" spans="1:4" x14ac:dyDescent="0.25">
      <c r="A8471" s="67">
        <v>70070102</v>
      </c>
      <c r="B8471" s="63" t="s">
        <v>577</v>
      </c>
      <c r="C8471" s="67" t="s">
        <v>77</v>
      </c>
      <c r="D8471" s="489">
        <v>445.85</v>
      </c>
    </row>
    <row r="8472" spans="1:4" x14ac:dyDescent="0.25">
      <c r="A8472" s="67">
        <v>70070123</v>
      </c>
      <c r="B8472" s="63" t="s">
        <v>578</v>
      </c>
      <c r="C8472" s="67" t="s">
        <v>77</v>
      </c>
      <c r="D8472" s="489">
        <v>528.42999999999995</v>
      </c>
    </row>
    <row r="8473" spans="1:4" x14ac:dyDescent="0.25">
      <c r="A8473" s="67">
        <v>70070103</v>
      </c>
      <c r="B8473" s="63" t="s">
        <v>579</v>
      </c>
      <c r="C8473" s="67" t="s">
        <v>77</v>
      </c>
      <c r="D8473" s="489">
        <v>174.97</v>
      </c>
    </row>
    <row r="8474" spans="1:4" x14ac:dyDescent="0.25">
      <c r="A8474" s="67">
        <v>70070104</v>
      </c>
      <c r="B8474" s="63" t="s">
        <v>580</v>
      </c>
      <c r="C8474" s="67" t="s">
        <v>77</v>
      </c>
      <c r="D8474" s="489">
        <v>225.29</v>
      </c>
    </row>
    <row r="8475" spans="1:4" x14ac:dyDescent="0.25">
      <c r="A8475" s="67">
        <v>70070105</v>
      </c>
      <c r="B8475" s="63" t="s">
        <v>581</v>
      </c>
      <c r="C8475" s="67" t="s">
        <v>77</v>
      </c>
      <c r="D8475" s="489">
        <v>257.54000000000002</v>
      </c>
    </row>
    <row r="8476" spans="1:4" x14ac:dyDescent="0.25">
      <c r="A8476" s="67">
        <v>70070106</v>
      </c>
      <c r="B8476" s="63" t="s">
        <v>582</v>
      </c>
      <c r="C8476" s="67" t="s">
        <v>77</v>
      </c>
      <c r="D8476" s="489">
        <v>307.86</v>
      </c>
    </row>
    <row r="8477" spans="1:4" x14ac:dyDescent="0.25">
      <c r="A8477" s="67">
        <v>70070107</v>
      </c>
      <c r="B8477" s="63" t="s">
        <v>583</v>
      </c>
      <c r="C8477" s="67" t="s">
        <v>77</v>
      </c>
      <c r="D8477" s="489">
        <v>374.7</v>
      </c>
    </row>
    <row r="8478" spans="1:4" x14ac:dyDescent="0.25">
      <c r="A8478" s="67">
        <v>70070108</v>
      </c>
      <c r="B8478" s="63" t="s">
        <v>584</v>
      </c>
      <c r="C8478" s="67" t="s">
        <v>77</v>
      </c>
      <c r="D8478" s="489">
        <v>486.74</v>
      </c>
    </row>
    <row r="8479" spans="1:4" x14ac:dyDescent="0.25">
      <c r="A8479" s="67">
        <v>70070124</v>
      </c>
      <c r="B8479" s="63" t="s">
        <v>585</v>
      </c>
      <c r="C8479" s="67" t="s">
        <v>77</v>
      </c>
      <c r="D8479" s="489">
        <v>596.83000000000004</v>
      </c>
    </row>
    <row r="8480" spans="1:4" x14ac:dyDescent="0.25">
      <c r="A8480" s="67">
        <v>70070109</v>
      </c>
      <c r="B8480" s="63" t="s">
        <v>586</v>
      </c>
      <c r="C8480" s="67" t="s">
        <v>77</v>
      </c>
      <c r="D8480" s="489">
        <v>170.25</v>
      </c>
    </row>
    <row r="8481" spans="1:4" x14ac:dyDescent="0.25">
      <c r="A8481" s="67">
        <v>70070110</v>
      </c>
      <c r="B8481" s="63" t="s">
        <v>587</v>
      </c>
      <c r="C8481" s="67" t="s">
        <v>77</v>
      </c>
      <c r="D8481" s="489">
        <v>216.24</v>
      </c>
    </row>
    <row r="8482" spans="1:4" x14ac:dyDescent="0.25">
      <c r="A8482" s="67">
        <v>70070111</v>
      </c>
      <c r="B8482" s="63" t="s">
        <v>588</v>
      </c>
      <c r="C8482" s="67" t="s">
        <v>77</v>
      </c>
      <c r="D8482" s="489">
        <v>265.14999999999998</v>
      </c>
    </row>
    <row r="8483" spans="1:4" x14ac:dyDescent="0.25">
      <c r="A8483" s="67">
        <v>70070112</v>
      </c>
      <c r="B8483" s="63" t="s">
        <v>589</v>
      </c>
      <c r="C8483" s="67" t="s">
        <v>77</v>
      </c>
      <c r="D8483" s="489">
        <v>344.03</v>
      </c>
    </row>
    <row r="8484" spans="1:4" x14ac:dyDescent="0.25">
      <c r="A8484" s="67">
        <v>70070113</v>
      </c>
      <c r="B8484" s="63" t="s">
        <v>590</v>
      </c>
      <c r="C8484" s="67" t="s">
        <v>77</v>
      </c>
      <c r="D8484" s="489">
        <v>416.6</v>
      </c>
    </row>
    <row r="8485" spans="1:4" x14ac:dyDescent="0.25">
      <c r="A8485" s="67">
        <v>70070114</v>
      </c>
      <c r="B8485" s="63" t="s">
        <v>591</v>
      </c>
      <c r="C8485" s="67" t="s">
        <v>77</v>
      </c>
      <c r="D8485" s="489">
        <v>536.28</v>
      </c>
    </row>
    <row r="8486" spans="1:4" x14ac:dyDescent="0.25">
      <c r="A8486" s="67">
        <v>70070125</v>
      </c>
      <c r="B8486" s="63" t="s">
        <v>592</v>
      </c>
      <c r="C8486" s="67" t="s">
        <v>77</v>
      </c>
      <c r="D8486" s="489">
        <v>664.45</v>
      </c>
    </row>
    <row r="8487" spans="1:4" x14ac:dyDescent="0.25">
      <c r="A8487" s="67">
        <v>70070115</v>
      </c>
      <c r="B8487" s="63" t="s">
        <v>593</v>
      </c>
      <c r="C8487" s="67" t="s">
        <v>77</v>
      </c>
      <c r="D8487" s="489">
        <v>291.73</v>
      </c>
    </row>
    <row r="8488" spans="1:4" x14ac:dyDescent="0.25">
      <c r="A8488" s="67">
        <v>70070116</v>
      </c>
      <c r="B8488" s="63" t="s">
        <v>594</v>
      </c>
      <c r="C8488" s="67" t="s">
        <v>77</v>
      </c>
      <c r="D8488" s="489">
        <v>316.89</v>
      </c>
    </row>
    <row r="8489" spans="1:4" x14ac:dyDescent="0.25">
      <c r="A8489" s="67">
        <v>70070117</v>
      </c>
      <c r="B8489" s="63" t="s">
        <v>595</v>
      </c>
      <c r="C8489" s="67" t="s">
        <v>77</v>
      </c>
      <c r="D8489" s="489">
        <v>448.85</v>
      </c>
    </row>
    <row r="8490" spans="1:4" x14ac:dyDescent="0.25">
      <c r="A8490" s="67">
        <v>70070118</v>
      </c>
      <c r="B8490" s="63" t="s">
        <v>596</v>
      </c>
      <c r="C8490" s="67" t="s">
        <v>77</v>
      </c>
      <c r="D8490" s="489">
        <v>586.61</v>
      </c>
    </row>
    <row r="8491" spans="1:4" x14ac:dyDescent="0.25">
      <c r="A8491" s="67">
        <v>70070119</v>
      </c>
      <c r="B8491" s="63" t="s">
        <v>597</v>
      </c>
      <c r="C8491" s="67" t="s">
        <v>77</v>
      </c>
      <c r="D8491" s="489">
        <v>778.48</v>
      </c>
    </row>
    <row r="8492" spans="1:4" x14ac:dyDescent="0.25">
      <c r="A8492" s="67">
        <v>70070120</v>
      </c>
      <c r="B8492" s="63" t="s">
        <v>598</v>
      </c>
      <c r="C8492" s="67" t="s">
        <v>77</v>
      </c>
      <c r="D8492" s="489">
        <v>997.07</v>
      </c>
    </row>
    <row r="8493" spans="1:4" x14ac:dyDescent="0.25">
      <c r="A8493" s="67">
        <v>70070121</v>
      </c>
      <c r="B8493" s="63" t="s">
        <v>599</v>
      </c>
      <c r="C8493" s="67" t="s">
        <v>77</v>
      </c>
      <c r="D8493" s="489">
        <v>1206.23</v>
      </c>
    </row>
    <row r="8494" spans="1:4" x14ac:dyDescent="0.25">
      <c r="A8494" s="67" t="s">
        <v>16589</v>
      </c>
      <c r="B8494" s="63" t="s">
        <v>12654</v>
      </c>
      <c r="C8494" s="67"/>
      <c r="D8494" s="489"/>
    </row>
    <row r="8495" spans="1:4" x14ac:dyDescent="0.25">
      <c r="A8495" s="67">
        <v>70070090</v>
      </c>
      <c r="B8495" s="63" t="s">
        <v>600</v>
      </c>
      <c r="C8495" s="67" t="s">
        <v>77</v>
      </c>
      <c r="D8495" s="489">
        <v>69.430000000000007</v>
      </c>
    </row>
    <row r="8496" spans="1:4" x14ac:dyDescent="0.25">
      <c r="A8496" s="67" t="s">
        <v>16590</v>
      </c>
      <c r="B8496" s="63" t="s">
        <v>12655</v>
      </c>
      <c r="C8496" s="67"/>
      <c r="D8496" s="489"/>
    </row>
    <row r="8497" spans="1:4" x14ac:dyDescent="0.25">
      <c r="A8497" s="67">
        <v>70070039</v>
      </c>
      <c r="B8497" s="63" t="s">
        <v>601</v>
      </c>
      <c r="C8497" s="67" t="s">
        <v>74</v>
      </c>
      <c r="D8497" s="489">
        <v>92.13</v>
      </c>
    </row>
    <row r="8498" spans="1:4" x14ac:dyDescent="0.25">
      <c r="A8498" s="67">
        <v>70070040</v>
      </c>
      <c r="B8498" s="63" t="s">
        <v>602</v>
      </c>
      <c r="C8498" s="67" t="s">
        <v>74</v>
      </c>
      <c r="D8498" s="489">
        <v>116.53</v>
      </c>
    </row>
    <row r="8499" spans="1:4" x14ac:dyDescent="0.25">
      <c r="A8499" s="67">
        <v>70070041</v>
      </c>
      <c r="B8499" s="63" t="s">
        <v>603</v>
      </c>
      <c r="C8499" s="67" t="s">
        <v>74</v>
      </c>
      <c r="D8499" s="489">
        <v>149.72</v>
      </c>
    </row>
    <row r="8500" spans="1:4" x14ac:dyDescent="0.25">
      <c r="A8500" s="67">
        <v>70070042</v>
      </c>
      <c r="B8500" s="63" t="s">
        <v>604</v>
      </c>
      <c r="C8500" s="67" t="s">
        <v>74</v>
      </c>
      <c r="D8500" s="489">
        <v>214.75</v>
      </c>
    </row>
    <row r="8501" spans="1:4" x14ac:dyDescent="0.25">
      <c r="A8501" s="67" t="s">
        <v>16591</v>
      </c>
      <c r="B8501" s="63" t="s">
        <v>12656</v>
      </c>
      <c r="C8501" s="67"/>
      <c r="D8501" s="489"/>
    </row>
    <row r="8502" spans="1:4" x14ac:dyDescent="0.25">
      <c r="A8502" s="67">
        <v>70070241</v>
      </c>
      <c r="B8502" s="63" t="s">
        <v>605</v>
      </c>
      <c r="C8502" s="67" t="s">
        <v>74</v>
      </c>
      <c r="D8502" s="489">
        <v>2001.14</v>
      </c>
    </row>
    <row r="8503" spans="1:4" x14ac:dyDescent="0.25">
      <c r="A8503" s="67">
        <v>70070242</v>
      </c>
      <c r="B8503" s="63" t="s">
        <v>606</v>
      </c>
      <c r="C8503" s="67" t="s">
        <v>74</v>
      </c>
      <c r="D8503" s="489">
        <v>2179.02</v>
      </c>
    </row>
    <row r="8504" spans="1:4" x14ac:dyDescent="0.25">
      <c r="A8504" s="67">
        <v>70070243</v>
      </c>
      <c r="B8504" s="63" t="s">
        <v>607</v>
      </c>
      <c r="C8504" s="67" t="s">
        <v>74</v>
      </c>
      <c r="D8504" s="489">
        <v>2488.06</v>
      </c>
    </row>
    <row r="8505" spans="1:4" x14ac:dyDescent="0.25">
      <c r="A8505" s="67">
        <v>70070244</v>
      </c>
      <c r="B8505" s="63" t="s">
        <v>608</v>
      </c>
      <c r="C8505" s="67" t="s">
        <v>74</v>
      </c>
      <c r="D8505" s="489">
        <v>2626.2</v>
      </c>
    </row>
    <row r="8506" spans="1:4" x14ac:dyDescent="0.25">
      <c r="A8506" s="67">
        <v>70070245</v>
      </c>
      <c r="B8506" s="63" t="s">
        <v>609</v>
      </c>
      <c r="C8506" s="67" t="s">
        <v>74</v>
      </c>
      <c r="D8506" s="489">
        <v>2757.44</v>
      </c>
    </row>
    <row r="8507" spans="1:4" x14ac:dyDescent="0.25">
      <c r="A8507" s="67">
        <v>70070246</v>
      </c>
      <c r="B8507" s="63" t="s">
        <v>610</v>
      </c>
      <c r="C8507" s="67" t="s">
        <v>74</v>
      </c>
      <c r="D8507" s="489">
        <v>2910.21</v>
      </c>
    </row>
    <row r="8508" spans="1:4" x14ac:dyDescent="0.25">
      <c r="A8508" s="67">
        <v>70070247</v>
      </c>
      <c r="B8508" s="63" t="s">
        <v>611</v>
      </c>
      <c r="C8508" s="67" t="s">
        <v>74</v>
      </c>
      <c r="D8508" s="489">
        <v>3271.41</v>
      </c>
    </row>
    <row r="8509" spans="1:4" x14ac:dyDescent="0.25">
      <c r="A8509" s="67">
        <v>70070248</v>
      </c>
      <c r="B8509" s="63" t="s">
        <v>612</v>
      </c>
      <c r="C8509" s="67" t="s">
        <v>74</v>
      </c>
      <c r="D8509" s="489">
        <v>2898.07</v>
      </c>
    </row>
    <row r="8510" spans="1:4" x14ac:dyDescent="0.25">
      <c r="A8510" s="67">
        <v>70070249</v>
      </c>
      <c r="B8510" s="63" t="s">
        <v>613</v>
      </c>
      <c r="C8510" s="67" t="s">
        <v>74</v>
      </c>
      <c r="D8510" s="489">
        <v>3001.63</v>
      </c>
    </row>
    <row r="8511" spans="1:4" x14ac:dyDescent="0.25">
      <c r="A8511" s="67">
        <v>70070250</v>
      </c>
      <c r="B8511" s="63" t="s">
        <v>614</v>
      </c>
      <c r="C8511" s="67" t="s">
        <v>74</v>
      </c>
      <c r="D8511" s="489">
        <v>3566.28</v>
      </c>
    </row>
    <row r="8512" spans="1:4" x14ac:dyDescent="0.25">
      <c r="A8512" s="67">
        <v>70070251</v>
      </c>
      <c r="B8512" s="63" t="s">
        <v>615</v>
      </c>
      <c r="C8512" s="67" t="s">
        <v>74</v>
      </c>
      <c r="D8512" s="489">
        <v>3882.68</v>
      </c>
    </row>
    <row r="8513" spans="1:4" x14ac:dyDescent="0.25">
      <c r="A8513" s="67">
        <v>70070252</v>
      </c>
      <c r="B8513" s="63" t="s">
        <v>616</v>
      </c>
      <c r="C8513" s="67" t="s">
        <v>74</v>
      </c>
      <c r="D8513" s="489">
        <v>4948.8999999999996</v>
      </c>
    </row>
    <row r="8514" spans="1:4" x14ac:dyDescent="0.25">
      <c r="A8514" s="67">
        <v>70070253</v>
      </c>
      <c r="B8514" s="63" t="s">
        <v>617</v>
      </c>
      <c r="C8514" s="67" t="s">
        <v>74</v>
      </c>
      <c r="D8514" s="489">
        <v>5691.39</v>
      </c>
    </row>
    <row r="8515" spans="1:4" x14ac:dyDescent="0.25">
      <c r="A8515" s="67">
        <v>70070254</v>
      </c>
      <c r="B8515" s="63" t="s">
        <v>618</v>
      </c>
      <c r="C8515" s="67" t="s">
        <v>74</v>
      </c>
      <c r="D8515" s="489">
        <v>6433.61</v>
      </c>
    </row>
    <row r="8516" spans="1:4" x14ac:dyDescent="0.25">
      <c r="A8516" s="67" t="s">
        <v>16592</v>
      </c>
      <c r="B8516" s="63" t="s">
        <v>12657</v>
      </c>
      <c r="C8516" s="67"/>
      <c r="D8516" s="489"/>
    </row>
    <row r="8517" spans="1:4" x14ac:dyDescent="0.25">
      <c r="A8517" s="67">
        <v>70070255</v>
      </c>
      <c r="B8517" s="63" t="s">
        <v>619</v>
      </c>
      <c r="C8517" s="67" t="s">
        <v>74</v>
      </c>
      <c r="D8517" s="489">
        <v>1122.83</v>
      </c>
    </row>
    <row r="8518" spans="1:4" x14ac:dyDescent="0.25">
      <c r="A8518" s="67">
        <v>70070256</v>
      </c>
      <c r="B8518" s="63" t="s">
        <v>620</v>
      </c>
      <c r="C8518" s="67" t="s">
        <v>74</v>
      </c>
      <c r="D8518" s="489">
        <v>1493.03</v>
      </c>
    </row>
    <row r="8519" spans="1:4" x14ac:dyDescent="0.25">
      <c r="A8519" s="67">
        <v>70070257</v>
      </c>
      <c r="B8519" s="63" t="s">
        <v>621</v>
      </c>
      <c r="C8519" s="67" t="s">
        <v>74</v>
      </c>
      <c r="D8519" s="489">
        <v>1684.16</v>
      </c>
    </row>
    <row r="8520" spans="1:4" x14ac:dyDescent="0.25">
      <c r="A8520" s="67">
        <v>70070258</v>
      </c>
      <c r="B8520" s="63" t="s">
        <v>622</v>
      </c>
      <c r="C8520" s="67" t="s">
        <v>74</v>
      </c>
      <c r="D8520" s="489">
        <v>1684.16</v>
      </c>
    </row>
    <row r="8521" spans="1:4" x14ac:dyDescent="0.25">
      <c r="A8521" s="67">
        <v>70070259</v>
      </c>
      <c r="B8521" s="63" t="s">
        <v>623</v>
      </c>
      <c r="C8521" s="67" t="s">
        <v>74</v>
      </c>
      <c r="D8521" s="489">
        <v>1886.31</v>
      </c>
    </row>
    <row r="8522" spans="1:4" x14ac:dyDescent="0.25">
      <c r="A8522" s="67">
        <v>70070260</v>
      </c>
      <c r="B8522" s="63" t="s">
        <v>624</v>
      </c>
      <c r="C8522" s="67" t="s">
        <v>74</v>
      </c>
      <c r="D8522" s="489">
        <v>2077.15</v>
      </c>
    </row>
    <row r="8523" spans="1:4" x14ac:dyDescent="0.25">
      <c r="A8523" s="67" t="s">
        <v>16593</v>
      </c>
      <c r="B8523" s="63" t="s">
        <v>12658</v>
      </c>
      <c r="C8523" s="67"/>
      <c r="D8523" s="489"/>
    </row>
    <row r="8524" spans="1:4" x14ac:dyDescent="0.25">
      <c r="A8524" s="67">
        <v>70070174</v>
      </c>
      <c r="B8524" s="63" t="s">
        <v>625</v>
      </c>
      <c r="C8524" s="67" t="s">
        <v>71</v>
      </c>
      <c r="D8524" s="489">
        <v>2817.66</v>
      </c>
    </row>
    <row r="8525" spans="1:4" x14ac:dyDescent="0.25">
      <c r="A8525" s="67">
        <v>70070175</v>
      </c>
      <c r="B8525" s="63" t="s">
        <v>626</v>
      </c>
      <c r="C8525" s="67" t="s">
        <v>71</v>
      </c>
      <c r="D8525" s="489">
        <v>3206.42</v>
      </c>
    </row>
    <row r="8526" spans="1:4" x14ac:dyDescent="0.25">
      <c r="A8526" s="67">
        <v>70070172</v>
      </c>
      <c r="B8526" s="63" t="s">
        <v>627</v>
      </c>
      <c r="C8526" s="67" t="s">
        <v>71</v>
      </c>
      <c r="D8526" s="489">
        <v>2656.35</v>
      </c>
    </row>
    <row r="8527" spans="1:4" x14ac:dyDescent="0.25">
      <c r="A8527" s="67">
        <v>70070173</v>
      </c>
      <c r="B8527" s="63" t="s">
        <v>628</v>
      </c>
      <c r="C8527" s="67" t="s">
        <v>71</v>
      </c>
      <c r="D8527" s="489">
        <v>2950.35</v>
      </c>
    </row>
    <row r="8528" spans="1:4" x14ac:dyDescent="0.25">
      <c r="A8528" s="67" t="s">
        <v>16594</v>
      </c>
      <c r="B8528" s="63" t="s">
        <v>12659</v>
      </c>
      <c r="C8528" s="67"/>
      <c r="D8528" s="489"/>
    </row>
    <row r="8529" spans="1:4" x14ac:dyDescent="0.25">
      <c r="A8529" s="67">
        <v>70070151</v>
      </c>
      <c r="B8529" s="63" t="s">
        <v>629</v>
      </c>
      <c r="C8529" s="67" t="s">
        <v>71</v>
      </c>
      <c r="D8529" s="489">
        <v>1006.69</v>
      </c>
    </row>
    <row r="8530" spans="1:4" ht="25" x14ac:dyDescent="0.25">
      <c r="A8530" s="67" t="s">
        <v>16595</v>
      </c>
      <c r="B8530" s="63" t="s">
        <v>12660</v>
      </c>
      <c r="C8530" s="67"/>
      <c r="D8530" s="489"/>
    </row>
    <row r="8531" spans="1:4" ht="25" x14ac:dyDescent="0.25">
      <c r="A8531" s="67" t="s">
        <v>14141</v>
      </c>
      <c r="B8531" s="63" t="s">
        <v>630</v>
      </c>
      <c r="C8531" s="67" t="s">
        <v>71</v>
      </c>
      <c r="D8531" s="489">
        <v>779.49</v>
      </c>
    </row>
    <row r="8532" spans="1:4" ht="25" x14ac:dyDescent="0.25">
      <c r="A8532" s="67" t="s">
        <v>14142</v>
      </c>
      <c r="B8532" s="63" t="s">
        <v>631</v>
      </c>
      <c r="C8532" s="67" t="s">
        <v>71</v>
      </c>
      <c r="D8532" s="489">
        <v>813.44</v>
      </c>
    </row>
    <row r="8533" spans="1:4" ht="25" x14ac:dyDescent="0.25">
      <c r="A8533" s="67">
        <v>70070147</v>
      </c>
      <c r="B8533" s="63" t="s">
        <v>632</v>
      </c>
      <c r="C8533" s="67" t="s">
        <v>71</v>
      </c>
      <c r="D8533" s="489">
        <v>829.3</v>
      </c>
    </row>
    <row r="8534" spans="1:4" ht="25" x14ac:dyDescent="0.25">
      <c r="A8534" s="67">
        <v>70070148</v>
      </c>
      <c r="B8534" s="63" t="s">
        <v>633</v>
      </c>
      <c r="C8534" s="67" t="s">
        <v>71</v>
      </c>
      <c r="D8534" s="489">
        <v>843.34</v>
      </c>
    </row>
    <row r="8535" spans="1:4" ht="25" x14ac:dyDescent="0.25">
      <c r="A8535" s="67">
        <v>70070149</v>
      </c>
      <c r="B8535" s="63" t="s">
        <v>634</v>
      </c>
      <c r="C8535" s="67" t="s">
        <v>71</v>
      </c>
      <c r="D8535" s="489">
        <v>863.85</v>
      </c>
    </row>
    <row r="8536" spans="1:4" ht="25" x14ac:dyDescent="0.25">
      <c r="A8536" s="67" t="s">
        <v>16596</v>
      </c>
      <c r="B8536" s="63" t="s">
        <v>12661</v>
      </c>
      <c r="C8536" s="67"/>
      <c r="D8536" s="489"/>
    </row>
    <row r="8537" spans="1:4" ht="37.5" x14ac:dyDescent="0.25">
      <c r="A8537" s="67">
        <v>70070301</v>
      </c>
      <c r="B8537" s="63" t="s">
        <v>2826</v>
      </c>
      <c r="C8537" s="67" t="s">
        <v>71</v>
      </c>
      <c r="D8537" s="489">
        <v>901.4</v>
      </c>
    </row>
    <row r="8538" spans="1:4" x14ac:dyDescent="0.25">
      <c r="A8538" s="67" t="s">
        <v>16597</v>
      </c>
      <c r="B8538" s="63" t="s">
        <v>12662</v>
      </c>
      <c r="C8538" s="67"/>
      <c r="D8538" s="489"/>
    </row>
    <row r="8539" spans="1:4" x14ac:dyDescent="0.25">
      <c r="A8539" s="67" t="s">
        <v>14143</v>
      </c>
      <c r="B8539" s="63" t="s">
        <v>11407</v>
      </c>
      <c r="C8539" s="67" t="s">
        <v>71</v>
      </c>
      <c r="D8539" s="489">
        <v>875.46</v>
      </c>
    </row>
    <row r="8540" spans="1:4" x14ac:dyDescent="0.25">
      <c r="A8540" s="67" t="s">
        <v>14144</v>
      </c>
      <c r="B8540" s="63" t="s">
        <v>11408</v>
      </c>
      <c r="C8540" s="67" t="s">
        <v>71</v>
      </c>
      <c r="D8540" s="489">
        <v>899.78</v>
      </c>
    </row>
    <row r="8541" spans="1:4" ht="25" x14ac:dyDescent="0.25">
      <c r="A8541" s="67">
        <v>70070144</v>
      </c>
      <c r="B8541" s="63" t="s">
        <v>635</v>
      </c>
      <c r="C8541" s="67" t="s">
        <v>71</v>
      </c>
      <c r="D8541" s="489">
        <v>779.49</v>
      </c>
    </row>
    <row r="8542" spans="1:4" ht="25" x14ac:dyDescent="0.25">
      <c r="A8542" s="67">
        <v>70070145</v>
      </c>
      <c r="B8542" s="63" t="s">
        <v>636</v>
      </c>
      <c r="C8542" s="67" t="s">
        <v>71</v>
      </c>
      <c r="D8542" s="489">
        <v>813.44</v>
      </c>
    </row>
    <row r="8543" spans="1:4" ht="25" x14ac:dyDescent="0.25">
      <c r="A8543" s="67">
        <v>70070146</v>
      </c>
      <c r="B8543" s="63" t="s">
        <v>637</v>
      </c>
      <c r="C8543" s="67" t="s">
        <v>71</v>
      </c>
      <c r="D8543" s="489">
        <v>828.85</v>
      </c>
    </row>
    <row r="8544" spans="1:4" x14ac:dyDescent="0.25">
      <c r="A8544" s="67" t="s">
        <v>16598</v>
      </c>
      <c r="B8544" s="63" t="s">
        <v>12663</v>
      </c>
      <c r="C8544" s="67"/>
      <c r="D8544" s="489"/>
    </row>
    <row r="8545" spans="1:4" x14ac:dyDescent="0.25">
      <c r="A8545" s="67">
        <v>70070142</v>
      </c>
      <c r="B8545" s="63" t="s">
        <v>638</v>
      </c>
      <c r="C8545" s="67" t="s">
        <v>71</v>
      </c>
      <c r="D8545" s="489">
        <v>751.81</v>
      </c>
    </row>
    <row r="8546" spans="1:4" x14ac:dyDescent="0.25">
      <c r="A8546" s="67">
        <v>70070143</v>
      </c>
      <c r="B8546" s="63" t="s">
        <v>639</v>
      </c>
      <c r="C8546" s="67" t="s">
        <v>71</v>
      </c>
      <c r="D8546" s="489">
        <v>780.99</v>
      </c>
    </row>
    <row r="8547" spans="1:4" x14ac:dyDescent="0.25">
      <c r="A8547" s="67">
        <v>70070141</v>
      </c>
      <c r="B8547" s="63" t="s">
        <v>640</v>
      </c>
      <c r="C8547" s="67" t="s">
        <v>71</v>
      </c>
      <c r="D8547" s="489">
        <v>661.9</v>
      </c>
    </row>
    <row r="8548" spans="1:4" x14ac:dyDescent="0.25">
      <c r="A8548" s="67" t="s">
        <v>16599</v>
      </c>
      <c r="B8548" s="63" t="s">
        <v>12664</v>
      </c>
      <c r="C8548" s="67"/>
      <c r="D8548" s="489"/>
    </row>
    <row r="8549" spans="1:4" x14ac:dyDescent="0.25">
      <c r="A8549" s="67" t="s">
        <v>14145</v>
      </c>
      <c r="B8549" s="63" t="s">
        <v>12665</v>
      </c>
      <c r="C8549" s="67" t="s">
        <v>77</v>
      </c>
      <c r="D8549" s="489">
        <v>236.76</v>
      </c>
    </row>
    <row r="8550" spans="1:4" x14ac:dyDescent="0.25">
      <c r="A8550" s="67">
        <v>70070230</v>
      </c>
      <c r="B8550" s="63" t="s">
        <v>9463</v>
      </c>
      <c r="C8550" s="67" t="s">
        <v>77</v>
      </c>
      <c r="D8550" s="489">
        <v>178.46</v>
      </c>
    </row>
    <row r="8551" spans="1:4" x14ac:dyDescent="0.25">
      <c r="A8551" s="67">
        <v>70070231</v>
      </c>
      <c r="B8551" s="63" t="s">
        <v>9464</v>
      </c>
      <c r="C8551" s="67" t="s">
        <v>77</v>
      </c>
      <c r="D8551" s="489">
        <v>245.41</v>
      </c>
    </row>
    <row r="8552" spans="1:4" x14ac:dyDescent="0.25">
      <c r="A8552" s="67">
        <v>70070229</v>
      </c>
      <c r="B8552" s="63" t="s">
        <v>641</v>
      </c>
      <c r="C8552" s="67" t="s">
        <v>74</v>
      </c>
      <c r="D8552" s="489">
        <v>473.54</v>
      </c>
    </row>
    <row r="8553" spans="1:4" x14ac:dyDescent="0.25">
      <c r="A8553" s="67">
        <v>70070235</v>
      </c>
      <c r="B8553" s="63" t="s">
        <v>642</v>
      </c>
      <c r="C8553" s="67" t="s">
        <v>77</v>
      </c>
      <c r="D8553" s="489">
        <v>2434</v>
      </c>
    </row>
    <row r="8554" spans="1:4" x14ac:dyDescent="0.25">
      <c r="A8554" s="67">
        <v>70070342</v>
      </c>
      <c r="B8554" s="63" t="s">
        <v>11409</v>
      </c>
      <c r="C8554" s="67" t="s">
        <v>77</v>
      </c>
      <c r="D8554" s="489">
        <v>287.95999999999998</v>
      </c>
    </row>
    <row r="8555" spans="1:4" x14ac:dyDescent="0.25">
      <c r="A8555" s="67">
        <v>70070236</v>
      </c>
      <c r="B8555" s="63" t="s">
        <v>643</v>
      </c>
      <c r="C8555" s="67" t="s">
        <v>77</v>
      </c>
      <c r="D8555" s="489">
        <v>231.19</v>
      </c>
    </row>
    <row r="8556" spans="1:4" x14ac:dyDescent="0.25">
      <c r="A8556" s="67">
        <v>70070238</v>
      </c>
      <c r="B8556" s="63" t="s">
        <v>644</v>
      </c>
      <c r="C8556" s="67" t="s">
        <v>77</v>
      </c>
      <c r="D8556" s="489">
        <v>591.33000000000004</v>
      </c>
    </row>
    <row r="8557" spans="1:4" x14ac:dyDescent="0.25">
      <c r="A8557" s="67">
        <v>70070239</v>
      </c>
      <c r="B8557" s="63" t="s">
        <v>645</v>
      </c>
      <c r="C8557" s="67" t="s">
        <v>77</v>
      </c>
      <c r="D8557" s="489">
        <v>691.07</v>
      </c>
    </row>
    <row r="8558" spans="1:4" x14ac:dyDescent="0.25">
      <c r="A8558" s="67">
        <v>70070240</v>
      </c>
      <c r="B8558" s="63" t="s">
        <v>646</v>
      </c>
      <c r="C8558" s="67" t="s">
        <v>77</v>
      </c>
      <c r="D8558" s="489">
        <v>980.57</v>
      </c>
    </row>
    <row r="8559" spans="1:4" x14ac:dyDescent="0.25">
      <c r="A8559" s="67">
        <v>70070227</v>
      </c>
      <c r="B8559" s="63" t="s">
        <v>647</v>
      </c>
      <c r="C8559" s="67" t="s">
        <v>77</v>
      </c>
      <c r="D8559" s="489">
        <v>1326.32</v>
      </c>
    </row>
    <row r="8560" spans="1:4" x14ac:dyDescent="0.25">
      <c r="A8560" s="67">
        <v>70070228</v>
      </c>
      <c r="B8560" s="63" t="s">
        <v>648</v>
      </c>
      <c r="C8560" s="67" t="s">
        <v>77</v>
      </c>
      <c r="D8560" s="489">
        <v>1015.86</v>
      </c>
    </row>
    <row r="8561" spans="1:4" x14ac:dyDescent="0.25">
      <c r="A8561" s="67">
        <v>70070237</v>
      </c>
      <c r="B8561" s="63" t="s">
        <v>649</v>
      </c>
      <c r="C8561" s="67" t="s">
        <v>71</v>
      </c>
      <c r="D8561" s="489">
        <v>3370.09</v>
      </c>
    </row>
    <row r="8562" spans="1:4" x14ac:dyDescent="0.25">
      <c r="A8562" s="67">
        <v>70070232</v>
      </c>
      <c r="B8562" s="63" t="s">
        <v>650</v>
      </c>
      <c r="C8562" s="67" t="s">
        <v>77</v>
      </c>
      <c r="D8562" s="489">
        <v>861.28</v>
      </c>
    </row>
    <row r="8563" spans="1:4" x14ac:dyDescent="0.25">
      <c r="A8563" s="67" t="s">
        <v>14146</v>
      </c>
      <c r="B8563" s="63" t="s">
        <v>12666</v>
      </c>
      <c r="C8563" s="67" t="s">
        <v>77</v>
      </c>
      <c r="D8563" s="489">
        <v>460.38</v>
      </c>
    </row>
    <row r="8564" spans="1:4" x14ac:dyDescent="0.25">
      <c r="A8564" s="67" t="s">
        <v>14147</v>
      </c>
      <c r="B8564" s="63" t="s">
        <v>12667</v>
      </c>
      <c r="C8564" s="67" t="s">
        <v>77</v>
      </c>
      <c r="D8564" s="489">
        <v>879.85</v>
      </c>
    </row>
    <row r="8565" spans="1:4" x14ac:dyDescent="0.25">
      <c r="A8565" s="67" t="s">
        <v>14148</v>
      </c>
      <c r="B8565" s="63" t="s">
        <v>12668</v>
      </c>
      <c r="C8565" s="67" t="s">
        <v>77</v>
      </c>
      <c r="D8565" s="489">
        <v>1142.73</v>
      </c>
    </row>
    <row r="8566" spans="1:4" x14ac:dyDescent="0.25">
      <c r="A8566" s="67" t="s">
        <v>16600</v>
      </c>
      <c r="B8566" s="63" t="s">
        <v>12669</v>
      </c>
      <c r="C8566" s="67"/>
      <c r="D8566" s="489"/>
    </row>
    <row r="8567" spans="1:4" x14ac:dyDescent="0.25">
      <c r="A8567" s="67">
        <v>70070262</v>
      </c>
      <c r="B8567" s="63" t="s">
        <v>651</v>
      </c>
      <c r="C8567" s="67" t="s">
        <v>74</v>
      </c>
      <c r="D8567" s="489">
        <v>9835.41</v>
      </c>
    </row>
    <row r="8568" spans="1:4" x14ac:dyDescent="0.25">
      <c r="A8568" s="67">
        <v>70070263</v>
      </c>
      <c r="B8568" s="63" t="s">
        <v>652</v>
      </c>
      <c r="C8568" s="67" t="s">
        <v>74</v>
      </c>
      <c r="D8568" s="489">
        <v>5040.67</v>
      </c>
    </row>
    <row r="8569" spans="1:4" x14ac:dyDescent="0.25">
      <c r="A8569" s="67">
        <v>70070264</v>
      </c>
      <c r="B8569" s="63" t="s">
        <v>653</v>
      </c>
      <c r="C8569" s="67" t="s">
        <v>74</v>
      </c>
      <c r="D8569" s="489">
        <v>4572.01</v>
      </c>
    </row>
    <row r="8570" spans="1:4" x14ac:dyDescent="0.25">
      <c r="A8570" s="67">
        <v>70070265</v>
      </c>
      <c r="B8570" s="63" t="s">
        <v>654</v>
      </c>
      <c r="C8570" s="67" t="s">
        <v>74</v>
      </c>
      <c r="D8570" s="489">
        <v>1551.67</v>
      </c>
    </row>
    <row r="8571" spans="1:4" x14ac:dyDescent="0.25">
      <c r="A8571" s="67">
        <v>70070281</v>
      </c>
      <c r="B8571" s="63" t="s">
        <v>655</v>
      </c>
      <c r="C8571" s="67" t="s">
        <v>74</v>
      </c>
      <c r="D8571" s="489">
        <v>4584.01</v>
      </c>
    </row>
    <row r="8572" spans="1:4" x14ac:dyDescent="0.25">
      <c r="A8572" s="67">
        <v>70070267</v>
      </c>
      <c r="B8572" s="63" t="s">
        <v>656</v>
      </c>
      <c r="C8572" s="67" t="s">
        <v>74</v>
      </c>
      <c r="D8572" s="489">
        <v>3951.22</v>
      </c>
    </row>
    <row r="8573" spans="1:4" x14ac:dyDescent="0.25">
      <c r="A8573" s="67">
        <v>70070268</v>
      </c>
      <c r="B8573" s="63" t="s">
        <v>657</v>
      </c>
      <c r="C8573" s="67" t="s">
        <v>74</v>
      </c>
      <c r="D8573" s="489">
        <v>2141.9299999999998</v>
      </c>
    </row>
    <row r="8574" spans="1:4" x14ac:dyDescent="0.25">
      <c r="A8574" s="67">
        <v>70070269</v>
      </c>
      <c r="B8574" s="63" t="s">
        <v>658</v>
      </c>
      <c r="C8574" s="67" t="s">
        <v>74</v>
      </c>
      <c r="D8574" s="489">
        <v>3027.85</v>
      </c>
    </row>
    <row r="8575" spans="1:4" x14ac:dyDescent="0.25">
      <c r="A8575" s="67">
        <v>70070270</v>
      </c>
      <c r="B8575" s="63" t="s">
        <v>659</v>
      </c>
      <c r="C8575" s="67" t="s">
        <v>77</v>
      </c>
      <c r="D8575" s="489">
        <v>5217.46</v>
      </c>
    </row>
    <row r="8576" spans="1:4" x14ac:dyDescent="0.25">
      <c r="A8576" s="67">
        <v>70070261</v>
      </c>
      <c r="B8576" s="63" t="s">
        <v>660</v>
      </c>
      <c r="C8576" s="67" t="s">
        <v>75</v>
      </c>
      <c r="D8576" s="489">
        <v>171.77</v>
      </c>
    </row>
    <row r="8577" spans="1:4" x14ac:dyDescent="0.25">
      <c r="A8577" s="67" t="s">
        <v>16601</v>
      </c>
      <c r="B8577" s="63" t="s">
        <v>12670</v>
      </c>
      <c r="C8577" s="67"/>
      <c r="D8577" s="489"/>
    </row>
    <row r="8578" spans="1:4" x14ac:dyDescent="0.25">
      <c r="A8578" s="67">
        <v>70070031</v>
      </c>
      <c r="B8578" s="63" t="s">
        <v>661</v>
      </c>
      <c r="C8578" s="67" t="s">
        <v>74</v>
      </c>
      <c r="D8578" s="489">
        <v>114.52</v>
      </c>
    </row>
    <row r="8579" spans="1:4" x14ac:dyDescent="0.25">
      <c r="A8579" s="67">
        <v>70070032</v>
      </c>
      <c r="B8579" s="63" t="s">
        <v>662</v>
      </c>
      <c r="C8579" s="67" t="s">
        <v>74</v>
      </c>
      <c r="D8579" s="489">
        <v>126.58</v>
      </c>
    </row>
    <row r="8580" spans="1:4" x14ac:dyDescent="0.25">
      <c r="A8580" s="67">
        <v>70070033</v>
      </c>
      <c r="B8580" s="63" t="s">
        <v>663</v>
      </c>
      <c r="C8580" s="67" t="s">
        <v>74</v>
      </c>
      <c r="D8580" s="489">
        <v>141.62</v>
      </c>
    </row>
    <row r="8581" spans="1:4" x14ac:dyDescent="0.25">
      <c r="A8581" s="67">
        <v>70070034</v>
      </c>
      <c r="B8581" s="63" t="s">
        <v>664</v>
      </c>
      <c r="C8581" s="67" t="s">
        <v>74</v>
      </c>
      <c r="D8581" s="489">
        <v>157.35</v>
      </c>
    </row>
    <row r="8582" spans="1:4" x14ac:dyDescent="0.25">
      <c r="A8582" s="67">
        <v>70070035</v>
      </c>
      <c r="B8582" s="63" t="s">
        <v>665</v>
      </c>
      <c r="C8582" s="67" t="s">
        <v>74</v>
      </c>
      <c r="D8582" s="489">
        <v>203.74</v>
      </c>
    </row>
    <row r="8583" spans="1:4" x14ac:dyDescent="0.25">
      <c r="A8583" s="67">
        <v>70070036</v>
      </c>
      <c r="B8583" s="63" t="s">
        <v>666</v>
      </c>
      <c r="C8583" s="67" t="s">
        <v>74</v>
      </c>
      <c r="D8583" s="489">
        <v>238.54</v>
      </c>
    </row>
    <row r="8584" spans="1:4" x14ac:dyDescent="0.25">
      <c r="A8584" s="67">
        <v>70070001</v>
      </c>
      <c r="B8584" s="63" t="s">
        <v>667</v>
      </c>
      <c r="C8584" s="67" t="s">
        <v>74</v>
      </c>
      <c r="D8584" s="489">
        <v>193.61</v>
      </c>
    </row>
    <row r="8585" spans="1:4" x14ac:dyDescent="0.25">
      <c r="A8585" s="67">
        <v>70070002</v>
      </c>
      <c r="B8585" s="63" t="s">
        <v>668</v>
      </c>
      <c r="C8585" s="67" t="s">
        <v>74</v>
      </c>
      <c r="D8585" s="489">
        <v>233.45</v>
      </c>
    </row>
    <row r="8586" spans="1:4" x14ac:dyDescent="0.25">
      <c r="A8586" s="67">
        <v>70070003</v>
      </c>
      <c r="B8586" s="63" t="s">
        <v>669</v>
      </c>
      <c r="C8586" s="67" t="s">
        <v>74</v>
      </c>
      <c r="D8586" s="489">
        <v>303.92</v>
      </c>
    </row>
    <row r="8587" spans="1:4" x14ac:dyDescent="0.25">
      <c r="A8587" s="67">
        <v>70070331</v>
      </c>
      <c r="B8587" s="63" t="s">
        <v>11396</v>
      </c>
      <c r="C8587" s="67" t="s">
        <v>74</v>
      </c>
      <c r="D8587" s="489">
        <v>1095.75</v>
      </c>
    </row>
    <row r="8588" spans="1:4" x14ac:dyDescent="0.25">
      <c r="A8588" s="67">
        <v>70070341</v>
      </c>
      <c r="B8588" s="63" t="s">
        <v>11406</v>
      </c>
      <c r="C8588" s="67" t="s">
        <v>74</v>
      </c>
      <c r="D8588" s="489">
        <v>1115.81</v>
      </c>
    </row>
    <row r="8589" spans="1:4" x14ac:dyDescent="0.25">
      <c r="A8589" s="67">
        <v>70070322</v>
      </c>
      <c r="B8589" s="63" t="s">
        <v>11387</v>
      </c>
      <c r="C8589" s="67" t="s">
        <v>74</v>
      </c>
      <c r="D8589" s="489">
        <v>94.2</v>
      </c>
    </row>
    <row r="8590" spans="1:4" x14ac:dyDescent="0.25">
      <c r="A8590" s="67">
        <v>70070332</v>
      </c>
      <c r="B8590" s="63" t="s">
        <v>11397</v>
      </c>
      <c r="C8590" s="67" t="s">
        <v>74</v>
      </c>
      <c r="D8590" s="489">
        <v>95.45</v>
      </c>
    </row>
    <row r="8591" spans="1:4" x14ac:dyDescent="0.25">
      <c r="A8591" s="67">
        <v>70070323</v>
      </c>
      <c r="B8591" s="63" t="s">
        <v>11388</v>
      </c>
      <c r="C8591" s="67" t="s">
        <v>74</v>
      </c>
      <c r="D8591" s="489">
        <v>126.4</v>
      </c>
    </row>
    <row r="8592" spans="1:4" x14ac:dyDescent="0.25">
      <c r="A8592" s="67">
        <v>70070333</v>
      </c>
      <c r="B8592" s="63" t="s">
        <v>11398</v>
      </c>
      <c r="C8592" s="67" t="s">
        <v>74</v>
      </c>
      <c r="D8592" s="489">
        <v>128.19999999999999</v>
      </c>
    </row>
    <row r="8593" spans="1:4" x14ac:dyDescent="0.25">
      <c r="A8593" s="67">
        <v>70070324</v>
      </c>
      <c r="B8593" s="63" t="s">
        <v>11389</v>
      </c>
      <c r="C8593" s="67" t="s">
        <v>74</v>
      </c>
      <c r="D8593" s="489">
        <v>155.94</v>
      </c>
    </row>
    <row r="8594" spans="1:4" x14ac:dyDescent="0.25">
      <c r="A8594" s="67">
        <v>70070334</v>
      </c>
      <c r="B8594" s="63" t="s">
        <v>11399</v>
      </c>
      <c r="C8594" s="67" t="s">
        <v>74</v>
      </c>
      <c r="D8594" s="489">
        <v>158.4</v>
      </c>
    </row>
    <row r="8595" spans="1:4" x14ac:dyDescent="0.25">
      <c r="A8595" s="67">
        <v>70070325</v>
      </c>
      <c r="B8595" s="63" t="s">
        <v>11390</v>
      </c>
      <c r="C8595" s="67" t="s">
        <v>74</v>
      </c>
      <c r="D8595" s="489">
        <v>202.51</v>
      </c>
    </row>
    <row r="8596" spans="1:4" x14ac:dyDescent="0.25">
      <c r="A8596" s="67">
        <v>70070335</v>
      </c>
      <c r="B8596" s="63" t="s">
        <v>11400</v>
      </c>
      <c r="C8596" s="67" t="s">
        <v>74</v>
      </c>
      <c r="D8596" s="489">
        <v>205.72</v>
      </c>
    </row>
    <row r="8597" spans="1:4" x14ac:dyDescent="0.25">
      <c r="A8597" s="67">
        <v>70070326</v>
      </c>
      <c r="B8597" s="63" t="s">
        <v>11391</v>
      </c>
      <c r="C8597" s="67" t="s">
        <v>74</v>
      </c>
      <c r="D8597" s="489">
        <v>288.04000000000002</v>
      </c>
    </row>
    <row r="8598" spans="1:4" x14ac:dyDescent="0.25">
      <c r="A8598" s="67">
        <v>70070336</v>
      </c>
      <c r="B8598" s="63" t="s">
        <v>11401</v>
      </c>
      <c r="C8598" s="67" t="s">
        <v>74</v>
      </c>
      <c r="D8598" s="489">
        <v>293.05</v>
      </c>
    </row>
    <row r="8599" spans="1:4" x14ac:dyDescent="0.25">
      <c r="A8599" s="67">
        <v>70070327</v>
      </c>
      <c r="B8599" s="63" t="s">
        <v>11392</v>
      </c>
      <c r="C8599" s="67" t="s">
        <v>74</v>
      </c>
      <c r="D8599" s="489">
        <v>394.83</v>
      </c>
    </row>
    <row r="8600" spans="1:4" x14ac:dyDescent="0.25">
      <c r="A8600" s="67">
        <v>70070337</v>
      </c>
      <c r="B8600" s="63" t="s">
        <v>11402</v>
      </c>
      <c r="C8600" s="67" t="s">
        <v>74</v>
      </c>
      <c r="D8600" s="489">
        <v>402.05</v>
      </c>
    </row>
    <row r="8601" spans="1:4" x14ac:dyDescent="0.25">
      <c r="A8601" s="67">
        <v>70070328</v>
      </c>
      <c r="B8601" s="63" t="s">
        <v>11393</v>
      </c>
      <c r="C8601" s="67" t="s">
        <v>74</v>
      </c>
      <c r="D8601" s="489">
        <v>511.21</v>
      </c>
    </row>
    <row r="8602" spans="1:4" x14ac:dyDescent="0.25">
      <c r="A8602" s="67">
        <v>70070338</v>
      </c>
      <c r="B8602" s="63" t="s">
        <v>11403</v>
      </c>
      <c r="C8602" s="67" t="s">
        <v>74</v>
      </c>
      <c r="D8602" s="489">
        <v>521.04</v>
      </c>
    </row>
    <row r="8603" spans="1:4" x14ac:dyDescent="0.25">
      <c r="A8603" s="67">
        <v>70070329</v>
      </c>
      <c r="B8603" s="63" t="s">
        <v>11394</v>
      </c>
      <c r="C8603" s="67" t="s">
        <v>74</v>
      </c>
      <c r="D8603" s="489">
        <v>651.09</v>
      </c>
    </row>
    <row r="8604" spans="1:4" x14ac:dyDescent="0.25">
      <c r="A8604" s="67">
        <v>70070339</v>
      </c>
      <c r="B8604" s="63" t="s">
        <v>11404</v>
      </c>
      <c r="C8604" s="67" t="s">
        <v>74</v>
      </c>
      <c r="D8604" s="489">
        <v>663.92</v>
      </c>
    </row>
    <row r="8605" spans="1:4" x14ac:dyDescent="0.25">
      <c r="A8605" s="67">
        <v>70070330</v>
      </c>
      <c r="B8605" s="63" t="s">
        <v>11395</v>
      </c>
      <c r="C8605" s="67" t="s">
        <v>74</v>
      </c>
      <c r="D8605" s="489">
        <v>817.13</v>
      </c>
    </row>
    <row r="8606" spans="1:4" x14ac:dyDescent="0.25">
      <c r="A8606" s="67">
        <v>70070340</v>
      </c>
      <c r="B8606" s="63" t="s">
        <v>11405</v>
      </c>
      <c r="C8606" s="67" t="s">
        <v>74</v>
      </c>
      <c r="D8606" s="489">
        <v>833.37</v>
      </c>
    </row>
    <row r="8607" spans="1:4" x14ac:dyDescent="0.25">
      <c r="A8607" s="67">
        <v>70070317</v>
      </c>
      <c r="B8607" s="63" t="s">
        <v>670</v>
      </c>
      <c r="C8607" s="67" t="s">
        <v>74</v>
      </c>
      <c r="D8607" s="489">
        <v>738.6</v>
      </c>
    </row>
    <row r="8608" spans="1:4" x14ac:dyDescent="0.25">
      <c r="A8608" s="67">
        <v>70070318</v>
      </c>
      <c r="B8608" s="63" t="s">
        <v>671</v>
      </c>
      <c r="C8608" s="67" t="s">
        <v>74</v>
      </c>
      <c r="D8608" s="489">
        <v>825.15</v>
      </c>
    </row>
    <row r="8609" spans="1:4" x14ac:dyDescent="0.25">
      <c r="A8609" s="67">
        <v>70070311</v>
      </c>
      <c r="B8609" s="63" t="s">
        <v>672</v>
      </c>
      <c r="C8609" s="67" t="s">
        <v>74</v>
      </c>
      <c r="D8609" s="489">
        <v>340.19</v>
      </c>
    </row>
    <row r="8610" spans="1:4" x14ac:dyDescent="0.25">
      <c r="A8610" s="67">
        <v>70070312</v>
      </c>
      <c r="B8610" s="63" t="s">
        <v>673</v>
      </c>
      <c r="C8610" s="67" t="s">
        <v>74</v>
      </c>
      <c r="D8610" s="489">
        <v>373.34</v>
      </c>
    </row>
    <row r="8611" spans="1:4" x14ac:dyDescent="0.25">
      <c r="A8611" s="67">
        <v>70070313</v>
      </c>
      <c r="B8611" s="63" t="s">
        <v>674</v>
      </c>
      <c r="C8611" s="67" t="s">
        <v>74</v>
      </c>
      <c r="D8611" s="489">
        <v>407.95</v>
      </c>
    </row>
    <row r="8612" spans="1:4" x14ac:dyDescent="0.25">
      <c r="A8612" s="67">
        <v>70070314</v>
      </c>
      <c r="B8612" s="63" t="s">
        <v>675</v>
      </c>
      <c r="C8612" s="67" t="s">
        <v>74</v>
      </c>
      <c r="D8612" s="489">
        <v>483.15</v>
      </c>
    </row>
    <row r="8613" spans="1:4" x14ac:dyDescent="0.25">
      <c r="A8613" s="67">
        <v>70070315</v>
      </c>
      <c r="B8613" s="63" t="s">
        <v>676</v>
      </c>
      <c r="C8613" s="67" t="s">
        <v>74</v>
      </c>
      <c r="D8613" s="489">
        <v>594.53</v>
      </c>
    </row>
    <row r="8614" spans="1:4" x14ac:dyDescent="0.25">
      <c r="A8614" s="67">
        <v>70070316</v>
      </c>
      <c r="B8614" s="63" t="s">
        <v>677</v>
      </c>
      <c r="C8614" s="67" t="s">
        <v>74</v>
      </c>
      <c r="D8614" s="489">
        <v>636.07000000000005</v>
      </c>
    </row>
    <row r="8615" spans="1:4" x14ac:dyDescent="0.25">
      <c r="A8615" s="67">
        <v>70070319</v>
      </c>
      <c r="B8615" s="63" t="s">
        <v>678</v>
      </c>
      <c r="C8615" s="67" t="s">
        <v>74</v>
      </c>
      <c r="D8615" s="489">
        <v>116.04</v>
      </c>
    </row>
    <row r="8616" spans="1:4" x14ac:dyDescent="0.25">
      <c r="A8616" s="67">
        <v>70070320</v>
      </c>
      <c r="B8616" s="63" t="s">
        <v>679</v>
      </c>
      <c r="C8616" s="67" t="s">
        <v>74</v>
      </c>
      <c r="D8616" s="489">
        <v>142.88999999999999</v>
      </c>
    </row>
    <row r="8617" spans="1:4" x14ac:dyDescent="0.25">
      <c r="A8617" s="67">
        <v>70070321</v>
      </c>
      <c r="B8617" s="63" t="s">
        <v>680</v>
      </c>
      <c r="C8617" s="67" t="s">
        <v>74</v>
      </c>
      <c r="D8617" s="489">
        <v>193.34</v>
      </c>
    </row>
    <row r="8618" spans="1:4" ht="25" x14ac:dyDescent="0.25">
      <c r="A8618" s="67">
        <v>70070037</v>
      </c>
      <c r="B8618" s="63" t="s">
        <v>681</v>
      </c>
      <c r="C8618" s="67" t="s">
        <v>77</v>
      </c>
      <c r="D8618" s="489">
        <v>9513.7999999999993</v>
      </c>
    </row>
    <row r="8619" spans="1:4" ht="25" x14ac:dyDescent="0.25">
      <c r="A8619" s="67">
        <v>70070019</v>
      </c>
      <c r="B8619" s="63" t="s">
        <v>682</v>
      </c>
      <c r="C8619" s="67" t="s">
        <v>77</v>
      </c>
      <c r="D8619" s="489">
        <v>33336.879999999997</v>
      </c>
    </row>
    <row r="8620" spans="1:4" ht="25" x14ac:dyDescent="0.25">
      <c r="A8620" s="67">
        <v>70070029</v>
      </c>
      <c r="B8620" s="63" t="s">
        <v>683</v>
      </c>
      <c r="C8620" s="67" t="s">
        <v>77</v>
      </c>
      <c r="D8620" s="489">
        <v>42432</v>
      </c>
    </row>
    <row r="8621" spans="1:4" ht="25" x14ac:dyDescent="0.25">
      <c r="A8621" s="67">
        <v>70070004</v>
      </c>
      <c r="B8621" s="63" t="s">
        <v>684</v>
      </c>
      <c r="C8621" s="67" t="s">
        <v>77</v>
      </c>
      <c r="D8621" s="489">
        <v>8507.2800000000007</v>
      </c>
    </row>
    <row r="8622" spans="1:4" ht="25" x14ac:dyDescent="0.25">
      <c r="A8622" s="67">
        <v>70070038</v>
      </c>
      <c r="B8622" s="63" t="s">
        <v>685</v>
      </c>
      <c r="C8622" s="67" t="s">
        <v>99</v>
      </c>
      <c r="D8622" s="489">
        <v>28.8</v>
      </c>
    </row>
    <row r="8623" spans="1:4" x14ac:dyDescent="0.25">
      <c r="A8623" s="67">
        <v>70070030</v>
      </c>
      <c r="B8623" s="63" t="s">
        <v>686</v>
      </c>
      <c r="C8623" s="67" t="s">
        <v>99</v>
      </c>
      <c r="D8623" s="489">
        <v>39.03</v>
      </c>
    </row>
    <row r="8624" spans="1:4" ht="25" x14ac:dyDescent="0.25">
      <c r="A8624" s="67">
        <v>70070005</v>
      </c>
      <c r="B8624" s="63" t="s">
        <v>687</v>
      </c>
      <c r="C8624" s="67" t="s">
        <v>99</v>
      </c>
      <c r="D8624" s="489">
        <v>35.53</v>
      </c>
    </row>
    <row r="8625" spans="1:4" ht="25" x14ac:dyDescent="0.25">
      <c r="A8625" s="67">
        <v>70070020</v>
      </c>
      <c r="B8625" s="63" t="s">
        <v>688</v>
      </c>
      <c r="C8625" s="67" t="s">
        <v>99</v>
      </c>
      <c r="D8625" s="489">
        <v>48.7</v>
      </c>
    </row>
    <row r="8626" spans="1:4" x14ac:dyDescent="0.25">
      <c r="A8626" s="67" t="s">
        <v>16602</v>
      </c>
      <c r="B8626" s="63" t="s">
        <v>12671</v>
      </c>
      <c r="C8626" s="67"/>
      <c r="D8626" s="489"/>
    </row>
    <row r="8627" spans="1:4" x14ac:dyDescent="0.25">
      <c r="A8627" s="67">
        <v>70070130</v>
      </c>
      <c r="B8627" s="63" t="s">
        <v>689</v>
      </c>
      <c r="C8627" s="67" t="s">
        <v>75</v>
      </c>
      <c r="D8627" s="489">
        <v>354.34</v>
      </c>
    </row>
    <row r="8628" spans="1:4" x14ac:dyDescent="0.25">
      <c r="A8628" s="67">
        <v>70070129</v>
      </c>
      <c r="B8628" s="63" t="s">
        <v>690</v>
      </c>
      <c r="C8628" s="67" t="s">
        <v>75</v>
      </c>
      <c r="D8628" s="489">
        <v>305.33</v>
      </c>
    </row>
    <row r="8629" spans="1:4" x14ac:dyDescent="0.25">
      <c r="A8629" s="67">
        <v>70070132</v>
      </c>
      <c r="B8629" s="63" t="s">
        <v>691</v>
      </c>
      <c r="C8629" s="67" t="s">
        <v>75</v>
      </c>
      <c r="D8629" s="489">
        <v>378.07</v>
      </c>
    </row>
    <row r="8630" spans="1:4" x14ac:dyDescent="0.25">
      <c r="A8630" s="67">
        <v>70070131</v>
      </c>
      <c r="B8630" s="63" t="s">
        <v>692</v>
      </c>
      <c r="C8630" s="67" t="s">
        <v>75</v>
      </c>
      <c r="D8630" s="489">
        <v>320.14</v>
      </c>
    </row>
    <row r="8631" spans="1:4" x14ac:dyDescent="0.25">
      <c r="A8631" s="67">
        <v>70070128</v>
      </c>
      <c r="B8631" s="63" t="s">
        <v>693</v>
      </c>
      <c r="C8631" s="67" t="s">
        <v>75</v>
      </c>
      <c r="D8631" s="489">
        <v>224.46</v>
      </c>
    </row>
    <row r="8632" spans="1:4" x14ac:dyDescent="0.25">
      <c r="A8632" s="67">
        <v>70070127</v>
      </c>
      <c r="B8632" s="63" t="s">
        <v>694</v>
      </c>
      <c r="C8632" s="67" t="s">
        <v>75</v>
      </c>
      <c r="D8632" s="489">
        <v>159.37</v>
      </c>
    </row>
    <row r="8633" spans="1:4" x14ac:dyDescent="0.25">
      <c r="A8633" s="67">
        <v>70070126</v>
      </c>
      <c r="B8633" s="63" t="s">
        <v>695</v>
      </c>
      <c r="C8633" s="67" t="s">
        <v>75</v>
      </c>
      <c r="D8633" s="489">
        <v>94.37</v>
      </c>
    </row>
    <row r="8634" spans="1:4" x14ac:dyDescent="0.25">
      <c r="A8634" s="67" t="s">
        <v>16603</v>
      </c>
      <c r="B8634" s="63" t="s">
        <v>11676</v>
      </c>
      <c r="C8634" s="67"/>
      <c r="D8634" s="489"/>
    </row>
    <row r="8635" spans="1:4" x14ac:dyDescent="0.25">
      <c r="A8635" s="67">
        <v>70070155</v>
      </c>
      <c r="B8635" s="63" t="s">
        <v>696</v>
      </c>
      <c r="C8635" s="67" t="s">
        <v>74</v>
      </c>
      <c r="D8635" s="489">
        <v>714.32</v>
      </c>
    </row>
    <row r="8636" spans="1:4" x14ac:dyDescent="0.25">
      <c r="A8636" s="67">
        <v>70070152</v>
      </c>
      <c r="B8636" s="63" t="s">
        <v>697</v>
      </c>
      <c r="C8636" s="67" t="s">
        <v>74</v>
      </c>
      <c r="D8636" s="489">
        <v>193.19</v>
      </c>
    </row>
    <row r="8637" spans="1:4" x14ac:dyDescent="0.25">
      <c r="A8637" s="67">
        <v>70070153</v>
      </c>
      <c r="B8637" s="63" t="s">
        <v>698</v>
      </c>
      <c r="C8637" s="67" t="s">
        <v>74</v>
      </c>
      <c r="D8637" s="489">
        <v>257.18</v>
      </c>
    </row>
    <row r="8638" spans="1:4" x14ac:dyDescent="0.25">
      <c r="A8638" s="67">
        <v>70070154</v>
      </c>
      <c r="B8638" s="63" t="s">
        <v>699</v>
      </c>
      <c r="C8638" s="67" t="s">
        <v>74</v>
      </c>
      <c r="D8638" s="489">
        <v>573.99</v>
      </c>
    </row>
    <row r="8639" spans="1:4" x14ac:dyDescent="0.25">
      <c r="A8639" s="67">
        <v>70070156</v>
      </c>
      <c r="B8639" s="63" t="s">
        <v>700</v>
      </c>
      <c r="C8639" s="67" t="s">
        <v>74</v>
      </c>
      <c r="D8639" s="489">
        <v>547.65</v>
      </c>
    </row>
    <row r="8640" spans="1:4" x14ac:dyDescent="0.25">
      <c r="A8640" s="67">
        <v>70070157</v>
      </c>
      <c r="B8640" s="63" t="s">
        <v>701</v>
      </c>
      <c r="C8640" s="67" t="s">
        <v>74</v>
      </c>
      <c r="D8640" s="489">
        <v>753.52</v>
      </c>
    </row>
    <row r="8641" spans="1:4" x14ac:dyDescent="0.25">
      <c r="A8641" s="67" t="s">
        <v>16604</v>
      </c>
      <c r="B8641" s="63" t="s">
        <v>12672</v>
      </c>
      <c r="C8641" s="67"/>
      <c r="D8641" s="489"/>
    </row>
    <row r="8642" spans="1:4" x14ac:dyDescent="0.25">
      <c r="A8642" s="67">
        <v>70070179</v>
      </c>
      <c r="B8642" s="63" t="s">
        <v>702</v>
      </c>
      <c r="C8642" s="67" t="s">
        <v>75</v>
      </c>
      <c r="D8642" s="489">
        <v>266.58999999999997</v>
      </c>
    </row>
    <row r="8643" spans="1:4" x14ac:dyDescent="0.25">
      <c r="A8643" s="67">
        <v>70070178</v>
      </c>
      <c r="B8643" s="63" t="s">
        <v>703</v>
      </c>
      <c r="C8643" s="67" t="s">
        <v>75</v>
      </c>
      <c r="D8643" s="489">
        <v>289.79000000000002</v>
      </c>
    </row>
    <row r="8644" spans="1:4" x14ac:dyDescent="0.25">
      <c r="A8644" s="67">
        <v>70070180</v>
      </c>
      <c r="B8644" s="63" t="s">
        <v>704</v>
      </c>
      <c r="C8644" s="67" t="s">
        <v>75</v>
      </c>
      <c r="D8644" s="489">
        <v>330.2</v>
      </c>
    </row>
    <row r="8645" spans="1:4" x14ac:dyDescent="0.25">
      <c r="A8645" s="67">
        <v>70070176</v>
      </c>
      <c r="B8645" s="63" t="s">
        <v>705</v>
      </c>
      <c r="C8645" s="67" t="s">
        <v>75</v>
      </c>
      <c r="D8645" s="489">
        <v>238.08</v>
      </c>
    </row>
    <row r="8646" spans="1:4" x14ac:dyDescent="0.25">
      <c r="A8646" s="67">
        <v>70070177</v>
      </c>
      <c r="B8646" s="63" t="s">
        <v>706</v>
      </c>
      <c r="C8646" s="67" t="s">
        <v>75</v>
      </c>
      <c r="D8646" s="489">
        <v>270.52999999999997</v>
      </c>
    </row>
    <row r="8647" spans="1:4" x14ac:dyDescent="0.25">
      <c r="A8647" s="67" t="s">
        <v>16605</v>
      </c>
      <c r="B8647" s="63" t="s">
        <v>12673</v>
      </c>
      <c r="C8647" s="67"/>
      <c r="D8647" s="489"/>
    </row>
    <row r="8648" spans="1:4" x14ac:dyDescent="0.25">
      <c r="A8648" s="67">
        <v>70070057</v>
      </c>
      <c r="B8648" s="63" t="s">
        <v>707</v>
      </c>
      <c r="C8648" s="67" t="s">
        <v>74</v>
      </c>
      <c r="D8648" s="489">
        <v>105.63</v>
      </c>
    </row>
    <row r="8649" spans="1:4" x14ac:dyDescent="0.25">
      <c r="A8649" s="67">
        <v>70070068</v>
      </c>
      <c r="B8649" s="63" t="s">
        <v>708</v>
      </c>
      <c r="C8649" s="67" t="s">
        <v>74</v>
      </c>
      <c r="D8649" s="489">
        <v>104.53</v>
      </c>
    </row>
    <row r="8650" spans="1:4" x14ac:dyDescent="0.25">
      <c r="A8650" s="67">
        <v>70070079</v>
      </c>
      <c r="B8650" s="63" t="s">
        <v>709</v>
      </c>
      <c r="C8650" s="67" t="s">
        <v>74</v>
      </c>
      <c r="D8650" s="489">
        <v>103.43</v>
      </c>
    </row>
    <row r="8651" spans="1:4" x14ac:dyDescent="0.25">
      <c r="A8651" s="67">
        <v>70070058</v>
      </c>
      <c r="B8651" s="63" t="s">
        <v>710</v>
      </c>
      <c r="C8651" s="67" t="s">
        <v>74</v>
      </c>
      <c r="D8651" s="489">
        <v>146.72999999999999</v>
      </c>
    </row>
    <row r="8652" spans="1:4" x14ac:dyDescent="0.25">
      <c r="A8652" s="67">
        <v>70070069</v>
      </c>
      <c r="B8652" s="63" t="s">
        <v>711</v>
      </c>
      <c r="C8652" s="67" t="s">
        <v>74</v>
      </c>
      <c r="D8652" s="489">
        <v>145.34</v>
      </c>
    </row>
    <row r="8653" spans="1:4" x14ac:dyDescent="0.25">
      <c r="A8653" s="67">
        <v>70070080</v>
      </c>
      <c r="B8653" s="63" t="s">
        <v>712</v>
      </c>
      <c r="C8653" s="67" t="s">
        <v>74</v>
      </c>
      <c r="D8653" s="489">
        <v>143.97</v>
      </c>
    </row>
    <row r="8654" spans="1:4" x14ac:dyDescent="0.25">
      <c r="A8654" s="67">
        <v>70070059</v>
      </c>
      <c r="B8654" s="63" t="s">
        <v>713</v>
      </c>
      <c r="C8654" s="67" t="s">
        <v>74</v>
      </c>
      <c r="D8654" s="489">
        <v>182.97</v>
      </c>
    </row>
    <row r="8655" spans="1:4" x14ac:dyDescent="0.25">
      <c r="A8655" s="67">
        <v>70070070</v>
      </c>
      <c r="B8655" s="63" t="s">
        <v>714</v>
      </c>
      <c r="C8655" s="67" t="s">
        <v>74</v>
      </c>
      <c r="D8655" s="489">
        <v>181.5</v>
      </c>
    </row>
    <row r="8656" spans="1:4" x14ac:dyDescent="0.25">
      <c r="A8656" s="67">
        <v>70070081</v>
      </c>
      <c r="B8656" s="63" t="s">
        <v>715</v>
      </c>
      <c r="C8656" s="67" t="s">
        <v>74</v>
      </c>
      <c r="D8656" s="489">
        <v>180.03</v>
      </c>
    </row>
    <row r="8657" spans="1:4" x14ac:dyDescent="0.25">
      <c r="A8657" s="67">
        <v>70070060</v>
      </c>
      <c r="B8657" s="63" t="s">
        <v>716</v>
      </c>
      <c r="C8657" s="67" t="s">
        <v>74</v>
      </c>
      <c r="D8657" s="489">
        <v>197.13</v>
      </c>
    </row>
    <row r="8658" spans="1:4" x14ac:dyDescent="0.25">
      <c r="A8658" s="67">
        <v>70070071</v>
      </c>
      <c r="B8658" s="63" t="s">
        <v>717</v>
      </c>
      <c r="C8658" s="67" t="s">
        <v>74</v>
      </c>
      <c r="D8658" s="489">
        <v>195.56</v>
      </c>
    </row>
    <row r="8659" spans="1:4" x14ac:dyDescent="0.25">
      <c r="A8659" s="67">
        <v>70070082</v>
      </c>
      <c r="B8659" s="63" t="s">
        <v>718</v>
      </c>
      <c r="C8659" s="67" t="s">
        <v>74</v>
      </c>
      <c r="D8659" s="489">
        <v>194</v>
      </c>
    </row>
    <row r="8660" spans="1:4" x14ac:dyDescent="0.25">
      <c r="A8660" s="67">
        <v>70070061</v>
      </c>
      <c r="B8660" s="63" t="s">
        <v>719</v>
      </c>
      <c r="C8660" s="67" t="s">
        <v>74</v>
      </c>
      <c r="D8660" s="489">
        <v>224.73</v>
      </c>
    </row>
    <row r="8661" spans="1:4" x14ac:dyDescent="0.25">
      <c r="A8661" s="67">
        <v>70070072</v>
      </c>
      <c r="B8661" s="63" t="s">
        <v>720</v>
      </c>
      <c r="C8661" s="67" t="s">
        <v>74</v>
      </c>
      <c r="D8661" s="489">
        <v>222.89</v>
      </c>
    </row>
    <row r="8662" spans="1:4" x14ac:dyDescent="0.25">
      <c r="A8662" s="67">
        <v>70070083</v>
      </c>
      <c r="B8662" s="63" t="s">
        <v>721</v>
      </c>
      <c r="C8662" s="67" t="s">
        <v>74</v>
      </c>
      <c r="D8662" s="489">
        <v>221.05</v>
      </c>
    </row>
    <row r="8663" spans="1:4" x14ac:dyDescent="0.25">
      <c r="A8663" s="67">
        <v>70070062</v>
      </c>
      <c r="B8663" s="63" t="s">
        <v>722</v>
      </c>
      <c r="C8663" s="67" t="s">
        <v>74</v>
      </c>
      <c r="D8663" s="489">
        <v>280.47000000000003</v>
      </c>
    </row>
    <row r="8664" spans="1:4" x14ac:dyDescent="0.25">
      <c r="A8664" s="67">
        <v>70070073</v>
      </c>
      <c r="B8664" s="63" t="s">
        <v>723</v>
      </c>
      <c r="C8664" s="67" t="s">
        <v>74</v>
      </c>
      <c r="D8664" s="489">
        <v>278.52999999999997</v>
      </c>
    </row>
    <row r="8665" spans="1:4" x14ac:dyDescent="0.25">
      <c r="A8665" s="67">
        <v>70070084</v>
      </c>
      <c r="B8665" s="63" t="s">
        <v>724</v>
      </c>
      <c r="C8665" s="67" t="s">
        <v>74</v>
      </c>
      <c r="D8665" s="489">
        <v>276.61</v>
      </c>
    </row>
    <row r="8666" spans="1:4" x14ac:dyDescent="0.25">
      <c r="A8666" s="67">
        <v>70070063</v>
      </c>
      <c r="B8666" s="63" t="s">
        <v>725</v>
      </c>
      <c r="C8666" s="67" t="s">
        <v>74</v>
      </c>
      <c r="D8666" s="489">
        <v>320.55</v>
      </c>
    </row>
    <row r="8667" spans="1:4" x14ac:dyDescent="0.25">
      <c r="A8667" s="67">
        <v>70070074</v>
      </c>
      <c r="B8667" s="63" t="s">
        <v>726</v>
      </c>
      <c r="C8667" s="67" t="s">
        <v>74</v>
      </c>
      <c r="D8667" s="489">
        <v>318.52999999999997</v>
      </c>
    </row>
    <row r="8668" spans="1:4" x14ac:dyDescent="0.25">
      <c r="A8668" s="67">
        <v>70070085</v>
      </c>
      <c r="B8668" s="63" t="s">
        <v>727</v>
      </c>
      <c r="C8668" s="67" t="s">
        <v>74</v>
      </c>
      <c r="D8668" s="489">
        <v>316.51</v>
      </c>
    </row>
    <row r="8669" spans="1:4" x14ac:dyDescent="0.25">
      <c r="A8669" s="67">
        <v>70070064</v>
      </c>
      <c r="B8669" s="63" t="s">
        <v>728</v>
      </c>
      <c r="C8669" s="67" t="s">
        <v>74</v>
      </c>
      <c r="D8669" s="489">
        <v>392.25</v>
      </c>
    </row>
    <row r="8670" spans="1:4" x14ac:dyDescent="0.25">
      <c r="A8670" s="67">
        <v>70070075</v>
      </c>
      <c r="B8670" s="63" t="s">
        <v>729</v>
      </c>
      <c r="C8670" s="67" t="s">
        <v>74</v>
      </c>
      <c r="D8670" s="489">
        <v>389.94</v>
      </c>
    </row>
    <row r="8671" spans="1:4" x14ac:dyDescent="0.25">
      <c r="A8671" s="67">
        <v>70070086</v>
      </c>
      <c r="B8671" s="63" t="s">
        <v>730</v>
      </c>
      <c r="C8671" s="67" t="s">
        <v>74</v>
      </c>
      <c r="D8671" s="489">
        <v>387.65</v>
      </c>
    </row>
    <row r="8672" spans="1:4" x14ac:dyDescent="0.25">
      <c r="A8672" s="67">
        <v>70070065</v>
      </c>
      <c r="B8672" s="63" t="s">
        <v>731</v>
      </c>
      <c r="C8672" s="67" t="s">
        <v>74</v>
      </c>
      <c r="D8672" s="489">
        <v>446.18</v>
      </c>
    </row>
    <row r="8673" spans="1:4" x14ac:dyDescent="0.25">
      <c r="A8673" s="67">
        <v>70070076</v>
      </c>
      <c r="B8673" s="63" t="s">
        <v>732</v>
      </c>
      <c r="C8673" s="67" t="s">
        <v>74</v>
      </c>
      <c r="D8673" s="489">
        <v>443.79</v>
      </c>
    </row>
    <row r="8674" spans="1:4" x14ac:dyDescent="0.25">
      <c r="A8674" s="67">
        <v>70070087</v>
      </c>
      <c r="B8674" s="63" t="s">
        <v>733</v>
      </c>
      <c r="C8674" s="67" t="s">
        <v>74</v>
      </c>
      <c r="D8674" s="489">
        <v>441.4</v>
      </c>
    </row>
    <row r="8675" spans="1:4" x14ac:dyDescent="0.25">
      <c r="A8675" s="67">
        <v>70070066</v>
      </c>
      <c r="B8675" s="63" t="s">
        <v>734</v>
      </c>
      <c r="C8675" s="67" t="s">
        <v>74</v>
      </c>
      <c r="D8675" s="489">
        <v>522.47</v>
      </c>
    </row>
    <row r="8676" spans="1:4" x14ac:dyDescent="0.25">
      <c r="A8676" s="67">
        <v>70070077</v>
      </c>
      <c r="B8676" s="63" t="s">
        <v>735</v>
      </c>
      <c r="C8676" s="67" t="s">
        <v>74</v>
      </c>
      <c r="D8676" s="489">
        <v>519.89</v>
      </c>
    </row>
    <row r="8677" spans="1:4" x14ac:dyDescent="0.25">
      <c r="A8677" s="67">
        <v>70070088</v>
      </c>
      <c r="B8677" s="63" t="s">
        <v>736</v>
      </c>
      <c r="C8677" s="67" t="s">
        <v>74</v>
      </c>
      <c r="D8677" s="489">
        <v>517.32000000000005</v>
      </c>
    </row>
    <row r="8678" spans="1:4" x14ac:dyDescent="0.25">
      <c r="A8678" s="67">
        <v>70070067</v>
      </c>
      <c r="B8678" s="63" t="s">
        <v>737</v>
      </c>
      <c r="C8678" s="67" t="s">
        <v>74</v>
      </c>
      <c r="D8678" s="489">
        <v>639.14</v>
      </c>
    </row>
    <row r="8679" spans="1:4" x14ac:dyDescent="0.25">
      <c r="A8679" s="67">
        <v>70070078</v>
      </c>
      <c r="B8679" s="63" t="s">
        <v>738</v>
      </c>
      <c r="C8679" s="67" t="s">
        <v>74</v>
      </c>
      <c r="D8679" s="489">
        <v>636.20000000000005</v>
      </c>
    </row>
    <row r="8680" spans="1:4" x14ac:dyDescent="0.25">
      <c r="A8680" s="67">
        <v>70070089</v>
      </c>
      <c r="B8680" s="63" t="s">
        <v>739</v>
      </c>
      <c r="C8680" s="67" t="s">
        <v>74</v>
      </c>
      <c r="D8680" s="489">
        <v>633.26</v>
      </c>
    </row>
    <row r="8681" spans="1:4" x14ac:dyDescent="0.25">
      <c r="A8681" s="67" t="s">
        <v>16606</v>
      </c>
      <c r="B8681" s="63" t="s">
        <v>12674</v>
      </c>
      <c r="C8681" s="67"/>
      <c r="D8681" s="489"/>
    </row>
    <row r="8682" spans="1:4" x14ac:dyDescent="0.25">
      <c r="A8682" s="67">
        <v>70070045</v>
      </c>
      <c r="B8682" s="63" t="s">
        <v>740</v>
      </c>
      <c r="C8682" s="67" t="s">
        <v>71</v>
      </c>
      <c r="D8682" s="489">
        <v>223.86</v>
      </c>
    </row>
    <row r="8683" spans="1:4" x14ac:dyDescent="0.25">
      <c r="A8683" s="67">
        <v>70070049</v>
      </c>
      <c r="B8683" s="63" t="s">
        <v>741</v>
      </c>
      <c r="C8683" s="67" t="s">
        <v>71</v>
      </c>
      <c r="D8683" s="489">
        <v>211.6</v>
      </c>
    </row>
    <row r="8684" spans="1:4" x14ac:dyDescent="0.25">
      <c r="A8684" s="67">
        <v>70070053</v>
      </c>
      <c r="B8684" s="63" t="s">
        <v>742</v>
      </c>
      <c r="C8684" s="67" t="s">
        <v>71</v>
      </c>
      <c r="D8684" s="489">
        <v>199.35</v>
      </c>
    </row>
    <row r="8685" spans="1:4" x14ac:dyDescent="0.25">
      <c r="A8685" s="67">
        <v>70070046</v>
      </c>
      <c r="B8685" s="63" t="s">
        <v>743</v>
      </c>
      <c r="C8685" s="67" t="s">
        <v>71</v>
      </c>
      <c r="D8685" s="489">
        <v>195.6</v>
      </c>
    </row>
    <row r="8686" spans="1:4" x14ac:dyDescent="0.25">
      <c r="A8686" s="67">
        <v>70070050</v>
      </c>
      <c r="B8686" s="63" t="s">
        <v>126</v>
      </c>
      <c r="C8686" s="67" t="s">
        <v>71</v>
      </c>
      <c r="D8686" s="489">
        <v>183.33</v>
      </c>
    </row>
    <row r="8687" spans="1:4" x14ac:dyDescent="0.25">
      <c r="A8687" s="67">
        <v>70070054</v>
      </c>
      <c r="B8687" s="63" t="s">
        <v>127</v>
      </c>
      <c r="C8687" s="67" t="s">
        <v>71</v>
      </c>
      <c r="D8687" s="489">
        <v>171.08</v>
      </c>
    </row>
    <row r="8688" spans="1:4" x14ac:dyDescent="0.25">
      <c r="A8688" s="67">
        <v>70070047</v>
      </c>
      <c r="B8688" s="63" t="s">
        <v>744</v>
      </c>
      <c r="C8688" s="67" t="s">
        <v>71</v>
      </c>
      <c r="D8688" s="489">
        <v>200.82</v>
      </c>
    </row>
    <row r="8689" spans="1:4" x14ac:dyDescent="0.25">
      <c r="A8689" s="67">
        <v>70070051</v>
      </c>
      <c r="B8689" s="63" t="s">
        <v>745</v>
      </c>
      <c r="C8689" s="67" t="s">
        <v>71</v>
      </c>
      <c r="D8689" s="489">
        <v>188.56</v>
      </c>
    </row>
    <row r="8690" spans="1:4" x14ac:dyDescent="0.25">
      <c r="A8690" s="67">
        <v>70070055</v>
      </c>
      <c r="B8690" s="63" t="s">
        <v>746</v>
      </c>
      <c r="C8690" s="67" t="s">
        <v>71</v>
      </c>
      <c r="D8690" s="489">
        <v>176.31</v>
      </c>
    </row>
    <row r="8691" spans="1:4" x14ac:dyDescent="0.25">
      <c r="A8691" s="67">
        <v>70070048</v>
      </c>
      <c r="B8691" s="63" t="s">
        <v>747</v>
      </c>
      <c r="C8691" s="67" t="s">
        <v>71</v>
      </c>
      <c r="D8691" s="489">
        <v>502.5</v>
      </c>
    </row>
    <row r="8692" spans="1:4" x14ac:dyDescent="0.25">
      <c r="A8692" s="67">
        <v>70070052</v>
      </c>
      <c r="B8692" s="63" t="s">
        <v>748</v>
      </c>
      <c r="C8692" s="67" t="s">
        <v>71</v>
      </c>
      <c r="D8692" s="489">
        <v>474.19</v>
      </c>
    </row>
    <row r="8693" spans="1:4" x14ac:dyDescent="0.25">
      <c r="A8693" s="67">
        <v>70070056</v>
      </c>
      <c r="B8693" s="63" t="s">
        <v>749</v>
      </c>
      <c r="C8693" s="67" t="s">
        <v>71</v>
      </c>
      <c r="D8693" s="489">
        <v>445.86</v>
      </c>
    </row>
    <row r="8694" spans="1:4" x14ac:dyDescent="0.25">
      <c r="A8694" s="67" t="s">
        <v>16607</v>
      </c>
      <c r="B8694" s="63" t="s">
        <v>12675</v>
      </c>
      <c r="C8694" s="67"/>
      <c r="D8694" s="489"/>
    </row>
    <row r="8695" spans="1:4" x14ac:dyDescent="0.25">
      <c r="A8695" s="67" t="s">
        <v>14149</v>
      </c>
      <c r="B8695" s="63" t="s">
        <v>750</v>
      </c>
      <c r="C8695" s="67" t="s">
        <v>77</v>
      </c>
      <c r="D8695" s="489">
        <v>2287.94</v>
      </c>
    </row>
    <row r="8696" spans="1:4" x14ac:dyDescent="0.25">
      <c r="A8696" s="67" t="s">
        <v>14150</v>
      </c>
      <c r="B8696" s="63" t="s">
        <v>751</v>
      </c>
      <c r="C8696" s="67" t="s">
        <v>77</v>
      </c>
      <c r="D8696" s="489">
        <v>2777.96</v>
      </c>
    </row>
    <row r="8697" spans="1:4" x14ac:dyDescent="0.25">
      <c r="A8697" s="67">
        <v>70070211</v>
      </c>
      <c r="B8697" s="63" t="s">
        <v>752</v>
      </c>
      <c r="C8697" s="67" t="s">
        <v>77</v>
      </c>
      <c r="D8697" s="489">
        <v>2744.99</v>
      </c>
    </row>
    <row r="8698" spans="1:4" x14ac:dyDescent="0.25">
      <c r="A8698" s="67">
        <v>70070352</v>
      </c>
      <c r="B8698" s="63" t="s">
        <v>11572</v>
      </c>
      <c r="C8698" s="67" t="s">
        <v>77</v>
      </c>
      <c r="D8698" s="489">
        <v>3211.73</v>
      </c>
    </row>
    <row r="8699" spans="1:4" x14ac:dyDescent="0.25">
      <c r="A8699" s="67">
        <v>70070210</v>
      </c>
      <c r="B8699" s="63" t="s">
        <v>753</v>
      </c>
      <c r="C8699" s="67" t="s">
        <v>77</v>
      </c>
      <c r="D8699" s="489">
        <v>4007.65</v>
      </c>
    </row>
    <row r="8700" spans="1:4" x14ac:dyDescent="0.25">
      <c r="A8700" s="67">
        <v>70070351</v>
      </c>
      <c r="B8700" s="63" t="s">
        <v>11571</v>
      </c>
      <c r="C8700" s="67" t="s">
        <v>77</v>
      </c>
      <c r="D8700" s="489">
        <v>4818.1899999999996</v>
      </c>
    </row>
    <row r="8701" spans="1:4" x14ac:dyDescent="0.25">
      <c r="A8701" s="67">
        <v>70070212</v>
      </c>
      <c r="B8701" s="63" t="s">
        <v>754</v>
      </c>
      <c r="C8701" s="67" t="s">
        <v>77</v>
      </c>
      <c r="D8701" s="489">
        <v>3602.15</v>
      </c>
    </row>
    <row r="8702" spans="1:4" x14ac:dyDescent="0.25">
      <c r="A8702" s="67">
        <v>70070296</v>
      </c>
      <c r="B8702" s="63" t="s">
        <v>2813</v>
      </c>
      <c r="C8702" s="67" t="s">
        <v>77</v>
      </c>
      <c r="D8702" s="489">
        <v>3179.64</v>
      </c>
    </row>
    <row r="8703" spans="1:4" x14ac:dyDescent="0.25">
      <c r="A8703" s="67" t="s">
        <v>16608</v>
      </c>
      <c r="B8703" s="63" t="s">
        <v>12676</v>
      </c>
      <c r="C8703" s="67"/>
      <c r="D8703" s="489"/>
    </row>
    <row r="8704" spans="1:4" x14ac:dyDescent="0.25">
      <c r="A8704" s="67">
        <v>70070361</v>
      </c>
      <c r="B8704" s="63" t="s">
        <v>12677</v>
      </c>
      <c r="C8704" s="67" t="s">
        <v>77</v>
      </c>
      <c r="D8704" s="489">
        <v>5743.82</v>
      </c>
    </row>
    <row r="8705" spans="1:4" x14ac:dyDescent="0.25">
      <c r="A8705" s="67">
        <v>70070363</v>
      </c>
      <c r="B8705" s="63" t="s">
        <v>12678</v>
      </c>
      <c r="C8705" s="67" t="s">
        <v>77</v>
      </c>
      <c r="D8705" s="489">
        <v>5112.28</v>
      </c>
    </row>
    <row r="8706" spans="1:4" x14ac:dyDescent="0.25">
      <c r="A8706" s="67">
        <v>70070362</v>
      </c>
      <c r="B8706" s="63" t="s">
        <v>12679</v>
      </c>
      <c r="C8706" s="67" t="s">
        <v>77</v>
      </c>
      <c r="D8706" s="489">
        <v>6856.24</v>
      </c>
    </row>
    <row r="8707" spans="1:4" x14ac:dyDescent="0.25">
      <c r="A8707" s="67">
        <v>70070364</v>
      </c>
      <c r="B8707" s="63" t="s">
        <v>12680</v>
      </c>
      <c r="C8707" s="67" t="s">
        <v>77</v>
      </c>
      <c r="D8707" s="489">
        <v>6060.21</v>
      </c>
    </row>
    <row r="8708" spans="1:4" x14ac:dyDescent="0.25">
      <c r="A8708" s="67" t="s">
        <v>16609</v>
      </c>
      <c r="B8708" s="63" t="s">
        <v>12681</v>
      </c>
      <c r="C8708" s="67"/>
      <c r="D8708" s="489"/>
    </row>
    <row r="8709" spans="1:4" x14ac:dyDescent="0.25">
      <c r="A8709" s="67">
        <v>70070187</v>
      </c>
      <c r="B8709" s="63" t="s">
        <v>755</v>
      </c>
      <c r="C8709" s="67" t="s">
        <v>77</v>
      </c>
      <c r="D8709" s="489">
        <v>7953.4</v>
      </c>
    </row>
    <row r="8710" spans="1:4" x14ac:dyDescent="0.25">
      <c r="A8710" s="67">
        <v>70070291</v>
      </c>
      <c r="B8710" s="63" t="s">
        <v>2808</v>
      </c>
      <c r="C8710" s="67" t="s">
        <v>77</v>
      </c>
      <c r="D8710" s="489">
        <v>7091.53</v>
      </c>
    </row>
    <row r="8711" spans="1:4" x14ac:dyDescent="0.25">
      <c r="A8711" s="67">
        <v>70070188</v>
      </c>
      <c r="B8711" s="63" t="s">
        <v>756</v>
      </c>
      <c r="C8711" s="67" t="s">
        <v>77</v>
      </c>
      <c r="D8711" s="489">
        <v>9151.27</v>
      </c>
    </row>
    <row r="8712" spans="1:4" x14ac:dyDescent="0.25">
      <c r="A8712" s="67">
        <v>70070292</v>
      </c>
      <c r="B8712" s="63" t="s">
        <v>2809</v>
      </c>
      <c r="C8712" s="67" t="s">
        <v>77</v>
      </c>
      <c r="D8712" s="489">
        <v>8222.2099999999991</v>
      </c>
    </row>
    <row r="8713" spans="1:4" x14ac:dyDescent="0.25">
      <c r="A8713" s="67">
        <v>70070189</v>
      </c>
      <c r="B8713" s="63" t="s">
        <v>757</v>
      </c>
      <c r="C8713" s="67" t="s">
        <v>77</v>
      </c>
      <c r="D8713" s="489">
        <v>11387.47</v>
      </c>
    </row>
    <row r="8714" spans="1:4" x14ac:dyDescent="0.25">
      <c r="A8714" s="67">
        <v>70070293</v>
      </c>
      <c r="B8714" s="63" t="s">
        <v>2810</v>
      </c>
      <c r="C8714" s="67" t="s">
        <v>77</v>
      </c>
      <c r="D8714" s="489">
        <v>10326.030000000001</v>
      </c>
    </row>
    <row r="8715" spans="1:4" x14ac:dyDescent="0.25">
      <c r="A8715" s="67">
        <v>70070190</v>
      </c>
      <c r="B8715" s="63" t="s">
        <v>758</v>
      </c>
      <c r="C8715" s="67" t="s">
        <v>77</v>
      </c>
      <c r="D8715" s="489">
        <v>14347.34</v>
      </c>
    </row>
    <row r="8716" spans="1:4" x14ac:dyDescent="0.25">
      <c r="A8716" s="67">
        <v>70070294</v>
      </c>
      <c r="B8716" s="63" t="s">
        <v>2811</v>
      </c>
      <c r="C8716" s="67" t="s">
        <v>77</v>
      </c>
      <c r="D8716" s="489">
        <v>13158.6</v>
      </c>
    </row>
    <row r="8717" spans="1:4" x14ac:dyDescent="0.25">
      <c r="A8717" s="67">
        <v>70070191</v>
      </c>
      <c r="B8717" s="63" t="s">
        <v>759</v>
      </c>
      <c r="C8717" s="67" t="s">
        <v>77</v>
      </c>
      <c r="D8717" s="489">
        <v>15723.84</v>
      </c>
    </row>
    <row r="8718" spans="1:4" x14ac:dyDescent="0.25">
      <c r="A8718" s="67">
        <v>70070295</v>
      </c>
      <c r="B8718" s="63" t="s">
        <v>2812</v>
      </c>
      <c r="C8718" s="67" t="s">
        <v>77</v>
      </c>
      <c r="D8718" s="489">
        <v>14565</v>
      </c>
    </row>
    <row r="8719" spans="1:4" x14ac:dyDescent="0.25">
      <c r="A8719" s="67">
        <v>70070181</v>
      </c>
      <c r="B8719" s="63" t="s">
        <v>760</v>
      </c>
      <c r="C8719" s="67" t="s">
        <v>77</v>
      </c>
      <c r="D8719" s="489">
        <v>5784.62</v>
      </c>
    </row>
    <row r="8720" spans="1:4" x14ac:dyDescent="0.25">
      <c r="A8720" s="67">
        <v>70070182</v>
      </c>
      <c r="B8720" s="63" t="s">
        <v>761</v>
      </c>
      <c r="C8720" s="67" t="s">
        <v>77</v>
      </c>
      <c r="D8720" s="489">
        <v>6832.68</v>
      </c>
    </row>
    <row r="8721" spans="1:4" x14ac:dyDescent="0.25">
      <c r="A8721" s="67">
        <v>70070183</v>
      </c>
      <c r="B8721" s="63" t="s">
        <v>762</v>
      </c>
      <c r="C8721" s="67" t="s">
        <v>77</v>
      </c>
      <c r="D8721" s="489">
        <v>8768.7199999999993</v>
      </c>
    </row>
    <row r="8722" spans="1:4" x14ac:dyDescent="0.25">
      <c r="A8722" s="67">
        <v>70070184</v>
      </c>
      <c r="B8722" s="63" t="s">
        <v>763</v>
      </c>
      <c r="C8722" s="67" t="s">
        <v>77</v>
      </c>
      <c r="D8722" s="489">
        <v>10898.81</v>
      </c>
    </row>
    <row r="8723" spans="1:4" x14ac:dyDescent="0.25">
      <c r="A8723" s="67">
        <v>70070185</v>
      </c>
      <c r="B8723" s="63" t="s">
        <v>764</v>
      </c>
      <c r="C8723" s="67" t="s">
        <v>77</v>
      </c>
      <c r="D8723" s="489">
        <v>12846.13</v>
      </c>
    </row>
    <row r="8724" spans="1:4" x14ac:dyDescent="0.25">
      <c r="A8724" s="67">
        <v>70070186</v>
      </c>
      <c r="B8724" s="63" t="s">
        <v>765</v>
      </c>
      <c r="C8724" s="67" t="s">
        <v>77</v>
      </c>
      <c r="D8724" s="489">
        <v>15113.98</v>
      </c>
    </row>
    <row r="8725" spans="1:4" x14ac:dyDescent="0.25">
      <c r="A8725" s="67" t="s">
        <v>14151</v>
      </c>
      <c r="B8725" s="63" t="s">
        <v>766</v>
      </c>
      <c r="C8725" s="67" t="s">
        <v>77</v>
      </c>
      <c r="D8725" s="489">
        <v>4641.75</v>
      </c>
    </row>
    <row r="8726" spans="1:4" x14ac:dyDescent="0.25">
      <c r="A8726" s="67" t="s">
        <v>14152</v>
      </c>
      <c r="B8726" s="63" t="s">
        <v>767</v>
      </c>
      <c r="C8726" s="67" t="s">
        <v>77</v>
      </c>
      <c r="D8726" s="489">
        <v>5944.1</v>
      </c>
    </row>
    <row r="8727" spans="1:4" x14ac:dyDescent="0.25">
      <c r="A8727" s="67" t="s">
        <v>14153</v>
      </c>
      <c r="B8727" s="63" t="s">
        <v>768</v>
      </c>
      <c r="C8727" s="67" t="s">
        <v>77</v>
      </c>
      <c r="D8727" s="489">
        <v>6822.76</v>
      </c>
    </row>
    <row r="8728" spans="1:4" x14ac:dyDescent="0.25">
      <c r="A8728" s="67" t="s">
        <v>14154</v>
      </c>
      <c r="B8728" s="63" t="s">
        <v>769</v>
      </c>
      <c r="C8728" s="67" t="s">
        <v>77</v>
      </c>
      <c r="D8728" s="489">
        <v>8264.09</v>
      </c>
    </row>
    <row r="8729" spans="1:4" x14ac:dyDescent="0.25">
      <c r="A8729" s="67" t="s">
        <v>14155</v>
      </c>
      <c r="B8729" s="63" t="s">
        <v>770</v>
      </c>
      <c r="C8729" s="67" t="s">
        <v>77</v>
      </c>
      <c r="D8729" s="489">
        <v>9229.7800000000007</v>
      </c>
    </row>
    <row r="8730" spans="1:4" x14ac:dyDescent="0.25">
      <c r="A8730" s="67" t="s">
        <v>14156</v>
      </c>
      <c r="B8730" s="63" t="s">
        <v>771</v>
      </c>
      <c r="C8730" s="67" t="s">
        <v>77</v>
      </c>
      <c r="D8730" s="489">
        <v>10832.89</v>
      </c>
    </row>
    <row r="8731" spans="1:4" x14ac:dyDescent="0.25">
      <c r="A8731" s="67" t="s">
        <v>14157</v>
      </c>
      <c r="B8731" s="63" t="s">
        <v>772</v>
      </c>
      <c r="C8731" s="67" t="s">
        <v>77</v>
      </c>
      <c r="D8731" s="489">
        <v>8000.59</v>
      </c>
    </row>
    <row r="8732" spans="1:4" x14ac:dyDescent="0.25">
      <c r="A8732" s="67" t="s">
        <v>14158</v>
      </c>
      <c r="B8732" s="63" t="s">
        <v>773</v>
      </c>
      <c r="C8732" s="67" t="s">
        <v>77</v>
      </c>
      <c r="D8732" s="489">
        <v>10032.65</v>
      </c>
    </row>
    <row r="8733" spans="1:4" x14ac:dyDescent="0.25">
      <c r="A8733" s="67" t="s">
        <v>14159</v>
      </c>
      <c r="B8733" s="63" t="s">
        <v>774</v>
      </c>
      <c r="C8733" s="67" t="s">
        <v>77</v>
      </c>
      <c r="D8733" s="489">
        <v>13042.98</v>
      </c>
    </row>
    <row r="8734" spans="1:4" x14ac:dyDescent="0.25">
      <c r="A8734" s="67" t="s">
        <v>14160</v>
      </c>
      <c r="B8734" s="63" t="s">
        <v>775</v>
      </c>
      <c r="C8734" s="67" t="s">
        <v>77</v>
      </c>
      <c r="D8734" s="489">
        <v>16454.990000000002</v>
      </c>
    </row>
    <row r="8735" spans="1:4" x14ac:dyDescent="0.25">
      <c r="A8735" s="67" t="s">
        <v>14161</v>
      </c>
      <c r="B8735" s="63" t="s">
        <v>776</v>
      </c>
      <c r="C8735" s="67" t="s">
        <v>77</v>
      </c>
      <c r="D8735" s="489">
        <v>19391.509999999998</v>
      </c>
    </row>
    <row r="8736" spans="1:4" x14ac:dyDescent="0.25">
      <c r="A8736" s="67" t="s">
        <v>14162</v>
      </c>
      <c r="B8736" s="63" t="s">
        <v>777</v>
      </c>
      <c r="C8736" s="67" t="s">
        <v>77</v>
      </c>
      <c r="D8736" s="489">
        <v>22965.35</v>
      </c>
    </row>
    <row r="8737" spans="1:4" x14ac:dyDescent="0.25">
      <c r="A8737" s="67" t="s">
        <v>16610</v>
      </c>
      <c r="B8737" s="63" t="s">
        <v>12682</v>
      </c>
      <c r="C8737" s="67"/>
      <c r="D8737" s="489"/>
    </row>
    <row r="8738" spans="1:4" x14ac:dyDescent="0.25">
      <c r="A8738" s="67">
        <v>70070198</v>
      </c>
      <c r="B8738" s="63" t="s">
        <v>760</v>
      </c>
      <c r="C8738" s="67" t="s">
        <v>77</v>
      </c>
      <c r="D8738" s="489">
        <v>5972.65</v>
      </c>
    </row>
    <row r="8739" spans="1:4" x14ac:dyDescent="0.25">
      <c r="A8739" s="67">
        <v>70070199</v>
      </c>
      <c r="B8739" s="63" t="s">
        <v>761</v>
      </c>
      <c r="C8739" s="67" t="s">
        <v>77</v>
      </c>
      <c r="D8739" s="489">
        <v>7227.45</v>
      </c>
    </row>
    <row r="8740" spans="1:4" x14ac:dyDescent="0.25">
      <c r="A8740" s="67">
        <v>70070200</v>
      </c>
      <c r="B8740" s="63" t="s">
        <v>762</v>
      </c>
      <c r="C8740" s="67" t="s">
        <v>77</v>
      </c>
      <c r="D8740" s="489">
        <v>8698.9500000000007</v>
      </c>
    </row>
    <row r="8741" spans="1:4" x14ac:dyDescent="0.25">
      <c r="A8741" s="67">
        <v>70070201</v>
      </c>
      <c r="B8741" s="63" t="s">
        <v>763</v>
      </c>
      <c r="C8741" s="67" t="s">
        <v>77</v>
      </c>
      <c r="D8741" s="489">
        <v>10458.65</v>
      </c>
    </row>
    <row r="8742" spans="1:4" x14ac:dyDescent="0.25">
      <c r="A8742" s="67">
        <v>70070202</v>
      </c>
      <c r="B8742" s="63" t="s">
        <v>764</v>
      </c>
      <c r="C8742" s="67" t="s">
        <v>77</v>
      </c>
      <c r="D8742" s="489">
        <v>12218.35</v>
      </c>
    </row>
    <row r="8743" spans="1:4" x14ac:dyDescent="0.25">
      <c r="A8743" s="67">
        <v>70070203</v>
      </c>
      <c r="B8743" s="63" t="s">
        <v>765</v>
      </c>
      <c r="C8743" s="67" t="s">
        <v>77</v>
      </c>
      <c r="D8743" s="489">
        <v>13978.05</v>
      </c>
    </row>
    <row r="8744" spans="1:4" x14ac:dyDescent="0.25">
      <c r="A8744" s="67" t="s">
        <v>14163</v>
      </c>
      <c r="B8744" s="63" t="s">
        <v>766</v>
      </c>
      <c r="C8744" s="67" t="s">
        <v>77</v>
      </c>
      <c r="D8744" s="489">
        <v>4372.96</v>
      </c>
    </row>
    <row r="8745" spans="1:4" x14ac:dyDescent="0.25">
      <c r="A8745" s="67" t="s">
        <v>14164</v>
      </c>
      <c r="B8745" s="63" t="s">
        <v>767</v>
      </c>
      <c r="C8745" s="67" t="s">
        <v>77</v>
      </c>
      <c r="D8745" s="489">
        <v>5404.14</v>
      </c>
    </row>
    <row r="8746" spans="1:4" x14ac:dyDescent="0.25">
      <c r="A8746" s="67" t="s">
        <v>14165</v>
      </c>
      <c r="B8746" s="63" t="s">
        <v>768</v>
      </c>
      <c r="C8746" s="67" t="s">
        <v>77</v>
      </c>
      <c r="D8746" s="489">
        <v>6118.79</v>
      </c>
    </row>
    <row r="8747" spans="1:4" x14ac:dyDescent="0.25">
      <c r="A8747" s="67" t="s">
        <v>14166</v>
      </c>
      <c r="B8747" s="63" t="s">
        <v>769</v>
      </c>
      <c r="C8747" s="67" t="s">
        <v>77</v>
      </c>
      <c r="D8747" s="489">
        <v>6812.03</v>
      </c>
    </row>
    <row r="8748" spans="1:4" x14ac:dyDescent="0.25">
      <c r="A8748" s="67" t="s">
        <v>14167</v>
      </c>
      <c r="B8748" s="63" t="s">
        <v>770</v>
      </c>
      <c r="C8748" s="67" t="s">
        <v>77</v>
      </c>
      <c r="D8748" s="489">
        <v>7505.27</v>
      </c>
    </row>
    <row r="8749" spans="1:4" x14ac:dyDescent="0.25">
      <c r="A8749" s="67" t="s">
        <v>14168</v>
      </c>
      <c r="B8749" s="63" t="s">
        <v>771</v>
      </c>
      <c r="C8749" s="67" t="s">
        <v>77</v>
      </c>
      <c r="D8749" s="489">
        <v>8198.51</v>
      </c>
    </row>
    <row r="8750" spans="1:4" x14ac:dyDescent="0.25">
      <c r="A8750" s="67" t="s">
        <v>14169</v>
      </c>
      <c r="B8750" s="63" t="s">
        <v>772</v>
      </c>
      <c r="C8750" s="67" t="s">
        <v>77</v>
      </c>
      <c r="D8750" s="489">
        <v>7731.8</v>
      </c>
    </row>
    <row r="8751" spans="1:4" x14ac:dyDescent="0.25">
      <c r="A8751" s="67" t="s">
        <v>14170</v>
      </c>
      <c r="B8751" s="63" t="s">
        <v>773</v>
      </c>
      <c r="C8751" s="67" t="s">
        <v>77</v>
      </c>
      <c r="D8751" s="489">
        <v>9492.69</v>
      </c>
    </row>
    <row r="8752" spans="1:4" x14ac:dyDescent="0.25">
      <c r="A8752" s="67" t="s">
        <v>14171</v>
      </c>
      <c r="B8752" s="63" t="s">
        <v>774</v>
      </c>
      <c r="C8752" s="67" t="s">
        <v>77</v>
      </c>
      <c r="D8752" s="489">
        <v>12339.01</v>
      </c>
    </row>
    <row r="8753" spans="1:4" x14ac:dyDescent="0.25">
      <c r="A8753" s="67" t="s">
        <v>14172</v>
      </c>
      <c r="B8753" s="63" t="s">
        <v>775</v>
      </c>
      <c r="C8753" s="67" t="s">
        <v>77</v>
      </c>
      <c r="D8753" s="489">
        <v>15002.93</v>
      </c>
    </row>
    <row r="8754" spans="1:4" x14ac:dyDescent="0.25">
      <c r="A8754" s="67" t="s">
        <v>14173</v>
      </c>
      <c r="B8754" s="63" t="s">
        <v>778</v>
      </c>
      <c r="C8754" s="67" t="s">
        <v>77</v>
      </c>
      <c r="D8754" s="489">
        <v>17667</v>
      </c>
    </row>
    <row r="8755" spans="1:4" x14ac:dyDescent="0.25">
      <c r="A8755" s="67" t="s">
        <v>14174</v>
      </c>
      <c r="B8755" s="63" t="s">
        <v>779</v>
      </c>
      <c r="C8755" s="67" t="s">
        <v>77</v>
      </c>
      <c r="D8755" s="489">
        <v>20330.97</v>
      </c>
    </row>
    <row r="8756" spans="1:4" x14ac:dyDescent="0.25">
      <c r="A8756" s="67" t="s">
        <v>16611</v>
      </c>
      <c r="B8756" s="63" t="s">
        <v>12683</v>
      </c>
      <c r="C8756" s="67"/>
      <c r="D8756" s="489"/>
    </row>
    <row r="8757" spans="1:4" x14ac:dyDescent="0.25">
      <c r="A8757" s="67">
        <v>70070204</v>
      </c>
      <c r="B8757" s="63" t="s">
        <v>780</v>
      </c>
      <c r="C8757" s="67" t="s">
        <v>77</v>
      </c>
      <c r="D8757" s="489">
        <v>7720.02</v>
      </c>
    </row>
    <row r="8758" spans="1:4" x14ac:dyDescent="0.25">
      <c r="A8758" s="67">
        <v>70070205</v>
      </c>
      <c r="B8758" s="63" t="s">
        <v>781</v>
      </c>
      <c r="C8758" s="67" t="s">
        <v>77</v>
      </c>
      <c r="D8758" s="489">
        <v>9115.26</v>
      </c>
    </row>
    <row r="8759" spans="1:4" x14ac:dyDescent="0.25">
      <c r="A8759" s="67">
        <v>70070206</v>
      </c>
      <c r="B8759" s="63" t="s">
        <v>782</v>
      </c>
      <c r="C8759" s="67" t="s">
        <v>77</v>
      </c>
      <c r="D8759" s="489">
        <v>10718.37</v>
      </c>
    </row>
    <row r="8760" spans="1:4" x14ac:dyDescent="0.25">
      <c r="A8760" s="67">
        <v>70070207</v>
      </c>
      <c r="B8760" s="63" t="s">
        <v>783</v>
      </c>
      <c r="C8760" s="67" t="s">
        <v>77</v>
      </c>
      <c r="D8760" s="489">
        <v>13003.83</v>
      </c>
    </row>
    <row r="8761" spans="1:4" x14ac:dyDescent="0.25">
      <c r="A8761" s="67">
        <v>70070208</v>
      </c>
      <c r="B8761" s="63" t="s">
        <v>784</v>
      </c>
      <c r="C8761" s="67" t="s">
        <v>77</v>
      </c>
      <c r="D8761" s="489">
        <v>15289.29</v>
      </c>
    </row>
    <row r="8762" spans="1:4" x14ac:dyDescent="0.25">
      <c r="A8762" s="67">
        <v>70070209</v>
      </c>
      <c r="B8762" s="63" t="s">
        <v>785</v>
      </c>
      <c r="C8762" s="67" t="s">
        <v>77</v>
      </c>
      <c r="D8762" s="489">
        <v>17574.75</v>
      </c>
    </row>
    <row r="8763" spans="1:4" x14ac:dyDescent="0.25">
      <c r="A8763" s="67" t="s">
        <v>14175</v>
      </c>
      <c r="B8763" s="63" t="s">
        <v>766</v>
      </c>
      <c r="C8763" s="67" t="s">
        <v>77</v>
      </c>
      <c r="D8763" s="489">
        <v>5575.68</v>
      </c>
    </row>
    <row r="8764" spans="1:4" x14ac:dyDescent="0.25">
      <c r="A8764" s="67" t="s">
        <v>14176</v>
      </c>
      <c r="B8764" s="63" t="s">
        <v>768</v>
      </c>
      <c r="C8764" s="67" t="s">
        <v>77</v>
      </c>
      <c r="D8764" s="489">
        <v>7412.01</v>
      </c>
    </row>
    <row r="8765" spans="1:4" x14ac:dyDescent="0.25">
      <c r="A8765" s="67" t="s">
        <v>14177</v>
      </c>
      <c r="B8765" s="63" t="s">
        <v>769</v>
      </c>
      <c r="C8765" s="67" t="s">
        <v>77</v>
      </c>
      <c r="D8765" s="489">
        <v>8267.91</v>
      </c>
    </row>
    <row r="8766" spans="1:4" x14ac:dyDescent="0.25">
      <c r="A8766" s="67" t="s">
        <v>14178</v>
      </c>
      <c r="B8766" s="63" t="s">
        <v>770</v>
      </c>
      <c r="C8766" s="67" t="s">
        <v>77</v>
      </c>
      <c r="D8766" s="489">
        <v>9123.81</v>
      </c>
    </row>
    <row r="8767" spans="1:4" x14ac:dyDescent="0.25">
      <c r="A8767" s="67" t="s">
        <v>14179</v>
      </c>
      <c r="B8767" s="63" t="s">
        <v>771</v>
      </c>
      <c r="C8767" s="67" t="s">
        <v>77</v>
      </c>
      <c r="D8767" s="489">
        <v>9979.7099999999991</v>
      </c>
    </row>
    <row r="8768" spans="1:4" x14ac:dyDescent="0.25">
      <c r="A8768" s="67" t="s">
        <v>14180</v>
      </c>
      <c r="B8768" s="63" t="s">
        <v>786</v>
      </c>
      <c r="C8768" s="67" t="s">
        <v>77</v>
      </c>
      <c r="D8768" s="489">
        <v>6747.3</v>
      </c>
    </row>
    <row r="8769" spans="1:4" x14ac:dyDescent="0.25">
      <c r="A8769" s="67" t="s">
        <v>14181</v>
      </c>
      <c r="B8769" s="63" t="s">
        <v>772</v>
      </c>
      <c r="C8769" s="67" t="s">
        <v>77</v>
      </c>
      <c r="D8769" s="489">
        <v>9432.2999999999993</v>
      </c>
    </row>
    <row r="8770" spans="1:4" x14ac:dyDescent="0.25">
      <c r="A8770" s="67" t="s">
        <v>14182</v>
      </c>
      <c r="B8770" s="63" t="s">
        <v>773</v>
      </c>
      <c r="C8770" s="67" t="s">
        <v>77</v>
      </c>
      <c r="D8770" s="489">
        <v>11443.18</v>
      </c>
    </row>
    <row r="8771" spans="1:4" x14ac:dyDescent="0.25">
      <c r="A8771" s="67" t="s">
        <v>14183</v>
      </c>
      <c r="B8771" s="63" t="s">
        <v>774</v>
      </c>
      <c r="C8771" s="67" t="s">
        <v>77</v>
      </c>
      <c r="D8771" s="489">
        <v>14558.74</v>
      </c>
    </row>
    <row r="8772" spans="1:4" x14ac:dyDescent="0.25">
      <c r="A8772" s="67" t="s">
        <v>14184</v>
      </c>
      <c r="B8772" s="63" t="s">
        <v>775</v>
      </c>
      <c r="C8772" s="67" t="s">
        <v>77</v>
      </c>
      <c r="D8772" s="489">
        <v>17674.259999999998</v>
      </c>
    </row>
    <row r="8773" spans="1:4" x14ac:dyDescent="0.25">
      <c r="A8773" s="67" t="s">
        <v>14185</v>
      </c>
      <c r="B8773" s="63" t="s">
        <v>778</v>
      </c>
      <c r="C8773" s="67" t="s">
        <v>77</v>
      </c>
      <c r="D8773" s="489">
        <v>20789.830000000002</v>
      </c>
    </row>
    <row r="8774" spans="1:4" x14ac:dyDescent="0.25">
      <c r="A8774" s="67" t="s">
        <v>14186</v>
      </c>
      <c r="B8774" s="63" t="s">
        <v>779</v>
      </c>
      <c r="C8774" s="67" t="s">
        <v>77</v>
      </c>
      <c r="D8774" s="489">
        <v>23905.35</v>
      </c>
    </row>
    <row r="8775" spans="1:4" x14ac:dyDescent="0.25">
      <c r="A8775" s="67" t="s">
        <v>16612</v>
      </c>
      <c r="B8775" s="63" t="s">
        <v>12684</v>
      </c>
      <c r="C8775" s="67"/>
      <c r="D8775" s="489"/>
    </row>
    <row r="8776" spans="1:4" x14ac:dyDescent="0.25">
      <c r="A8776" s="67">
        <v>70070192</v>
      </c>
      <c r="B8776" s="63" t="s">
        <v>780</v>
      </c>
      <c r="C8776" s="67" t="s">
        <v>77</v>
      </c>
      <c r="D8776" s="489">
        <v>8025.37</v>
      </c>
    </row>
    <row r="8777" spans="1:4" x14ac:dyDescent="0.25">
      <c r="A8777" s="67">
        <v>70070193</v>
      </c>
      <c r="B8777" s="63" t="s">
        <v>781</v>
      </c>
      <c r="C8777" s="67" t="s">
        <v>77</v>
      </c>
      <c r="D8777" s="489">
        <v>9733.31</v>
      </c>
    </row>
    <row r="8778" spans="1:4" x14ac:dyDescent="0.25">
      <c r="A8778" s="67">
        <v>70070194</v>
      </c>
      <c r="B8778" s="63" t="s">
        <v>782</v>
      </c>
      <c r="C8778" s="67" t="s">
        <v>77</v>
      </c>
      <c r="D8778" s="489">
        <v>11520.25</v>
      </c>
    </row>
    <row r="8779" spans="1:4" x14ac:dyDescent="0.25">
      <c r="A8779" s="67">
        <v>70070195</v>
      </c>
      <c r="B8779" s="63" t="s">
        <v>783</v>
      </c>
      <c r="C8779" s="67" t="s">
        <v>77</v>
      </c>
      <c r="D8779" s="489">
        <v>14652.76</v>
      </c>
    </row>
    <row r="8780" spans="1:4" x14ac:dyDescent="0.25">
      <c r="A8780" s="67">
        <v>70070196</v>
      </c>
      <c r="B8780" s="63" t="s">
        <v>784</v>
      </c>
      <c r="C8780" s="67" t="s">
        <v>77</v>
      </c>
      <c r="D8780" s="489">
        <v>17246.36</v>
      </c>
    </row>
    <row r="8781" spans="1:4" x14ac:dyDescent="0.25">
      <c r="A8781" s="67">
        <v>70070197</v>
      </c>
      <c r="B8781" s="63" t="s">
        <v>785</v>
      </c>
      <c r="C8781" s="67" t="s">
        <v>77</v>
      </c>
      <c r="D8781" s="489">
        <v>20599.25</v>
      </c>
    </row>
    <row r="8782" spans="1:4" x14ac:dyDescent="0.25">
      <c r="A8782" s="67" t="s">
        <v>14187</v>
      </c>
      <c r="B8782" s="63" t="s">
        <v>766</v>
      </c>
      <c r="C8782" s="67" t="s">
        <v>77</v>
      </c>
      <c r="D8782" s="489">
        <v>5881.03</v>
      </c>
    </row>
    <row r="8783" spans="1:4" x14ac:dyDescent="0.25">
      <c r="A8783" s="67" t="s">
        <v>14188</v>
      </c>
      <c r="B8783" s="63" t="s">
        <v>767</v>
      </c>
      <c r="C8783" s="67" t="s">
        <v>77</v>
      </c>
      <c r="D8783" s="489">
        <v>7365.35</v>
      </c>
    </row>
    <row r="8784" spans="1:4" x14ac:dyDescent="0.25">
      <c r="A8784" s="67" t="s">
        <v>14189</v>
      </c>
      <c r="B8784" s="63" t="s">
        <v>768</v>
      </c>
      <c r="C8784" s="67" t="s">
        <v>77</v>
      </c>
      <c r="D8784" s="489">
        <v>8213.89</v>
      </c>
    </row>
    <row r="8785" spans="1:4" x14ac:dyDescent="0.25">
      <c r="A8785" s="67" t="s">
        <v>14190</v>
      </c>
      <c r="B8785" s="63" t="s">
        <v>769</v>
      </c>
      <c r="C8785" s="67" t="s">
        <v>77</v>
      </c>
      <c r="D8785" s="489">
        <v>9916.84</v>
      </c>
    </row>
    <row r="8786" spans="1:4" x14ac:dyDescent="0.25">
      <c r="A8786" s="67" t="s">
        <v>14191</v>
      </c>
      <c r="B8786" s="63" t="s">
        <v>770</v>
      </c>
      <c r="C8786" s="67" t="s">
        <v>77</v>
      </c>
      <c r="D8786" s="489">
        <v>11080.88</v>
      </c>
    </row>
    <row r="8787" spans="1:4" x14ac:dyDescent="0.25">
      <c r="A8787" s="67" t="s">
        <v>14192</v>
      </c>
      <c r="B8787" s="63" t="s">
        <v>771</v>
      </c>
      <c r="C8787" s="67" t="s">
        <v>77</v>
      </c>
      <c r="D8787" s="489">
        <v>12907.81</v>
      </c>
    </row>
    <row r="8788" spans="1:4" x14ac:dyDescent="0.25">
      <c r="A8788" s="67" t="s">
        <v>14193</v>
      </c>
      <c r="B8788" s="63" t="s">
        <v>772</v>
      </c>
      <c r="C8788" s="67" t="s">
        <v>77</v>
      </c>
      <c r="D8788" s="489">
        <v>9737.65</v>
      </c>
    </row>
    <row r="8789" spans="1:4" x14ac:dyDescent="0.25">
      <c r="A8789" s="67" t="s">
        <v>14194</v>
      </c>
      <c r="B8789" s="63" t="s">
        <v>787</v>
      </c>
      <c r="C8789" s="67" t="s">
        <v>77</v>
      </c>
      <c r="D8789" s="489">
        <v>12061.23</v>
      </c>
    </row>
    <row r="8790" spans="1:4" x14ac:dyDescent="0.25">
      <c r="A8790" s="67" t="s">
        <v>14195</v>
      </c>
      <c r="B8790" s="63" t="s">
        <v>788</v>
      </c>
      <c r="C8790" s="67" t="s">
        <v>77</v>
      </c>
      <c r="D8790" s="489">
        <v>15360.62</v>
      </c>
    </row>
    <row r="8791" spans="1:4" x14ac:dyDescent="0.25">
      <c r="A8791" s="67" t="s">
        <v>14196</v>
      </c>
      <c r="B8791" s="63" t="s">
        <v>775</v>
      </c>
      <c r="C8791" s="67" t="s">
        <v>77</v>
      </c>
      <c r="D8791" s="489">
        <v>19323.189999999999</v>
      </c>
    </row>
    <row r="8792" spans="1:4" x14ac:dyDescent="0.25">
      <c r="A8792" s="67" t="s">
        <v>14197</v>
      </c>
      <c r="B8792" s="63" t="s">
        <v>776</v>
      </c>
      <c r="C8792" s="67" t="s">
        <v>77</v>
      </c>
      <c r="D8792" s="489">
        <v>22746.9</v>
      </c>
    </row>
    <row r="8793" spans="1:4" x14ac:dyDescent="0.25">
      <c r="A8793" s="67" t="s">
        <v>14198</v>
      </c>
      <c r="B8793" s="63" t="s">
        <v>777</v>
      </c>
      <c r="C8793" s="67" t="s">
        <v>77</v>
      </c>
      <c r="D8793" s="489">
        <v>26833.45</v>
      </c>
    </row>
    <row r="8794" spans="1:4" x14ac:dyDescent="0.25">
      <c r="A8794" s="67" t="s">
        <v>16613</v>
      </c>
      <c r="B8794" s="63" t="s">
        <v>12685</v>
      </c>
      <c r="C8794" s="67"/>
      <c r="D8794" s="489"/>
    </row>
    <row r="8795" spans="1:4" x14ac:dyDescent="0.25">
      <c r="A8795" s="67">
        <v>70070166</v>
      </c>
      <c r="B8795" s="63" t="s">
        <v>789</v>
      </c>
      <c r="C8795" s="67" t="s">
        <v>77</v>
      </c>
      <c r="D8795" s="489">
        <v>1510.66</v>
      </c>
    </row>
    <row r="8796" spans="1:4" x14ac:dyDescent="0.25">
      <c r="A8796" s="67">
        <v>70070164</v>
      </c>
      <c r="B8796" s="63" t="s">
        <v>790</v>
      </c>
      <c r="C8796" s="67" t="s">
        <v>77</v>
      </c>
      <c r="D8796" s="489">
        <v>614.13</v>
      </c>
    </row>
    <row r="8797" spans="1:4" x14ac:dyDescent="0.25">
      <c r="A8797" s="67">
        <v>70070165</v>
      </c>
      <c r="B8797" s="63" t="s">
        <v>791</v>
      </c>
      <c r="C8797" s="67" t="s">
        <v>77</v>
      </c>
      <c r="D8797" s="489">
        <v>870.41</v>
      </c>
    </row>
    <row r="8798" spans="1:4" x14ac:dyDescent="0.25">
      <c r="A8798" s="67">
        <v>70070167</v>
      </c>
      <c r="B8798" s="63" t="s">
        <v>792</v>
      </c>
      <c r="C8798" s="67" t="s">
        <v>77</v>
      </c>
      <c r="D8798" s="489">
        <v>227.44</v>
      </c>
    </row>
    <row r="8799" spans="1:4" x14ac:dyDescent="0.25">
      <c r="A8799" s="67">
        <v>70070168</v>
      </c>
      <c r="B8799" s="63" t="s">
        <v>793</v>
      </c>
      <c r="C8799" s="67" t="s">
        <v>77</v>
      </c>
      <c r="D8799" s="489">
        <v>1019.74</v>
      </c>
    </row>
    <row r="8800" spans="1:4" x14ac:dyDescent="0.25">
      <c r="A8800" s="67">
        <v>70070158</v>
      </c>
      <c r="B8800" s="63" t="s">
        <v>794</v>
      </c>
      <c r="C8800" s="67" t="s">
        <v>75</v>
      </c>
      <c r="D8800" s="489">
        <v>39.090000000000003</v>
      </c>
    </row>
    <row r="8801" spans="1:4" x14ac:dyDescent="0.25">
      <c r="A8801" s="67">
        <v>70070162</v>
      </c>
      <c r="B8801" s="63" t="s">
        <v>795</v>
      </c>
      <c r="C8801" s="67" t="s">
        <v>74</v>
      </c>
      <c r="D8801" s="489">
        <v>41.93</v>
      </c>
    </row>
    <row r="8802" spans="1:4" x14ac:dyDescent="0.25">
      <c r="A8802" s="67">
        <v>70070163</v>
      </c>
      <c r="B8802" s="63" t="s">
        <v>796</v>
      </c>
      <c r="C8802" s="67" t="s">
        <v>74</v>
      </c>
      <c r="D8802" s="489">
        <v>53.81</v>
      </c>
    </row>
    <row r="8803" spans="1:4" x14ac:dyDescent="0.25">
      <c r="A8803" s="67">
        <v>70070161</v>
      </c>
      <c r="B8803" s="63" t="s">
        <v>797</v>
      </c>
      <c r="C8803" s="67" t="s">
        <v>74</v>
      </c>
      <c r="D8803" s="489">
        <v>39.9</v>
      </c>
    </row>
    <row r="8804" spans="1:4" x14ac:dyDescent="0.25">
      <c r="A8804" s="67">
        <v>70070160</v>
      </c>
      <c r="B8804" s="63" t="s">
        <v>92</v>
      </c>
      <c r="C8804" s="67" t="s">
        <v>71</v>
      </c>
      <c r="D8804" s="489">
        <v>100.8</v>
      </c>
    </row>
    <row r="8805" spans="1:4" x14ac:dyDescent="0.25">
      <c r="A8805" s="67">
        <v>70070171</v>
      </c>
      <c r="B8805" s="63" t="s">
        <v>798</v>
      </c>
      <c r="C8805" s="67" t="s">
        <v>69</v>
      </c>
      <c r="D8805" s="489">
        <v>21.56</v>
      </c>
    </row>
    <row r="8806" spans="1:4" x14ac:dyDescent="0.25">
      <c r="A8806" s="67">
        <v>70070170</v>
      </c>
      <c r="B8806" s="63" t="s">
        <v>799</v>
      </c>
      <c r="C8806" s="67" t="s">
        <v>77</v>
      </c>
      <c r="D8806" s="489">
        <v>36.840000000000003</v>
      </c>
    </row>
    <row r="8807" spans="1:4" x14ac:dyDescent="0.25">
      <c r="A8807" s="67">
        <v>70070169</v>
      </c>
      <c r="B8807" s="63" t="s">
        <v>800</v>
      </c>
      <c r="C8807" s="67" t="s">
        <v>69</v>
      </c>
      <c r="D8807" s="489">
        <v>22.09</v>
      </c>
    </row>
    <row r="8808" spans="1:4" x14ac:dyDescent="0.25">
      <c r="A8808" s="67">
        <v>70070159</v>
      </c>
      <c r="B8808" s="63" t="s">
        <v>801</v>
      </c>
      <c r="C8808" s="67" t="s">
        <v>74</v>
      </c>
      <c r="D8808" s="489">
        <v>192.72</v>
      </c>
    </row>
    <row r="8809" spans="1:4" x14ac:dyDescent="0.25">
      <c r="A8809" s="67" t="s">
        <v>16614</v>
      </c>
      <c r="B8809" s="63" t="s">
        <v>12686</v>
      </c>
      <c r="C8809" s="67"/>
      <c r="D8809" s="489"/>
    </row>
    <row r="8810" spans="1:4" x14ac:dyDescent="0.25">
      <c r="A8810" s="67">
        <v>70070044</v>
      </c>
      <c r="B8810" s="63" t="s">
        <v>802</v>
      </c>
      <c r="C8810" s="67" t="s">
        <v>71</v>
      </c>
      <c r="D8810" s="489">
        <v>1120.2</v>
      </c>
    </row>
    <row r="8811" spans="1:4" x14ac:dyDescent="0.25">
      <c r="A8811" s="67">
        <v>70070043</v>
      </c>
      <c r="B8811" s="63" t="s">
        <v>803</v>
      </c>
      <c r="C8811" s="67" t="s">
        <v>71</v>
      </c>
      <c r="D8811" s="489">
        <v>821.48</v>
      </c>
    </row>
    <row r="8812" spans="1:4" x14ac:dyDescent="0.25">
      <c r="A8812" s="67"/>
      <c r="B8812" s="63" t="s">
        <v>12687</v>
      </c>
      <c r="C8812" s="67"/>
      <c r="D8812" s="489"/>
    </row>
    <row r="8813" spans="1:4" x14ac:dyDescent="0.25">
      <c r="A8813" s="67">
        <v>140800</v>
      </c>
      <c r="B8813" s="63" t="s">
        <v>12688</v>
      </c>
      <c r="C8813" s="67"/>
      <c r="D8813" s="489"/>
    </row>
    <row r="8814" spans="1:4" x14ac:dyDescent="0.25">
      <c r="A8814" s="67">
        <v>70130088</v>
      </c>
      <c r="B8814" s="63" t="s">
        <v>804</v>
      </c>
      <c r="C8814" s="67" t="s">
        <v>74</v>
      </c>
      <c r="D8814" s="489">
        <v>23.26</v>
      </c>
    </row>
    <row r="8815" spans="1:4" x14ac:dyDescent="0.25">
      <c r="A8815" s="67">
        <v>70130091</v>
      </c>
      <c r="B8815" s="63" t="s">
        <v>805</v>
      </c>
      <c r="C8815" s="67" t="s">
        <v>74</v>
      </c>
      <c r="D8815" s="489">
        <v>205.15</v>
      </c>
    </row>
    <row r="8816" spans="1:4" x14ac:dyDescent="0.25">
      <c r="A8816" s="67">
        <v>70130093</v>
      </c>
      <c r="B8816" s="63" t="s">
        <v>806</v>
      </c>
      <c r="C8816" s="67" t="s">
        <v>74</v>
      </c>
      <c r="D8816" s="489">
        <v>34.69</v>
      </c>
    </row>
    <row r="8817" spans="1:4" x14ac:dyDescent="0.25">
      <c r="A8817" s="67">
        <v>70130094</v>
      </c>
      <c r="B8817" s="63" t="s">
        <v>807</v>
      </c>
      <c r="C8817" s="67" t="s">
        <v>74</v>
      </c>
      <c r="D8817" s="489">
        <v>43.71</v>
      </c>
    </row>
    <row r="8818" spans="1:4" x14ac:dyDescent="0.25">
      <c r="A8818" s="67">
        <v>70130089</v>
      </c>
      <c r="B8818" s="63" t="s">
        <v>808</v>
      </c>
      <c r="C8818" s="67" t="s">
        <v>74</v>
      </c>
      <c r="D8818" s="489">
        <v>63.95</v>
      </c>
    </row>
    <row r="8819" spans="1:4" x14ac:dyDescent="0.25">
      <c r="A8819" s="67">
        <v>70130095</v>
      </c>
      <c r="B8819" s="63" t="s">
        <v>809</v>
      </c>
      <c r="C8819" s="67" t="s">
        <v>74</v>
      </c>
      <c r="D8819" s="489">
        <v>92.36</v>
      </c>
    </row>
    <row r="8820" spans="1:4" x14ac:dyDescent="0.25">
      <c r="A8820" s="67">
        <v>70130090</v>
      </c>
      <c r="B8820" s="63" t="s">
        <v>810</v>
      </c>
      <c r="C8820" s="67" t="s">
        <v>74</v>
      </c>
      <c r="D8820" s="489">
        <v>102.3</v>
      </c>
    </row>
    <row r="8821" spans="1:4" x14ac:dyDescent="0.25">
      <c r="A8821" s="67">
        <v>70130096</v>
      </c>
      <c r="B8821" s="63" t="s">
        <v>811</v>
      </c>
      <c r="C8821" s="67" t="s">
        <v>74</v>
      </c>
      <c r="D8821" s="489">
        <v>134.32</v>
      </c>
    </row>
    <row r="8822" spans="1:4" x14ac:dyDescent="0.25">
      <c r="A8822" s="67">
        <v>141200</v>
      </c>
      <c r="B8822" s="63" t="s">
        <v>12689</v>
      </c>
      <c r="C8822" s="67"/>
      <c r="D8822" s="489"/>
    </row>
    <row r="8823" spans="1:4" x14ac:dyDescent="0.25">
      <c r="A8823" s="67">
        <v>70130116</v>
      </c>
      <c r="B8823" s="63" t="s">
        <v>812</v>
      </c>
      <c r="C8823" s="67" t="s">
        <v>74</v>
      </c>
      <c r="D8823" s="489">
        <v>24.31</v>
      </c>
    </row>
    <row r="8824" spans="1:4" x14ac:dyDescent="0.25">
      <c r="A8824" s="67">
        <v>70130114</v>
      </c>
      <c r="B8824" s="63" t="s">
        <v>813</v>
      </c>
      <c r="C8824" s="67" t="s">
        <v>74</v>
      </c>
      <c r="D8824" s="489">
        <v>17.95</v>
      </c>
    </row>
    <row r="8825" spans="1:4" x14ac:dyDescent="0.25">
      <c r="A8825" s="67">
        <v>70130115</v>
      </c>
      <c r="B8825" s="63" t="s">
        <v>814</v>
      </c>
      <c r="C8825" s="67" t="s">
        <v>74</v>
      </c>
      <c r="D8825" s="489">
        <v>18.47</v>
      </c>
    </row>
    <row r="8826" spans="1:4" x14ac:dyDescent="0.25">
      <c r="A8826" s="67">
        <v>140500</v>
      </c>
      <c r="B8826" s="63" t="s">
        <v>12690</v>
      </c>
      <c r="C8826" s="67"/>
      <c r="D8826" s="489"/>
    </row>
    <row r="8827" spans="1:4" x14ac:dyDescent="0.25">
      <c r="A8827" s="67">
        <v>70130067</v>
      </c>
      <c r="B8827" s="63" t="s">
        <v>815</v>
      </c>
      <c r="C8827" s="67" t="s">
        <v>74</v>
      </c>
      <c r="D8827" s="489">
        <v>1533.11</v>
      </c>
    </row>
    <row r="8828" spans="1:4" x14ac:dyDescent="0.25">
      <c r="A8828" s="67">
        <v>70130066</v>
      </c>
      <c r="B8828" s="63" t="s">
        <v>816</v>
      </c>
      <c r="C8828" s="67" t="s">
        <v>74</v>
      </c>
      <c r="D8828" s="489">
        <v>1344.88</v>
      </c>
    </row>
    <row r="8829" spans="1:4" x14ac:dyDescent="0.25">
      <c r="A8829" s="67">
        <v>141300</v>
      </c>
      <c r="B8829" s="63" t="s">
        <v>12691</v>
      </c>
      <c r="C8829" s="67"/>
      <c r="D8829" s="489"/>
    </row>
    <row r="8830" spans="1:4" x14ac:dyDescent="0.25">
      <c r="A8830" s="67">
        <v>70130118</v>
      </c>
      <c r="B8830" s="63" t="s">
        <v>817</v>
      </c>
      <c r="C8830" s="67" t="s">
        <v>77</v>
      </c>
      <c r="D8830" s="489">
        <v>14.72</v>
      </c>
    </row>
    <row r="8831" spans="1:4" x14ac:dyDescent="0.25">
      <c r="A8831" s="67">
        <v>70130120</v>
      </c>
      <c r="B8831" s="63" t="s">
        <v>818</v>
      </c>
      <c r="C8831" s="67" t="s">
        <v>77</v>
      </c>
      <c r="D8831" s="489">
        <v>12.29</v>
      </c>
    </row>
    <row r="8832" spans="1:4" x14ac:dyDescent="0.25">
      <c r="A8832" s="67">
        <v>70130121</v>
      </c>
      <c r="B8832" s="63" t="s">
        <v>819</v>
      </c>
      <c r="C8832" s="67" t="s">
        <v>77</v>
      </c>
      <c r="D8832" s="489">
        <v>10.62</v>
      </c>
    </row>
    <row r="8833" spans="1:4" x14ac:dyDescent="0.25">
      <c r="A8833" s="67">
        <v>70130119</v>
      </c>
      <c r="B8833" s="63" t="s">
        <v>820</v>
      </c>
      <c r="C8833" s="67" t="s">
        <v>77</v>
      </c>
      <c r="D8833" s="489">
        <v>12.94</v>
      </c>
    </row>
    <row r="8834" spans="1:4" x14ac:dyDescent="0.25">
      <c r="A8834" s="67">
        <v>70130160</v>
      </c>
      <c r="B8834" s="63" t="s">
        <v>821</v>
      </c>
      <c r="C8834" s="67" t="s">
        <v>77</v>
      </c>
      <c r="D8834" s="489">
        <v>32.24</v>
      </c>
    </row>
    <row r="8835" spans="1:4" x14ac:dyDescent="0.25">
      <c r="A8835" s="67">
        <v>70130162</v>
      </c>
      <c r="B8835" s="63" t="s">
        <v>822</v>
      </c>
      <c r="C8835" s="67" t="s">
        <v>77</v>
      </c>
      <c r="D8835" s="489">
        <v>64.239999999999995</v>
      </c>
    </row>
    <row r="8836" spans="1:4" x14ac:dyDescent="0.25">
      <c r="A8836" s="67">
        <v>70130161</v>
      </c>
      <c r="B8836" s="63" t="s">
        <v>823</v>
      </c>
      <c r="C8836" s="67" t="s">
        <v>77</v>
      </c>
      <c r="D8836" s="489">
        <v>51.89</v>
      </c>
    </row>
    <row r="8837" spans="1:4" x14ac:dyDescent="0.25">
      <c r="A8837" s="67">
        <v>70130158</v>
      </c>
      <c r="B8837" s="63" t="s">
        <v>824</v>
      </c>
      <c r="C8837" s="67" t="s">
        <v>77</v>
      </c>
      <c r="D8837" s="489">
        <v>20.51</v>
      </c>
    </row>
    <row r="8838" spans="1:4" x14ac:dyDescent="0.25">
      <c r="A8838" s="67">
        <v>70130163</v>
      </c>
      <c r="B8838" s="63" t="s">
        <v>825</v>
      </c>
      <c r="C8838" s="67" t="s">
        <v>77</v>
      </c>
      <c r="D8838" s="489">
        <v>83.52</v>
      </c>
    </row>
    <row r="8839" spans="1:4" x14ac:dyDescent="0.25">
      <c r="A8839" s="67">
        <v>70130164</v>
      </c>
      <c r="B8839" s="63" t="s">
        <v>826</v>
      </c>
      <c r="C8839" s="67" t="s">
        <v>77</v>
      </c>
      <c r="D8839" s="489">
        <v>205.63</v>
      </c>
    </row>
    <row r="8840" spans="1:4" x14ac:dyDescent="0.25">
      <c r="A8840" s="67">
        <v>70130165</v>
      </c>
      <c r="B8840" s="63" t="s">
        <v>827</v>
      </c>
      <c r="C8840" s="67" t="s">
        <v>77</v>
      </c>
      <c r="D8840" s="489">
        <v>319.81</v>
      </c>
    </row>
    <row r="8841" spans="1:4" x14ac:dyDescent="0.25">
      <c r="A8841" s="67">
        <v>70130159</v>
      </c>
      <c r="B8841" s="63" t="s">
        <v>828</v>
      </c>
      <c r="C8841" s="67" t="s">
        <v>77</v>
      </c>
      <c r="D8841" s="489">
        <v>24.84</v>
      </c>
    </row>
    <row r="8842" spans="1:4" x14ac:dyDescent="0.25">
      <c r="A8842" s="67">
        <v>70130167</v>
      </c>
      <c r="B8842" s="63" t="s">
        <v>829</v>
      </c>
      <c r="C8842" s="67" t="s">
        <v>77</v>
      </c>
      <c r="D8842" s="489">
        <v>404.77</v>
      </c>
    </row>
    <row r="8843" spans="1:4" x14ac:dyDescent="0.25">
      <c r="A8843" s="67">
        <v>70130151</v>
      </c>
      <c r="B8843" s="63" t="s">
        <v>830</v>
      </c>
      <c r="C8843" s="67" t="s">
        <v>77</v>
      </c>
      <c r="D8843" s="489">
        <v>13.27</v>
      </c>
    </row>
    <row r="8844" spans="1:4" x14ac:dyDescent="0.25">
      <c r="A8844" s="67">
        <v>70130154</v>
      </c>
      <c r="B8844" s="63" t="s">
        <v>831</v>
      </c>
      <c r="C8844" s="67" t="s">
        <v>77</v>
      </c>
      <c r="D8844" s="489">
        <v>83.29</v>
      </c>
    </row>
    <row r="8845" spans="1:4" x14ac:dyDescent="0.25">
      <c r="A8845" s="67">
        <v>70130174</v>
      </c>
      <c r="B8845" s="63" t="s">
        <v>832</v>
      </c>
      <c r="C8845" s="67" t="s">
        <v>77</v>
      </c>
      <c r="D8845" s="489">
        <v>16.13</v>
      </c>
    </row>
    <row r="8846" spans="1:4" x14ac:dyDescent="0.25">
      <c r="A8846" s="67">
        <v>70130176</v>
      </c>
      <c r="B8846" s="63" t="s">
        <v>833</v>
      </c>
      <c r="C8846" s="67" t="s">
        <v>77</v>
      </c>
      <c r="D8846" s="489">
        <v>19.2</v>
      </c>
    </row>
    <row r="8847" spans="1:4" x14ac:dyDescent="0.25">
      <c r="A8847" s="67">
        <v>70130152</v>
      </c>
      <c r="B8847" s="63" t="s">
        <v>834</v>
      </c>
      <c r="C8847" s="67" t="s">
        <v>77</v>
      </c>
      <c r="D8847" s="489">
        <v>28.3</v>
      </c>
    </row>
    <row r="8848" spans="1:4" x14ac:dyDescent="0.25">
      <c r="A8848" s="67">
        <v>70130177</v>
      </c>
      <c r="B8848" s="63" t="s">
        <v>835</v>
      </c>
      <c r="C8848" s="67" t="s">
        <v>77</v>
      </c>
      <c r="D8848" s="489">
        <v>38.49</v>
      </c>
    </row>
    <row r="8849" spans="1:4" x14ac:dyDescent="0.25">
      <c r="A8849" s="67">
        <v>70130153</v>
      </c>
      <c r="B8849" s="63" t="s">
        <v>836</v>
      </c>
      <c r="C8849" s="67" t="s">
        <v>77</v>
      </c>
      <c r="D8849" s="489">
        <v>51.8</v>
      </c>
    </row>
    <row r="8850" spans="1:4" x14ac:dyDescent="0.25">
      <c r="A8850" s="67">
        <v>70130178</v>
      </c>
      <c r="B8850" s="63" t="s">
        <v>837</v>
      </c>
      <c r="C8850" s="67" t="s">
        <v>77</v>
      </c>
      <c r="D8850" s="489">
        <v>73.19</v>
      </c>
    </row>
    <row r="8851" spans="1:4" x14ac:dyDescent="0.25">
      <c r="A8851" s="67">
        <v>70130127</v>
      </c>
      <c r="B8851" s="63" t="s">
        <v>838</v>
      </c>
      <c r="C8851" s="67" t="s">
        <v>77</v>
      </c>
      <c r="D8851" s="489">
        <v>44.48</v>
      </c>
    </row>
    <row r="8852" spans="1:4" x14ac:dyDescent="0.25">
      <c r="A8852" s="67">
        <v>70130123</v>
      </c>
      <c r="B8852" s="63" t="s">
        <v>839</v>
      </c>
      <c r="C8852" s="67" t="s">
        <v>77</v>
      </c>
      <c r="D8852" s="489">
        <v>25.92</v>
      </c>
    </row>
    <row r="8853" spans="1:4" x14ac:dyDescent="0.25">
      <c r="A8853" s="67">
        <v>70130126</v>
      </c>
      <c r="B8853" s="63" t="s">
        <v>840</v>
      </c>
      <c r="C8853" s="67" t="s">
        <v>77</v>
      </c>
      <c r="D8853" s="489">
        <v>35.25</v>
      </c>
    </row>
    <row r="8854" spans="1:4" x14ac:dyDescent="0.25">
      <c r="A8854" s="67">
        <v>70130124</v>
      </c>
      <c r="B8854" s="63" t="s">
        <v>841</v>
      </c>
      <c r="C8854" s="67" t="s">
        <v>77</v>
      </c>
      <c r="D8854" s="489">
        <v>24.08</v>
      </c>
    </row>
    <row r="8855" spans="1:4" x14ac:dyDescent="0.25">
      <c r="A8855" s="67">
        <v>70130125</v>
      </c>
      <c r="B8855" s="63" t="s">
        <v>842</v>
      </c>
      <c r="C8855" s="67" t="s">
        <v>77</v>
      </c>
      <c r="D8855" s="489">
        <v>34.29</v>
      </c>
    </row>
    <row r="8856" spans="1:4" x14ac:dyDescent="0.25">
      <c r="A8856" s="67">
        <v>70130128</v>
      </c>
      <c r="B8856" s="63" t="s">
        <v>843</v>
      </c>
      <c r="C8856" s="67" t="s">
        <v>77</v>
      </c>
      <c r="D8856" s="489">
        <v>38.020000000000003</v>
      </c>
    </row>
    <row r="8857" spans="1:4" x14ac:dyDescent="0.25">
      <c r="A8857" s="67">
        <v>70130131</v>
      </c>
      <c r="B8857" s="63" t="s">
        <v>844</v>
      </c>
      <c r="C8857" s="67" t="s">
        <v>77</v>
      </c>
      <c r="D8857" s="489">
        <v>63.46</v>
      </c>
    </row>
    <row r="8858" spans="1:4" x14ac:dyDescent="0.25">
      <c r="A8858" s="67">
        <v>70130133</v>
      </c>
      <c r="B8858" s="63" t="s">
        <v>845</v>
      </c>
      <c r="C8858" s="67" t="s">
        <v>77</v>
      </c>
      <c r="D8858" s="489">
        <v>57.56</v>
      </c>
    </row>
    <row r="8859" spans="1:4" x14ac:dyDescent="0.25">
      <c r="A8859" s="67">
        <v>70130132</v>
      </c>
      <c r="B8859" s="63" t="s">
        <v>846</v>
      </c>
      <c r="C8859" s="67" t="s">
        <v>77</v>
      </c>
      <c r="D8859" s="489">
        <v>77.63</v>
      </c>
    </row>
    <row r="8860" spans="1:4" x14ac:dyDescent="0.25">
      <c r="A8860" s="67">
        <v>70130129</v>
      </c>
      <c r="B8860" s="63" t="s">
        <v>847</v>
      </c>
      <c r="C8860" s="67" t="s">
        <v>77</v>
      </c>
      <c r="D8860" s="489">
        <v>43.08</v>
      </c>
    </row>
    <row r="8861" spans="1:4" x14ac:dyDescent="0.25">
      <c r="A8861" s="67">
        <v>70130155</v>
      </c>
      <c r="B8861" s="63" t="s">
        <v>848</v>
      </c>
      <c r="C8861" s="67" t="s">
        <v>77</v>
      </c>
      <c r="D8861" s="489">
        <v>356.07</v>
      </c>
    </row>
    <row r="8862" spans="1:4" x14ac:dyDescent="0.25">
      <c r="A8862" s="67">
        <v>70130251</v>
      </c>
      <c r="B8862" s="63" t="s">
        <v>16352</v>
      </c>
      <c r="C8862" s="67" t="s">
        <v>77</v>
      </c>
      <c r="D8862" s="489">
        <v>14.4</v>
      </c>
    </row>
    <row r="8863" spans="1:4" x14ac:dyDescent="0.25">
      <c r="A8863" s="67">
        <v>70130252</v>
      </c>
      <c r="B8863" s="63" t="s">
        <v>16353</v>
      </c>
      <c r="C8863" s="67" t="s">
        <v>77</v>
      </c>
      <c r="D8863" s="489">
        <v>18.329999999999998</v>
      </c>
    </row>
    <row r="8864" spans="1:4" x14ac:dyDescent="0.25">
      <c r="A8864" s="67">
        <v>70130253</v>
      </c>
      <c r="B8864" s="63" t="s">
        <v>16354</v>
      </c>
      <c r="C8864" s="67" t="s">
        <v>77</v>
      </c>
      <c r="D8864" s="489">
        <v>25.27</v>
      </c>
    </row>
    <row r="8865" spans="1:4" x14ac:dyDescent="0.25">
      <c r="A8865" s="67">
        <v>70130148</v>
      </c>
      <c r="B8865" s="63" t="s">
        <v>849</v>
      </c>
      <c r="C8865" s="67" t="s">
        <v>77</v>
      </c>
      <c r="D8865" s="489">
        <v>40.520000000000003</v>
      </c>
    </row>
    <row r="8866" spans="1:4" x14ac:dyDescent="0.25">
      <c r="A8866" s="67">
        <v>70130147</v>
      </c>
      <c r="B8866" s="63" t="s">
        <v>850</v>
      </c>
      <c r="C8866" s="67" t="s">
        <v>77</v>
      </c>
      <c r="D8866" s="489">
        <v>58.57</v>
      </c>
    </row>
    <row r="8867" spans="1:4" ht="25" x14ac:dyDescent="0.25">
      <c r="A8867" s="67">
        <v>70130242</v>
      </c>
      <c r="B8867" s="63" t="s">
        <v>12692</v>
      </c>
      <c r="C8867" s="67" t="s">
        <v>77</v>
      </c>
      <c r="D8867" s="489">
        <v>162.5</v>
      </c>
    </row>
    <row r="8868" spans="1:4" ht="25" x14ac:dyDescent="0.25">
      <c r="A8868" s="67">
        <v>70130243</v>
      </c>
      <c r="B8868" s="63" t="s">
        <v>12693</v>
      </c>
      <c r="C8868" s="67" t="s">
        <v>77</v>
      </c>
      <c r="D8868" s="489">
        <v>251.89</v>
      </c>
    </row>
    <row r="8869" spans="1:4" ht="25" x14ac:dyDescent="0.25">
      <c r="A8869" s="67">
        <v>70130241</v>
      </c>
      <c r="B8869" s="63" t="s">
        <v>12694</v>
      </c>
      <c r="C8869" s="67" t="s">
        <v>77</v>
      </c>
      <c r="D8869" s="489">
        <v>228.94</v>
      </c>
    </row>
    <row r="8870" spans="1:4" ht="25" x14ac:dyDescent="0.25">
      <c r="A8870" s="67">
        <v>70130245</v>
      </c>
      <c r="B8870" s="63" t="s">
        <v>12695</v>
      </c>
      <c r="C8870" s="67" t="s">
        <v>77</v>
      </c>
      <c r="D8870" s="489">
        <v>341.13</v>
      </c>
    </row>
    <row r="8871" spans="1:4" x14ac:dyDescent="0.25">
      <c r="A8871" s="67">
        <v>70130244</v>
      </c>
      <c r="B8871" s="63" t="s">
        <v>12696</v>
      </c>
      <c r="C8871" s="67" t="s">
        <v>77</v>
      </c>
      <c r="D8871" s="489">
        <v>276.83999999999997</v>
      </c>
    </row>
    <row r="8872" spans="1:4" ht="25" x14ac:dyDescent="0.25">
      <c r="A8872" s="67">
        <v>70130247</v>
      </c>
      <c r="B8872" s="63" t="s">
        <v>12697</v>
      </c>
      <c r="C8872" s="67" t="s">
        <v>77</v>
      </c>
      <c r="D8872" s="489">
        <v>532.35</v>
      </c>
    </row>
    <row r="8873" spans="1:4" x14ac:dyDescent="0.25">
      <c r="A8873" s="67">
        <v>70130246</v>
      </c>
      <c r="B8873" s="63" t="s">
        <v>12698</v>
      </c>
      <c r="C8873" s="67" t="s">
        <v>77</v>
      </c>
      <c r="D8873" s="489">
        <v>506.62</v>
      </c>
    </row>
    <row r="8874" spans="1:4" x14ac:dyDescent="0.25">
      <c r="A8874" s="67">
        <v>70130135</v>
      </c>
      <c r="B8874" s="63" t="s">
        <v>851</v>
      </c>
      <c r="C8874" s="67" t="s">
        <v>77</v>
      </c>
      <c r="D8874" s="489">
        <v>314.52999999999997</v>
      </c>
    </row>
    <row r="8875" spans="1:4" x14ac:dyDescent="0.25">
      <c r="A8875" s="67">
        <v>70130134</v>
      </c>
      <c r="B8875" s="63" t="s">
        <v>852</v>
      </c>
      <c r="C8875" s="67" t="s">
        <v>77</v>
      </c>
      <c r="D8875" s="489">
        <v>428.03</v>
      </c>
    </row>
    <row r="8876" spans="1:4" x14ac:dyDescent="0.25">
      <c r="A8876" s="67">
        <v>70130136</v>
      </c>
      <c r="B8876" s="63" t="s">
        <v>853</v>
      </c>
      <c r="C8876" s="67" t="s">
        <v>77</v>
      </c>
      <c r="D8876" s="489">
        <v>516.47</v>
      </c>
    </row>
    <row r="8877" spans="1:4" x14ac:dyDescent="0.25">
      <c r="A8877" s="67">
        <v>70130137</v>
      </c>
      <c r="B8877" s="63" t="s">
        <v>854</v>
      </c>
      <c r="C8877" s="67" t="s">
        <v>77</v>
      </c>
      <c r="D8877" s="489">
        <v>120.54</v>
      </c>
    </row>
    <row r="8878" spans="1:4" x14ac:dyDescent="0.25">
      <c r="A8878" s="67">
        <v>70130191</v>
      </c>
      <c r="B8878" s="63" t="s">
        <v>2814</v>
      </c>
      <c r="C8878" s="67" t="s">
        <v>77</v>
      </c>
      <c r="D8878" s="489">
        <v>51.66</v>
      </c>
    </row>
    <row r="8879" spans="1:4" x14ac:dyDescent="0.25">
      <c r="A8879" s="67">
        <v>70130122</v>
      </c>
      <c r="B8879" s="63" t="s">
        <v>855</v>
      </c>
      <c r="C8879" s="67" t="s">
        <v>77</v>
      </c>
      <c r="D8879" s="489">
        <v>10.37</v>
      </c>
    </row>
    <row r="8880" spans="1:4" x14ac:dyDescent="0.25">
      <c r="A8880" s="67">
        <v>70130130</v>
      </c>
      <c r="B8880" s="63" t="s">
        <v>856</v>
      </c>
      <c r="C8880" s="67" t="s">
        <v>77</v>
      </c>
      <c r="D8880" s="489">
        <v>15.27</v>
      </c>
    </row>
    <row r="8881" spans="1:4" x14ac:dyDescent="0.25">
      <c r="A8881" s="67">
        <v>70130156</v>
      </c>
      <c r="B8881" s="63" t="s">
        <v>857</v>
      </c>
      <c r="C8881" s="67" t="s">
        <v>77</v>
      </c>
      <c r="D8881" s="489">
        <v>2174.81</v>
      </c>
    </row>
    <row r="8882" spans="1:4" x14ac:dyDescent="0.25">
      <c r="A8882" s="67">
        <v>70130201</v>
      </c>
      <c r="B8882" s="63" t="s">
        <v>6960</v>
      </c>
      <c r="C8882" s="67" t="s">
        <v>77</v>
      </c>
      <c r="D8882" s="489">
        <v>2989.34</v>
      </c>
    </row>
    <row r="8883" spans="1:4" x14ac:dyDescent="0.25">
      <c r="A8883" s="67">
        <v>70130211</v>
      </c>
      <c r="B8883" s="63" t="s">
        <v>6961</v>
      </c>
      <c r="C8883" s="67" t="s">
        <v>77</v>
      </c>
      <c r="D8883" s="489">
        <v>2117.52</v>
      </c>
    </row>
    <row r="8884" spans="1:4" x14ac:dyDescent="0.25">
      <c r="A8884" s="67">
        <v>140400</v>
      </c>
      <c r="B8884" s="63" t="s">
        <v>12699</v>
      </c>
      <c r="C8884" s="67"/>
      <c r="D8884" s="489"/>
    </row>
    <row r="8885" spans="1:4" x14ac:dyDescent="0.25">
      <c r="A8885" s="67">
        <v>70130181</v>
      </c>
      <c r="B8885" s="63" t="s">
        <v>858</v>
      </c>
      <c r="C8885" s="67" t="s">
        <v>77</v>
      </c>
      <c r="D8885" s="489">
        <v>205.59</v>
      </c>
    </row>
    <row r="8886" spans="1:4" x14ac:dyDescent="0.25">
      <c r="A8886" s="67">
        <v>70130065</v>
      </c>
      <c r="B8886" s="63" t="s">
        <v>859</v>
      </c>
      <c r="C8886" s="67" t="s">
        <v>77</v>
      </c>
      <c r="D8886" s="489">
        <v>908.16</v>
      </c>
    </row>
    <row r="8887" spans="1:4" x14ac:dyDescent="0.25">
      <c r="A8887" s="67">
        <v>70130063</v>
      </c>
      <c r="B8887" s="63" t="s">
        <v>860</v>
      </c>
      <c r="C8887" s="67" t="s">
        <v>77</v>
      </c>
      <c r="D8887" s="489">
        <v>540.02</v>
      </c>
    </row>
    <row r="8888" spans="1:4" x14ac:dyDescent="0.25">
      <c r="A8888" s="67">
        <v>70130064</v>
      </c>
      <c r="B8888" s="63" t="s">
        <v>861</v>
      </c>
      <c r="C8888" s="67" t="s">
        <v>77</v>
      </c>
      <c r="D8888" s="489">
        <v>590.03</v>
      </c>
    </row>
    <row r="8889" spans="1:4" x14ac:dyDescent="0.25">
      <c r="A8889" s="67">
        <v>70130022</v>
      </c>
      <c r="B8889" s="63" t="s">
        <v>862</v>
      </c>
      <c r="C8889" s="67" t="s">
        <v>77</v>
      </c>
      <c r="D8889" s="489">
        <v>104.27</v>
      </c>
    </row>
    <row r="8890" spans="1:4" x14ac:dyDescent="0.25">
      <c r="A8890" s="67">
        <v>70130046</v>
      </c>
      <c r="B8890" s="63" t="s">
        <v>863</v>
      </c>
      <c r="C8890" s="67" t="s">
        <v>77</v>
      </c>
      <c r="D8890" s="489">
        <v>174.92</v>
      </c>
    </row>
    <row r="8891" spans="1:4" x14ac:dyDescent="0.25">
      <c r="A8891" s="67">
        <v>70130025</v>
      </c>
      <c r="B8891" s="63" t="s">
        <v>864</v>
      </c>
      <c r="C8891" s="67" t="s">
        <v>77</v>
      </c>
      <c r="D8891" s="489">
        <v>82.01</v>
      </c>
    </row>
    <row r="8892" spans="1:4" x14ac:dyDescent="0.25">
      <c r="A8892" s="67">
        <v>70130041</v>
      </c>
      <c r="B8892" s="63" t="s">
        <v>865</v>
      </c>
      <c r="C8892" s="67" t="s">
        <v>77</v>
      </c>
      <c r="D8892" s="489">
        <v>485.58</v>
      </c>
    </row>
    <row r="8893" spans="1:4" x14ac:dyDescent="0.25">
      <c r="A8893" s="67">
        <v>70130043</v>
      </c>
      <c r="B8893" s="63" t="s">
        <v>866</v>
      </c>
      <c r="C8893" s="67" t="s">
        <v>77</v>
      </c>
      <c r="D8893" s="489">
        <v>117.09</v>
      </c>
    </row>
    <row r="8894" spans="1:4" x14ac:dyDescent="0.25">
      <c r="A8894" s="67">
        <v>70130052</v>
      </c>
      <c r="B8894" s="63" t="s">
        <v>867</v>
      </c>
      <c r="C8894" s="67" t="s">
        <v>77</v>
      </c>
      <c r="D8894" s="489">
        <v>2930.15</v>
      </c>
    </row>
    <row r="8895" spans="1:4" x14ac:dyDescent="0.25">
      <c r="A8895" s="67">
        <v>70130051</v>
      </c>
      <c r="B8895" s="63" t="s">
        <v>868</v>
      </c>
      <c r="C8895" s="67" t="s">
        <v>77</v>
      </c>
      <c r="D8895" s="489">
        <v>3424.38</v>
      </c>
    </row>
    <row r="8896" spans="1:4" x14ac:dyDescent="0.25">
      <c r="A8896" s="67">
        <v>70130050</v>
      </c>
      <c r="B8896" s="63" t="s">
        <v>869</v>
      </c>
      <c r="C8896" s="67" t="s">
        <v>77</v>
      </c>
      <c r="D8896" s="489">
        <v>3753.65</v>
      </c>
    </row>
    <row r="8897" spans="1:4" x14ac:dyDescent="0.25">
      <c r="A8897" s="67">
        <v>70130059</v>
      </c>
      <c r="B8897" s="63" t="s">
        <v>8429</v>
      </c>
      <c r="C8897" s="67" t="s">
        <v>77</v>
      </c>
      <c r="D8897" s="489">
        <v>915.35</v>
      </c>
    </row>
    <row r="8898" spans="1:4" x14ac:dyDescent="0.25">
      <c r="A8898" s="67">
        <v>70130060</v>
      </c>
      <c r="B8898" s="63" t="s">
        <v>8430</v>
      </c>
      <c r="C8898" s="67" t="s">
        <v>77</v>
      </c>
      <c r="D8898" s="489">
        <v>1106.78</v>
      </c>
    </row>
    <row r="8899" spans="1:4" x14ac:dyDescent="0.25">
      <c r="A8899" s="67">
        <v>70130045</v>
      </c>
      <c r="B8899" s="63" t="s">
        <v>870</v>
      </c>
      <c r="C8899" s="67" t="s">
        <v>77</v>
      </c>
      <c r="D8899" s="489">
        <v>167.73</v>
      </c>
    </row>
    <row r="8900" spans="1:4" x14ac:dyDescent="0.25">
      <c r="A8900" s="67">
        <v>70130024</v>
      </c>
      <c r="B8900" s="63" t="s">
        <v>871</v>
      </c>
      <c r="C8900" s="67" t="s">
        <v>77</v>
      </c>
      <c r="D8900" s="489">
        <v>66.61</v>
      </c>
    </row>
    <row r="8901" spans="1:4" x14ac:dyDescent="0.25">
      <c r="A8901" s="67">
        <v>70130023</v>
      </c>
      <c r="B8901" s="63" t="s">
        <v>872</v>
      </c>
      <c r="C8901" s="67" t="s">
        <v>77</v>
      </c>
      <c r="D8901" s="489">
        <v>51.98</v>
      </c>
    </row>
    <row r="8902" spans="1:4" x14ac:dyDescent="0.25">
      <c r="A8902" s="67">
        <v>70130035</v>
      </c>
      <c r="B8902" s="63" t="s">
        <v>873</v>
      </c>
      <c r="C8902" s="67" t="s">
        <v>77</v>
      </c>
      <c r="D8902" s="489">
        <v>99.74</v>
      </c>
    </row>
    <row r="8903" spans="1:4" x14ac:dyDescent="0.25">
      <c r="A8903" s="67">
        <v>70130036</v>
      </c>
      <c r="B8903" s="63" t="s">
        <v>14029</v>
      </c>
      <c r="C8903" s="67" t="s">
        <v>77</v>
      </c>
      <c r="D8903" s="489">
        <v>99.37</v>
      </c>
    </row>
    <row r="8904" spans="1:4" x14ac:dyDescent="0.25">
      <c r="A8904" s="67">
        <v>70130037</v>
      </c>
      <c r="B8904" s="63" t="s">
        <v>874</v>
      </c>
      <c r="C8904" s="67" t="s">
        <v>77</v>
      </c>
      <c r="D8904" s="489">
        <v>149.41</v>
      </c>
    </row>
    <row r="8905" spans="1:4" x14ac:dyDescent="0.25">
      <c r="A8905" s="67">
        <v>70130038</v>
      </c>
      <c r="B8905" s="63" t="s">
        <v>875</v>
      </c>
      <c r="C8905" s="67" t="s">
        <v>77</v>
      </c>
      <c r="D8905" s="489">
        <v>183.03</v>
      </c>
    </row>
    <row r="8906" spans="1:4" x14ac:dyDescent="0.25">
      <c r="A8906" s="67">
        <v>70130039</v>
      </c>
      <c r="B8906" s="63" t="s">
        <v>876</v>
      </c>
      <c r="C8906" s="67" t="s">
        <v>77</v>
      </c>
      <c r="D8906" s="489">
        <v>287.51</v>
      </c>
    </row>
    <row r="8907" spans="1:4" x14ac:dyDescent="0.25">
      <c r="A8907" s="67">
        <v>70130030</v>
      </c>
      <c r="B8907" s="63" t="s">
        <v>877</v>
      </c>
      <c r="C8907" s="67" t="s">
        <v>77</v>
      </c>
      <c r="D8907" s="489">
        <v>127.1</v>
      </c>
    </row>
    <row r="8908" spans="1:4" x14ac:dyDescent="0.25">
      <c r="A8908" s="67">
        <v>70130031</v>
      </c>
      <c r="B8908" s="63" t="s">
        <v>878</v>
      </c>
      <c r="C8908" s="67" t="s">
        <v>77</v>
      </c>
      <c r="D8908" s="489">
        <v>159.08000000000001</v>
      </c>
    </row>
    <row r="8909" spans="1:4" x14ac:dyDescent="0.25">
      <c r="A8909" s="67">
        <v>70130032</v>
      </c>
      <c r="B8909" s="63" t="s">
        <v>879</v>
      </c>
      <c r="C8909" s="67" t="s">
        <v>77</v>
      </c>
      <c r="D8909" s="489">
        <v>195.66</v>
      </c>
    </row>
    <row r="8910" spans="1:4" x14ac:dyDescent="0.25">
      <c r="A8910" s="67">
        <v>70130033</v>
      </c>
      <c r="B8910" s="63" t="s">
        <v>880</v>
      </c>
      <c r="C8910" s="67" t="s">
        <v>77</v>
      </c>
      <c r="D8910" s="489">
        <v>232.17</v>
      </c>
    </row>
    <row r="8911" spans="1:4" x14ac:dyDescent="0.25">
      <c r="A8911" s="67">
        <v>70130029</v>
      </c>
      <c r="B8911" s="63" t="s">
        <v>881</v>
      </c>
      <c r="C8911" s="67" t="s">
        <v>77</v>
      </c>
      <c r="D8911" s="489">
        <v>145.78</v>
      </c>
    </row>
    <row r="8912" spans="1:4" x14ac:dyDescent="0.25">
      <c r="A8912" s="67">
        <v>70130221</v>
      </c>
      <c r="B8912" s="63" t="s">
        <v>8431</v>
      </c>
      <c r="C8912" s="67" t="s">
        <v>77</v>
      </c>
      <c r="D8912" s="489">
        <v>35.619999999999997</v>
      </c>
    </row>
    <row r="8913" spans="1:4" x14ac:dyDescent="0.25">
      <c r="A8913" s="67">
        <v>70130028</v>
      </c>
      <c r="B8913" s="63" t="s">
        <v>882</v>
      </c>
      <c r="C8913" s="67" t="s">
        <v>77</v>
      </c>
      <c r="D8913" s="489">
        <v>89.19</v>
      </c>
    </row>
    <row r="8914" spans="1:4" x14ac:dyDescent="0.25">
      <c r="A8914" s="67">
        <v>70130062</v>
      </c>
      <c r="B8914" s="63" t="s">
        <v>883</v>
      </c>
      <c r="C8914" s="67" t="s">
        <v>77</v>
      </c>
      <c r="D8914" s="489">
        <v>294.23</v>
      </c>
    </row>
    <row r="8915" spans="1:4" x14ac:dyDescent="0.25">
      <c r="A8915" s="67">
        <v>70130047</v>
      </c>
      <c r="B8915" s="63" t="s">
        <v>8428</v>
      </c>
      <c r="C8915" s="67" t="s">
        <v>77</v>
      </c>
      <c r="D8915" s="489">
        <v>130.13999999999999</v>
      </c>
    </row>
    <row r="8916" spans="1:4" x14ac:dyDescent="0.25">
      <c r="A8916" s="67">
        <v>70130231</v>
      </c>
      <c r="B8916" s="63" t="s">
        <v>8432</v>
      </c>
      <c r="C8916" s="67" t="s">
        <v>77</v>
      </c>
      <c r="D8916" s="489">
        <v>121.59</v>
      </c>
    </row>
    <row r="8917" spans="1:4" x14ac:dyDescent="0.25">
      <c r="A8917" s="67">
        <v>70130026</v>
      </c>
      <c r="B8917" s="63" t="s">
        <v>884</v>
      </c>
      <c r="C8917" s="67" t="s">
        <v>77</v>
      </c>
      <c r="D8917" s="489">
        <v>374.2</v>
      </c>
    </row>
    <row r="8918" spans="1:4" x14ac:dyDescent="0.25">
      <c r="A8918" s="67">
        <v>70130061</v>
      </c>
      <c r="B8918" s="63" t="s">
        <v>885</v>
      </c>
      <c r="C8918" s="67" t="s">
        <v>77</v>
      </c>
      <c r="D8918" s="489">
        <v>852.8</v>
      </c>
    </row>
    <row r="8919" spans="1:4" x14ac:dyDescent="0.25">
      <c r="A8919" s="67">
        <v>140200</v>
      </c>
      <c r="B8919" s="63" t="s">
        <v>12700</v>
      </c>
      <c r="C8919" s="67"/>
      <c r="D8919" s="489"/>
    </row>
    <row r="8920" spans="1:4" x14ac:dyDescent="0.25">
      <c r="A8920" s="67">
        <v>70130012</v>
      </c>
      <c r="B8920" s="63" t="s">
        <v>886</v>
      </c>
      <c r="C8920" s="67" t="s">
        <v>74</v>
      </c>
      <c r="D8920" s="489">
        <v>98.66</v>
      </c>
    </row>
    <row r="8921" spans="1:4" x14ac:dyDescent="0.25">
      <c r="A8921" s="67">
        <v>70130014</v>
      </c>
      <c r="B8921" s="63" t="s">
        <v>887</v>
      </c>
      <c r="C8921" s="67" t="s">
        <v>74</v>
      </c>
      <c r="D8921" s="489">
        <v>139.58000000000001</v>
      </c>
    </row>
    <row r="8922" spans="1:4" x14ac:dyDescent="0.25">
      <c r="A8922" s="67">
        <v>70130013</v>
      </c>
      <c r="B8922" s="63" t="s">
        <v>888</v>
      </c>
      <c r="C8922" s="67" t="s">
        <v>74</v>
      </c>
      <c r="D8922" s="489">
        <v>132.86000000000001</v>
      </c>
    </row>
    <row r="8923" spans="1:4" x14ac:dyDescent="0.25">
      <c r="A8923" s="67">
        <v>70130010</v>
      </c>
      <c r="B8923" s="63" t="s">
        <v>889</v>
      </c>
      <c r="C8923" s="67" t="s">
        <v>74</v>
      </c>
      <c r="D8923" s="489">
        <v>72.23</v>
      </c>
    </row>
    <row r="8924" spans="1:4" x14ac:dyDescent="0.25">
      <c r="A8924" s="67">
        <v>70130015</v>
      </c>
      <c r="B8924" s="63" t="s">
        <v>890</v>
      </c>
      <c r="C8924" s="67" t="s">
        <v>74</v>
      </c>
      <c r="D8924" s="489">
        <v>176.97</v>
      </c>
    </row>
    <row r="8925" spans="1:4" x14ac:dyDescent="0.25">
      <c r="A8925" s="67">
        <v>70130016</v>
      </c>
      <c r="B8925" s="63" t="s">
        <v>891</v>
      </c>
      <c r="C8925" s="67" t="s">
        <v>74</v>
      </c>
      <c r="D8925" s="489">
        <v>269.29000000000002</v>
      </c>
    </row>
    <row r="8926" spans="1:4" x14ac:dyDescent="0.25">
      <c r="A8926" s="67">
        <v>70130011</v>
      </c>
      <c r="B8926" s="63" t="s">
        <v>892</v>
      </c>
      <c r="C8926" s="67" t="s">
        <v>74</v>
      </c>
      <c r="D8926" s="489">
        <v>79.3</v>
      </c>
    </row>
    <row r="8927" spans="1:4" x14ac:dyDescent="0.25">
      <c r="A8927" s="67">
        <v>70130017</v>
      </c>
      <c r="B8927" s="63" t="s">
        <v>893</v>
      </c>
      <c r="C8927" s="67" t="s">
        <v>74</v>
      </c>
      <c r="D8927" s="489">
        <v>358.16</v>
      </c>
    </row>
    <row r="8928" spans="1:4" x14ac:dyDescent="0.25">
      <c r="A8928" s="67">
        <v>140100</v>
      </c>
      <c r="B8928" s="63" t="s">
        <v>12701</v>
      </c>
      <c r="C8928" s="67"/>
      <c r="D8928" s="489"/>
    </row>
    <row r="8929" spans="1:4" x14ac:dyDescent="0.25">
      <c r="A8929" s="67">
        <v>70130009</v>
      </c>
      <c r="B8929" s="63" t="s">
        <v>894</v>
      </c>
      <c r="C8929" s="67" t="s">
        <v>74</v>
      </c>
      <c r="D8929" s="489">
        <v>182.12</v>
      </c>
    </row>
    <row r="8930" spans="1:4" x14ac:dyDescent="0.25">
      <c r="A8930" s="67">
        <v>70130001</v>
      </c>
      <c r="B8930" s="63" t="s">
        <v>895</v>
      </c>
      <c r="C8930" s="67" t="s">
        <v>74</v>
      </c>
      <c r="D8930" s="489">
        <v>36.340000000000003</v>
      </c>
    </row>
    <row r="8931" spans="1:4" x14ac:dyDescent="0.25">
      <c r="A8931" s="67">
        <v>70130002</v>
      </c>
      <c r="B8931" s="63" t="s">
        <v>896</v>
      </c>
      <c r="C8931" s="67" t="s">
        <v>74</v>
      </c>
      <c r="D8931" s="489">
        <v>41.95</v>
      </c>
    </row>
    <row r="8932" spans="1:4" x14ac:dyDescent="0.25">
      <c r="A8932" s="67">
        <v>70130003</v>
      </c>
      <c r="B8932" s="63" t="s">
        <v>897</v>
      </c>
      <c r="C8932" s="67" t="s">
        <v>74</v>
      </c>
      <c r="D8932" s="489">
        <v>52.77</v>
      </c>
    </row>
    <row r="8933" spans="1:4" x14ac:dyDescent="0.25">
      <c r="A8933" s="67">
        <v>70130004</v>
      </c>
      <c r="B8933" s="63" t="s">
        <v>898</v>
      </c>
      <c r="C8933" s="67" t="s">
        <v>74</v>
      </c>
      <c r="D8933" s="489">
        <v>73.66</v>
      </c>
    </row>
    <row r="8934" spans="1:4" x14ac:dyDescent="0.25">
      <c r="A8934" s="67">
        <v>70130005</v>
      </c>
      <c r="B8934" s="63" t="s">
        <v>899</v>
      </c>
      <c r="C8934" s="67" t="s">
        <v>74</v>
      </c>
      <c r="D8934" s="489">
        <v>76.94</v>
      </c>
    </row>
    <row r="8935" spans="1:4" x14ac:dyDescent="0.25">
      <c r="A8935" s="67">
        <v>70130006</v>
      </c>
      <c r="B8935" s="63" t="s">
        <v>900</v>
      </c>
      <c r="C8935" s="67" t="s">
        <v>74</v>
      </c>
      <c r="D8935" s="489">
        <v>101.53</v>
      </c>
    </row>
    <row r="8936" spans="1:4" x14ac:dyDescent="0.25">
      <c r="A8936" s="67">
        <v>70130007</v>
      </c>
      <c r="B8936" s="63" t="s">
        <v>901</v>
      </c>
      <c r="C8936" s="67" t="s">
        <v>74</v>
      </c>
      <c r="D8936" s="489">
        <v>111.22</v>
      </c>
    </row>
    <row r="8937" spans="1:4" x14ac:dyDescent="0.25">
      <c r="A8937" s="67">
        <v>70130008</v>
      </c>
      <c r="B8937" s="63" t="s">
        <v>902</v>
      </c>
      <c r="C8937" s="67" t="s">
        <v>74</v>
      </c>
      <c r="D8937" s="489">
        <v>165.76</v>
      </c>
    </row>
    <row r="8938" spans="1:4" x14ac:dyDescent="0.25">
      <c r="A8938" s="67">
        <v>140300</v>
      </c>
      <c r="B8938" s="63" t="s">
        <v>12702</v>
      </c>
      <c r="C8938" s="67"/>
      <c r="D8938" s="489"/>
    </row>
    <row r="8939" spans="1:4" x14ac:dyDescent="0.25">
      <c r="A8939" s="67">
        <v>70130021</v>
      </c>
      <c r="B8939" s="63" t="s">
        <v>903</v>
      </c>
      <c r="C8939" s="67" t="s">
        <v>74</v>
      </c>
      <c r="D8939" s="489">
        <v>139.76</v>
      </c>
    </row>
    <row r="8940" spans="1:4" x14ac:dyDescent="0.25">
      <c r="A8940" s="67">
        <v>70130018</v>
      </c>
      <c r="B8940" s="63" t="s">
        <v>904</v>
      </c>
      <c r="C8940" s="67" t="s">
        <v>74</v>
      </c>
      <c r="D8940" s="489">
        <v>77.040000000000006</v>
      </c>
    </row>
    <row r="8941" spans="1:4" x14ac:dyDescent="0.25">
      <c r="A8941" s="67">
        <v>70130019</v>
      </c>
      <c r="B8941" s="63" t="s">
        <v>905</v>
      </c>
      <c r="C8941" s="67" t="s">
        <v>74</v>
      </c>
      <c r="D8941" s="489">
        <v>90.12</v>
      </c>
    </row>
    <row r="8942" spans="1:4" x14ac:dyDescent="0.25">
      <c r="A8942" s="67">
        <v>70130020</v>
      </c>
      <c r="B8942" s="63" t="s">
        <v>906</v>
      </c>
      <c r="C8942" s="67" t="s">
        <v>74</v>
      </c>
      <c r="D8942" s="489">
        <v>132.16999999999999</v>
      </c>
    </row>
    <row r="8943" spans="1:4" x14ac:dyDescent="0.25">
      <c r="A8943" s="67"/>
      <c r="B8943" s="63" t="s">
        <v>12337</v>
      </c>
      <c r="C8943" s="67"/>
      <c r="D8943" s="489"/>
    </row>
    <row r="8944" spans="1:4" x14ac:dyDescent="0.25">
      <c r="A8944" s="67">
        <v>110400</v>
      </c>
      <c r="B8944" s="63" t="s">
        <v>12703</v>
      </c>
      <c r="C8944" s="67"/>
      <c r="D8944" s="489"/>
    </row>
    <row r="8945" spans="1:4" x14ac:dyDescent="0.25">
      <c r="A8945" s="67">
        <v>70100025</v>
      </c>
      <c r="B8945" s="63" t="s">
        <v>907</v>
      </c>
      <c r="C8945" s="67" t="s">
        <v>99</v>
      </c>
      <c r="D8945" s="489">
        <v>209.61</v>
      </c>
    </row>
    <row r="8946" spans="1:4" x14ac:dyDescent="0.25">
      <c r="A8946" s="67">
        <v>110100</v>
      </c>
      <c r="B8946" s="63" t="s">
        <v>12704</v>
      </c>
      <c r="C8946" s="67"/>
      <c r="D8946" s="489"/>
    </row>
    <row r="8947" spans="1:4" x14ac:dyDescent="0.25">
      <c r="A8947" s="67">
        <v>70100002</v>
      </c>
      <c r="B8947" s="63" t="s">
        <v>908</v>
      </c>
      <c r="C8947" s="67" t="s">
        <v>74</v>
      </c>
      <c r="D8947" s="489">
        <v>31.91</v>
      </c>
    </row>
    <row r="8948" spans="1:4" x14ac:dyDescent="0.25">
      <c r="A8948" s="67">
        <v>70100001</v>
      </c>
      <c r="B8948" s="63" t="s">
        <v>909</v>
      </c>
      <c r="C8948" s="67" t="s">
        <v>77</v>
      </c>
      <c r="D8948" s="489">
        <v>46.72</v>
      </c>
    </row>
    <row r="8949" spans="1:4" x14ac:dyDescent="0.25">
      <c r="A8949" s="67">
        <v>110200</v>
      </c>
      <c r="B8949" s="63" t="s">
        <v>12705</v>
      </c>
      <c r="C8949" s="67"/>
      <c r="D8949" s="489"/>
    </row>
    <row r="8950" spans="1:4" x14ac:dyDescent="0.25">
      <c r="A8950" s="67">
        <v>70100013</v>
      </c>
      <c r="B8950" s="63" t="s">
        <v>910</v>
      </c>
      <c r="C8950" s="67" t="s">
        <v>77</v>
      </c>
      <c r="D8950" s="489">
        <v>211.73</v>
      </c>
    </row>
    <row r="8951" spans="1:4" x14ac:dyDescent="0.25">
      <c r="A8951" s="67">
        <v>70100005</v>
      </c>
      <c r="B8951" s="63" t="s">
        <v>911</v>
      </c>
      <c r="C8951" s="67" t="s">
        <v>77</v>
      </c>
      <c r="D8951" s="489">
        <v>288.92</v>
      </c>
    </row>
    <row r="8952" spans="1:4" x14ac:dyDescent="0.25">
      <c r="A8952" s="67">
        <v>70100010</v>
      </c>
      <c r="B8952" s="63" t="s">
        <v>912</v>
      </c>
      <c r="C8952" s="67" t="s">
        <v>77</v>
      </c>
      <c r="D8952" s="489">
        <v>280.29000000000002</v>
      </c>
    </row>
    <row r="8953" spans="1:4" x14ac:dyDescent="0.25">
      <c r="A8953" s="67">
        <v>70100007</v>
      </c>
      <c r="B8953" s="63" t="s">
        <v>913</v>
      </c>
      <c r="C8953" s="67" t="s">
        <v>77</v>
      </c>
      <c r="D8953" s="489">
        <v>467.51</v>
      </c>
    </row>
    <row r="8954" spans="1:4" x14ac:dyDescent="0.25">
      <c r="A8954" s="67">
        <v>70100012</v>
      </c>
      <c r="B8954" s="63" t="s">
        <v>914</v>
      </c>
      <c r="C8954" s="67" t="s">
        <v>77</v>
      </c>
      <c r="D8954" s="489">
        <v>458.91</v>
      </c>
    </row>
    <row r="8955" spans="1:4" x14ac:dyDescent="0.25">
      <c r="A8955" s="67">
        <v>70100003</v>
      </c>
      <c r="B8955" s="63" t="s">
        <v>915</v>
      </c>
      <c r="C8955" s="67" t="s">
        <v>77</v>
      </c>
      <c r="D8955" s="489">
        <v>148.31</v>
      </c>
    </row>
    <row r="8956" spans="1:4" x14ac:dyDescent="0.25">
      <c r="A8956" s="67">
        <v>70100008</v>
      </c>
      <c r="B8956" s="63" t="s">
        <v>916</v>
      </c>
      <c r="C8956" s="67" t="s">
        <v>77</v>
      </c>
      <c r="D8956" s="489">
        <v>139.66999999999999</v>
      </c>
    </row>
    <row r="8957" spans="1:4" x14ac:dyDescent="0.25">
      <c r="A8957" s="67">
        <v>70100006</v>
      </c>
      <c r="B8957" s="63" t="s">
        <v>917</v>
      </c>
      <c r="C8957" s="67" t="s">
        <v>77</v>
      </c>
      <c r="D8957" s="489">
        <v>365.08</v>
      </c>
    </row>
    <row r="8958" spans="1:4" x14ac:dyDescent="0.25">
      <c r="A8958" s="67">
        <v>70100011</v>
      </c>
      <c r="B8958" s="63" t="s">
        <v>918</v>
      </c>
      <c r="C8958" s="67" t="s">
        <v>77</v>
      </c>
      <c r="D8958" s="489">
        <v>356.44</v>
      </c>
    </row>
    <row r="8959" spans="1:4" x14ac:dyDescent="0.25">
      <c r="A8959" s="67">
        <v>70100004</v>
      </c>
      <c r="B8959" s="63" t="s">
        <v>919</v>
      </c>
      <c r="C8959" s="67" t="s">
        <v>77</v>
      </c>
      <c r="D8959" s="489">
        <v>213.13</v>
      </c>
    </row>
    <row r="8960" spans="1:4" x14ac:dyDescent="0.25">
      <c r="A8960" s="67">
        <v>70100009</v>
      </c>
      <c r="B8960" s="63" t="s">
        <v>920</v>
      </c>
      <c r="C8960" s="67" t="s">
        <v>77</v>
      </c>
      <c r="D8960" s="489">
        <v>204.53</v>
      </c>
    </row>
    <row r="8961" spans="1:4" x14ac:dyDescent="0.25">
      <c r="A8961" s="67">
        <v>110300</v>
      </c>
      <c r="B8961" s="63" t="s">
        <v>12706</v>
      </c>
      <c r="C8961" s="67"/>
      <c r="D8961" s="489"/>
    </row>
    <row r="8962" spans="1:4" x14ac:dyDescent="0.25">
      <c r="A8962" s="67">
        <v>70100024</v>
      </c>
      <c r="B8962" s="63" t="s">
        <v>921</v>
      </c>
      <c r="C8962" s="67" t="s">
        <v>77</v>
      </c>
      <c r="D8962" s="489">
        <v>215.3</v>
      </c>
    </row>
    <row r="8963" spans="1:4" x14ac:dyDescent="0.25">
      <c r="A8963" s="67">
        <v>70100016</v>
      </c>
      <c r="B8963" s="63" t="s">
        <v>922</v>
      </c>
      <c r="C8963" s="67" t="s">
        <v>77</v>
      </c>
      <c r="D8963" s="489">
        <v>307</v>
      </c>
    </row>
    <row r="8964" spans="1:4" x14ac:dyDescent="0.25">
      <c r="A8964" s="67">
        <v>70100021</v>
      </c>
      <c r="B8964" s="63" t="s">
        <v>923</v>
      </c>
      <c r="C8964" s="67" t="s">
        <v>77</v>
      </c>
      <c r="D8964" s="489">
        <v>303.73</v>
      </c>
    </row>
    <row r="8965" spans="1:4" x14ac:dyDescent="0.25">
      <c r="A8965" s="67">
        <v>70100018</v>
      </c>
      <c r="B8965" s="63" t="s">
        <v>924</v>
      </c>
      <c r="C8965" s="67" t="s">
        <v>77</v>
      </c>
      <c r="D8965" s="489">
        <v>497.34</v>
      </c>
    </row>
    <row r="8966" spans="1:4" x14ac:dyDescent="0.25">
      <c r="A8966" s="67">
        <v>70100023</v>
      </c>
      <c r="B8966" s="63" t="s">
        <v>925</v>
      </c>
      <c r="C8966" s="67" t="s">
        <v>77</v>
      </c>
      <c r="D8966" s="489">
        <v>488.7</v>
      </c>
    </row>
    <row r="8967" spans="1:4" x14ac:dyDescent="0.25">
      <c r="A8967" s="67">
        <v>70100014</v>
      </c>
      <c r="B8967" s="63" t="s">
        <v>926</v>
      </c>
      <c r="C8967" s="67" t="s">
        <v>77</v>
      </c>
      <c r="D8967" s="489">
        <v>169.68</v>
      </c>
    </row>
    <row r="8968" spans="1:4" x14ac:dyDescent="0.25">
      <c r="A8968" s="67">
        <v>70100019</v>
      </c>
      <c r="B8968" s="63" t="s">
        <v>927</v>
      </c>
      <c r="C8968" s="67" t="s">
        <v>77</v>
      </c>
      <c r="D8968" s="489">
        <v>161.04</v>
      </c>
    </row>
    <row r="8969" spans="1:4" x14ac:dyDescent="0.25">
      <c r="A8969" s="67">
        <v>70100017</v>
      </c>
      <c r="B8969" s="63" t="s">
        <v>928</v>
      </c>
      <c r="C8969" s="67" t="s">
        <v>77</v>
      </c>
      <c r="D8969" s="489">
        <v>386.96</v>
      </c>
    </row>
    <row r="8970" spans="1:4" x14ac:dyDescent="0.25">
      <c r="A8970" s="67">
        <v>70100022</v>
      </c>
      <c r="B8970" s="63" t="s">
        <v>929</v>
      </c>
      <c r="C8970" s="67" t="s">
        <v>77</v>
      </c>
      <c r="D8970" s="489">
        <v>378.32</v>
      </c>
    </row>
    <row r="8971" spans="1:4" x14ac:dyDescent="0.25">
      <c r="A8971" s="67">
        <v>70100015</v>
      </c>
      <c r="B8971" s="63" t="s">
        <v>930</v>
      </c>
      <c r="C8971" s="67" t="s">
        <v>77</v>
      </c>
      <c r="D8971" s="489">
        <v>227.43</v>
      </c>
    </row>
    <row r="8972" spans="1:4" x14ac:dyDescent="0.25">
      <c r="A8972" s="67">
        <v>70100020</v>
      </c>
      <c r="B8972" s="63" t="s">
        <v>931</v>
      </c>
      <c r="C8972" s="67" t="s">
        <v>77</v>
      </c>
      <c r="D8972" s="489">
        <v>218.8</v>
      </c>
    </row>
    <row r="8973" spans="1:4" x14ac:dyDescent="0.25">
      <c r="A8973" s="67">
        <v>110500</v>
      </c>
      <c r="B8973" s="63" t="s">
        <v>12707</v>
      </c>
      <c r="C8973" s="67"/>
      <c r="D8973" s="489"/>
    </row>
    <row r="8974" spans="1:4" x14ac:dyDescent="0.25">
      <c r="A8974" s="67">
        <v>70100026</v>
      </c>
      <c r="B8974" s="63" t="s">
        <v>932</v>
      </c>
      <c r="C8974" s="67" t="s">
        <v>377</v>
      </c>
      <c r="D8974" s="489">
        <v>6.03</v>
      </c>
    </row>
    <row r="8975" spans="1:4" x14ac:dyDescent="0.25">
      <c r="A8975" s="67"/>
      <c r="B8975" s="63" t="s">
        <v>12708</v>
      </c>
      <c r="C8975" s="67"/>
      <c r="D8975" s="489"/>
    </row>
    <row r="8976" spans="1:4" x14ac:dyDescent="0.25">
      <c r="A8976" s="67">
        <v>168700</v>
      </c>
      <c r="B8976" s="63" t="s">
        <v>12709</v>
      </c>
      <c r="C8976" s="67"/>
      <c r="D8976" s="489"/>
    </row>
    <row r="8977" spans="1:4" x14ac:dyDescent="0.25">
      <c r="A8977" s="67">
        <v>70140124</v>
      </c>
      <c r="B8977" s="63" t="s">
        <v>933</v>
      </c>
      <c r="C8977" s="67" t="s">
        <v>74</v>
      </c>
      <c r="D8977" s="489">
        <v>644.21</v>
      </c>
    </row>
    <row r="8978" spans="1:4" x14ac:dyDescent="0.25">
      <c r="A8978" s="67">
        <v>70140119</v>
      </c>
      <c r="B8978" s="63" t="s">
        <v>934</v>
      </c>
      <c r="C8978" s="67" t="s">
        <v>77</v>
      </c>
      <c r="D8978" s="489">
        <v>2353.08</v>
      </c>
    </row>
    <row r="8979" spans="1:4" x14ac:dyDescent="0.25">
      <c r="A8979" s="67">
        <v>70140120</v>
      </c>
      <c r="B8979" s="63" t="s">
        <v>935</v>
      </c>
      <c r="C8979" s="67" t="s">
        <v>74</v>
      </c>
      <c r="D8979" s="489">
        <v>195.93</v>
      </c>
    </row>
    <row r="8980" spans="1:4" x14ac:dyDescent="0.25">
      <c r="A8980" s="67">
        <v>70140123</v>
      </c>
      <c r="B8980" s="63" t="s">
        <v>936</v>
      </c>
      <c r="C8980" s="67" t="s">
        <v>77</v>
      </c>
      <c r="D8980" s="489">
        <v>7206.3</v>
      </c>
    </row>
    <row r="8981" spans="1:4" x14ac:dyDescent="0.25">
      <c r="A8981" s="67">
        <v>70140122</v>
      </c>
      <c r="B8981" s="63" t="s">
        <v>937</v>
      </c>
      <c r="C8981" s="67" t="s">
        <v>77</v>
      </c>
      <c r="D8981" s="489">
        <v>1168.18</v>
      </c>
    </row>
    <row r="8982" spans="1:4" x14ac:dyDescent="0.25">
      <c r="A8982" s="67">
        <v>70140121</v>
      </c>
      <c r="B8982" s="63" t="s">
        <v>938</v>
      </c>
      <c r="C8982" s="67" t="s">
        <v>77</v>
      </c>
      <c r="D8982" s="489">
        <v>1055.45</v>
      </c>
    </row>
    <row r="8983" spans="1:4" x14ac:dyDescent="0.25">
      <c r="A8983" s="67">
        <v>168800</v>
      </c>
      <c r="B8983" s="63" t="s">
        <v>12710</v>
      </c>
      <c r="C8983" s="67"/>
      <c r="D8983" s="489"/>
    </row>
    <row r="8984" spans="1:4" x14ac:dyDescent="0.25">
      <c r="A8984" s="67">
        <v>70140127</v>
      </c>
      <c r="B8984" s="63" t="s">
        <v>939</v>
      </c>
      <c r="C8984" s="67" t="s">
        <v>77</v>
      </c>
      <c r="D8984" s="489">
        <v>1823.42</v>
      </c>
    </row>
    <row r="8985" spans="1:4" x14ac:dyDescent="0.25">
      <c r="A8985" s="67">
        <v>70140128</v>
      </c>
      <c r="B8985" s="63" t="s">
        <v>940</v>
      </c>
      <c r="C8985" s="67" t="s">
        <v>77</v>
      </c>
      <c r="D8985" s="489">
        <v>2357.5700000000002</v>
      </c>
    </row>
    <row r="8986" spans="1:4" x14ac:dyDescent="0.25">
      <c r="A8986" s="67">
        <v>70140129</v>
      </c>
      <c r="B8986" s="63" t="s">
        <v>941</v>
      </c>
      <c r="C8986" s="67" t="s">
        <v>77</v>
      </c>
      <c r="D8986" s="489">
        <v>3102.68</v>
      </c>
    </row>
    <row r="8987" spans="1:4" x14ac:dyDescent="0.25">
      <c r="A8987" s="67">
        <v>70140130</v>
      </c>
      <c r="B8987" s="63" t="s">
        <v>942</v>
      </c>
      <c r="C8987" s="67" t="s">
        <v>77</v>
      </c>
      <c r="D8987" s="489">
        <v>3957.29</v>
      </c>
    </row>
    <row r="8988" spans="1:4" x14ac:dyDescent="0.25">
      <c r="A8988" s="67">
        <v>70140126</v>
      </c>
      <c r="B8988" s="63" t="s">
        <v>943</v>
      </c>
      <c r="C8988" s="67" t="s">
        <v>77</v>
      </c>
      <c r="D8988" s="489">
        <v>1290.76</v>
      </c>
    </row>
    <row r="8989" spans="1:4" x14ac:dyDescent="0.25">
      <c r="A8989" s="67">
        <v>70140125</v>
      </c>
      <c r="B8989" s="63" t="s">
        <v>944</v>
      </c>
      <c r="C8989" s="67" t="s">
        <v>77</v>
      </c>
      <c r="D8989" s="489">
        <v>715.1</v>
      </c>
    </row>
    <row r="8990" spans="1:4" x14ac:dyDescent="0.25">
      <c r="A8990" s="67">
        <v>70140133</v>
      </c>
      <c r="B8990" s="63" t="s">
        <v>945</v>
      </c>
      <c r="C8990" s="67" t="s">
        <v>75</v>
      </c>
      <c r="D8990" s="489">
        <v>495.03</v>
      </c>
    </row>
    <row r="8991" spans="1:4" x14ac:dyDescent="0.25">
      <c r="A8991" s="67">
        <v>70140132</v>
      </c>
      <c r="B8991" s="63" t="s">
        <v>946</v>
      </c>
      <c r="C8991" s="67" t="s">
        <v>75</v>
      </c>
      <c r="D8991" s="489">
        <v>266.18</v>
      </c>
    </row>
    <row r="8992" spans="1:4" x14ac:dyDescent="0.25">
      <c r="A8992" s="67">
        <v>167300</v>
      </c>
      <c r="B8992" s="63" t="s">
        <v>16185</v>
      </c>
      <c r="C8992" s="67"/>
      <c r="D8992" s="489"/>
    </row>
    <row r="8993" spans="1:4" x14ac:dyDescent="0.25">
      <c r="A8993" s="67">
        <v>70140207</v>
      </c>
      <c r="B8993" s="63" t="s">
        <v>16186</v>
      </c>
      <c r="C8993" s="67" t="s">
        <v>74</v>
      </c>
      <c r="D8993" s="489">
        <v>2.16</v>
      </c>
    </row>
    <row r="8994" spans="1:4" x14ac:dyDescent="0.25">
      <c r="A8994" s="67">
        <v>70140211</v>
      </c>
      <c r="B8994" s="63" t="s">
        <v>16187</v>
      </c>
      <c r="C8994" s="67" t="s">
        <v>74</v>
      </c>
      <c r="D8994" s="489">
        <v>12.3</v>
      </c>
    </row>
    <row r="8995" spans="1:4" x14ac:dyDescent="0.25">
      <c r="A8995" s="67">
        <v>70140218</v>
      </c>
      <c r="B8995" s="63" t="s">
        <v>16188</v>
      </c>
      <c r="C8995" s="67" t="s">
        <v>74</v>
      </c>
      <c r="D8995" s="489">
        <v>136.68</v>
      </c>
    </row>
    <row r="8996" spans="1:4" x14ac:dyDescent="0.25">
      <c r="A8996" s="67">
        <v>70140219</v>
      </c>
      <c r="B8996" s="63" t="s">
        <v>16189</v>
      </c>
      <c r="C8996" s="67" t="s">
        <v>74</v>
      </c>
      <c r="D8996" s="489">
        <v>169.16</v>
      </c>
    </row>
    <row r="8997" spans="1:4" x14ac:dyDescent="0.25">
      <c r="A8997" s="67">
        <v>70140212</v>
      </c>
      <c r="B8997" s="63" t="s">
        <v>16190</v>
      </c>
      <c r="C8997" s="67" t="s">
        <v>74</v>
      </c>
      <c r="D8997" s="489">
        <v>19.78</v>
      </c>
    </row>
    <row r="8998" spans="1:4" x14ac:dyDescent="0.25">
      <c r="A8998" s="67">
        <v>70140220</v>
      </c>
      <c r="B8998" s="63" t="s">
        <v>16191</v>
      </c>
      <c r="C8998" s="67" t="s">
        <v>74</v>
      </c>
      <c r="D8998" s="489">
        <v>224.09</v>
      </c>
    </row>
    <row r="8999" spans="1:4" x14ac:dyDescent="0.25">
      <c r="A8999" s="67">
        <v>70140208</v>
      </c>
      <c r="B8999" s="63" t="s">
        <v>16192</v>
      </c>
      <c r="C8999" s="67" t="s">
        <v>74</v>
      </c>
      <c r="D8999" s="489">
        <v>2.92</v>
      </c>
    </row>
    <row r="9000" spans="1:4" x14ac:dyDescent="0.25">
      <c r="A9000" s="67">
        <v>70140221</v>
      </c>
      <c r="B9000" s="63" t="s">
        <v>16193</v>
      </c>
      <c r="C9000" s="67" t="s">
        <v>74</v>
      </c>
      <c r="D9000" s="489">
        <v>274.02999999999997</v>
      </c>
    </row>
    <row r="9001" spans="1:4" x14ac:dyDescent="0.25">
      <c r="A9001" s="67">
        <v>70140213</v>
      </c>
      <c r="B9001" s="63" t="s">
        <v>16194</v>
      </c>
      <c r="C9001" s="67" t="s">
        <v>74</v>
      </c>
      <c r="D9001" s="489">
        <v>26.66</v>
      </c>
    </row>
    <row r="9002" spans="1:4" x14ac:dyDescent="0.25">
      <c r="A9002" s="67">
        <v>70140222</v>
      </c>
      <c r="B9002" s="63" t="s">
        <v>16195</v>
      </c>
      <c r="C9002" s="67" t="s">
        <v>74</v>
      </c>
      <c r="D9002" s="489">
        <v>308.87</v>
      </c>
    </row>
    <row r="9003" spans="1:4" x14ac:dyDescent="0.25">
      <c r="A9003" s="67">
        <v>70140214</v>
      </c>
      <c r="B9003" s="63" t="s">
        <v>16196</v>
      </c>
      <c r="C9003" s="67" t="s">
        <v>74</v>
      </c>
      <c r="D9003" s="489">
        <v>37.24</v>
      </c>
    </row>
    <row r="9004" spans="1:4" x14ac:dyDescent="0.25">
      <c r="A9004" s="67">
        <v>70140209</v>
      </c>
      <c r="B9004" s="63" t="s">
        <v>16197</v>
      </c>
      <c r="C9004" s="67" t="s">
        <v>74</v>
      </c>
      <c r="D9004" s="489">
        <v>4.38</v>
      </c>
    </row>
    <row r="9005" spans="1:4" x14ac:dyDescent="0.25">
      <c r="A9005" s="67">
        <v>70140215</v>
      </c>
      <c r="B9005" s="63" t="s">
        <v>16198</v>
      </c>
      <c r="C9005" s="67" t="s">
        <v>74</v>
      </c>
      <c r="D9005" s="489">
        <v>54.23</v>
      </c>
    </row>
    <row r="9006" spans="1:4" x14ac:dyDescent="0.25">
      <c r="A9006" s="67">
        <v>70140210</v>
      </c>
      <c r="B9006" s="63" t="s">
        <v>16199</v>
      </c>
      <c r="C9006" s="67" t="s">
        <v>74</v>
      </c>
      <c r="D9006" s="489">
        <v>7.42</v>
      </c>
    </row>
    <row r="9007" spans="1:4" x14ac:dyDescent="0.25">
      <c r="A9007" s="67">
        <v>70140216</v>
      </c>
      <c r="B9007" s="63" t="s">
        <v>16200</v>
      </c>
      <c r="C9007" s="67" t="s">
        <v>74</v>
      </c>
      <c r="D9007" s="489">
        <v>81.12</v>
      </c>
    </row>
    <row r="9008" spans="1:4" x14ac:dyDescent="0.25">
      <c r="A9008" s="67">
        <v>70140217</v>
      </c>
      <c r="B9008" s="63" t="s">
        <v>16201</v>
      </c>
      <c r="C9008" s="67" t="s">
        <v>74</v>
      </c>
      <c r="D9008" s="489">
        <v>100.92</v>
      </c>
    </row>
    <row r="9009" spans="1:4" x14ac:dyDescent="0.25">
      <c r="A9009" s="67">
        <v>70140192</v>
      </c>
      <c r="B9009" s="63" t="s">
        <v>16202</v>
      </c>
      <c r="C9009" s="67" t="s">
        <v>74</v>
      </c>
      <c r="D9009" s="489">
        <v>1.73</v>
      </c>
    </row>
    <row r="9010" spans="1:4" x14ac:dyDescent="0.25">
      <c r="A9010" s="67">
        <v>70140196</v>
      </c>
      <c r="B9010" s="63" t="s">
        <v>16203</v>
      </c>
      <c r="C9010" s="67" t="s">
        <v>74</v>
      </c>
      <c r="D9010" s="489">
        <v>12.22</v>
      </c>
    </row>
    <row r="9011" spans="1:4" x14ac:dyDescent="0.25">
      <c r="A9011" s="67">
        <v>70140203</v>
      </c>
      <c r="B9011" s="63" t="s">
        <v>16204</v>
      </c>
      <c r="C9011" s="67" t="s">
        <v>74</v>
      </c>
      <c r="D9011" s="489">
        <v>140.41</v>
      </c>
    </row>
    <row r="9012" spans="1:4" x14ac:dyDescent="0.25">
      <c r="A9012" s="67">
        <v>70140204</v>
      </c>
      <c r="B9012" s="63" t="s">
        <v>16205</v>
      </c>
      <c r="C9012" s="67" t="s">
        <v>74</v>
      </c>
      <c r="D9012" s="489">
        <v>176.44</v>
      </c>
    </row>
    <row r="9013" spans="1:4" x14ac:dyDescent="0.25">
      <c r="A9013" s="67">
        <v>70140197</v>
      </c>
      <c r="B9013" s="63" t="s">
        <v>16206</v>
      </c>
      <c r="C9013" s="67" t="s">
        <v>74</v>
      </c>
      <c r="D9013" s="489">
        <v>18.649999999999999</v>
      </c>
    </row>
    <row r="9014" spans="1:4" x14ac:dyDescent="0.25">
      <c r="A9014" s="67">
        <v>70140205</v>
      </c>
      <c r="B9014" s="63" t="s">
        <v>16207</v>
      </c>
      <c r="C9014" s="67" t="s">
        <v>74</v>
      </c>
      <c r="D9014" s="489">
        <v>212.58</v>
      </c>
    </row>
    <row r="9015" spans="1:4" x14ac:dyDescent="0.25">
      <c r="A9015" s="67">
        <v>70140193</v>
      </c>
      <c r="B9015" s="63" t="s">
        <v>16208</v>
      </c>
      <c r="C9015" s="67" t="s">
        <v>74</v>
      </c>
      <c r="D9015" s="489">
        <v>2.75</v>
      </c>
    </row>
    <row r="9016" spans="1:4" x14ac:dyDescent="0.25">
      <c r="A9016" s="67">
        <v>70140206</v>
      </c>
      <c r="B9016" s="63" t="s">
        <v>16209</v>
      </c>
      <c r="C9016" s="67" t="s">
        <v>74</v>
      </c>
      <c r="D9016" s="489">
        <v>281.52</v>
      </c>
    </row>
    <row r="9017" spans="1:4" x14ac:dyDescent="0.25">
      <c r="A9017" s="67">
        <v>70140198</v>
      </c>
      <c r="B9017" s="63" t="s">
        <v>16210</v>
      </c>
      <c r="C9017" s="67" t="s">
        <v>74</v>
      </c>
      <c r="D9017" s="489">
        <v>26.71</v>
      </c>
    </row>
    <row r="9018" spans="1:4" x14ac:dyDescent="0.25">
      <c r="A9018" s="67">
        <v>70140199</v>
      </c>
      <c r="B9018" s="63" t="s">
        <v>16211</v>
      </c>
      <c r="C9018" s="67" t="s">
        <v>74</v>
      </c>
      <c r="D9018" s="489">
        <v>41.29</v>
      </c>
    </row>
    <row r="9019" spans="1:4" x14ac:dyDescent="0.25">
      <c r="A9019" s="67">
        <v>70140194</v>
      </c>
      <c r="B9019" s="63" t="s">
        <v>16212</v>
      </c>
      <c r="C9019" s="67" t="s">
        <v>74</v>
      </c>
      <c r="D9019" s="489">
        <v>4.54</v>
      </c>
    </row>
    <row r="9020" spans="1:4" x14ac:dyDescent="0.25">
      <c r="A9020" s="67">
        <v>70140200</v>
      </c>
      <c r="B9020" s="63" t="s">
        <v>16213</v>
      </c>
      <c r="C9020" s="67" t="s">
        <v>74</v>
      </c>
      <c r="D9020" s="489">
        <v>51.61</v>
      </c>
    </row>
    <row r="9021" spans="1:4" x14ac:dyDescent="0.25">
      <c r="A9021" s="67">
        <v>70140195</v>
      </c>
      <c r="B9021" s="63" t="s">
        <v>16214</v>
      </c>
      <c r="C9021" s="67" t="s">
        <v>74</v>
      </c>
      <c r="D9021" s="489">
        <v>6.67</v>
      </c>
    </row>
    <row r="9022" spans="1:4" x14ac:dyDescent="0.25">
      <c r="A9022" s="67">
        <v>70140201</v>
      </c>
      <c r="B9022" s="63" t="s">
        <v>16215</v>
      </c>
      <c r="C9022" s="67" t="s">
        <v>74</v>
      </c>
      <c r="D9022" s="489">
        <v>70.5</v>
      </c>
    </row>
    <row r="9023" spans="1:4" x14ac:dyDescent="0.25">
      <c r="A9023" s="67">
        <v>70140202</v>
      </c>
      <c r="B9023" s="63" t="s">
        <v>16216</v>
      </c>
      <c r="C9023" s="67" t="s">
        <v>74</v>
      </c>
      <c r="D9023" s="489">
        <v>93.74</v>
      </c>
    </row>
    <row r="9024" spans="1:4" x14ac:dyDescent="0.25">
      <c r="A9024" s="67">
        <v>70140224</v>
      </c>
      <c r="B9024" s="63" t="s">
        <v>16217</v>
      </c>
      <c r="C9024" s="67" t="s">
        <v>74</v>
      </c>
      <c r="D9024" s="489">
        <v>23.7</v>
      </c>
    </row>
    <row r="9025" spans="1:4" x14ac:dyDescent="0.25">
      <c r="A9025" s="67">
        <v>70140226</v>
      </c>
      <c r="B9025" s="63" t="s">
        <v>16218</v>
      </c>
      <c r="C9025" s="67" t="s">
        <v>74</v>
      </c>
      <c r="D9025" s="489">
        <v>41.9</v>
      </c>
    </row>
    <row r="9026" spans="1:4" x14ac:dyDescent="0.25">
      <c r="A9026" s="67">
        <v>70140225</v>
      </c>
      <c r="B9026" s="63" t="s">
        <v>16219</v>
      </c>
      <c r="C9026" s="67" t="s">
        <v>74</v>
      </c>
      <c r="D9026" s="489">
        <v>36.22</v>
      </c>
    </row>
    <row r="9027" spans="1:4" x14ac:dyDescent="0.25">
      <c r="A9027" s="67">
        <v>70140227</v>
      </c>
      <c r="B9027" s="63" t="s">
        <v>16220</v>
      </c>
      <c r="C9027" s="67" t="s">
        <v>74</v>
      </c>
      <c r="D9027" s="489">
        <v>52.72</v>
      </c>
    </row>
    <row r="9028" spans="1:4" x14ac:dyDescent="0.25">
      <c r="A9028" s="67">
        <v>70140228</v>
      </c>
      <c r="B9028" s="63" t="s">
        <v>16221</v>
      </c>
      <c r="C9028" s="67" t="s">
        <v>74</v>
      </c>
      <c r="D9028" s="489">
        <v>76.39</v>
      </c>
    </row>
    <row r="9029" spans="1:4" x14ac:dyDescent="0.25">
      <c r="A9029" s="67">
        <v>70140229</v>
      </c>
      <c r="B9029" s="63" t="s">
        <v>16222</v>
      </c>
      <c r="C9029" s="67" t="s">
        <v>74</v>
      </c>
      <c r="D9029" s="489">
        <v>90.41</v>
      </c>
    </row>
    <row r="9030" spans="1:4" x14ac:dyDescent="0.25">
      <c r="A9030" s="67">
        <v>70140223</v>
      </c>
      <c r="B9030" s="63" t="s">
        <v>16223</v>
      </c>
      <c r="C9030" s="67" t="s">
        <v>74</v>
      </c>
      <c r="D9030" s="489">
        <v>18.78</v>
      </c>
    </row>
    <row r="9031" spans="1:4" x14ac:dyDescent="0.25">
      <c r="A9031" s="67">
        <v>70140230</v>
      </c>
      <c r="B9031" s="63" t="s">
        <v>16224</v>
      </c>
      <c r="C9031" s="67" t="s">
        <v>74</v>
      </c>
      <c r="D9031" s="489">
        <v>126.61</v>
      </c>
    </row>
    <row r="9032" spans="1:4" x14ac:dyDescent="0.25">
      <c r="A9032" s="67">
        <v>70140233</v>
      </c>
      <c r="B9032" s="63" t="s">
        <v>16225</v>
      </c>
      <c r="C9032" s="67" t="s">
        <v>74</v>
      </c>
      <c r="D9032" s="489">
        <v>8.33</v>
      </c>
    </row>
    <row r="9033" spans="1:4" x14ac:dyDescent="0.25">
      <c r="A9033" s="67">
        <v>70140235</v>
      </c>
      <c r="B9033" s="63" t="s">
        <v>16226</v>
      </c>
      <c r="C9033" s="67" t="s">
        <v>74</v>
      </c>
      <c r="D9033" s="489">
        <v>9.89</v>
      </c>
    </row>
    <row r="9034" spans="1:4" x14ac:dyDescent="0.25">
      <c r="A9034" s="67">
        <v>70140234</v>
      </c>
      <c r="B9034" s="63" t="s">
        <v>16227</v>
      </c>
      <c r="C9034" s="67" t="s">
        <v>74</v>
      </c>
      <c r="D9034" s="489">
        <v>8.42</v>
      </c>
    </row>
    <row r="9035" spans="1:4" x14ac:dyDescent="0.25">
      <c r="A9035" s="67">
        <v>70140231</v>
      </c>
      <c r="B9035" s="63" t="s">
        <v>16228</v>
      </c>
      <c r="C9035" s="67" t="s">
        <v>74</v>
      </c>
      <c r="D9035" s="489">
        <v>4.26</v>
      </c>
    </row>
    <row r="9036" spans="1:4" x14ac:dyDescent="0.25">
      <c r="A9036" s="67">
        <v>70140236</v>
      </c>
      <c r="B9036" s="63" t="s">
        <v>16229</v>
      </c>
      <c r="C9036" s="67" t="s">
        <v>74</v>
      </c>
      <c r="D9036" s="489">
        <v>19.28</v>
      </c>
    </row>
    <row r="9037" spans="1:4" x14ac:dyDescent="0.25">
      <c r="A9037" s="67">
        <v>70140237</v>
      </c>
      <c r="B9037" s="63" t="s">
        <v>16230</v>
      </c>
      <c r="C9037" s="67" t="s">
        <v>74</v>
      </c>
      <c r="D9037" s="489">
        <v>22.79</v>
      </c>
    </row>
    <row r="9038" spans="1:4" x14ac:dyDescent="0.25">
      <c r="A9038" s="67">
        <v>70140238</v>
      </c>
      <c r="B9038" s="63" t="s">
        <v>16231</v>
      </c>
      <c r="C9038" s="67" t="s">
        <v>74</v>
      </c>
      <c r="D9038" s="489">
        <v>38.9</v>
      </c>
    </row>
    <row r="9039" spans="1:4" x14ac:dyDescent="0.25">
      <c r="A9039" s="67">
        <v>70140232</v>
      </c>
      <c r="B9039" s="63" t="s">
        <v>16232</v>
      </c>
      <c r="C9039" s="67" t="s">
        <v>74</v>
      </c>
      <c r="D9039" s="489">
        <v>5.56</v>
      </c>
    </row>
    <row r="9040" spans="1:4" x14ac:dyDescent="0.25">
      <c r="A9040" s="67">
        <v>70140239</v>
      </c>
      <c r="B9040" s="63" t="s">
        <v>16233</v>
      </c>
      <c r="C9040" s="67" t="s">
        <v>74</v>
      </c>
      <c r="D9040" s="489">
        <v>54.67</v>
      </c>
    </row>
    <row r="9041" spans="1:4" ht="25" x14ac:dyDescent="0.25">
      <c r="A9041" s="67">
        <v>70140181</v>
      </c>
      <c r="B9041" s="63" t="s">
        <v>16355</v>
      </c>
      <c r="C9041" s="67" t="s">
        <v>77</v>
      </c>
      <c r="D9041" s="489">
        <v>153945.34</v>
      </c>
    </row>
    <row r="9042" spans="1:4" ht="25" x14ac:dyDescent="0.25">
      <c r="A9042" s="67">
        <v>70140182</v>
      </c>
      <c r="B9042" s="63" t="s">
        <v>16356</v>
      </c>
      <c r="C9042" s="67" t="s">
        <v>77</v>
      </c>
      <c r="D9042" s="489">
        <v>156358.9</v>
      </c>
    </row>
    <row r="9043" spans="1:4" ht="25" x14ac:dyDescent="0.25">
      <c r="A9043" s="67">
        <v>70140183</v>
      </c>
      <c r="B9043" s="63" t="s">
        <v>16357</v>
      </c>
      <c r="C9043" s="67" t="s">
        <v>77</v>
      </c>
      <c r="D9043" s="489">
        <v>160280.57999999999</v>
      </c>
    </row>
    <row r="9044" spans="1:4" ht="25" x14ac:dyDescent="0.25">
      <c r="A9044" s="67">
        <v>70140184</v>
      </c>
      <c r="B9044" s="63" t="s">
        <v>16358</v>
      </c>
      <c r="C9044" s="67" t="s">
        <v>77</v>
      </c>
      <c r="D9044" s="489">
        <v>166994.15</v>
      </c>
    </row>
    <row r="9045" spans="1:4" ht="25" x14ac:dyDescent="0.25">
      <c r="A9045" s="67">
        <v>70140185</v>
      </c>
      <c r="B9045" s="63" t="s">
        <v>16359</v>
      </c>
      <c r="C9045" s="67" t="s">
        <v>77</v>
      </c>
      <c r="D9045" s="489">
        <v>171745.76</v>
      </c>
    </row>
    <row r="9046" spans="1:4" ht="25" x14ac:dyDescent="0.25">
      <c r="A9046" s="67">
        <v>70140186</v>
      </c>
      <c r="B9046" s="63" t="s">
        <v>16296</v>
      </c>
      <c r="C9046" s="67" t="s">
        <v>77</v>
      </c>
      <c r="D9046" s="489">
        <v>192585.86</v>
      </c>
    </row>
    <row r="9047" spans="1:4" ht="25" x14ac:dyDescent="0.25">
      <c r="A9047" s="67">
        <v>70140187</v>
      </c>
      <c r="B9047" s="63" t="s">
        <v>16298</v>
      </c>
      <c r="C9047" s="67" t="s">
        <v>77</v>
      </c>
      <c r="D9047" s="489">
        <v>203134.88</v>
      </c>
    </row>
    <row r="9048" spans="1:4" ht="25" x14ac:dyDescent="0.25">
      <c r="A9048" s="67">
        <v>70140188</v>
      </c>
      <c r="B9048" s="63" t="s">
        <v>16300</v>
      </c>
      <c r="C9048" s="67" t="s">
        <v>77</v>
      </c>
      <c r="D9048" s="489">
        <v>217709.78</v>
      </c>
    </row>
    <row r="9049" spans="1:4" x14ac:dyDescent="0.25">
      <c r="A9049" s="67">
        <v>161100</v>
      </c>
      <c r="B9049" s="63" t="s">
        <v>12711</v>
      </c>
      <c r="C9049" s="67"/>
      <c r="D9049" s="489"/>
    </row>
    <row r="9050" spans="1:4" x14ac:dyDescent="0.25">
      <c r="A9050" s="67">
        <v>70140021</v>
      </c>
      <c r="B9050" s="63" t="s">
        <v>947</v>
      </c>
      <c r="C9050" s="67" t="s">
        <v>75</v>
      </c>
      <c r="D9050" s="489">
        <v>151.37</v>
      </c>
    </row>
    <row r="9051" spans="1:4" x14ac:dyDescent="0.25">
      <c r="A9051" s="67">
        <v>70140020</v>
      </c>
      <c r="B9051" s="63" t="s">
        <v>948</v>
      </c>
      <c r="C9051" s="67" t="s">
        <v>71</v>
      </c>
      <c r="D9051" s="489">
        <v>152.36000000000001</v>
      </c>
    </row>
    <row r="9052" spans="1:4" x14ac:dyDescent="0.25">
      <c r="A9052" s="67">
        <v>70140018</v>
      </c>
      <c r="B9052" s="63" t="s">
        <v>949</v>
      </c>
      <c r="C9052" s="67" t="s">
        <v>71</v>
      </c>
      <c r="D9052" s="489">
        <v>152.36000000000001</v>
      </c>
    </row>
    <row r="9053" spans="1:4" x14ac:dyDescent="0.25">
      <c r="A9053" s="67">
        <v>70140022</v>
      </c>
      <c r="B9053" s="63" t="s">
        <v>950</v>
      </c>
      <c r="C9053" s="67" t="s">
        <v>75</v>
      </c>
      <c r="D9053" s="489">
        <v>35</v>
      </c>
    </row>
    <row r="9054" spans="1:4" x14ac:dyDescent="0.25">
      <c r="A9054" s="67">
        <v>70140019</v>
      </c>
      <c r="B9054" s="63" t="s">
        <v>951</v>
      </c>
      <c r="C9054" s="67" t="s">
        <v>71</v>
      </c>
      <c r="D9054" s="489">
        <v>166.87</v>
      </c>
    </row>
    <row r="9055" spans="1:4" x14ac:dyDescent="0.25">
      <c r="A9055" s="67">
        <v>70140016</v>
      </c>
      <c r="B9055" s="63" t="s">
        <v>952</v>
      </c>
      <c r="C9055" s="67" t="s">
        <v>71</v>
      </c>
      <c r="D9055" s="489">
        <v>152.36000000000001</v>
      </c>
    </row>
    <row r="9056" spans="1:4" x14ac:dyDescent="0.25">
      <c r="A9056" s="67">
        <v>70140017</v>
      </c>
      <c r="B9056" s="63" t="s">
        <v>953</v>
      </c>
      <c r="C9056" s="67" t="s">
        <v>71</v>
      </c>
      <c r="D9056" s="489">
        <v>308.64999999999998</v>
      </c>
    </row>
    <row r="9057" spans="1:4" x14ac:dyDescent="0.25">
      <c r="A9057" s="67">
        <v>168200</v>
      </c>
      <c r="B9057" s="63" t="s">
        <v>12712</v>
      </c>
      <c r="C9057" s="67"/>
      <c r="D9057" s="489"/>
    </row>
    <row r="9058" spans="1:4" x14ac:dyDescent="0.25">
      <c r="A9058" s="67">
        <v>70140040</v>
      </c>
      <c r="B9058" s="63" t="s">
        <v>954</v>
      </c>
      <c r="C9058" s="67" t="s">
        <v>77</v>
      </c>
      <c r="D9058" s="489">
        <v>290.94</v>
      </c>
    </row>
    <row r="9059" spans="1:4" x14ac:dyDescent="0.25">
      <c r="A9059" s="67">
        <v>70140041</v>
      </c>
      <c r="B9059" s="63" t="s">
        <v>955</v>
      </c>
      <c r="C9059" s="67" t="s">
        <v>77</v>
      </c>
      <c r="D9059" s="489">
        <v>438.32</v>
      </c>
    </row>
    <row r="9060" spans="1:4" x14ac:dyDescent="0.25">
      <c r="A9060" s="67">
        <v>70140042</v>
      </c>
      <c r="B9060" s="63" t="s">
        <v>956</v>
      </c>
      <c r="C9060" s="67" t="s">
        <v>77</v>
      </c>
      <c r="D9060" s="489">
        <v>766.43</v>
      </c>
    </row>
    <row r="9061" spans="1:4" x14ac:dyDescent="0.25">
      <c r="A9061" s="67">
        <v>70140043</v>
      </c>
      <c r="B9061" s="63" t="s">
        <v>957</v>
      </c>
      <c r="C9061" s="67" t="s">
        <v>77</v>
      </c>
      <c r="D9061" s="489">
        <v>947.98</v>
      </c>
    </row>
    <row r="9062" spans="1:4" x14ac:dyDescent="0.25">
      <c r="A9062" s="67">
        <v>70140044</v>
      </c>
      <c r="B9062" s="63" t="s">
        <v>958</v>
      </c>
      <c r="C9062" s="67" t="s">
        <v>77</v>
      </c>
      <c r="D9062" s="489">
        <v>1496.9</v>
      </c>
    </row>
    <row r="9063" spans="1:4" x14ac:dyDescent="0.25">
      <c r="A9063" s="67">
        <v>70140035</v>
      </c>
      <c r="B9063" s="63" t="s">
        <v>959</v>
      </c>
      <c r="C9063" s="67" t="s">
        <v>77</v>
      </c>
      <c r="D9063" s="489">
        <v>567.14</v>
      </c>
    </row>
    <row r="9064" spans="1:4" x14ac:dyDescent="0.25">
      <c r="A9064" s="67">
        <v>70140036</v>
      </c>
      <c r="B9064" s="63" t="s">
        <v>960</v>
      </c>
      <c r="C9064" s="67" t="s">
        <v>77</v>
      </c>
      <c r="D9064" s="489">
        <v>819.38</v>
      </c>
    </row>
    <row r="9065" spans="1:4" x14ac:dyDescent="0.25">
      <c r="A9065" s="67">
        <v>70140037</v>
      </c>
      <c r="B9065" s="63" t="s">
        <v>961</v>
      </c>
      <c r="C9065" s="67" t="s">
        <v>77</v>
      </c>
      <c r="D9065" s="489">
        <v>1196.79</v>
      </c>
    </row>
    <row r="9066" spans="1:4" x14ac:dyDescent="0.25">
      <c r="A9066" s="67">
        <v>70140038</v>
      </c>
      <c r="B9066" s="63" t="s">
        <v>962</v>
      </c>
      <c r="C9066" s="67" t="s">
        <v>77</v>
      </c>
      <c r="D9066" s="489">
        <v>1581.09</v>
      </c>
    </row>
    <row r="9067" spans="1:4" x14ac:dyDescent="0.25">
      <c r="A9067" s="67">
        <v>70140039</v>
      </c>
      <c r="B9067" s="63" t="s">
        <v>963</v>
      </c>
      <c r="C9067" s="67" t="s">
        <v>77</v>
      </c>
      <c r="D9067" s="489">
        <v>2899.88</v>
      </c>
    </row>
    <row r="9068" spans="1:4" x14ac:dyDescent="0.25">
      <c r="A9068" s="67">
        <v>70140045</v>
      </c>
      <c r="B9068" s="63" t="s">
        <v>964</v>
      </c>
      <c r="C9068" s="67" t="s">
        <v>77</v>
      </c>
      <c r="D9068" s="489">
        <v>239.83</v>
      </c>
    </row>
    <row r="9069" spans="1:4" x14ac:dyDescent="0.25">
      <c r="A9069" s="67">
        <v>70140046</v>
      </c>
      <c r="B9069" s="63" t="s">
        <v>965</v>
      </c>
      <c r="C9069" s="67" t="s">
        <v>77</v>
      </c>
      <c r="D9069" s="489">
        <v>437.47</v>
      </c>
    </row>
    <row r="9070" spans="1:4" x14ac:dyDescent="0.25">
      <c r="A9070" s="67">
        <v>70140047</v>
      </c>
      <c r="B9070" s="63" t="s">
        <v>966</v>
      </c>
      <c r="C9070" s="67" t="s">
        <v>77</v>
      </c>
      <c r="D9070" s="489">
        <v>775.17</v>
      </c>
    </row>
    <row r="9071" spans="1:4" x14ac:dyDescent="0.25">
      <c r="A9071" s="67">
        <v>70140048</v>
      </c>
      <c r="B9071" s="63" t="s">
        <v>967</v>
      </c>
      <c r="C9071" s="67" t="s">
        <v>77</v>
      </c>
      <c r="D9071" s="489">
        <v>1410.3</v>
      </c>
    </row>
    <row r="9072" spans="1:4" x14ac:dyDescent="0.25">
      <c r="A9072" s="67">
        <v>70140049</v>
      </c>
      <c r="B9072" s="63" t="s">
        <v>968</v>
      </c>
      <c r="C9072" s="67" t="s">
        <v>77</v>
      </c>
      <c r="D9072" s="489">
        <v>3004.71</v>
      </c>
    </row>
    <row r="9073" spans="1:4" x14ac:dyDescent="0.25">
      <c r="A9073" s="67">
        <v>70140050</v>
      </c>
      <c r="B9073" s="63" t="s">
        <v>969</v>
      </c>
      <c r="C9073" s="67" t="s">
        <v>77</v>
      </c>
      <c r="D9073" s="489">
        <v>262.69</v>
      </c>
    </row>
    <row r="9074" spans="1:4" x14ac:dyDescent="0.25">
      <c r="A9074" s="67">
        <v>70140051</v>
      </c>
      <c r="B9074" s="63" t="s">
        <v>970</v>
      </c>
      <c r="C9074" s="67" t="s">
        <v>77</v>
      </c>
      <c r="D9074" s="489">
        <v>581.41</v>
      </c>
    </row>
    <row r="9075" spans="1:4" x14ac:dyDescent="0.25">
      <c r="A9075" s="67">
        <v>168400</v>
      </c>
      <c r="B9075" s="63" t="s">
        <v>12713</v>
      </c>
      <c r="C9075" s="67"/>
      <c r="D9075" s="489"/>
    </row>
    <row r="9076" spans="1:4" x14ac:dyDescent="0.25">
      <c r="A9076" s="67">
        <v>70140089</v>
      </c>
      <c r="B9076" s="63" t="s">
        <v>971</v>
      </c>
      <c r="C9076" s="67" t="s">
        <v>75</v>
      </c>
      <c r="D9076" s="489">
        <v>5232.12</v>
      </c>
    </row>
    <row r="9077" spans="1:4" x14ac:dyDescent="0.25">
      <c r="A9077" s="67">
        <v>70140090</v>
      </c>
      <c r="B9077" s="63" t="s">
        <v>972</v>
      </c>
      <c r="C9077" s="67" t="s">
        <v>75</v>
      </c>
      <c r="D9077" s="489">
        <v>3009.78</v>
      </c>
    </row>
    <row r="9078" spans="1:4" x14ac:dyDescent="0.25">
      <c r="A9078" s="67">
        <v>70140084</v>
      </c>
      <c r="B9078" s="63" t="s">
        <v>9615</v>
      </c>
      <c r="C9078" s="67" t="s">
        <v>77</v>
      </c>
      <c r="D9078" s="489">
        <v>1865.5</v>
      </c>
    </row>
    <row r="9079" spans="1:4" x14ac:dyDescent="0.25">
      <c r="A9079" s="67">
        <v>70140085</v>
      </c>
      <c r="B9079" s="63" t="s">
        <v>9616</v>
      </c>
      <c r="C9079" s="67" t="s">
        <v>77</v>
      </c>
      <c r="D9079" s="489">
        <v>3710.63</v>
      </c>
    </row>
    <row r="9080" spans="1:4" x14ac:dyDescent="0.25">
      <c r="A9080" s="67">
        <v>70140086</v>
      </c>
      <c r="B9080" s="63" t="s">
        <v>9617</v>
      </c>
      <c r="C9080" s="67" t="s">
        <v>77</v>
      </c>
      <c r="D9080" s="489">
        <v>5585.65</v>
      </c>
    </row>
    <row r="9081" spans="1:4" x14ac:dyDescent="0.25">
      <c r="A9081" s="67">
        <v>70140087</v>
      </c>
      <c r="B9081" s="63" t="s">
        <v>9618</v>
      </c>
      <c r="C9081" s="67" t="s">
        <v>77</v>
      </c>
      <c r="D9081" s="489">
        <v>7504.95</v>
      </c>
    </row>
    <row r="9082" spans="1:4" x14ac:dyDescent="0.25">
      <c r="A9082" s="67">
        <v>70140088</v>
      </c>
      <c r="B9082" s="63" t="s">
        <v>9619</v>
      </c>
      <c r="C9082" s="67" t="s">
        <v>77</v>
      </c>
      <c r="D9082" s="489">
        <v>10707.2</v>
      </c>
    </row>
    <row r="9083" spans="1:4" x14ac:dyDescent="0.25">
      <c r="A9083" s="67">
        <v>70140091</v>
      </c>
      <c r="B9083" s="63" t="s">
        <v>973</v>
      </c>
      <c r="C9083" s="67" t="s">
        <v>74</v>
      </c>
      <c r="D9083" s="489">
        <v>42.94</v>
      </c>
    </row>
    <row r="9084" spans="1:4" x14ac:dyDescent="0.25">
      <c r="A9084" s="67">
        <v>70140092</v>
      </c>
      <c r="B9084" s="63" t="s">
        <v>974</v>
      </c>
      <c r="C9084" s="67" t="s">
        <v>77</v>
      </c>
      <c r="D9084" s="489">
        <v>128.5</v>
      </c>
    </row>
    <row r="9085" spans="1:4" x14ac:dyDescent="0.25">
      <c r="A9085" s="67">
        <v>70140094</v>
      </c>
      <c r="B9085" s="63" t="s">
        <v>975</v>
      </c>
      <c r="C9085" s="67" t="s">
        <v>77</v>
      </c>
      <c r="D9085" s="489">
        <v>1838.25</v>
      </c>
    </row>
    <row r="9086" spans="1:4" x14ac:dyDescent="0.25">
      <c r="A9086" s="67">
        <v>70140093</v>
      </c>
      <c r="B9086" s="63" t="s">
        <v>976</v>
      </c>
      <c r="C9086" s="67" t="s">
        <v>77</v>
      </c>
      <c r="D9086" s="489">
        <v>1350.59</v>
      </c>
    </row>
    <row r="9087" spans="1:4" x14ac:dyDescent="0.25">
      <c r="A9087" s="67">
        <v>168500</v>
      </c>
      <c r="B9087" s="63" t="s">
        <v>12714</v>
      </c>
      <c r="C9087" s="67"/>
      <c r="D9087" s="489"/>
    </row>
    <row r="9088" spans="1:4" x14ac:dyDescent="0.25">
      <c r="A9088" s="67">
        <v>70140098</v>
      </c>
      <c r="B9088" s="63" t="s">
        <v>977</v>
      </c>
      <c r="C9088" s="67" t="s">
        <v>84</v>
      </c>
      <c r="D9088" s="489">
        <v>20962.919999999998</v>
      </c>
    </row>
    <row r="9089" spans="1:4" x14ac:dyDescent="0.25">
      <c r="A9089" s="67">
        <v>70140096</v>
      </c>
      <c r="B9089" s="63" t="s">
        <v>978</v>
      </c>
      <c r="C9089" s="67" t="s">
        <v>84</v>
      </c>
      <c r="D9089" s="489">
        <v>9620.99</v>
      </c>
    </row>
    <row r="9090" spans="1:4" x14ac:dyDescent="0.25">
      <c r="A9090" s="67">
        <v>70140099</v>
      </c>
      <c r="B9090" s="63" t="s">
        <v>979</v>
      </c>
      <c r="C9090" s="67" t="s">
        <v>84</v>
      </c>
      <c r="D9090" s="489">
        <v>34068.9</v>
      </c>
    </row>
    <row r="9091" spans="1:4" x14ac:dyDescent="0.25">
      <c r="A9091" s="67">
        <v>70140100</v>
      </c>
      <c r="B9091" s="63" t="s">
        <v>980</v>
      </c>
      <c r="C9091" s="67" t="s">
        <v>84</v>
      </c>
      <c r="D9091" s="489">
        <v>39278.959999999999</v>
      </c>
    </row>
    <row r="9092" spans="1:4" x14ac:dyDescent="0.25">
      <c r="A9092" s="67">
        <v>70140097</v>
      </c>
      <c r="B9092" s="63" t="s">
        <v>981</v>
      </c>
      <c r="C9092" s="67" t="s">
        <v>84</v>
      </c>
      <c r="D9092" s="489">
        <v>14682.16</v>
      </c>
    </row>
    <row r="9093" spans="1:4" x14ac:dyDescent="0.25">
      <c r="A9093" s="67">
        <v>70140152</v>
      </c>
      <c r="B9093" s="63" t="s">
        <v>12880</v>
      </c>
      <c r="C9093" s="67" t="s">
        <v>84</v>
      </c>
      <c r="D9093" s="489">
        <v>3815.69</v>
      </c>
    </row>
    <row r="9094" spans="1:4" x14ac:dyDescent="0.25">
      <c r="A9094" s="67">
        <v>70140151</v>
      </c>
      <c r="B9094" s="63" t="s">
        <v>12881</v>
      </c>
      <c r="C9094" s="67" t="s">
        <v>84</v>
      </c>
      <c r="D9094" s="489">
        <v>1843.98</v>
      </c>
    </row>
    <row r="9095" spans="1:4" x14ac:dyDescent="0.25">
      <c r="A9095" s="67">
        <v>168550</v>
      </c>
      <c r="B9095" s="63" t="s">
        <v>14427</v>
      </c>
      <c r="C9095" s="67" t="s">
        <v>84</v>
      </c>
      <c r="D9095" s="489">
        <v>5890.82</v>
      </c>
    </row>
    <row r="9096" spans="1:4" x14ac:dyDescent="0.25">
      <c r="A9096" s="67">
        <v>168551</v>
      </c>
      <c r="B9096" s="63" t="s">
        <v>14428</v>
      </c>
      <c r="C9096" s="67" t="s">
        <v>84</v>
      </c>
      <c r="D9096" s="489">
        <v>8164.43</v>
      </c>
    </row>
    <row r="9097" spans="1:4" x14ac:dyDescent="0.25">
      <c r="A9097" s="67">
        <v>70140113</v>
      </c>
      <c r="B9097" s="63" t="s">
        <v>982</v>
      </c>
      <c r="C9097" s="67" t="s">
        <v>84</v>
      </c>
      <c r="D9097" s="489">
        <v>4983.07</v>
      </c>
    </row>
    <row r="9098" spans="1:4" x14ac:dyDescent="0.25">
      <c r="A9098" s="67">
        <v>70140114</v>
      </c>
      <c r="B9098" s="63" t="s">
        <v>983</v>
      </c>
      <c r="C9098" s="67" t="s">
        <v>84</v>
      </c>
      <c r="D9098" s="489">
        <v>6879.99</v>
      </c>
    </row>
    <row r="9099" spans="1:4" x14ac:dyDescent="0.25">
      <c r="A9099" s="67">
        <v>70140112</v>
      </c>
      <c r="B9099" s="63" t="s">
        <v>984</v>
      </c>
      <c r="C9099" s="67" t="s">
        <v>84</v>
      </c>
      <c r="D9099" s="489">
        <v>2403.91</v>
      </c>
    </row>
    <row r="9100" spans="1:4" x14ac:dyDescent="0.25">
      <c r="A9100" s="67">
        <v>70140109</v>
      </c>
      <c r="B9100" s="63" t="s">
        <v>985</v>
      </c>
      <c r="C9100" s="67" t="s">
        <v>84</v>
      </c>
      <c r="D9100" s="489">
        <v>8844.74</v>
      </c>
    </row>
    <row r="9101" spans="1:4" x14ac:dyDescent="0.25">
      <c r="A9101" s="67">
        <v>70140111</v>
      </c>
      <c r="B9101" s="63" t="s">
        <v>986</v>
      </c>
      <c r="C9101" s="67" t="s">
        <v>84</v>
      </c>
      <c r="D9101" s="489">
        <v>19255.41</v>
      </c>
    </row>
    <row r="9102" spans="1:4" x14ac:dyDescent="0.25">
      <c r="A9102" s="67">
        <v>70140110</v>
      </c>
      <c r="B9102" s="63" t="s">
        <v>987</v>
      </c>
      <c r="C9102" s="67" t="s">
        <v>84</v>
      </c>
      <c r="D9102" s="489">
        <v>12974.38</v>
      </c>
    </row>
    <row r="9103" spans="1:4" x14ac:dyDescent="0.25">
      <c r="A9103" s="67">
        <v>70140106</v>
      </c>
      <c r="B9103" s="63" t="s">
        <v>988</v>
      </c>
      <c r="C9103" s="67" t="s">
        <v>84</v>
      </c>
      <c r="D9103" s="489">
        <v>5198.3999999999996</v>
      </c>
    </row>
    <row r="9104" spans="1:4" x14ac:dyDescent="0.25">
      <c r="A9104" s="67">
        <v>70140107</v>
      </c>
      <c r="B9104" s="63" t="s">
        <v>989</v>
      </c>
      <c r="C9104" s="67" t="s">
        <v>84</v>
      </c>
      <c r="D9104" s="489">
        <v>7709.29</v>
      </c>
    </row>
    <row r="9105" spans="1:4" x14ac:dyDescent="0.25">
      <c r="A9105" s="67">
        <v>70140108</v>
      </c>
      <c r="B9105" s="63" t="s">
        <v>990</v>
      </c>
      <c r="C9105" s="67" t="s">
        <v>84</v>
      </c>
      <c r="D9105" s="489">
        <v>9738.39</v>
      </c>
    </row>
    <row r="9106" spans="1:4" x14ac:dyDescent="0.25">
      <c r="A9106" s="67">
        <v>70140105</v>
      </c>
      <c r="B9106" s="63" t="s">
        <v>991</v>
      </c>
      <c r="C9106" s="67" t="s">
        <v>84</v>
      </c>
      <c r="D9106" s="489">
        <v>3638.28</v>
      </c>
    </row>
    <row r="9107" spans="1:4" x14ac:dyDescent="0.25">
      <c r="A9107" s="67">
        <v>70140103</v>
      </c>
      <c r="B9107" s="63" t="s">
        <v>992</v>
      </c>
      <c r="C9107" s="67" t="s">
        <v>84</v>
      </c>
      <c r="D9107" s="489">
        <v>7068.47</v>
      </c>
    </row>
    <row r="9108" spans="1:4" x14ac:dyDescent="0.25">
      <c r="A9108" s="67">
        <v>70140104</v>
      </c>
      <c r="B9108" s="63" t="s">
        <v>993</v>
      </c>
      <c r="C9108" s="67" t="s">
        <v>84</v>
      </c>
      <c r="D9108" s="489">
        <v>9806.9500000000007</v>
      </c>
    </row>
    <row r="9109" spans="1:4" x14ac:dyDescent="0.25">
      <c r="A9109" s="67">
        <v>70140102</v>
      </c>
      <c r="B9109" s="63" t="s">
        <v>994</v>
      </c>
      <c r="C9109" s="67" t="s">
        <v>84</v>
      </c>
      <c r="D9109" s="489">
        <v>4308.62</v>
      </c>
    </row>
    <row r="9110" spans="1:4" x14ac:dyDescent="0.25">
      <c r="A9110" s="67">
        <v>70140101</v>
      </c>
      <c r="B9110" s="63" t="s">
        <v>995</v>
      </c>
      <c r="C9110" s="67" t="s">
        <v>84</v>
      </c>
      <c r="D9110" s="489">
        <v>3102.37</v>
      </c>
    </row>
    <row r="9111" spans="1:4" x14ac:dyDescent="0.25">
      <c r="A9111" s="67">
        <v>168100</v>
      </c>
      <c r="B9111" s="63" t="s">
        <v>12715</v>
      </c>
      <c r="C9111" s="67"/>
      <c r="D9111" s="489"/>
    </row>
    <row r="9112" spans="1:4" x14ac:dyDescent="0.25">
      <c r="A9112" s="67">
        <v>168122</v>
      </c>
      <c r="B9112" s="63" t="s">
        <v>11584</v>
      </c>
      <c r="C9112" s="67" t="s">
        <v>77</v>
      </c>
      <c r="D9112" s="489">
        <v>8.91</v>
      </c>
    </row>
    <row r="9113" spans="1:4" x14ac:dyDescent="0.25">
      <c r="A9113" s="67">
        <v>168123</v>
      </c>
      <c r="B9113" s="63" t="s">
        <v>11585</v>
      </c>
      <c r="C9113" s="67" t="s">
        <v>77</v>
      </c>
      <c r="D9113" s="489">
        <v>13.18</v>
      </c>
    </row>
    <row r="9114" spans="1:4" x14ac:dyDescent="0.25">
      <c r="A9114" s="67">
        <v>168124</v>
      </c>
      <c r="B9114" s="63" t="s">
        <v>11586</v>
      </c>
      <c r="C9114" s="67" t="s">
        <v>77</v>
      </c>
      <c r="D9114" s="489">
        <v>16.84</v>
      </c>
    </row>
    <row r="9115" spans="1:4" x14ac:dyDescent="0.25">
      <c r="A9115" s="67">
        <v>168127</v>
      </c>
      <c r="B9115" s="63" t="s">
        <v>11589</v>
      </c>
      <c r="C9115" s="67" t="s">
        <v>77</v>
      </c>
      <c r="D9115" s="489">
        <v>17.510000000000002</v>
      </c>
    </row>
    <row r="9116" spans="1:4" x14ac:dyDescent="0.25">
      <c r="A9116" s="67">
        <v>168128</v>
      </c>
      <c r="B9116" s="63" t="s">
        <v>11590</v>
      </c>
      <c r="C9116" s="67" t="s">
        <v>77</v>
      </c>
      <c r="D9116" s="489">
        <v>26.7</v>
      </c>
    </row>
    <row r="9117" spans="1:4" x14ac:dyDescent="0.25">
      <c r="A9117" s="67">
        <v>168116</v>
      </c>
      <c r="B9117" s="63" t="s">
        <v>11578</v>
      </c>
      <c r="C9117" s="67" t="s">
        <v>77</v>
      </c>
      <c r="D9117" s="489">
        <v>14.41</v>
      </c>
    </row>
    <row r="9118" spans="1:4" x14ac:dyDescent="0.25">
      <c r="A9118" s="67">
        <v>168117</v>
      </c>
      <c r="B9118" s="63" t="s">
        <v>11579</v>
      </c>
      <c r="C9118" s="67" t="s">
        <v>77</v>
      </c>
      <c r="D9118" s="489">
        <v>21.24</v>
      </c>
    </row>
    <row r="9119" spans="1:4" x14ac:dyDescent="0.25">
      <c r="A9119" s="67">
        <v>168118</v>
      </c>
      <c r="B9119" s="63" t="s">
        <v>11580</v>
      </c>
      <c r="C9119" s="67" t="s">
        <v>77</v>
      </c>
      <c r="D9119" s="489">
        <v>42.44</v>
      </c>
    </row>
    <row r="9120" spans="1:4" x14ac:dyDescent="0.25">
      <c r="A9120" s="67">
        <v>168113</v>
      </c>
      <c r="B9120" s="63" t="s">
        <v>11575</v>
      </c>
      <c r="C9120" s="67" t="s">
        <v>74</v>
      </c>
      <c r="D9120" s="489">
        <v>34.270000000000003</v>
      </c>
    </row>
    <row r="9121" spans="1:4" x14ac:dyDescent="0.25">
      <c r="A9121" s="67">
        <v>168114</v>
      </c>
      <c r="B9121" s="63" t="s">
        <v>11576</v>
      </c>
      <c r="C9121" s="67" t="s">
        <v>74</v>
      </c>
      <c r="D9121" s="489">
        <v>50.14</v>
      </c>
    </row>
    <row r="9122" spans="1:4" x14ac:dyDescent="0.25">
      <c r="A9122" s="67">
        <v>168115</v>
      </c>
      <c r="B9122" s="63" t="s">
        <v>11577</v>
      </c>
      <c r="C9122" s="67" t="s">
        <v>74</v>
      </c>
      <c r="D9122" s="489">
        <v>100.38</v>
      </c>
    </row>
    <row r="9123" spans="1:4" x14ac:dyDescent="0.25">
      <c r="A9123" s="67">
        <v>168119</v>
      </c>
      <c r="B9123" s="63" t="s">
        <v>11581</v>
      </c>
      <c r="C9123" s="67" t="s">
        <v>74</v>
      </c>
      <c r="D9123" s="489">
        <v>25.78</v>
      </c>
    </row>
    <row r="9124" spans="1:4" x14ac:dyDescent="0.25">
      <c r="A9124" s="67">
        <v>168120</v>
      </c>
      <c r="B9124" s="63" t="s">
        <v>11582</v>
      </c>
      <c r="C9124" s="67" t="s">
        <v>74</v>
      </c>
      <c r="D9124" s="489">
        <v>39.08</v>
      </c>
    </row>
    <row r="9125" spans="1:4" x14ac:dyDescent="0.25">
      <c r="A9125" s="67">
        <v>168121</v>
      </c>
      <c r="B9125" s="63" t="s">
        <v>11583</v>
      </c>
      <c r="C9125" s="67" t="s">
        <v>74</v>
      </c>
      <c r="D9125" s="489">
        <v>50.84</v>
      </c>
    </row>
    <row r="9126" spans="1:4" x14ac:dyDescent="0.25">
      <c r="A9126" s="67">
        <v>168125</v>
      </c>
      <c r="B9126" s="63" t="s">
        <v>11587</v>
      </c>
      <c r="C9126" s="67" t="s">
        <v>74</v>
      </c>
      <c r="D9126" s="489">
        <v>43.39</v>
      </c>
    </row>
    <row r="9127" spans="1:4" x14ac:dyDescent="0.25">
      <c r="A9127" s="67">
        <v>168126</v>
      </c>
      <c r="B9127" s="63" t="s">
        <v>11588</v>
      </c>
      <c r="C9127" s="67" t="s">
        <v>74</v>
      </c>
      <c r="D9127" s="489">
        <v>70.09</v>
      </c>
    </row>
    <row r="9128" spans="1:4" x14ac:dyDescent="0.25">
      <c r="A9128" s="67">
        <v>168135</v>
      </c>
      <c r="B9128" s="63" t="s">
        <v>14482</v>
      </c>
      <c r="C9128" s="67" t="s">
        <v>77</v>
      </c>
      <c r="D9128" s="489">
        <v>27.58</v>
      </c>
    </row>
    <row r="9129" spans="1:4" x14ac:dyDescent="0.25">
      <c r="A9129" s="67">
        <v>168136</v>
      </c>
      <c r="B9129" s="63" t="s">
        <v>14483</v>
      </c>
      <c r="C9129" s="67" t="s">
        <v>77</v>
      </c>
      <c r="D9129" s="489">
        <v>43.61</v>
      </c>
    </row>
    <row r="9130" spans="1:4" x14ac:dyDescent="0.25">
      <c r="A9130" s="67">
        <v>168137</v>
      </c>
      <c r="B9130" s="63" t="s">
        <v>14484</v>
      </c>
      <c r="C9130" s="67" t="s">
        <v>77</v>
      </c>
      <c r="D9130" s="489">
        <v>66.92</v>
      </c>
    </row>
    <row r="9131" spans="1:4" x14ac:dyDescent="0.25">
      <c r="A9131" s="67">
        <v>168138</v>
      </c>
      <c r="B9131" s="63" t="s">
        <v>14485</v>
      </c>
      <c r="C9131" s="67" t="s">
        <v>77</v>
      </c>
      <c r="D9131" s="489">
        <v>111.49</v>
      </c>
    </row>
    <row r="9132" spans="1:4" x14ac:dyDescent="0.25">
      <c r="A9132" s="67">
        <v>168139</v>
      </c>
      <c r="B9132" s="63" t="s">
        <v>14486</v>
      </c>
      <c r="C9132" s="67" t="s">
        <v>77</v>
      </c>
      <c r="D9132" s="489">
        <v>136.24</v>
      </c>
    </row>
    <row r="9133" spans="1:4" x14ac:dyDescent="0.25">
      <c r="A9133" s="67">
        <v>168140</v>
      </c>
      <c r="B9133" s="63" t="s">
        <v>14487</v>
      </c>
      <c r="C9133" s="67" t="s">
        <v>77</v>
      </c>
      <c r="D9133" s="489">
        <v>200.13</v>
      </c>
    </row>
    <row r="9134" spans="1:4" x14ac:dyDescent="0.25">
      <c r="A9134" s="67">
        <v>168141</v>
      </c>
      <c r="B9134" s="63" t="s">
        <v>14488</v>
      </c>
      <c r="C9134" s="67" t="s">
        <v>77</v>
      </c>
      <c r="D9134" s="489">
        <v>361.78</v>
      </c>
    </row>
    <row r="9135" spans="1:4" x14ac:dyDescent="0.25">
      <c r="A9135" s="67">
        <v>168129</v>
      </c>
      <c r="B9135" s="63" t="s">
        <v>12716</v>
      </c>
      <c r="C9135" s="67" t="s">
        <v>77</v>
      </c>
      <c r="D9135" s="489">
        <v>175.22</v>
      </c>
    </row>
    <row r="9136" spans="1:4" x14ac:dyDescent="0.25">
      <c r="A9136" s="67">
        <v>168130</v>
      </c>
      <c r="B9136" s="63" t="s">
        <v>12717</v>
      </c>
      <c r="C9136" s="67" t="s">
        <v>77</v>
      </c>
      <c r="D9136" s="489">
        <v>240.56</v>
      </c>
    </row>
    <row r="9137" spans="1:4" x14ac:dyDescent="0.25">
      <c r="A9137" s="67">
        <v>168131</v>
      </c>
      <c r="B9137" s="63" t="s">
        <v>12718</v>
      </c>
      <c r="C9137" s="67" t="s">
        <v>77</v>
      </c>
      <c r="D9137" s="489">
        <v>288.83</v>
      </c>
    </row>
    <row r="9138" spans="1:4" x14ac:dyDescent="0.25">
      <c r="A9138" s="67">
        <v>168132</v>
      </c>
      <c r="B9138" s="63" t="s">
        <v>12719</v>
      </c>
      <c r="C9138" s="67" t="s">
        <v>77</v>
      </c>
      <c r="D9138" s="489">
        <v>435.64</v>
      </c>
    </row>
    <row r="9139" spans="1:4" x14ac:dyDescent="0.25">
      <c r="A9139" s="67">
        <v>168133</v>
      </c>
      <c r="B9139" s="63" t="s">
        <v>12720</v>
      </c>
      <c r="C9139" s="67" t="s">
        <v>77</v>
      </c>
      <c r="D9139" s="489">
        <v>634.52</v>
      </c>
    </row>
    <row r="9140" spans="1:4" x14ac:dyDescent="0.25">
      <c r="A9140" s="67">
        <v>168134</v>
      </c>
      <c r="B9140" s="63" t="s">
        <v>12721</v>
      </c>
      <c r="C9140" s="67" t="s">
        <v>77</v>
      </c>
      <c r="D9140" s="489">
        <v>813.22</v>
      </c>
    </row>
    <row r="9141" spans="1:4" x14ac:dyDescent="0.25">
      <c r="A9141" s="67">
        <v>70140026</v>
      </c>
      <c r="B9141" s="63" t="s">
        <v>996</v>
      </c>
      <c r="C9141" s="67" t="s">
        <v>69</v>
      </c>
      <c r="D9141" s="489">
        <v>7.76</v>
      </c>
    </row>
    <row r="9142" spans="1:4" x14ac:dyDescent="0.25">
      <c r="A9142" s="67">
        <v>70140024</v>
      </c>
      <c r="B9142" s="63" t="s">
        <v>997</v>
      </c>
      <c r="C9142" s="67" t="s">
        <v>69</v>
      </c>
      <c r="D9142" s="489">
        <v>11.33</v>
      </c>
    </row>
    <row r="9143" spans="1:4" x14ac:dyDescent="0.25">
      <c r="A9143" s="67">
        <v>70140031</v>
      </c>
      <c r="B9143" s="63" t="s">
        <v>998</v>
      </c>
      <c r="C9143" s="67" t="s">
        <v>74</v>
      </c>
      <c r="D9143" s="489">
        <v>35.75</v>
      </c>
    </row>
    <row r="9144" spans="1:4" x14ac:dyDescent="0.25">
      <c r="A9144" s="67">
        <v>70140032</v>
      </c>
      <c r="B9144" s="63" t="s">
        <v>999</v>
      </c>
      <c r="C9144" s="67" t="s">
        <v>74</v>
      </c>
      <c r="D9144" s="489">
        <v>71.58</v>
      </c>
    </row>
    <row r="9145" spans="1:4" x14ac:dyDescent="0.25">
      <c r="A9145" s="67">
        <v>70140030</v>
      </c>
      <c r="B9145" s="63" t="s">
        <v>1000</v>
      </c>
      <c r="C9145" s="67" t="s">
        <v>74</v>
      </c>
      <c r="D9145" s="489">
        <v>24.23</v>
      </c>
    </row>
    <row r="9146" spans="1:4" x14ac:dyDescent="0.25">
      <c r="A9146" s="67">
        <v>70140027</v>
      </c>
      <c r="B9146" s="63" t="s">
        <v>1001</v>
      </c>
      <c r="C9146" s="67" t="s">
        <v>69</v>
      </c>
      <c r="D9146" s="489">
        <v>9.5399999999999991</v>
      </c>
    </row>
    <row r="9147" spans="1:4" x14ac:dyDescent="0.25">
      <c r="A9147" s="67">
        <v>70140025</v>
      </c>
      <c r="B9147" s="63" t="s">
        <v>1002</v>
      </c>
      <c r="C9147" s="67" t="s">
        <v>69</v>
      </c>
      <c r="D9147" s="489">
        <v>12.12</v>
      </c>
    </row>
    <row r="9148" spans="1:4" x14ac:dyDescent="0.25">
      <c r="A9148" s="67">
        <v>70140029</v>
      </c>
      <c r="B9148" s="63" t="s">
        <v>1003</v>
      </c>
      <c r="C9148" s="67" t="s">
        <v>74</v>
      </c>
      <c r="D9148" s="489">
        <v>38.869999999999997</v>
      </c>
    </row>
    <row r="9149" spans="1:4" x14ac:dyDescent="0.25">
      <c r="A9149" s="67">
        <v>70140028</v>
      </c>
      <c r="B9149" s="63" t="s">
        <v>1004</v>
      </c>
      <c r="C9149" s="67" t="s">
        <v>74</v>
      </c>
      <c r="D9149" s="489">
        <v>30.07</v>
      </c>
    </row>
    <row r="9150" spans="1:4" x14ac:dyDescent="0.25">
      <c r="A9150" s="67">
        <v>70140023</v>
      </c>
      <c r="B9150" s="63" t="s">
        <v>1005</v>
      </c>
      <c r="C9150" s="67" t="s">
        <v>69</v>
      </c>
      <c r="D9150" s="489">
        <v>3.1</v>
      </c>
    </row>
    <row r="9151" spans="1:4" x14ac:dyDescent="0.25">
      <c r="A9151" s="67">
        <v>70140034</v>
      </c>
      <c r="B9151" s="63" t="s">
        <v>1006</v>
      </c>
      <c r="C9151" s="67" t="s">
        <v>74</v>
      </c>
      <c r="D9151" s="489">
        <v>28.12</v>
      </c>
    </row>
    <row r="9152" spans="1:4" x14ac:dyDescent="0.25">
      <c r="A9152" s="67">
        <v>70140033</v>
      </c>
      <c r="B9152" s="63" t="s">
        <v>1007</v>
      </c>
      <c r="C9152" s="67" t="s">
        <v>74</v>
      </c>
      <c r="D9152" s="489">
        <v>21.94</v>
      </c>
    </row>
    <row r="9153" spans="1:4" x14ac:dyDescent="0.25">
      <c r="A9153" s="67">
        <v>168300</v>
      </c>
      <c r="B9153" s="63" t="s">
        <v>12722</v>
      </c>
      <c r="C9153" s="67"/>
      <c r="D9153" s="489"/>
    </row>
    <row r="9154" spans="1:4" x14ac:dyDescent="0.25">
      <c r="A9154" s="67">
        <v>70140062</v>
      </c>
      <c r="B9154" s="63" t="s">
        <v>9593</v>
      </c>
      <c r="C9154" s="67" t="s">
        <v>77</v>
      </c>
      <c r="D9154" s="489">
        <v>700.44</v>
      </c>
    </row>
    <row r="9155" spans="1:4" ht="25" x14ac:dyDescent="0.25">
      <c r="A9155" s="67">
        <v>70140063</v>
      </c>
      <c r="B9155" s="63" t="s">
        <v>9594</v>
      </c>
      <c r="C9155" s="67" t="s">
        <v>77</v>
      </c>
      <c r="D9155" s="489">
        <v>1758.98</v>
      </c>
    </row>
    <row r="9156" spans="1:4" ht="25" x14ac:dyDescent="0.25">
      <c r="A9156" s="67">
        <v>70140064</v>
      </c>
      <c r="B9156" s="63" t="s">
        <v>9595</v>
      </c>
      <c r="C9156" s="67" t="s">
        <v>77</v>
      </c>
      <c r="D9156" s="489">
        <v>3022.45</v>
      </c>
    </row>
    <row r="9157" spans="1:4" ht="25" x14ac:dyDescent="0.25">
      <c r="A9157" s="67">
        <v>70140065</v>
      </c>
      <c r="B9157" s="63" t="s">
        <v>9596</v>
      </c>
      <c r="C9157" s="67" t="s">
        <v>77</v>
      </c>
      <c r="D9157" s="489">
        <v>5093.71</v>
      </c>
    </row>
    <row r="9158" spans="1:4" ht="25" x14ac:dyDescent="0.25">
      <c r="A9158" s="67">
        <v>70140066</v>
      </c>
      <c r="B9158" s="63" t="s">
        <v>9597</v>
      </c>
      <c r="C9158" s="67" t="s">
        <v>77</v>
      </c>
      <c r="D9158" s="489">
        <v>9938.1</v>
      </c>
    </row>
    <row r="9159" spans="1:4" x14ac:dyDescent="0.25">
      <c r="A9159" s="67">
        <v>70140052</v>
      </c>
      <c r="B9159" s="63" t="s">
        <v>9583</v>
      </c>
      <c r="C9159" s="67" t="s">
        <v>77</v>
      </c>
      <c r="D9159" s="489">
        <v>538.04999999999995</v>
      </c>
    </row>
    <row r="9160" spans="1:4" x14ac:dyDescent="0.25">
      <c r="A9160" s="67">
        <v>70140053</v>
      </c>
      <c r="B9160" s="63" t="s">
        <v>9584</v>
      </c>
      <c r="C9160" s="67" t="s">
        <v>77</v>
      </c>
      <c r="D9160" s="489">
        <v>1366.14</v>
      </c>
    </row>
    <row r="9161" spans="1:4" x14ac:dyDescent="0.25">
      <c r="A9161" s="67">
        <v>70140054</v>
      </c>
      <c r="B9161" s="63" t="s">
        <v>9585</v>
      </c>
      <c r="C9161" s="67" t="s">
        <v>77</v>
      </c>
      <c r="D9161" s="489">
        <v>2348.2800000000002</v>
      </c>
    </row>
    <row r="9162" spans="1:4" x14ac:dyDescent="0.25">
      <c r="A9162" s="67">
        <v>70140055</v>
      </c>
      <c r="B9162" s="63" t="s">
        <v>9586</v>
      </c>
      <c r="C9162" s="67" t="s">
        <v>77</v>
      </c>
      <c r="D9162" s="489">
        <v>4019.11</v>
      </c>
    </row>
    <row r="9163" spans="1:4" x14ac:dyDescent="0.25">
      <c r="A9163" s="67">
        <v>70140056</v>
      </c>
      <c r="B9163" s="63" t="s">
        <v>9587</v>
      </c>
      <c r="C9163" s="67" t="s">
        <v>77</v>
      </c>
      <c r="D9163" s="489">
        <v>7820.86</v>
      </c>
    </row>
    <row r="9164" spans="1:4" x14ac:dyDescent="0.25">
      <c r="A9164" s="67">
        <v>70140077</v>
      </c>
      <c r="B9164" s="63" t="s">
        <v>9608</v>
      </c>
      <c r="C9164" s="67" t="s">
        <v>77</v>
      </c>
      <c r="D9164" s="489">
        <v>252.43</v>
      </c>
    </row>
    <row r="9165" spans="1:4" x14ac:dyDescent="0.25">
      <c r="A9165" s="67">
        <v>70140078</v>
      </c>
      <c r="B9165" s="63" t="s">
        <v>9609</v>
      </c>
      <c r="C9165" s="67" t="s">
        <v>77</v>
      </c>
      <c r="D9165" s="489">
        <v>715.21</v>
      </c>
    </row>
    <row r="9166" spans="1:4" x14ac:dyDescent="0.25">
      <c r="A9166" s="67">
        <v>70140079</v>
      </c>
      <c r="B9166" s="63" t="s">
        <v>9610</v>
      </c>
      <c r="C9166" s="67" t="s">
        <v>77</v>
      </c>
      <c r="D9166" s="489">
        <v>1324.02</v>
      </c>
    </row>
    <row r="9167" spans="1:4" x14ac:dyDescent="0.25">
      <c r="A9167" s="67">
        <v>70140080</v>
      </c>
      <c r="B9167" s="63" t="s">
        <v>9611</v>
      </c>
      <c r="C9167" s="67" t="s">
        <v>77</v>
      </c>
      <c r="D9167" s="489">
        <v>2366.0700000000002</v>
      </c>
    </row>
    <row r="9168" spans="1:4" x14ac:dyDescent="0.25">
      <c r="A9168" s="67">
        <v>70140081</v>
      </c>
      <c r="B9168" s="63" t="s">
        <v>9612</v>
      </c>
      <c r="C9168" s="67" t="s">
        <v>77</v>
      </c>
      <c r="D9168" s="489">
        <v>4394.6499999999996</v>
      </c>
    </row>
    <row r="9169" spans="1:4" x14ac:dyDescent="0.25">
      <c r="A9169" s="67">
        <v>70140067</v>
      </c>
      <c r="B9169" s="63" t="s">
        <v>9598</v>
      </c>
      <c r="C9169" s="67" t="s">
        <v>77</v>
      </c>
      <c r="D9169" s="489">
        <v>717</v>
      </c>
    </row>
    <row r="9170" spans="1:4" ht="25" x14ac:dyDescent="0.25">
      <c r="A9170" s="67">
        <v>70140068</v>
      </c>
      <c r="B9170" s="63" t="s">
        <v>9599</v>
      </c>
      <c r="C9170" s="67" t="s">
        <v>77</v>
      </c>
      <c r="D9170" s="489">
        <v>1653.18</v>
      </c>
    </row>
    <row r="9171" spans="1:4" ht="25" x14ac:dyDescent="0.25">
      <c r="A9171" s="67">
        <v>70140069</v>
      </c>
      <c r="B9171" s="63" t="s">
        <v>9600</v>
      </c>
      <c r="C9171" s="67" t="s">
        <v>77</v>
      </c>
      <c r="D9171" s="489">
        <v>3130.97</v>
      </c>
    </row>
    <row r="9172" spans="1:4" ht="25" x14ac:dyDescent="0.25">
      <c r="A9172" s="67">
        <v>70140070</v>
      </c>
      <c r="B9172" s="63" t="s">
        <v>9601</v>
      </c>
      <c r="C9172" s="67" t="s">
        <v>77</v>
      </c>
      <c r="D9172" s="489">
        <v>5772.29</v>
      </c>
    </row>
    <row r="9173" spans="1:4" ht="25" x14ac:dyDescent="0.25">
      <c r="A9173" s="67">
        <v>70140071</v>
      </c>
      <c r="B9173" s="63" t="s">
        <v>9602</v>
      </c>
      <c r="C9173" s="67" t="s">
        <v>77</v>
      </c>
      <c r="D9173" s="489">
        <v>12219.11</v>
      </c>
    </row>
    <row r="9174" spans="1:4" x14ac:dyDescent="0.25">
      <c r="A9174" s="67">
        <v>70140057</v>
      </c>
      <c r="B9174" s="63" t="s">
        <v>9588</v>
      </c>
      <c r="C9174" s="67" t="s">
        <v>77</v>
      </c>
      <c r="D9174" s="489">
        <v>550.79999999999995</v>
      </c>
    </row>
    <row r="9175" spans="1:4" x14ac:dyDescent="0.25">
      <c r="A9175" s="67">
        <v>70140058</v>
      </c>
      <c r="B9175" s="63" t="s">
        <v>9589</v>
      </c>
      <c r="C9175" s="67" t="s">
        <v>77</v>
      </c>
      <c r="D9175" s="489">
        <v>1340.88</v>
      </c>
    </row>
    <row r="9176" spans="1:4" x14ac:dyDescent="0.25">
      <c r="A9176" s="67">
        <v>70140059</v>
      </c>
      <c r="B9176" s="63" t="s">
        <v>9590</v>
      </c>
      <c r="C9176" s="67" t="s">
        <v>77</v>
      </c>
      <c r="D9176" s="489">
        <v>2580.34</v>
      </c>
    </row>
    <row r="9177" spans="1:4" x14ac:dyDescent="0.25">
      <c r="A9177" s="67">
        <v>70140060</v>
      </c>
      <c r="B9177" s="63" t="s">
        <v>9591</v>
      </c>
      <c r="C9177" s="67" t="s">
        <v>77</v>
      </c>
      <c r="D9177" s="489">
        <v>4777.51</v>
      </c>
    </row>
    <row r="9178" spans="1:4" x14ac:dyDescent="0.25">
      <c r="A9178" s="67">
        <v>70140061</v>
      </c>
      <c r="B9178" s="63" t="s">
        <v>9592</v>
      </c>
      <c r="C9178" s="67" t="s">
        <v>77</v>
      </c>
      <c r="D9178" s="489">
        <v>10220.85</v>
      </c>
    </row>
    <row r="9179" spans="1:4" x14ac:dyDescent="0.25">
      <c r="A9179" s="67">
        <v>70140153</v>
      </c>
      <c r="B9179" s="63" t="s">
        <v>12882</v>
      </c>
      <c r="C9179" s="67" t="s">
        <v>77</v>
      </c>
      <c r="D9179" s="489">
        <v>258.66000000000003</v>
      </c>
    </row>
    <row r="9180" spans="1:4" x14ac:dyDescent="0.25">
      <c r="A9180" s="67">
        <v>70140154</v>
      </c>
      <c r="B9180" s="63" t="s">
        <v>12883</v>
      </c>
      <c r="C9180" s="67" t="s">
        <v>77</v>
      </c>
      <c r="D9180" s="489">
        <v>554.83000000000004</v>
      </c>
    </row>
    <row r="9181" spans="1:4" x14ac:dyDescent="0.25">
      <c r="A9181" s="67">
        <v>70140155</v>
      </c>
      <c r="B9181" s="63" t="s">
        <v>12884</v>
      </c>
      <c r="C9181" s="67" t="s">
        <v>77</v>
      </c>
      <c r="D9181" s="489">
        <v>696.28</v>
      </c>
    </row>
    <row r="9182" spans="1:4" x14ac:dyDescent="0.25">
      <c r="A9182" s="67">
        <v>70140072</v>
      </c>
      <c r="B9182" s="63" t="s">
        <v>9603</v>
      </c>
      <c r="C9182" s="67" t="s">
        <v>77</v>
      </c>
      <c r="D9182" s="489">
        <v>538.67999999999995</v>
      </c>
    </row>
    <row r="9183" spans="1:4" x14ac:dyDescent="0.25">
      <c r="A9183" s="67">
        <v>70140073</v>
      </c>
      <c r="B9183" s="63" t="s">
        <v>9604</v>
      </c>
      <c r="C9183" s="67" t="s">
        <v>77</v>
      </c>
      <c r="D9183" s="489">
        <v>1414.6</v>
      </c>
    </row>
    <row r="9184" spans="1:4" x14ac:dyDescent="0.25">
      <c r="A9184" s="67">
        <v>70140074</v>
      </c>
      <c r="B9184" s="63" t="s">
        <v>9605</v>
      </c>
      <c r="C9184" s="67" t="s">
        <v>77</v>
      </c>
      <c r="D9184" s="489">
        <v>2476.75</v>
      </c>
    </row>
    <row r="9185" spans="1:4" x14ac:dyDescent="0.25">
      <c r="A9185" s="67">
        <v>70140075</v>
      </c>
      <c r="B9185" s="63" t="s">
        <v>9606</v>
      </c>
      <c r="C9185" s="67" t="s">
        <v>77</v>
      </c>
      <c r="D9185" s="489">
        <v>4237.57</v>
      </c>
    </row>
    <row r="9186" spans="1:4" x14ac:dyDescent="0.25">
      <c r="A9186" s="67">
        <v>70140076</v>
      </c>
      <c r="B9186" s="63" t="s">
        <v>9607</v>
      </c>
      <c r="C9186" s="67" t="s">
        <v>77</v>
      </c>
      <c r="D9186" s="489">
        <v>8090</v>
      </c>
    </row>
    <row r="9187" spans="1:4" x14ac:dyDescent="0.25">
      <c r="A9187" s="67">
        <v>168384</v>
      </c>
      <c r="B9187" s="63" t="s">
        <v>14220</v>
      </c>
      <c r="C9187" s="67" t="s">
        <v>77</v>
      </c>
      <c r="D9187" s="489">
        <v>2140.2800000000002</v>
      </c>
    </row>
    <row r="9188" spans="1:4" x14ac:dyDescent="0.25">
      <c r="A9188" s="67">
        <v>168385</v>
      </c>
      <c r="B9188" s="63" t="s">
        <v>14221</v>
      </c>
      <c r="C9188" s="67" t="s">
        <v>77</v>
      </c>
      <c r="D9188" s="489">
        <v>3353.09</v>
      </c>
    </row>
    <row r="9189" spans="1:4" x14ac:dyDescent="0.25">
      <c r="A9189" s="67">
        <v>168386</v>
      </c>
      <c r="B9189" s="63" t="s">
        <v>14222</v>
      </c>
      <c r="C9189" s="67" t="s">
        <v>77</v>
      </c>
      <c r="D9189" s="489">
        <v>4756.1499999999996</v>
      </c>
    </row>
    <row r="9190" spans="1:4" x14ac:dyDescent="0.25">
      <c r="A9190" s="67">
        <v>70140082</v>
      </c>
      <c r="B9190" s="63" t="s">
        <v>9613</v>
      </c>
      <c r="C9190" s="67" t="s">
        <v>77</v>
      </c>
      <c r="D9190" s="489">
        <v>75.05</v>
      </c>
    </row>
    <row r="9191" spans="1:4" x14ac:dyDescent="0.25">
      <c r="A9191" s="67">
        <v>70140083</v>
      </c>
      <c r="B9191" s="63" t="s">
        <v>9614</v>
      </c>
      <c r="C9191" s="67" t="s">
        <v>77</v>
      </c>
      <c r="D9191" s="489">
        <v>432.6</v>
      </c>
    </row>
    <row r="9192" spans="1:4" x14ac:dyDescent="0.25">
      <c r="A9192" s="67">
        <v>168900</v>
      </c>
      <c r="B9192" s="63" t="s">
        <v>15867</v>
      </c>
      <c r="C9192" s="67"/>
      <c r="D9192" s="489"/>
    </row>
    <row r="9193" spans="1:4" x14ac:dyDescent="0.25">
      <c r="A9193" s="67">
        <v>70140240</v>
      </c>
      <c r="B9193" s="63" t="s">
        <v>16234</v>
      </c>
      <c r="C9193" s="67" t="s">
        <v>74</v>
      </c>
      <c r="D9193" s="489">
        <v>2.16</v>
      </c>
    </row>
    <row r="9194" spans="1:4" x14ac:dyDescent="0.25">
      <c r="A9194" s="67">
        <v>70140244</v>
      </c>
      <c r="B9194" s="63" t="s">
        <v>16235</v>
      </c>
      <c r="C9194" s="67" t="s">
        <v>74</v>
      </c>
      <c r="D9194" s="489">
        <v>4.34</v>
      </c>
    </row>
    <row r="9195" spans="1:4" x14ac:dyDescent="0.25">
      <c r="A9195" s="67">
        <v>70140251</v>
      </c>
      <c r="B9195" s="63" t="s">
        <v>16236</v>
      </c>
      <c r="C9195" s="67" t="s">
        <v>74</v>
      </c>
      <c r="D9195" s="489">
        <v>13.06</v>
      </c>
    </row>
    <row r="9196" spans="1:4" x14ac:dyDescent="0.25">
      <c r="A9196" s="67">
        <v>70140252</v>
      </c>
      <c r="B9196" s="63" t="s">
        <v>16237</v>
      </c>
      <c r="C9196" s="67" t="s">
        <v>74</v>
      </c>
      <c r="D9196" s="489">
        <v>15.45</v>
      </c>
    </row>
    <row r="9197" spans="1:4" x14ac:dyDescent="0.25">
      <c r="A9197" s="67">
        <v>70140245</v>
      </c>
      <c r="B9197" s="63" t="s">
        <v>16238</v>
      </c>
      <c r="C9197" s="67" t="s">
        <v>74</v>
      </c>
      <c r="D9197" s="489">
        <v>4.84</v>
      </c>
    </row>
    <row r="9198" spans="1:4" x14ac:dyDescent="0.25">
      <c r="A9198" s="67">
        <v>70140253</v>
      </c>
      <c r="B9198" s="63" t="s">
        <v>16239</v>
      </c>
      <c r="C9198" s="67" t="s">
        <v>74</v>
      </c>
      <c r="D9198" s="489">
        <v>18.2</v>
      </c>
    </row>
    <row r="9199" spans="1:4" x14ac:dyDescent="0.25">
      <c r="A9199" s="67">
        <v>70140241</v>
      </c>
      <c r="B9199" s="63" t="s">
        <v>16240</v>
      </c>
      <c r="C9199" s="67" t="s">
        <v>74</v>
      </c>
      <c r="D9199" s="489">
        <v>2.68</v>
      </c>
    </row>
    <row r="9200" spans="1:4" x14ac:dyDescent="0.25">
      <c r="A9200" s="67">
        <v>70140254</v>
      </c>
      <c r="B9200" s="63" t="s">
        <v>16241</v>
      </c>
      <c r="C9200" s="67" t="s">
        <v>74</v>
      </c>
      <c r="D9200" s="489">
        <v>22.55</v>
      </c>
    </row>
    <row r="9201" spans="1:4" x14ac:dyDescent="0.25">
      <c r="A9201" s="67">
        <v>70140246</v>
      </c>
      <c r="B9201" s="63" t="s">
        <v>16242</v>
      </c>
      <c r="C9201" s="67" t="s">
        <v>74</v>
      </c>
      <c r="D9201" s="489">
        <v>5.54</v>
      </c>
    </row>
    <row r="9202" spans="1:4" x14ac:dyDescent="0.25">
      <c r="A9202" s="67">
        <v>70140255</v>
      </c>
      <c r="B9202" s="63" t="s">
        <v>16243</v>
      </c>
      <c r="C9202" s="67" t="s">
        <v>74</v>
      </c>
      <c r="D9202" s="489">
        <v>27.33</v>
      </c>
    </row>
    <row r="9203" spans="1:4" x14ac:dyDescent="0.25">
      <c r="A9203" s="67">
        <v>70140247</v>
      </c>
      <c r="B9203" s="63" t="s">
        <v>16244</v>
      </c>
      <c r="C9203" s="67" t="s">
        <v>74</v>
      </c>
      <c r="D9203" s="489">
        <v>6.34</v>
      </c>
    </row>
    <row r="9204" spans="1:4" x14ac:dyDescent="0.25">
      <c r="A9204" s="67">
        <v>70140242</v>
      </c>
      <c r="B9204" s="63" t="s">
        <v>16245</v>
      </c>
      <c r="C9204" s="67" t="s">
        <v>74</v>
      </c>
      <c r="D9204" s="489">
        <v>3.58</v>
      </c>
    </row>
    <row r="9205" spans="1:4" x14ac:dyDescent="0.25">
      <c r="A9205" s="67">
        <v>70140248</v>
      </c>
      <c r="B9205" s="63" t="s">
        <v>16246</v>
      </c>
      <c r="C9205" s="67" t="s">
        <v>74</v>
      </c>
      <c r="D9205" s="489">
        <v>7.51</v>
      </c>
    </row>
    <row r="9206" spans="1:4" x14ac:dyDescent="0.25">
      <c r="A9206" s="67">
        <v>70140243</v>
      </c>
      <c r="B9206" s="63" t="s">
        <v>16247</v>
      </c>
      <c r="C9206" s="67" t="s">
        <v>74</v>
      </c>
      <c r="D9206" s="489">
        <v>4.03</v>
      </c>
    </row>
    <row r="9207" spans="1:4" x14ac:dyDescent="0.25">
      <c r="A9207" s="67">
        <v>70140249</v>
      </c>
      <c r="B9207" s="63" t="s">
        <v>16248</v>
      </c>
      <c r="C9207" s="67" t="s">
        <v>74</v>
      </c>
      <c r="D9207" s="489">
        <v>9.08</v>
      </c>
    </row>
    <row r="9208" spans="1:4" x14ac:dyDescent="0.25">
      <c r="A9208" s="67">
        <v>70140250</v>
      </c>
      <c r="B9208" s="63" t="s">
        <v>16249</v>
      </c>
      <c r="C9208" s="67" t="s">
        <v>74</v>
      </c>
      <c r="D9208" s="489">
        <v>11.07</v>
      </c>
    </row>
    <row r="9209" spans="1:4" x14ac:dyDescent="0.25">
      <c r="A9209" s="67">
        <v>70140257</v>
      </c>
      <c r="B9209" s="63" t="s">
        <v>16250</v>
      </c>
      <c r="C9209" s="67" t="s">
        <v>74</v>
      </c>
      <c r="D9209" s="489">
        <v>9.33</v>
      </c>
    </row>
    <row r="9210" spans="1:4" x14ac:dyDescent="0.25">
      <c r="A9210" s="67">
        <v>70140259</v>
      </c>
      <c r="B9210" s="63" t="s">
        <v>16251</v>
      </c>
      <c r="C9210" s="67" t="s">
        <v>74</v>
      </c>
      <c r="D9210" s="489">
        <v>15.18</v>
      </c>
    </row>
    <row r="9211" spans="1:4" x14ac:dyDescent="0.25">
      <c r="A9211" s="67">
        <v>70140258</v>
      </c>
      <c r="B9211" s="63" t="s">
        <v>16252</v>
      </c>
      <c r="C9211" s="67" t="s">
        <v>74</v>
      </c>
      <c r="D9211" s="489">
        <v>12.08</v>
      </c>
    </row>
    <row r="9212" spans="1:4" x14ac:dyDescent="0.25">
      <c r="A9212" s="67">
        <v>70140260</v>
      </c>
      <c r="B9212" s="63" t="s">
        <v>16253</v>
      </c>
      <c r="C9212" s="67" t="s">
        <v>74</v>
      </c>
      <c r="D9212" s="489">
        <v>19.149999999999999</v>
      </c>
    </row>
    <row r="9213" spans="1:4" x14ac:dyDescent="0.25">
      <c r="A9213" s="67">
        <v>70140261</v>
      </c>
      <c r="B9213" s="63" t="s">
        <v>16254</v>
      </c>
      <c r="C9213" s="67" t="s">
        <v>74</v>
      </c>
      <c r="D9213" s="489">
        <v>23.12</v>
      </c>
    </row>
    <row r="9214" spans="1:4" x14ac:dyDescent="0.25">
      <c r="A9214" s="67">
        <v>70140262</v>
      </c>
      <c r="B9214" s="63" t="s">
        <v>16255</v>
      </c>
      <c r="C9214" s="67" t="s">
        <v>74</v>
      </c>
      <c r="D9214" s="489">
        <v>29.04</v>
      </c>
    </row>
    <row r="9215" spans="1:4" x14ac:dyDescent="0.25">
      <c r="A9215" s="67">
        <v>70140256</v>
      </c>
      <c r="B9215" s="63" t="s">
        <v>16256</v>
      </c>
      <c r="C9215" s="67" t="s">
        <v>74</v>
      </c>
      <c r="D9215" s="489">
        <v>7.37</v>
      </c>
    </row>
    <row r="9216" spans="1:4" x14ac:dyDescent="0.25">
      <c r="A9216" s="67">
        <v>70140263</v>
      </c>
      <c r="B9216" s="63" t="s">
        <v>16257</v>
      </c>
      <c r="C9216" s="67" t="s">
        <v>74</v>
      </c>
      <c r="D9216" s="489">
        <v>38.86</v>
      </c>
    </row>
    <row r="9217" spans="1:4" x14ac:dyDescent="0.25">
      <c r="A9217" s="67">
        <v>70140266</v>
      </c>
      <c r="B9217" s="63" t="s">
        <v>16258</v>
      </c>
      <c r="C9217" s="67" t="s">
        <v>74</v>
      </c>
      <c r="D9217" s="489">
        <v>12.43</v>
      </c>
    </row>
    <row r="9218" spans="1:4" x14ac:dyDescent="0.25">
      <c r="A9218" s="67">
        <v>70140268</v>
      </c>
      <c r="B9218" s="63" t="s">
        <v>16259</v>
      </c>
      <c r="C9218" s="67" t="s">
        <v>74</v>
      </c>
      <c r="D9218" s="489">
        <v>17.239999999999998</v>
      </c>
    </row>
    <row r="9219" spans="1:4" x14ac:dyDescent="0.25">
      <c r="A9219" s="67">
        <v>70140267</v>
      </c>
      <c r="B9219" s="63" t="s">
        <v>16260</v>
      </c>
      <c r="C9219" s="67" t="s">
        <v>74</v>
      </c>
      <c r="D9219" s="489">
        <v>14.49</v>
      </c>
    </row>
    <row r="9220" spans="1:4" x14ac:dyDescent="0.25">
      <c r="A9220" s="67">
        <v>70140264</v>
      </c>
      <c r="B9220" s="63" t="s">
        <v>16261</v>
      </c>
      <c r="C9220" s="67" t="s">
        <v>74</v>
      </c>
      <c r="D9220" s="489">
        <v>9.4</v>
      </c>
    </row>
    <row r="9221" spans="1:4" x14ac:dyDescent="0.25">
      <c r="A9221" s="67">
        <v>70140269</v>
      </c>
      <c r="B9221" s="63" t="s">
        <v>16262</v>
      </c>
      <c r="C9221" s="67" t="s">
        <v>74</v>
      </c>
      <c r="D9221" s="489">
        <v>19.8</v>
      </c>
    </row>
    <row r="9222" spans="1:4" x14ac:dyDescent="0.25">
      <c r="A9222" s="67">
        <v>70140270</v>
      </c>
      <c r="B9222" s="63" t="s">
        <v>16263</v>
      </c>
      <c r="C9222" s="67" t="s">
        <v>74</v>
      </c>
      <c r="D9222" s="489">
        <v>23.74</v>
      </c>
    </row>
    <row r="9223" spans="1:4" x14ac:dyDescent="0.25">
      <c r="A9223" s="67">
        <v>70140271</v>
      </c>
      <c r="B9223" s="63" t="s">
        <v>16264</v>
      </c>
      <c r="C9223" s="67" t="s">
        <v>74</v>
      </c>
      <c r="D9223" s="489">
        <v>26.29</v>
      </c>
    </row>
    <row r="9224" spans="1:4" x14ac:dyDescent="0.25">
      <c r="A9224" s="67">
        <v>70140265</v>
      </c>
      <c r="B9224" s="63" t="s">
        <v>16265</v>
      </c>
      <c r="C9224" s="67" t="s">
        <v>74</v>
      </c>
      <c r="D9224" s="489">
        <v>10.65</v>
      </c>
    </row>
    <row r="9225" spans="1:4" x14ac:dyDescent="0.25">
      <c r="A9225" s="67">
        <v>70140272</v>
      </c>
      <c r="B9225" s="63" t="s">
        <v>16266</v>
      </c>
      <c r="C9225" s="67" t="s">
        <v>74</v>
      </c>
      <c r="D9225" s="489">
        <v>32.81</v>
      </c>
    </row>
    <row r="9226" spans="1:4" x14ac:dyDescent="0.25">
      <c r="A9226" s="67">
        <v>70140161</v>
      </c>
      <c r="B9226" s="63" t="s">
        <v>15868</v>
      </c>
      <c r="C9226" s="67" t="s">
        <v>77</v>
      </c>
      <c r="D9226" s="489">
        <v>5722.53</v>
      </c>
    </row>
    <row r="9227" spans="1:4" x14ac:dyDescent="0.25">
      <c r="A9227" s="67">
        <v>70140171</v>
      </c>
      <c r="B9227" s="63" t="s">
        <v>15869</v>
      </c>
      <c r="C9227" s="67" t="s">
        <v>77</v>
      </c>
      <c r="D9227" s="489">
        <v>294.57</v>
      </c>
    </row>
    <row r="9228" spans="1:4" x14ac:dyDescent="0.25">
      <c r="A9228" s="67">
        <v>70140172</v>
      </c>
      <c r="B9228" s="63" t="s">
        <v>15870</v>
      </c>
      <c r="C9228" s="67" t="s">
        <v>77</v>
      </c>
      <c r="D9228" s="489">
        <v>294.57</v>
      </c>
    </row>
    <row r="9229" spans="1:4" x14ac:dyDescent="0.25">
      <c r="A9229" s="67">
        <v>70140173</v>
      </c>
      <c r="B9229" s="63" t="s">
        <v>15871</v>
      </c>
      <c r="C9229" s="67" t="s">
        <v>77</v>
      </c>
      <c r="D9229" s="489">
        <v>294.57</v>
      </c>
    </row>
    <row r="9230" spans="1:4" ht="37.5" x14ac:dyDescent="0.25">
      <c r="A9230" s="67">
        <v>70140189</v>
      </c>
      <c r="B9230" s="63" t="s">
        <v>16267</v>
      </c>
      <c r="C9230" s="67" t="s">
        <v>77</v>
      </c>
      <c r="D9230" s="489">
        <v>5719.12</v>
      </c>
    </row>
    <row r="9231" spans="1:4" ht="37.5" x14ac:dyDescent="0.25">
      <c r="A9231" s="67">
        <v>70140190</v>
      </c>
      <c r="B9231" s="63" t="s">
        <v>16268</v>
      </c>
      <c r="C9231" s="67" t="s">
        <v>77</v>
      </c>
      <c r="D9231" s="489">
        <v>8470.8700000000008</v>
      </c>
    </row>
    <row r="9232" spans="1:4" x14ac:dyDescent="0.25">
      <c r="A9232" s="67">
        <v>161000</v>
      </c>
      <c r="B9232" s="63" t="s">
        <v>12723</v>
      </c>
      <c r="C9232" s="67"/>
      <c r="D9232" s="489"/>
    </row>
    <row r="9233" spans="1:4" x14ac:dyDescent="0.25">
      <c r="A9233" s="67">
        <v>70140011</v>
      </c>
      <c r="B9233" s="63" t="s">
        <v>1008</v>
      </c>
      <c r="C9233" s="67" t="s">
        <v>77</v>
      </c>
      <c r="D9233" s="489">
        <v>404.76</v>
      </c>
    </row>
    <row r="9234" spans="1:4" x14ac:dyDescent="0.25">
      <c r="A9234" s="67">
        <v>70140009</v>
      </c>
      <c r="B9234" s="63" t="s">
        <v>1009</v>
      </c>
      <c r="C9234" s="67" t="s">
        <v>77</v>
      </c>
      <c r="D9234" s="489">
        <v>172.51</v>
      </c>
    </row>
    <row r="9235" spans="1:4" x14ac:dyDescent="0.25">
      <c r="A9235" s="67">
        <v>70140014</v>
      </c>
      <c r="B9235" s="63" t="s">
        <v>1010</v>
      </c>
      <c r="C9235" s="67" t="s">
        <v>77</v>
      </c>
      <c r="D9235" s="489">
        <v>331.92</v>
      </c>
    </row>
    <row r="9236" spans="1:4" x14ac:dyDescent="0.25">
      <c r="A9236" s="67">
        <v>70140010</v>
      </c>
      <c r="B9236" s="63" t="s">
        <v>1011</v>
      </c>
      <c r="C9236" s="67" t="s">
        <v>77</v>
      </c>
      <c r="D9236" s="489">
        <v>335.48</v>
      </c>
    </row>
    <row r="9237" spans="1:4" x14ac:dyDescent="0.25">
      <c r="A9237" s="67">
        <v>70140013</v>
      </c>
      <c r="B9237" s="63" t="s">
        <v>1012</v>
      </c>
      <c r="C9237" s="67" t="s">
        <v>77</v>
      </c>
      <c r="D9237" s="489">
        <v>2366.64</v>
      </c>
    </row>
    <row r="9238" spans="1:4" x14ac:dyDescent="0.25">
      <c r="A9238" s="67">
        <v>70140012</v>
      </c>
      <c r="B9238" s="63" t="s">
        <v>1013</v>
      </c>
      <c r="C9238" s="67" t="s">
        <v>69</v>
      </c>
      <c r="D9238" s="489">
        <v>42.28</v>
      </c>
    </row>
    <row r="9239" spans="1:4" x14ac:dyDescent="0.25">
      <c r="A9239" s="67">
        <v>70140015</v>
      </c>
      <c r="B9239" s="63" t="s">
        <v>1014</v>
      </c>
      <c r="C9239" s="67" t="s">
        <v>77</v>
      </c>
      <c r="D9239" s="489">
        <v>514.87</v>
      </c>
    </row>
    <row r="9240" spans="1:4" x14ac:dyDescent="0.25">
      <c r="A9240" s="67">
        <v>70140004</v>
      </c>
      <c r="B9240" s="63" t="s">
        <v>1015</v>
      </c>
      <c r="C9240" s="67" t="s">
        <v>77</v>
      </c>
      <c r="D9240" s="489">
        <v>4107.3500000000004</v>
      </c>
    </row>
    <row r="9241" spans="1:4" x14ac:dyDescent="0.25">
      <c r="A9241" s="67">
        <v>70140001</v>
      </c>
      <c r="B9241" s="63" t="s">
        <v>1016</v>
      </c>
      <c r="C9241" s="67" t="s">
        <v>75</v>
      </c>
      <c r="D9241" s="489">
        <v>593.70000000000005</v>
      </c>
    </row>
    <row r="9242" spans="1:4" x14ac:dyDescent="0.25">
      <c r="A9242" s="67">
        <v>70140002</v>
      </c>
      <c r="B9242" s="63" t="s">
        <v>1017</v>
      </c>
      <c r="C9242" s="67" t="s">
        <v>75</v>
      </c>
      <c r="D9242" s="489">
        <v>668.26</v>
      </c>
    </row>
    <row r="9243" spans="1:4" x14ac:dyDescent="0.25">
      <c r="A9243" s="67">
        <v>70140003</v>
      </c>
      <c r="B9243" s="63" t="s">
        <v>1018</v>
      </c>
      <c r="C9243" s="67" t="s">
        <v>77</v>
      </c>
      <c r="D9243" s="489">
        <v>381.12</v>
      </c>
    </row>
    <row r="9244" spans="1:4" x14ac:dyDescent="0.25">
      <c r="A9244" s="67">
        <v>70140008</v>
      </c>
      <c r="B9244" s="63" t="s">
        <v>1019</v>
      </c>
      <c r="C9244" s="67" t="s">
        <v>74</v>
      </c>
      <c r="D9244" s="489">
        <v>209.6</v>
      </c>
    </row>
    <row r="9245" spans="1:4" x14ac:dyDescent="0.25">
      <c r="A9245" s="67">
        <v>70140005</v>
      </c>
      <c r="B9245" s="63" t="s">
        <v>1020</v>
      </c>
      <c r="C9245" s="67" t="s">
        <v>77</v>
      </c>
      <c r="D9245" s="489">
        <v>3280.99</v>
      </c>
    </row>
    <row r="9246" spans="1:4" x14ac:dyDescent="0.25">
      <c r="A9246" s="67">
        <v>168600</v>
      </c>
      <c r="B9246" s="63" t="s">
        <v>12724</v>
      </c>
      <c r="C9246" s="67"/>
      <c r="D9246" s="489"/>
    </row>
    <row r="9247" spans="1:4" x14ac:dyDescent="0.25">
      <c r="A9247" s="67">
        <v>70140116</v>
      </c>
      <c r="B9247" s="63" t="s">
        <v>1021</v>
      </c>
      <c r="C9247" s="67" t="s">
        <v>84</v>
      </c>
      <c r="D9247" s="489">
        <v>6156.17</v>
      </c>
    </row>
    <row r="9248" spans="1:4" x14ac:dyDescent="0.25">
      <c r="A9248" s="67">
        <v>70140117</v>
      </c>
      <c r="B9248" s="63" t="s">
        <v>1022</v>
      </c>
      <c r="C9248" s="67" t="s">
        <v>84</v>
      </c>
      <c r="D9248" s="489">
        <v>7621.63</v>
      </c>
    </row>
    <row r="9249" spans="1:4" x14ac:dyDescent="0.25">
      <c r="A9249" s="67">
        <v>70140115</v>
      </c>
      <c r="B9249" s="63" t="s">
        <v>1023</v>
      </c>
      <c r="C9249" s="67" t="s">
        <v>84</v>
      </c>
      <c r="D9249" s="489">
        <v>4708.5</v>
      </c>
    </row>
    <row r="9250" spans="1:4" x14ac:dyDescent="0.25">
      <c r="A9250" s="67">
        <v>70140118</v>
      </c>
      <c r="B9250" s="63" t="s">
        <v>1024</v>
      </c>
      <c r="C9250" s="67" t="s">
        <v>75</v>
      </c>
      <c r="D9250" s="489">
        <v>100.53</v>
      </c>
    </row>
    <row r="9251" spans="1:4" x14ac:dyDescent="0.25">
      <c r="A9251" s="67"/>
      <c r="B9251" s="63" t="s">
        <v>12725</v>
      </c>
      <c r="C9251" s="67"/>
      <c r="D9251" s="489"/>
    </row>
    <row r="9252" spans="1:4" x14ac:dyDescent="0.25">
      <c r="A9252" s="67" t="s">
        <v>16615</v>
      </c>
      <c r="B9252" s="63" t="s">
        <v>12726</v>
      </c>
      <c r="C9252" s="67"/>
      <c r="D9252" s="489"/>
    </row>
    <row r="9253" spans="1:4" x14ac:dyDescent="0.25">
      <c r="A9253" s="67">
        <v>70030024</v>
      </c>
      <c r="B9253" s="63" t="s">
        <v>1025</v>
      </c>
      <c r="C9253" s="67" t="s">
        <v>71</v>
      </c>
      <c r="D9253" s="489">
        <v>11.39</v>
      </c>
    </row>
    <row r="9254" spans="1:4" x14ac:dyDescent="0.25">
      <c r="A9254" s="67">
        <v>70030030</v>
      </c>
      <c r="B9254" s="63" t="s">
        <v>1026</v>
      </c>
      <c r="C9254" s="67" t="s">
        <v>71</v>
      </c>
      <c r="D9254" s="489">
        <v>9.2200000000000006</v>
      </c>
    </row>
    <row r="9255" spans="1:4" x14ac:dyDescent="0.25">
      <c r="A9255" s="67">
        <v>70030036</v>
      </c>
      <c r="B9255" s="63" t="s">
        <v>1027</v>
      </c>
      <c r="C9255" s="67" t="s">
        <v>71</v>
      </c>
      <c r="D9255" s="489">
        <v>7.13</v>
      </c>
    </row>
    <row r="9256" spans="1:4" ht="25" x14ac:dyDescent="0.25">
      <c r="A9256" s="67">
        <v>70030020</v>
      </c>
      <c r="B9256" s="63" t="s">
        <v>1028</v>
      </c>
      <c r="C9256" s="67" t="s">
        <v>71</v>
      </c>
      <c r="D9256" s="489">
        <v>33.54</v>
      </c>
    </row>
    <row r="9257" spans="1:4" ht="25" x14ac:dyDescent="0.25">
      <c r="A9257" s="67">
        <v>70030026</v>
      </c>
      <c r="B9257" s="63" t="s">
        <v>1029</v>
      </c>
      <c r="C9257" s="67" t="s">
        <v>71</v>
      </c>
      <c r="D9257" s="489">
        <v>27.48</v>
      </c>
    </row>
    <row r="9258" spans="1:4" ht="25" x14ac:dyDescent="0.25">
      <c r="A9258" s="67">
        <v>70030032</v>
      </c>
      <c r="B9258" s="63" t="s">
        <v>1030</v>
      </c>
      <c r="C9258" s="67" t="s">
        <v>71</v>
      </c>
      <c r="D9258" s="489">
        <v>19.989999999999998</v>
      </c>
    </row>
    <row r="9259" spans="1:4" x14ac:dyDescent="0.25">
      <c r="A9259" s="67">
        <v>70030019</v>
      </c>
      <c r="B9259" s="63" t="s">
        <v>1031</v>
      </c>
      <c r="C9259" s="67" t="s">
        <v>71</v>
      </c>
      <c r="D9259" s="489">
        <v>11.56</v>
      </c>
    </row>
    <row r="9260" spans="1:4" x14ac:dyDescent="0.25">
      <c r="A9260" s="67">
        <v>70030025</v>
      </c>
      <c r="B9260" s="63" t="s">
        <v>1032</v>
      </c>
      <c r="C9260" s="67" t="s">
        <v>71</v>
      </c>
      <c r="D9260" s="489">
        <v>9.64</v>
      </c>
    </row>
    <row r="9261" spans="1:4" x14ac:dyDescent="0.25">
      <c r="A9261" s="67">
        <v>70030031</v>
      </c>
      <c r="B9261" s="63" t="s">
        <v>1033</v>
      </c>
      <c r="C9261" s="67" t="s">
        <v>71</v>
      </c>
      <c r="D9261" s="489">
        <v>7.72</v>
      </c>
    </row>
    <row r="9262" spans="1:4" x14ac:dyDescent="0.25">
      <c r="A9262" s="67">
        <v>70030021</v>
      </c>
      <c r="B9262" s="63" t="s">
        <v>1034</v>
      </c>
      <c r="C9262" s="67" t="s">
        <v>71</v>
      </c>
      <c r="D9262" s="489">
        <v>188.47</v>
      </c>
    </row>
    <row r="9263" spans="1:4" x14ac:dyDescent="0.25">
      <c r="A9263" s="67">
        <v>70030027</v>
      </c>
      <c r="B9263" s="63" t="s">
        <v>1035</v>
      </c>
      <c r="C9263" s="67" t="s">
        <v>71</v>
      </c>
      <c r="D9263" s="489">
        <v>182.11</v>
      </c>
    </row>
    <row r="9264" spans="1:4" x14ac:dyDescent="0.25">
      <c r="A9264" s="67">
        <v>70030033</v>
      </c>
      <c r="B9264" s="63" t="s">
        <v>1036</v>
      </c>
      <c r="C9264" s="67" t="s">
        <v>71</v>
      </c>
      <c r="D9264" s="489">
        <v>175.76</v>
      </c>
    </row>
    <row r="9265" spans="1:4" x14ac:dyDescent="0.25">
      <c r="A9265" s="67">
        <v>70030022</v>
      </c>
      <c r="B9265" s="63" t="s">
        <v>1037</v>
      </c>
      <c r="C9265" s="67" t="s">
        <v>71</v>
      </c>
      <c r="D9265" s="489">
        <v>289.45</v>
      </c>
    </row>
    <row r="9266" spans="1:4" x14ac:dyDescent="0.25">
      <c r="A9266" s="67">
        <v>70030028</v>
      </c>
      <c r="B9266" s="63" t="s">
        <v>1038</v>
      </c>
      <c r="C9266" s="67" t="s">
        <v>71</v>
      </c>
      <c r="D9266" s="489">
        <v>276.77</v>
      </c>
    </row>
    <row r="9267" spans="1:4" x14ac:dyDescent="0.25">
      <c r="A9267" s="67">
        <v>70030034</v>
      </c>
      <c r="B9267" s="63" t="s">
        <v>1039</v>
      </c>
      <c r="C9267" s="67" t="s">
        <v>71</v>
      </c>
      <c r="D9267" s="489">
        <v>264.12</v>
      </c>
    </row>
    <row r="9268" spans="1:4" x14ac:dyDescent="0.25">
      <c r="A9268" s="67">
        <v>70030023</v>
      </c>
      <c r="B9268" s="63" t="s">
        <v>1040</v>
      </c>
      <c r="C9268" s="67" t="s">
        <v>71</v>
      </c>
      <c r="D9268" s="489">
        <v>619.24</v>
      </c>
    </row>
    <row r="9269" spans="1:4" x14ac:dyDescent="0.25">
      <c r="A9269" s="67">
        <v>70030029</v>
      </c>
      <c r="B9269" s="63" t="s">
        <v>1041</v>
      </c>
      <c r="C9269" s="67" t="s">
        <v>71</v>
      </c>
      <c r="D9269" s="489">
        <v>567.76</v>
      </c>
    </row>
    <row r="9270" spans="1:4" x14ac:dyDescent="0.25">
      <c r="A9270" s="67">
        <v>70030035</v>
      </c>
      <c r="B9270" s="63" t="s">
        <v>1042</v>
      </c>
      <c r="C9270" s="67" t="s">
        <v>71</v>
      </c>
      <c r="D9270" s="489">
        <v>490.51</v>
      </c>
    </row>
    <row r="9271" spans="1:4" x14ac:dyDescent="0.25">
      <c r="A9271" s="67" t="s">
        <v>16616</v>
      </c>
      <c r="B9271" s="63" t="s">
        <v>12727</v>
      </c>
      <c r="C9271" s="67"/>
      <c r="D9271" s="489"/>
    </row>
    <row r="9272" spans="1:4" x14ac:dyDescent="0.25">
      <c r="A9272" s="67">
        <v>70030094</v>
      </c>
      <c r="B9272" s="63" t="s">
        <v>1043</v>
      </c>
      <c r="C9272" s="67" t="s">
        <v>71</v>
      </c>
      <c r="D9272" s="489">
        <v>10.42</v>
      </c>
    </row>
    <row r="9273" spans="1:4" x14ac:dyDescent="0.25">
      <c r="A9273" s="67">
        <v>70030100</v>
      </c>
      <c r="B9273" s="63" t="s">
        <v>1044</v>
      </c>
      <c r="C9273" s="67" t="s">
        <v>71</v>
      </c>
      <c r="D9273" s="489">
        <v>8.31</v>
      </c>
    </row>
    <row r="9274" spans="1:4" x14ac:dyDescent="0.25">
      <c r="A9274" s="67">
        <v>70030106</v>
      </c>
      <c r="B9274" s="63" t="s">
        <v>1045</v>
      </c>
      <c r="C9274" s="67" t="s">
        <v>71</v>
      </c>
      <c r="D9274" s="489">
        <v>5.18</v>
      </c>
    </row>
    <row r="9275" spans="1:4" x14ac:dyDescent="0.25">
      <c r="A9275" s="67">
        <v>70030092</v>
      </c>
      <c r="B9275" s="63" t="s">
        <v>1046</v>
      </c>
      <c r="C9275" s="67" t="s">
        <v>71</v>
      </c>
      <c r="D9275" s="489">
        <v>11.35</v>
      </c>
    </row>
    <row r="9276" spans="1:4" x14ac:dyDescent="0.25">
      <c r="A9276" s="67">
        <v>70030098</v>
      </c>
      <c r="B9276" s="63" t="s">
        <v>1047</v>
      </c>
      <c r="C9276" s="67" t="s">
        <v>71</v>
      </c>
      <c r="D9276" s="489">
        <v>9.08</v>
      </c>
    </row>
    <row r="9277" spans="1:4" x14ac:dyDescent="0.25">
      <c r="A9277" s="67">
        <v>70030104</v>
      </c>
      <c r="B9277" s="63" t="s">
        <v>1048</v>
      </c>
      <c r="C9277" s="67" t="s">
        <v>71</v>
      </c>
      <c r="D9277" s="489">
        <v>5.67</v>
      </c>
    </row>
    <row r="9278" spans="1:4" x14ac:dyDescent="0.25">
      <c r="A9278" s="67">
        <v>70030090</v>
      </c>
      <c r="B9278" s="63" t="s">
        <v>1049</v>
      </c>
      <c r="C9278" s="67" t="s">
        <v>71</v>
      </c>
      <c r="D9278" s="489">
        <v>8.9499999999999993</v>
      </c>
    </row>
    <row r="9279" spans="1:4" x14ac:dyDescent="0.25">
      <c r="A9279" s="67">
        <v>70030096</v>
      </c>
      <c r="B9279" s="63" t="s">
        <v>1050</v>
      </c>
      <c r="C9279" s="67" t="s">
        <v>71</v>
      </c>
      <c r="D9279" s="489">
        <v>7.14</v>
      </c>
    </row>
    <row r="9280" spans="1:4" x14ac:dyDescent="0.25">
      <c r="A9280" s="67">
        <v>70030102</v>
      </c>
      <c r="B9280" s="63" t="s">
        <v>1051</v>
      </c>
      <c r="C9280" s="67" t="s">
        <v>71</v>
      </c>
      <c r="D9280" s="489">
        <v>4.47</v>
      </c>
    </row>
    <row r="9281" spans="1:4" ht="25" x14ac:dyDescent="0.25">
      <c r="A9281" s="67">
        <v>70030112</v>
      </c>
      <c r="B9281" s="63" t="s">
        <v>8621</v>
      </c>
      <c r="C9281" s="67" t="s">
        <v>86</v>
      </c>
      <c r="D9281" s="489">
        <v>186.45</v>
      </c>
    </row>
    <row r="9282" spans="1:4" ht="25" x14ac:dyDescent="0.25">
      <c r="A9282" s="67">
        <v>70030111</v>
      </c>
      <c r="B9282" s="63" t="s">
        <v>8622</v>
      </c>
      <c r="C9282" s="67" t="s">
        <v>71</v>
      </c>
      <c r="D9282" s="489">
        <v>52.26</v>
      </c>
    </row>
    <row r="9283" spans="1:4" x14ac:dyDescent="0.25">
      <c r="A9283" s="67">
        <v>70030095</v>
      </c>
      <c r="B9283" s="63" t="s">
        <v>1052</v>
      </c>
      <c r="C9283" s="67" t="s">
        <v>1053</v>
      </c>
      <c r="D9283" s="489">
        <v>3.99</v>
      </c>
    </row>
    <row r="9284" spans="1:4" x14ac:dyDescent="0.25">
      <c r="A9284" s="67">
        <v>70030101</v>
      </c>
      <c r="B9284" s="63" t="s">
        <v>1054</v>
      </c>
      <c r="C9284" s="67" t="s">
        <v>1053</v>
      </c>
      <c r="D9284" s="489">
        <v>3.19</v>
      </c>
    </row>
    <row r="9285" spans="1:4" x14ac:dyDescent="0.25">
      <c r="A9285" s="67">
        <v>70030107</v>
      </c>
      <c r="B9285" s="63" t="s">
        <v>1055</v>
      </c>
      <c r="C9285" s="67" t="s">
        <v>1053</v>
      </c>
      <c r="D9285" s="489">
        <v>1.98</v>
      </c>
    </row>
    <row r="9286" spans="1:4" x14ac:dyDescent="0.25">
      <c r="A9286" s="67">
        <v>70030093</v>
      </c>
      <c r="B9286" s="63" t="s">
        <v>1056</v>
      </c>
      <c r="C9286" s="67" t="s">
        <v>1053</v>
      </c>
      <c r="D9286" s="489">
        <v>4.54</v>
      </c>
    </row>
    <row r="9287" spans="1:4" x14ac:dyDescent="0.25">
      <c r="A9287" s="67">
        <v>70030099</v>
      </c>
      <c r="B9287" s="63" t="s">
        <v>1057</v>
      </c>
      <c r="C9287" s="67" t="s">
        <v>1053</v>
      </c>
      <c r="D9287" s="489">
        <v>3.64</v>
      </c>
    </row>
    <row r="9288" spans="1:4" x14ac:dyDescent="0.25">
      <c r="A9288" s="67">
        <v>70030105</v>
      </c>
      <c r="B9288" s="63" t="s">
        <v>1058</v>
      </c>
      <c r="C9288" s="67" t="s">
        <v>1053</v>
      </c>
      <c r="D9288" s="489">
        <v>2.2799999999999998</v>
      </c>
    </row>
    <row r="9289" spans="1:4" x14ac:dyDescent="0.25">
      <c r="A9289" s="67">
        <v>70030091</v>
      </c>
      <c r="B9289" s="63" t="s">
        <v>1059</v>
      </c>
      <c r="C9289" s="67" t="s">
        <v>1053</v>
      </c>
      <c r="D9289" s="489">
        <v>3.52</v>
      </c>
    </row>
    <row r="9290" spans="1:4" x14ac:dyDescent="0.25">
      <c r="A9290" s="67">
        <v>70030097</v>
      </c>
      <c r="B9290" s="63" t="s">
        <v>1060</v>
      </c>
      <c r="C9290" s="67" t="s">
        <v>1053</v>
      </c>
      <c r="D9290" s="489">
        <v>2.83</v>
      </c>
    </row>
    <row r="9291" spans="1:4" x14ac:dyDescent="0.25">
      <c r="A9291" s="67">
        <v>70030103</v>
      </c>
      <c r="B9291" s="63" t="s">
        <v>1061</v>
      </c>
      <c r="C9291" s="67" t="s">
        <v>1053</v>
      </c>
      <c r="D9291" s="489">
        <v>1.77</v>
      </c>
    </row>
    <row r="9292" spans="1:4" x14ac:dyDescent="0.25">
      <c r="A9292" s="67" t="s">
        <v>16617</v>
      </c>
      <c r="B9292" s="63" t="s">
        <v>12728</v>
      </c>
      <c r="C9292" s="67"/>
      <c r="D9292" s="489"/>
    </row>
    <row r="9293" spans="1:4" ht="25" x14ac:dyDescent="0.25">
      <c r="A9293" s="67">
        <v>70030061</v>
      </c>
      <c r="B9293" s="63" t="s">
        <v>1062</v>
      </c>
      <c r="C9293" s="67" t="s">
        <v>71</v>
      </c>
      <c r="D9293" s="489">
        <v>53.79</v>
      </c>
    </row>
    <row r="9294" spans="1:4" ht="25" x14ac:dyDescent="0.25">
      <c r="A9294" s="67">
        <v>70030064</v>
      </c>
      <c r="B9294" s="63" t="s">
        <v>1063</v>
      </c>
      <c r="C9294" s="67" t="s">
        <v>71</v>
      </c>
      <c r="D9294" s="489">
        <v>44.81</v>
      </c>
    </row>
    <row r="9295" spans="1:4" ht="25" x14ac:dyDescent="0.25">
      <c r="A9295" s="67">
        <v>70030067</v>
      </c>
      <c r="B9295" s="63" t="s">
        <v>1064</v>
      </c>
      <c r="C9295" s="67" t="s">
        <v>71</v>
      </c>
      <c r="D9295" s="489">
        <v>35.869999999999997</v>
      </c>
    </row>
    <row r="9296" spans="1:4" x14ac:dyDescent="0.25">
      <c r="A9296" s="67">
        <v>70030059</v>
      </c>
      <c r="B9296" s="63" t="s">
        <v>1065</v>
      </c>
      <c r="C9296" s="67" t="s">
        <v>71</v>
      </c>
      <c r="D9296" s="489">
        <v>223.4</v>
      </c>
    </row>
    <row r="9297" spans="1:4" x14ac:dyDescent="0.25">
      <c r="A9297" s="67">
        <v>70030062</v>
      </c>
      <c r="B9297" s="63" t="s">
        <v>1066</v>
      </c>
      <c r="C9297" s="67" t="s">
        <v>71</v>
      </c>
      <c r="D9297" s="489">
        <v>192.08</v>
      </c>
    </row>
    <row r="9298" spans="1:4" x14ac:dyDescent="0.25">
      <c r="A9298" s="67">
        <v>70030065</v>
      </c>
      <c r="B9298" s="63" t="s">
        <v>1067</v>
      </c>
      <c r="C9298" s="67" t="s">
        <v>71</v>
      </c>
      <c r="D9298" s="489">
        <v>160.72999999999999</v>
      </c>
    </row>
    <row r="9299" spans="1:4" x14ac:dyDescent="0.25">
      <c r="A9299" s="67">
        <v>70030060</v>
      </c>
      <c r="B9299" s="63" t="s">
        <v>1068</v>
      </c>
      <c r="C9299" s="67" t="s">
        <v>71</v>
      </c>
      <c r="D9299" s="489">
        <v>16.82</v>
      </c>
    </row>
    <row r="9300" spans="1:4" x14ac:dyDescent="0.25">
      <c r="A9300" s="67">
        <v>70030063</v>
      </c>
      <c r="B9300" s="63" t="s">
        <v>1069</v>
      </c>
      <c r="C9300" s="67" t="s">
        <v>71</v>
      </c>
      <c r="D9300" s="489">
        <v>13.47</v>
      </c>
    </row>
    <row r="9301" spans="1:4" x14ac:dyDescent="0.25">
      <c r="A9301" s="67">
        <v>70030066</v>
      </c>
      <c r="B9301" s="63" t="s">
        <v>1070</v>
      </c>
      <c r="C9301" s="67" t="s">
        <v>71</v>
      </c>
      <c r="D9301" s="489">
        <v>8.42</v>
      </c>
    </row>
    <row r="9302" spans="1:4" x14ac:dyDescent="0.25">
      <c r="A9302" s="67" t="s">
        <v>16618</v>
      </c>
      <c r="B9302" s="63" t="s">
        <v>12729</v>
      </c>
      <c r="C9302" s="67"/>
      <c r="D9302" s="489"/>
    </row>
    <row r="9303" spans="1:4" x14ac:dyDescent="0.25">
      <c r="A9303" s="67">
        <v>70030044</v>
      </c>
      <c r="B9303" s="63" t="s">
        <v>1071</v>
      </c>
      <c r="C9303" s="67" t="s">
        <v>71</v>
      </c>
      <c r="D9303" s="489">
        <v>15.17</v>
      </c>
    </row>
    <row r="9304" spans="1:4" x14ac:dyDescent="0.25">
      <c r="A9304" s="67">
        <v>70030045</v>
      </c>
      <c r="B9304" s="63" t="s">
        <v>1072</v>
      </c>
      <c r="C9304" s="67" t="s">
        <v>71</v>
      </c>
      <c r="D9304" s="489">
        <v>385.88</v>
      </c>
    </row>
    <row r="9305" spans="1:4" x14ac:dyDescent="0.25">
      <c r="A9305" s="67">
        <v>70030047</v>
      </c>
      <c r="B9305" s="63" t="s">
        <v>1073</v>
      </c>
      <c r="C9305" s="67" t="s">
        <v>71</v>
      </c>
      <c r="D9305" s="489">
        <v>463.08</v>
      </c>
    </row>
    <row r="9306" spans="1:4" x14ac:dyDescent="0.25">
      <c r="A9306" s="67" t="s">
        <v>14199</v>
      </c>
      <c r="B9306" s="63" t="s">
        <v>1074</v>
      </c>
      <c r="C9306" s="67" t="s">
        <v>71</v>
      </c>
      <c r="D9306" s="489">
        <v>206.55</v>
      </c>
    </row>
    <row r="9307" spans="1:4" x14ac:dyDescent="0.25">
      <c r="A9307" s="67" t="s">
        <v>14200</v>
      </c>
      <c r="B9307" s="63" t="s">
        <v>1075</v>
      </c>
      <c r="C9307" s="67" t="s">
        <v>71</v>
      </c>
      <c r="D9307" s="489">
        <v>238.95</v>
      </c>
    </row>
    <row r="9308" spans="1:4" x14ac:dyDescent="0.25">
      <c r="A9308" s="67">
        <v>70030046</v>
      </c>
      <c r="B9308" s="63" t="s">
        <v>1076</v>
      </c>
      <c r="C9308" s="67" t="s">
        <v>71</v>
      </c>
      <c r="D9308" s="489">
        <v>891.1</v>
      </c>
    </row>
    <row r="9309" spans="1:4" x14ac:dyDescent="0.25">
      <c r="A9309" s="67">
        <v>70030048</v>
      </c>
      <c r="B9309" s="63" t="s">
        <v>1077</v>
      </c>
      <c r="C9309" s="67" t="s">
        <v>71</v>
      </c>
      <c r="D9309" s="489">
        <v>972.01</v>
      </c>
    </row>
    <row r="9310" spans="1:4" x14ac:dyDescent="0.25">
      <c r="A9310" s="67" t="s">
        <v>14201</v>
      </c>
      <c r="B9310" s="63" t="s">
        <v>11569</v>
      </c>
      <c r="C9310" s="67" t="s">
        <v>71</v>
      </c>
      <c r="D9310" s="489">
        <v>91.4</v>
      </c>
    </row>
    <row r="9311" spans="1:4" x14ac:dyDescent="0.25">
      <c r="A9311" s="67">
        <v>70030049</v>
      </c>
      <c r="B9311" s="63" t="s">
        <v>1078</v>
      </c>
      <c r="C9311" s="67" t="s">
        <v>71</v>
      </c>
      <c r="D9311" s="489">
        <v>56.29</v>
      </c>
    </row>
    <row r="9312" spans="1:4" x14ac:dyDescent="0.25">
      <c r="A9312" s="67">
        <v>70030042</v>
      </c>
      <c r="B9312" s="63" t="s">
        <v>1079</v>
      </c>
      <c r="C9312" s="67" t="s">
        <v>71</v>
      </c>
      <c r="D9312" s="489">
        <v>4.8</v>
      </c>
    </row>
    <row r="9313" spans="1:4" x14ac:dyDescent="0.25">
      <c r="A9313" s="67">
        <v>70030043</v>
      </c>
      <c r="B9313" s="63" t="s">
        <v>1080</v>
      </c>
      <c r="C9313" s="67" t="s">
        <v>71</v>
      </c>
      <c r="D9313" s="489">
        <v>102.26</v>
      </c>
    </row>
    <row r="9314" spans="1:4" x14ac:dyDescent="0.25">
      <c r="A9314" s="67">
        <v>70030041</v>
      </c>
      <c r="B9314" s="63" t="s">
        <v>1081</v>
      </c>
      <c r="C9314" s="67" t="s">
        <v>75</v>
      </c>
      <c r="D9314" s="489">
        <v>2.2000000000000002</v>
      </c>
    </row>
    <row r="9315" spans="1:4" x14ac:dyDescent="0.25">
      <c r="A9315" s="67" t="s">
        <v>16619</v>
      </c>
      <c r="B9315" s="63" t="s">
        <v>12730</v>
      </c>
      <c r="C9315" s="67"/>
      <c r="D9315" s="489"/>
    </row>
    <row r="9316" spans="1:4" x14ac:dyDescent="0.25">
      <c r="A9316" s="67">
        <v>70030050</v>
      </c>
      <c r="B9316" s="63" t="s">
        <v>1082</v>
      </c>
      <c r="C9316" s="67" t="s">
        <v>71</v>
      </c>
      <c r="D9316" s="489">
        <v>64.349999999999994</v>
      </c>
    </row>
    <row r="9317" spans="1:4" x14ac:dyDescent="0.25">
      <c r="A9317" s="67">
        <v>70030051</v>
      </c>
      <c r="B9317" s="63" t="s">
        <v>1083</v>
      </c>
      <c r="C9317" s="67" t="s">
        <v>71</v>
      </c>
      <c r="D9317" s="489">
        <v>96.51</v>
      </c>
    </row>
    <row r="9318" spans="1:4" x14ac:dyDescent="0.25">
      <c r="A9318" s="67">
        <v>70030052</v>
      </c>
      <c r="B9318" s="63" t="s">
        <v>1084</v>
      </c>
      <c r="C9318" s="67" t="s">
        <v>71</v>
      </c>
      <c r="D9318" s="489">
        <v>112.59</v>
      </c>
    </row>
    <row r="9319" spans="1:4" x14ac:dyDescent="0.25">
      <c r="A9319" s="67">
        <v>70030053</v>
      </c>
      <c r="B9319" s="63" t="s">
        <v>1085</v>
      </c>
      <c r="C9319" s="67" t="s">
        <v>71</v>
      </c>
      <c r="D9319" s="489">
        <v>160.84</v>
      </c>
    </row>
    <row r="9320" spans="1:4" x14ac:dyDescent="0.25">
      <c r="A9320" s="67">
        <v>70030054</v>
      </c>
      <c r="B9320" s="63" t="s">
        <v>1086</v>
      </c>
      <c r="C9320" s="67" t="s">
        <v>71</v>
      </c>
      <c r="D9320" s="489">
        <v>257.36</v>
      </c>
    </row>
    <row r="9321" spans="1:4" x14ac:dyDescent="0.25">
      <c r="A9321" s="67" t="s">
        <v>14202</v>
      </c>
      <c r="B9321" s="63" t="s">
        <v>11570</v>
      </c>
      <c r="C9321" s="67" t="s">
        <v>75</v>
      </c>
      <c r="D9321" s="489">
        <v>5.2</v>
      </c>
    </row>
    <row r="9322" spans="1:4" ht="25" x14ac:dyDescent="0.25">
      <c r="A9322" s="67" t="s">
        <v>16620</v>
      </c>
      <c r="B9322" s="63" t="s">
        <v>12731</v>
      </c>
      <c r="C9322" s="67"/>
      <c r="D9322" s="489"/>
    </row>
    <row r="9323" spans="1:4" ht="25" x14ac:dyDescent="0.25">
      <c r="A9323" s="67">
        <v>70030055</v>
      </c>
      <c r="B9323" s="63" t="s">
        <v>1087</v>
      </c>
      <c r="C9323" s="67" t="s">
        <v>71</v>
      </c>
      <c r="D9323" s="489">
        <v>160.84</v>
      </c>
    </row>
    <row r="9324" spans="1:4" ht="25" x14ac:dyDescent="0.25">
      <c r="A9324" s="67">
        <v>70030056</v>
      </c>
      <c r="B9324" s="63" t="s">
        <v>1088</v>
      </c>
      <c r="C9324" s="67" t="s">
        <v>71</v>
      </c>
      <c r="D9324" s="489">
        <v>193.02</v>
      </c>
    </row>
    <row r="9325" spans="1:4" ht="25" x14ac:dyDescent="0.25">
      <c r="A9325" s="67">
        <v>70030057</v>
      </c>
      <c r="B9325" s="63" t="s">
        <v>1089</v>
      </c>
      <c r="C9325" s="67" t="s">
        <v>71</v>
      </c>
      <c r="D9325" s="489">
        <v>241.28</v>
      </c>
    </row>
    <row r="9326" spans="1:4" ht="25" x14ac:dyDescent="0.25">
      <c r="A9326" s="67">
        <v>70030058</v>
      </c>
      <c r="B9326" s="63" t="s">
        <v>1090</v>
      </c>
      <c r="C9326" s="67" t="s">
        <v>71</v>
      </c>
      <c r="D9326" s="489">
        <v>321.7</v>
      </c>
    </row>
    <row r="9327" spans="1:4" x14ac:dyDescent="0.25">
      <c r="A9327" s="67" t="s">
        <v>16621</v>
      </c>
      <c r="B9327" s="63" t="s">
        <v>12732</v>
      </c>
      <c r="C9327" s="67"/>
      <c r="D9327" s="489"/>
    </row>
    <row r="9328" spans="1:4" x14ac:dyDescent="0.25">
      <c r="A9328" s="67">
        <v>70030001</v>
      </c>
      <c r="B9328" s="63" t="s">
        <v>1091</v>
      </c>
      <c r="C9328" s="67" t="s">
        <v>71</v>
      </c>
      <c r="D9328" s="489">
        <v>18.5</v>
      </c>
    </row>
    <row r="9329" spans="1:4" x14ac:dyDescent="0.25">
      <c r="A9329" s="67">
        <v>70030007</v>
      </c>
      <c r="B9329" s="63" t="s">
        <v>1092</v>
      </c>
      <c r="C9329" s="67" t="s">
        <v>71</v>
      </c>
      <c r="D9329" s="489">
        <v>14.82</v>
      </c>
    </row>
    <row r="9330" spans="1:4" x14ac:dyDescent="0.25">
      <c r="A9330" s="67">
        <v>70030013</v>
      </c>
      <c r="B9330" s="63" t="s">
        <v>1093</v>
      </c>
      <c r="C9330" s="67" t="s">
        <v>71</v>
      </c>
      <c r="D9330" s="489">
        <v>9.27</v>
      </c>
    </row>
    <row r="9331" spans="1:4" x14ac:dyDescent="0.25">
      <c r="A9331" s="67">
        <v>70030002</v>
      </c>
      <c r="B9331" s="63" t="s">
        <v>1094</v>
      </c>
      <c r="C9331" s="67" t="s">
        <v>71</v>
      </c>
      <c r="D9331" s="489">
        <v>20.72</v>
      </c>
    </row>
    <row r="9332" spans="1:4" x14ac:dyDescent="0.25">
      <c r="A9332" s="67">
        <v>70030008</v>
      </c>
      <c r="B9332" s="63" t="s">
        <v>1095</v>
      </c>
      <c r="C9332" s="67" t="s">
        <v>71</v>
      </c>
      <c r="D9332" s="489">
        <v>16.59</v>
      </c>
    </row>
    <row r="9333" spans="1:4" x14ac:dyDescent="0.25">
      <c r="A9333" s="67">
        <v>70030014</v>
      </c>
      <c r="B9333" s="63" t="s">
        <v>1096</v>
      </c>
      <c r="C9333" s="67" t="s">
        <v>71</v>
      </c>
      <c r="D9333" s="489">
        <v>10.39</v>
      </c>
    </row>
    <row r="9334" spans="1:4" x14ac:dyDescent="0.25">
      <c r="A9334" s="67">
        <v>70030003</v>
      </c>
      <c r="B9334" s="63" t="s">
        <v>1097</v>
      </c>
      <c r="C9334" s="67" t="s">
        <v>71</v>
      </c>
      <c r="D9334" s="489">
        <v>22.94</v>
      </c>
    </row>
    <row r="9335" spans="1:4" x14ac:dyDescent="0.25">
      <c r="A9335" s="67">
        <v>70030009</v>
      </c>
      <c r="B9335" s="63" t="s">
        <v>1098</v>
      </c>
      <c r="C9335" s="67" t="s">
        <v>71</v>
      </c>
      <c r="D9335" s="489">
        <v>18.37</v>
      </c>
    </row>
    <row r="9336" spans="1:4" x14ac:dyDescent="0.25">
      <c r="A9336" s="67">
        <v>70030015</v>
      </c>
      <c r="B9336" s="63" t="s">
        <v>1099</v>
      </c>
      <c r="C9336" s="67" t="s">
        <v>71</v>
      </c>
      <c r="D9336" s="489">
        <v>11.48</v>
      </c>
    </row>
    <row r="9337" spans="1:4" x14ac:dyDescent="0.25">
      <c r="A9337" s="67">
        <v>70030004</v>
      </c>
      <c r="B9337" s="63" t="s">
        <v>1100</v>
      </c>
      <c r="C9337" s="67" t="s">
        <v>71</v>
      </c>
      <c r="D9337" s="489">
        <v>27.37</v>
      </c>
    </row>
    <row r="9338" spans="1:4" x14ac:dyDescent="0.25">
      <c r="A9338" s="67">
        <v>70030010</v>
      </c>
      <c r="B9338" s="63" t="s">
        <v>1101</v>
      </c>
      <c r="C9338" s="67" t="s">
        <v>71</v>
      </c>
      <c r="D9338" s="489">
        <v>21.91</v>
      </c>
    </row>
    <row r="9339" spans="1:4" x14ac:dyDescent="0.25">
      <c r="A9339" s="67">
        <v>70030016</v>
      </c>
      <c r="B9339" s="63" t="s">
        <v>1102</v>
      </c>
      <c r="C9339" s="67" t="s">
        <v>71</v>
      </c>
      <c r="D9339" s="489">
        <v>13.7</v>
      </c>
    </row>
    <row r="9340" spans="1:4" x14ac:dyDescent="0.25">
      <c r="A9340" s="67">
        <v>70030005</v>
      </c>
      <c r="B9340" s="63" t="s">
        <v>1103</v>
      </c>
      <c r="C9340" s="67" t="s">
        <v>71</v>
      </c>
      <c r="D9340" s="489">
        <v>45.09</v>
      </c>
    </row>
    <row r="9341" spans="1:4" x14ac:dyDescent="0.25">
      <c r="A9341" s="67">
        <v>70030011</v>
      </c>
      <c r="B9341" s="63" t="s">
        <v>1104</v>
      </c>
      <c r="C9341" s="67" t="s">
        <v>71</v>
      </c>
      <c r="D9341" s="489">
        <v>36.1</v>
      </c>
    </row>
    <row r="9342" spans="1:4" x14ac:dyDescent="0.25">
      <c r="A9342" s="67">
        <v>70030017</v>
      </c>
      <c r="B9342" s="63" t="s">
        <v>1105</v>
      </c>
      <c r="C9342" s="67" t="s">
        <v>71</v>
      </c>
      <c r="D9342" s="489">
        <v>22.57</v>
      </c>
    </row>
    <row r="9343" spans="1:4" x14ac:dyDescent="0.25">
      <c r="A9343" s="67">
        <v>70030006</v>
      </c>
      <c r="B9343" s="63" t="s">
        <v>1106</v>
      </c>
      <c r="C9343" s="67" t="s">
        <v>71</v>
      </c>
      <c r="D9343" s="489">
        <v>62.82</v>
      </c>
    </row>
    <row r="9344" spans="1:4" x14ac:dyDescent="0.25">
      <c r="A9344" s="67">
        <v>70030012</v>
      </c>
      <c r="B9344" s="63" t="s">
        <v>1107</v>
      </c>
      <c r="C9344" s="67" t="s">
        <v>71</v>
      </c>
      <c r="D9344" s="489">
        <v>50.28</v>
      </c>
    </row>
    <row r="9345" spans="1:4" x14ac:dyDescent="0.25">
      <c r="A9345" s="67">
        <v>70030018</v>
      </c>
      <c r="B9345" s="63" t="s">
        <v>1108</v>
      </c>
      <c r="C9345" s="67" t="s">
        <v>71</v>
      </c>
      <c r="D9345" s="489">
        <v>31.42</v>
      </c>
    </row>
    <row r="9346" spans="1:4" x14ac:dyDescent="0.25">
      <c r="A9346" s="67" t="s">
        <v>16622</v>
      </c>
      <c r="B9346" s="63" t="s">
        <v>12733</v>
      </c>
      <c r="C9346" s="67"/>
      <c r="D9346" s="489"/>
    </row>
    <row r="9347" spans="1:4" x14ac:dyDescent="0.25">
      <c r="A9347" s="67">
        <v>70030068</v>
      </c>
      <c r="B9347" s="63" t="s">
        <v>1109</v>
      </c>
      <c r="C9347" s="67" t="s">
        <v>71</v>
      </c>
      <c r="D9347" s="489">
        <v>12.35</v>
      </c>
    </row>
    <row r="9348" spans="1:4" x14ac:dyDescent="0.25">
      <c r="A9348" s="67">
        <v>70030074</v>
      </c>
      <c r="B9348" s="63" t="s">
        <v>1110</v>
      </c>
      <c r="C9348" s="67" t="s">
        <v>71</v>
      </c>
      <c r="D9348" s="489">
        <v>9.8800000000000008</v>
      </c>
    </row>
    <row r="9349" spans="1:4" x14ac:dyDescent="0.25">
      <c r="A9349" s="67">
        <v>70030080</v>
      </c>
      <c r="B9349" s="63" t="s">
        <v>1111</v>
      </c>
      <c r="C9349" s="67" t="s">
        <v>71</v>
      </c>
      <c r="D9349" s="489">
        <v>6.16</v>
      </c>
    </row>
    <row r="9350" spans="1:4" x14ac:dyDescent="0.25">
      <c r="A9350" s="67">
        <v>70030069</v>
      </c>
      <c r="B9350" s="63" t="s">
        <v>1112</v>
      </c>
      <c r="C9350" s="67" t="s">
        <v>71</v>
      </c>
      <c r="D9350" s="489">
        <v>13.82</v>
      </c>
    </row>
    <row r="9351" spans="1:4" x14ac:dyDescent="0.25">
      <c r="A9351" s="67">
        <v>70030075</v>
      </c>
      <c r="B9351" s="63" t="s">
        <v>1113</v>
      </c>
      <c r="C9351" s="67" t="s">
        <v>71</v>
      </c>
      <c r="D9351" s="489">
        <v>11.07</v>
      </c>
    </row>
    <row r="9352" spans="1:4" x14ac:dyDescent="0.25">
      <c r="A9352" s="67">
        <v>70030081</v>
      </c>
      <c r="B9352" s="63" t="s">
        <v>1114</v>
      </c>
      <c r="C9352" s="67" t="s">
        <v>71</v>
      </c>
      <c r="D9352" s="489">
        <v>6.9</v>
      </c>
    </row>
    <row r="9353" spans="1:4" x14ac:dyDescent="0.25">
      <c r="A9353" s="67">
        <v>70030070</v>
      </c>
      <c r="B9353" s="63" t="s">
        <v>1115</v>
      </c>
      <c r="C9353" s="67" t="s">
        <v>71</v>
      </c>
      <c r="D9353" s="489">
        <v>15.3</v>
      </c>
    </row>
    <row r="9354" spans="1:4" x14ac:dyDescent="0.25">
      <c r="A9354" s="67">
        <v>70030076</v>
      </c>
      <c r="B9354" s="63" t="s">
        <v>1116</v>
      </c>
      <c r="C9354" s="67" t="s">
        <v>71</v>
      </c>
      <c r="D9354" s="489">
        <v>12.25</v>
      </c>
    </row>
    <row r="9355" spans="1:4" x14ac:dyDescent="0.25">
      <c r="A9355" s="67">
        <v>70030082</v>
      </c>
      <c r="B9355" s="63" t="s">
        <v>1117</v>
      </c>
      <c r="C9355" s="67" t="s">
        <v>71</v>
      </c>
      <c r="D9355" s="489">
        <v>7.63</v>
      </c>
    </row>
    <row r="9356" spans="1:4" x14ac:dyDescent="0.25">
      <c r="A9356" s="67">
        <v>70030071</v>
      </c>
      <c r="B9356" s="63" t="s">
        <v>1118</v>
      </c>
      <c r="C9356" s="67" t="s">
        <v>71</v>
      </c>
      <c r="D9356" s="489">
        <v>18.25</v>
      </c>
    </row>
    <row r="9357" spans="1:4" x14ac:dyDescent="0.25">
      <c r="A9357" s="67">
        <v>70030077</v>
      </c>
      <c r="B9357" s="63" t="s">
        <v>1119</v>
      </c>
      <c r="C9357" s="67" t="s">
        <v>71</v>
      </c>
      <c r="D9357" s="489">
        <v>14.62</v>
      </c>
    </row>
    <row r="9358" spans="1:4" x14ac:dyDescent="0.25">
      <c r="A9358" s="67">
        <v>70030083</v>
      </c>
      <c r="B9358" s="63" t="s">
        <v>1120</v>
      </c>
      <c r="C9358" s="67" t="s">
        <v>71</v>
      </c>
      <c r="D9358" s="489">
        <v>9.11</v>
      </c>
    </row>
    <row r="9359" spans="1:4" x14ac:dyDescent="0.25">
      <c r="A9359" s="67">
        <v>70030072</v>
      </c>
      <c r="B9359" s="63" t="s">
        <v>1121</v>
      </c>
      <c r="C9359" s="67" t="s">
        <v>71</v>
      </c>
      <c r="D9359" s="489">
        <v>30.08</v>
      </c>
    </row>
    <row r="9360" spans="1:4" x14ac:dyDescent="0.25">
      <c r="A9360" s="67">
        <v>70030078</v>
      </c>
      <c r="B9360" s="63" t="s">
        <v>1122</v>
      </c>
      <c r="C9360" s="67" t="s">
        <v>71</v>
      </c>
      <c r="D9360" s="489">
        <v>24.06</v>
      </c>
    </row>
    <row r="9361" spans="1:4" x14ac:dyDescent="0.25">
      <c r="A9361" s="67">
        <v>70030084</v>
      </c>
      <c r="B9361" s="63" t="s">
        <v>1123</v>
      </c>
      <c r="C9361" s="67" t="s">
        <v>71</v>
      </c>
      <c r="D9361" s="489">
        <v>15.01</v>
      </c>
    </row>
    <row r="9362" spans="1:4" x14ac:dyDescent="0.25">
      <c r="A9362" s="67">
        <v>70030073</v>
      </c>
      <c r="B9362" s="63" t="s">
        <v>1124</v>
      </c>
      <c r="C9362" s="67" t="s">
        <v>71</v>
      </c>
      <c r="D9362" s="489">
        <v>41.89</v>
      </c>
    </row>
    <row r="9363" spans="1:4" x14ac:dyDescent="0.25">
      <c r="A9363" s="67">
        <v>70030079</v>
      </c>
      <c r="B9363" s="63" t="s">
        <v>1125</v>
      </c>
      <c r="C9363" s="67" t="s">
        <v>71</v>
      </c>
      <c r="D9363" s="489">
        <v>33.520000000000003</v>
      </c>
    </row>
    <row r="9364" spans="1:4" x14ac:dyDescent="0.25">
      <c r="A9364" s="67">
        <v>70030085</v>
      </c>
      <c r="B9364" s="63" t="s">
        <v>1126</v>
      </c>
      <c r="C9364" s="67" t="s">
        <v>71</v>
      </c>
      <c r="D9364" s="489">
        <v>20.93</v>
      </c>
    </row>
    <row r="9365" spans="1:4" x14ac:dyDescent="0.25">
      <c r="A9365" s="67" t="s">
        <v>16623</v>
      </c>
      <c r="B9365" s="63" t="s">
        <v>12734</v>
      </c>
      <c r="C9365" s="67"/>
      <c r="D9365" s="489"/>
    </row>
    <row r="9366" spans="1:4" x14ac:dyDescent="0.25">
      <c r="A9366" s="67">
        <v>70030038</v>
      </c>
      <c r="B9366" s="63" t="s">
        <v>1127</v>
      </c>
      <c r="C9366" s="67" t="s">
        <v>71</v>
      </c>
      <c r="D9366" s="489">
        <v>5.4</v>
      </c>
    </row>
    <row r="9367" spans="1:4" x14ac:dyDescent="0.25">
      <c r="A9367" s="67">
        <v>70030037</v>
      </c>
      <c r="B9367" s="63" t="s">
        <v>1128</v>
      </c>
      <c r="C9367" s="67" t="s">
        <v>71</v>
      </c>
      <c r="D9367" s="489">
        <v>12.19</v>
      </c>
    </row>
    <row r="9368" spans="1:4" x14ac:dyDescent="0.25">
      <c r="A9368" s="67">
        <v>70030039</v>
      </c>
      <c r="B9368" s="63" t="s">
        <v>1129</v>
      </c>
      <c r="C9368" s="67" t="s">
        <v>71</v>
      </c>
      <c r="D9368" s="489">
        <v>13.62</v>
      </c>
    </row>
    <row r="9369" spans="1:4" x14ac:dyDescent="0.25">
      <c r="A9369" s="67">
        <v>70030088</v>
      </c>
      <c r="B9369" s="63" t="s">
        <v>1130</v>
      </c>
      <c r="C9369" s="67" t="s">
        <v>71</v>
      </c>
      <c r="D9369" s="489">
        <v>577.42999999999995</v>
      </c>
    </row>
    <row r="9370" spans="1:4" x14ac:dyDescent="0.25">
      <c r="A9370" s="67">
        <v>70030089</v>
      </c>
      <c r="B9370" s="63" t="s">
        <v>1131</v>
      </c>
      <c r="C9370" s="67" t="s">
        <v>71</v>
      </c>
      <c r="D9370" s="489">
        <v>427.11</v>
      </c>
    </row>
    <row r="9371" spans="1:4" x14ac:dyDescent="0.25">
      <c r="A9371" s="67">
        <v>70030040</v>
      </c>
      <c r="B9371" s="63" t="s">
        <v>1132</v>
      </c>
      <c r="C9371" s="67" t="s">
        <v>71</v>
      </c>
      <c r="D9371" s="489">
        <v>369.34</v>
      </c>
    </row>
    <row r="9372" spans="1:4" x14ac:dyDescent="0.25">
      <c r="A9372" s="67">
        <v>70030086</v>
      </c>
      <c r="B9372" s="63" t="s">
        <v>1133</v>
      </c>
      <c r="C9372" s="67" t="s">
        <v>71</v>
      </c>
      <c r="D9372" s="489">
        <v>347.12</v>
      </c>
    </row>
    <row r="9373" spans="1:4" x14ac:dyDescent="0.25">
      <c r="A9373" s="67">
        <v>70030087</v>
      </c>
      <c r="B9373" s="63" t="s">
        <v>1134</v>
      </c>
      <c r="C9373" s="67" t="s">
        <v>71</v>
      </c>
      <c r="D9373" s="489">
        <v>352.73</v>
      </c>
    </row>
    <row r="9374" spans="1:4" x14ac:dyDescent="0.25">
      <c r="A9374" s="67"/>
      <c r="B9374" s="63" t="s">
        <v>12735</v>
      </c>
      <c r="C9374" s="67"/>
      <c r="D9374" s="489"/>
    </row>
    <row r="9375" spans="1:4" x14ac:dyDescent="0.25">
      <c r="A9375" s="67" t="s">
        <v>16624</v>
      </c>
      <c r="B9375" s="63" t="s">
        <v>12736</v>
      </c>
      <c r="C9375" s="67"/>
      <c r="D9375" s="489"/>
    </row>
    <row r="9376" spans="1:4" ht="25" x14ac:dyDescent="0.25">
      <c r="A9376" s="67">
        <v>70060012</v>
      </c>
      <c r="B9376" s="63" t="s">
        <v>6962</v>
      </c>
      <c r="C9376" s="67" t="s">
        <v>71</v>
      </c>
      <c r="D9376" s="489">
        <v>1252.8</v>
      </c>
    </row>
    <row r="9377" spans="1:4" x14ac:dyDescent="0.25">
      <c r="A9377" s="67">
        <v>70060011</v>
      </c>
      <c r="B9377" s="63" t="s">
        <v>6963</v>
      </c>
      <c r="C9377" s="67" t="s">
        <v>71</v>
      </c>
      <c r="D9377" s="489">
        <v>1132.6600000000001</v>
      </c>
    </row>
    <row r="9378" spans="1:4" ht="25" x14ac:dyDescent="0.25">
      <c r="A9378" s="67">
        <v>70060014</v>
      </c>
      <c r="B9378" s="63" t="s">
        <v>6964</v>
      </c>
      <c r="C9378" s="67" t="s">
        <v>71</v>
      </c>
      <c r="D9378" s="489">
        <v>953.18</v>
      </c>
    </row>
    <row r="9379" spans="1:4" x14ac:dyDescent="0.25">
      <c r="A9379" s="67">
        <v>70060013</v>
      </c>
      <c r="B9379" s="63" t="s">
        <v>6965</v>
      </c>
      <c r="C9379" s="67" t="s">
        <v>71</v>
      </c>
      <c r="D9379" s="489">
        <v>924.62</v>
      </c>
    </row>
    <row r="9380" spans="1:4" ht="25" x14ac:dyDescent="0.25">
      <c r="A9380" s="67">
        <v>70060015</v>
      </c>
      <c r="B9380" s="63" t="s">
        <v>6966</v>
      </c>
      <c r="C9380" s="67" t="s">
        <v>75</v>
      </c>
      <c r="D9380" s="489">
        <v>274.8</v>
      </c>
    </row>
    <row r="9381" spans="1:4" ht="25" x14ac:dyDescent="0.25">
      <c r="A9381" s="67">
        <v>70060016</v>
      </c>
      <c r="B9381" s="63" t="s">
        <v>6967</v>
      </c>
      <c r="C9381" s="67" t="s">
        <v>75</v>
      </c>
      <c r="D9381" s="489">
        <v>310.60000000000002</v>
      </c>
    </row>
    <row r="9382" spans="1:4" ht="25" x14ac:dyDescent="0.25">
      <c r="A9382" s="67">
        <v>70060017</v>
      </c>
      <c r="B9382" s="63" t="s">
        <v>6968</v>
      </c>
      <c r="C9382" s="67" t="s">
        <v>75</v>
      </c>
      <c r="D9382" s="489">
        <v>352.64</v>
      </c>
    </row>
    <row r="9383" spans="1:4" ht="25" x14ac:dyDescent="0.25">
      <c r="A9383" s="67">
        <v>70060018</v>
      </c>
      <c r="B9383" s="63" t="s">
        <v>6969</v>
      </c>
      <c r="C9383" s="67" t="s">
        <v>71</v>
      </c>
      <c r="D9383" s="489">
        <v>897.23</v>
      </c>
    </row>
    <row r="9384" spans="1:4" x14ac:dyDescent="0.25">
      <c r="A9384" s="67">
        <v>70060005</v>
      </c>
      <c r="B9384" s="63" t="s">
        <v>1135</v>
      </c>
      <c r="C9384" s="67" t="s">
        <v>75</v>
      </c>
      <c r="D9384" s="489">
        <v>24.29</v>
      </c>
    </row>
    <row r="9385" spans="1:4" x14ac:dyDescent="0.25">
      <c r="A9385" s="67">
        <v>70060003</v>
      </c>
      <c r="B9385" s="63" t="s">
        <v>1136</v>
      </c>
      <c r="C9385" s="67" t="s">
        <v>69</v>
      </c>
      <c r="D9385" s="489">
        <v>47.65</v>
      </c>
    </row>
    <row r="9386" spans="1:4" x14ac:dyDescent="0.25">
      <c r="A9386" s="67">
        <v>70060001</v>
      </c>
      <c r="B9386" s="63" t="s">
        <v>1137</v>
      </c>
      <c r="C9386" s="67" t="s">
        <v>71</v>
      </c>
      <c r="D9386" s="489">
        <v>282.77999999999997</v>
      </c>
    </row>
    <row r="9387" spans="1:4" x14ac:dyDescent="0.25">
      <c r="A9387" s="67">
        <v>70060004</v>
      </c>
      <c r="B9387" s="63" t="s">
        <v>1138</v>
      </c>
      <c r="C9387" s="67" t="s">
        <v>75</v>
      </c>
      <c r="D9387" s="489">
        <v>79.33</v>
      </c>
    </row>
    <row r="9388" spans="1:4" x14ac:dyDescent="0.25">
      <c r="A9388" s="67">
        <v>70060006</v>
      </c>
      <c r="B9388" s="63" t="s">
        <v>1139</v>
      </c>
      <c r="C9388" s="67" t="s">
        <v>71</v>
      </c>
      <c r="D9388" s="489">
        <v>504.49</v>
      </c>
    </row>
    <row r="9389" spans="1:4" x14ac:dyDescent="0.25">
      <c r="A9389" s="67"/>
      <c r="B9389" s="63" t="s">
        <v>16269</v>
      </c>
      <c r="C9389" s="67"/>
      <c r="D9389" s="489"/>
    </row>
    <row r="9390" spans="1:4" x14ac:dyDescent="0.25">
      <c r="A9390" s="67">
        <v>220300</v>
      </c>
      <c r="B9390" s="63" t="s">
        <v>16360</v>
      </c>
      <c r="C9390" s="67"/>
      <c r="D9390" s="489"/>
    </row>
    <row r="9391" spans="1:4" ht="25" x14ac:dyDescent="0.25">
      <c r="A9391" s="67">
        <v>70210032</v>
      </c>
      <c r="B9391" s="63" t="s">
        <v>16361</v>
      </c>
      <c r="C9391" s="67" t="s">
        <v>99</v>
      </c>
      <c r="D9391" s="489">
        <v>145.54</v>
      </c>
    </row>
    <row r="9392" spans="1:4" x14ac:dyDescent="0.25">
      <c r="A9392" s="67">
        <v>70210029</v>
      </c>
      <c r="B9392" s="63" t="s">
        <v>16362</v>
      </c>
      <c r="C9392" s="67" t="s">
        <v>74</v>
      </c>
      <c r="D9392" s="489">
        <v>276.52999999999997</v>
      </c>
    </row>
    <row r="9393" spans="1:4" x14ac:dyDescent="0.25">
      <c r="A9393" s="67">
        <v>70210027</v>
      </c>
      <c r="B9393" s="63" t="s">
        <v>16363</v>
      </c>
      <c r="C9393" s="67" t="s">
        <v>74</v>
      </c>
      <c r="D9393" s="489">
        <v>1512.67</v>
      </c>
    </row>
    <row r="9394" spans="1:4" x14ac:dyDescent="0.25">
      <c r="A9394" s="67">
        <v>70210030</v>
      </c>
      <c r="B9394" s="63" t="s">
        <v>16364</v>
      </c>
      <c r="C9394" s="67" t="s">
        <v>74</v>
      </c>
      <c r="D9394" s="489">
        <v>317.47000000000003</v>
      </c>
    </row>
    <row r="9395" spans="1:4" x14ac:dyDescent="0.25">
      <c r="A9395" s="67">
        <v>70210028</v>
      </c>
      <c r="B9395" s="63" t="s">
        <v>16365</v>
      </c>
      <c r="C9395" s="67" t="s">
        <v>74</v>
      </c>
      <c r="D9395" s="489">
        <v>1755.94</v>
      </c>
    </row>
    <row r="9396" spans="1:4" x14ac:dyDescent="0.25">
      <c r="A9396" s="67">
        <v>70210031</v>
      </c>
      <c r="B9396" s="63" t="s">
        <v>16366</v>
      </c>
      <c r="C9396" s="67" t="s">
        <v>77</v>
      </c>
      <c r="D9396" s="489">
        <v>11642.83</v>
      </c>
    </row>
    <row r="9397" spans="1:4" x14ac:dyDescent="0.25">
      <c r="A9397" s="67">
        <v>220100</v>
      </c>
      <c r="B9397" s="63" t="s">
        <v>16270</v>
      </c>
      <c r="C9397" s="67"/>
      <c r="D9397" s="489"/>
    </row>
    <row r="9398" spans="1:4" ht="25" x14ac:dyDescent="0.25">
      <c r="A9398" s="67">
        <v>70210022</v>
      </c>
      <c r="B9398" s="63" t="s">
        <v>16705</v>
      </c>
      <c r="C9398" s="67" t="s">
        <v>99</v>
      </c>
      <c r="D9398" s="489">
        <v>213.91</v>
      </c>
    </row>
    <row r="9399" spans="1:4" ht="25" x14ac:dyDescent="0.25">
      <c r="A9399" s="67">
        <v>70210021</v>
      </c>
      <c r="B9399" s="63" t="s">
        <v>16706</v>
      </c>
      <c r="C9399" s="67" t="s">
        <v>99</v>
      </c>
      <c r="D9399" s="489">
        <v>201.04</v>
      </c>
    </row>
    <row r="9400" spans="1:4" ht="25" x14ac:dyDescent="0.25">
      <c r="A9400" s="67">
        <v>70210000</v>
      </c>
      <c r="B9400" s="63" t="s">
        <v>16707</v>
      </c>
      <c r="C9400" s="67" t="s">
        <v>74</v>
      </c>
      <c r="D9400" s="489">
        <v>77.89</v>
      </c>
    </row>
    <row r="9401" spans="1:4" ht="25" x14ac:dyDescent="0.25">
      <c r="A9401" s="67">
        <v>70210010</v>
      </c>
      <c r="B9401" s="63" t="s">
        <v>16708</v>
      </c>
      <c r="C9401" s="67" t="s">
        <v>74</v>
      </c>
      <c r="D9401" s="489">
        <v>85.46</v>
      </c>
    </row>
    <row r="9402" spans="1:4" ht="25" x14ac:dyDescent="0.25">
      <c r="A9402" s="67">
        <v>70210011</v>
      </c>
      <c r="B9402" s="63" t="s">
        <v>16709</v>
      </c>
      <c r="C9402" s="67" t="s">
        <v>74</v>
      </c>
      <c r="D9402" s="489">
        <v>137.32</v>
      </c>
    </row>
    <row r="9403" spans="1:4" ht="25" x14ac:dyDescent="0.25">
      <c r="A9403" s="67">
        <v>70210012</v>
      </c>
      <c r="B9403" s="63" t="s">
        <v>16710</v>
      </c>
      <c r="C9403" s="67" t="s">
        <v>74</v>
      </c>
      <c r="D9403" s="489">
        <v>257.39999999999998</v>
      </c>
    </row>
    <row r="9404" spans="1:4" ht="25" x14ac:dyDescent="0.25">
      <c r="A9404" s="67">
        <v>70210013</v>
      </c>
      <c r="B9404" s="63" t="s">
        <v>16711</v>
      </c>
      <c r="C9404" s="67" t="s">
        <v>74</v>
      </c>
      <c r="D9404" s="489">
        <v>363.08</v>
      </c>
    </row>
    <row r="9405" spans="1:4" ht="25" x14ac:dyDescent="0.25">
      <c r="A9405" s="67">
        <v>70210014</v>
      </c>
      <c r="B9405" s="63" t="s">
        <v>16712</v>
      </c>
      <c r="C9405" s="67" t="s">
        <v>74</v>
      </c>
      <c r="D9405" s="489">
        <v>369.51</v>
      </c>
    </row>
    <row r="9406" spans="1:4" ht="25" x14ac:dyDescent="0.25">
      <c r="A9406" s="67">
        <v>70210015</v>
      </c>
      <c r="B9406" s="63" t="s">
        <v>16713</v>
      </c>
      <c r="C9406" s="67" t="s">
        <v>74</v>
      </c>
      <c r="D9406" s="489">
        <v>517.47</v>
      </c>
    </row>
    <row r="9407" spans="1:4" ht="25" x14ac:dyDescent="0.25">
      <c r="A9407" s="67">
        <v>70210016</v>
      </c>
      <c r="B9407" s="63" t="s">
        <v>16714</v>
      </c>
      <c r="C9407" s="67" t="s">
        <v>74</v>
      </c>
      <c r="D9407" s="489">
        <v>526.55999999999995</v>
      </c>
    </row>
    <row r="9408" spans="1:4" ht="25" x14ac:dyDescent="0.25">
      <c r="A9408" s="67">
        <v>70210017</v>
      </c>
      <c r="B9408" s="63" t="s">
        <v>16715</v>
      </c>
      <c r="C9408" s="67" t="s">
        <v>74</v>
      </c>
      <c r="D9408" s="489">
        <v>746.34</v>
      </c>
    </row>
    <row r="9409" spans="1:4" ht="25" x14ac:dyDescent="0.25">
      <c r="A9409" s="67">
        <v>70210018</v>
      </c>
      <c r="B9409" s="63" t="s">
        <v>16716</v>
      </c>
      <c r="C9409" s="67" t="s">
        <v>74</v>
      </c>
      <c r="D9409" s="489">
        <v>760.62</v>
      </c>
    </row>
    <row r="9410" spans="1:4" ht="25" x14ac:dyDescent="0.25">
      <c r="A9410" s="67">
        <v>70210019</v>
      </c>
      <c r="B9410" s="63" t="s">
        <v>16717</v>
      </c>
      <c r="C9410" s="67" t="s">
        <v>74</v>
      </c>
      <c r="D9410" s="489">
        <v>910.94</v>
      </c>
    </row>
    <row r="9411" spans="1:4" ht="25" x14ac:dyDescent="0.25">
      <c r="A9411" s="67">
        <v>70210020</v>
      </c>
      <c r="B9411" s="63" t="s">
        <v>16718</v>
      </c>
      <c r="C9411" s="67" t="s">
        <v>74</v>
      </c>
      <c r="D9411" s="489">
        <v>1192.82</v>
      </c>
    </row>
    <row r="9412" spans="1:4" x14ac:dyDescent="0.25">
      <c r="A9412" s="67">
        <v>70210023</v>
      </c>
      <c r="B9412" s="63" t="s">
        <v>16271</v>
      </c>
      <c r="C9412" s="67" t="s">
        <v>74</v>
      </c>
      <c r="D9412" s="489">
        <v>21.91</v>
      </c>
    </row>
    <row r="9413" spans="1:4" x14ac:dyDescent="0.25">
      <c r="A9413" s="67">
        <v>220116</v>
      </c>
      <c r="B9413" s="63" t="s">
        <v>16272</v>
      </c>
      <c r="C9413" s="67" t="s">
        <v>74</v>
      </c>
      <c r="D9413" s="489">
        <v>0.28999999999999998</v>
      </c>
    </row>
    <row r="9414" spans="1:4" x14ac:dyDescent="0.25">
      <c r="A9414" s="67">
        <v>70210025</v>
      </c>
      <c r="B9414" s="63" t="s">
        <v>16719</v>
      </c>
      <c r="C9414" s="67" t="s">
        <v>77</v>
      </c>
      <c r="D9414" s="489">
        <v>8557.07</v>
      </c>
    </row>
    <row r="9415" spans="1:4" x14ac:dyDescent="0.25">
      <c r="A9415" s="67">
        <v>70210024</v>
      </c>
      <c r="B9415" s="63" t="s">
        <v>16720</v>
      </c>
      <c r="C9415" s="67" t="s">
        <v>77</v>
      </c>
      <c r="D9415" s="489">
        <v>8042.05</v>
      </c>
    </row>
    <row r="9416" spans="1:4" x14ac:dyDescent="0.25">
      <c r="A9416" s="67">
        <v>220119</v>
      </c>
      <c r="B9416" s="63" t="s">
        <v>16273</v>
      </c>
      <c r="C9416" s="67" t="s">
        <v>74</v>
      </c>
      <c r="D9416" s="489">
        <v>1.91</v>
      </c>
    </row>
    <row r="9417" spans="1:4" x14ac:dyDescent="0.25">
      <c r="A9417" s="67">
        <v>70210026</v>
      </c>
      <c r="B9417" s="63" t="s">
        <v>16274</v>
      </c>
      <c r="C9417" s="67" t="s">
        <v>74</v>
      </c>
      <c r="D9417" s="489">
        <v>25.63</v>
      </c>
    </row>
    <row r="9418" spans="1:4" x14ac:dyDescent="0.25">
      <c r="A9418" s="67">
        <v>220400</v>
      </c>
      <c r="B9418" s="63" t="s">
        <v>16721</v>
      </c>
      <c r="C9418" s="67"/>
      <c r="D9418" s="489"/>
    </row>
    <row r="9419" spans="1:4" ht="25" x14ac:dyDescent="0.25">
      <c r="A9419" s="67">
        <v>70210040</v>
      </c>
      <c r="B9419" s="63" t="s">
        <v>16722</v>
      </c>
      <c r="C9419" s="67" t="s">
        <v>74</v>
      </c>
      <c r="D9419" s="489">
        <v>3349.75</v>
      </c>
    </row>
    <row r="9420" spans="1:4" ht="25" x14ac:dyDescent="0.25">
      <c r="A9420" s="67">
        <v>70210041</v>
      </c>
      <c r="B9420" s="63" t="s">
        <v>16723</v>
      </c>
      <c r="C9420" s="67" t="s">
        <v>74</v>
      </c>
      <c r="D9420" s="489">
        <v>3659.83</v>
      </c>
    </row>
    <row r="9421" spans="1:4" ht="25" x14ac:dyDescent="0.25">
      <c r="A9421" s="67">
        <v>70210042</v>
      </c>
      <c r="B9421" s="63" t="s">
        <v>16724</v>
      </c>
      <c r="C9421" s="67" t="s">
        <v>74</v>
      </c>
      <c r="D9421" s="489">
        <v>3968.59</v>
      </c>
    </row>
    <row r="9422" spans="1:4" ht="25" x14ac:dyDescent="0.25">
      <c r="A9422" s="67">
        <v>70210043</v>
      </c>
      <c r="B9422" s="63" t="s">
        <v>16725</v>
      </c>
      <c r="C9422" s="67" t="s">
        <v>74</v>
      </c>
      <c r="D9422" s="489">
        <v>4370.46</v>
      </c>
    </row>
    <row r="9423" spans="1:4" ht="25" x14ac:dyDescent="0.25">
      <c r="A9423" s="67">
        <v>70210044</v>
      </c>
      <c r="B9423" s="63" t="s">
        <v>16726</v>
      </c>
      <c r="C9423" s="67" t="s">
        <v>74</v>
      </c>
      <c r="D9423" s="489">
        <v>4778.97</v>
      </c>
    </row>
    <row r="9424" spans="1:4" ht="25" x14ac:dyDescent="0.25">
      <c r="A9424" s="67">
        <v>70210045</v>
      </c>
      <c r="B9424" s="63" t="s">
        <v>16727</v>
      </c>
      <c r="C9424" s="67" t="s">
        <v>74</v>
      </c>
      <c r="D9424" s="489">
        <v>5192.41</v>
      </c>
    </row>
    <row r="9425" spans="1:4" x14ac:dyDescent="0.25">
      <c r="A9425" s="67"/>
      <c r="B9425" s="63" t="s">
        <v>11702</v>
      </c>
      <c r="C9425" s="67"/>
      <c r="D9425" s="489"/>
    </row>
    <row r="9426" spans="1:4" x14ac:dyDescent="0.25">
      <c r="A9426" s="67">
        <v>100300</v>
      </c>
      <c r="B9426" s="63" t="s">
        <v>12737</v>
      </c>
      <c r="C9426" s="67"/>
      <c r="D9426" s="489"/>
    </row>
    <row r="9427" spans="1:4" x14ac:dyDescent="0.25">
      <c r="A9427" s="67">
        <v>70090054</v>
      </c>
      <c r="B9427" s="63" t="s">
        <v>1140</v>
      </c>
      <c r="C9427" s="67" t="s">
        <v>75</v>
      </c>
      <c r="D9427" s="489">
        <v>40.72</v>
      </c>
    </row>
    <row r="9428" spans="1:4" x14ac:dyDescent="0.25">
      <c r="A9428" s="67">
        <v>70090070</v>
      </c>
      <c r="B9428" s="63" t="s">
        <v>1141</v>
      </c>
      <c r="C9428" s="67" t="s">
        <v>75</v>
      </c>
      <c r="D9428" s="489">
        <v>37.21</v>
      </c>
    </row>
    <row r="9429" spans="1:4" x14ac:dyDescent="0.25">
      <c r="A9429" s="67">
        <v>70090077</v>
      </c>
      <c r="B9429" s="63" t="s">
        <v>1142</v>
      </c>
      <c r="C9429" s="67" t="s">
        <v>75</v>
      </c>
      <c r="D9429" s="489">
        <v>33.729999999999997</v>
      </c>
    </row>
    <row r="9430" spans="1:4" x14ac:dyDescent="0.25">
      <c r="A9430" s="67">
        <v>70090061</v>
      </c>
      <c r="B9430" s="63" t="s">
        <v>1143</v>
      </c>
      <c r="C9430" s="67" t="s">
        <v>74</v>
      </c>
      <c r="D9430" s="489">
        <v>16.5</v>
      </c>
    </row>
    <row r="9431" spans="1:4" x14ac:dyDescent="0.25">
      <c r="A9431" s="67">
        <v>70090074</v>
      </c>
      <c r="B9431" s="63" t="s">
        <v>1144</v>
      </c>
      <c r="C9431" s="67" t="s">
        <v>74</v>
      </c>
      <c r="D9431" s="489">
        <v>15.94</v>
      </c>
    </row>
    <row r="9432" spans="1:4" x14ac:dyDescent="0.25">
      <c r="A9432" s="67">
        <v>70090081</v>
      </c>
      <c r="B9432" s="63" t="s">
        <v>1145</v>
      </c>
      <c r="C9432" s="67" t="s">
        <v>74</v>
      </c>
      <c r="D9432" s="489">
        <v>15.13</v>
      </c>
    </row>
    <row r="9433" spans="1:4" x14ac:dyDescent="0.25">
      <c r="A9433" s="67">
        <v>70090052</v>
      </c>
      <c r="B9433" s="63" t="s">
        <v>1146</v>
      </c>
      <c r="C9433" s="67" t="s">
        <v>75</v>
      </c>
      <c r="D9433" s="489">
        <v>164.33</v>
      </c>
    </row>
    <row r="9434" spans="1:4" x14ac:dyDescent="0.25">
      <c r="A9434" s="67">
        <v>70090069</v>
      </c>
      <c r="B9434" s="63" t="s">
        <v>1147</v>
      </c>
      <c r="C9434" s="67" t="s">
        <v>75</v>
      </c>
      <c r="D9434" s="489">
        <v>147.01</v>
      </c>
    </row>
    <row r="9435" spans="1:4" x14ac:dyDescent="0.25">
      <c r="A9435" s="67">
        <v>70090076</v>
      </c>
      <c r="B9435" s="63" t="s">
        <v>1148</v>
      </c>
      <c r="C9435" s="67" t="s">
        <v>75</v>
      </c>
      <c r="D9435" s="489">
        <v>121.08</v>
      </c>
    </row>
    <row r="9436" spans="1:4" x14ac:dyDescent="0.25">
      <c r="A9436" s="67">
        <v>70090063</v>
      </c>
      <c r="B9436" s="63" t="s">
        <v>1149</v>
      </c>
      <c r="C9436" s="67" t="s">
        <v>71</v>
      </c>
      <c r="D9436" s="489">
        <v>958.63</v>
      </c>
    </row>
    <row r="9437" spans="1:4" x14ac:dyDescent="0.25">
      <c r="A9437" s="67">
        <v>70090075</v>
      </c>
      <c r="B9437" s="63" t="s">
        <v>1150</v>
      </c>
      <c r="C9437" s="67" t="s">
        <v>71</v>
      </c>
      <c r="D9437" s="489">
        <v>876.75</v>
      </c>
    </row>
    <row r="9438" spans="1:4" x14ac:dyDescent="0.25">
      <c r="A9438" s="67">
        <v>70090082</v>
      </c>
      <c r="B9438" s="63" t="s">
        <v>1151</v>
      </c>
      <c r="C9438" s="67" t="s">
        <v>71</v>
      </c>
      <c r="D9438" s="489">
        <v>753.88</v>
      </c>
    </row>
    <row r="9439" spans="1:4" x14ac:dyDescent="0.25">
      <c r="A9439" s="67">
        <v>70090066</v>
      </c>
      <c r="B9439" s="63" t="s">
        <v>12738</v>
      </c>
      <c r="C9439" s="67" t="s">
        <v>71</v>
      </c>
      <c r="D9439" s="489">
        <v>259.51</v>
      </c>
    </row>
    <row r="9440" spans="1:4" x14ac:dyDescent="0.25">
      <c r="A9440" s="67">
        <v>70090064</v>
      </c>
      <c r="B9440" s="63" t="s">
        <v>12739</v>
      </c>
      <c r="C9440" s="67" t="s">
        <v>71</v>
      </c>
      <c r="D9440" s="489">
        <v>370.68</v>
      </c>
    </row>
    <row r="9441" spans="1:4" x14ac:dyDescent="0.25">
      <c r="A9441" s="67">
        <v>70090065</v>
      </c>
      <c r="B9441" s="63" t="s">
        <v>12740</v>
      </c>
      <c r="C9441" s="67" t="s">
        <v>71</v>
      </c>
      <c r="D9441" s="489">
        <v>333.59</v>
      </c>
    </row>
    <row r="9442" spans="1:4" x14ac:dyDescent="0.25">
      <c r="A9442" s="67">
        <v>70090056</v>
      </c>
      <c r="B9442" s="63" t="s">
        <v>1152</v>
      </c>
      <c r="C9442" s="67" t="s">
        <v>75</v>
      </c>
      <c r="D9442" s="489">
        <v>112.15</v>
      </c>
    </row>
    <row r="9443" spans="1:4" x14ac:dyDescent="0.25">
      <c r="A9443" s="67">
        <v>70090071</v>
      </c>
      <c r="B9443" s="63" t="s">
        <v>1153</v>
      </c>
      <c r="C9443" s="67" t="s">
        <v>75</v>
      </c>
      <c r="D9443" s="489">
        <v>100.06</v>
      </c>
    </row>
    <row r="9444" spans="1:4" x14ac:dyDescent="0.25">
      <c r="A9444" s="67">
        <v>70090078</v>
      </c>
      <c r="B9444" s="63" t="s">
        <v>1154</v>
      </c>
      <c r="C9444" s="67" t="s">
        <v>75</v>
      </c>
      <c r="D9444" s="489">
        <v>87.95</v>
      </c>
    </row>
    <row r="9445" spans="1:4" x14ac:dyDescent="0.25">
      <c r="A9445" s="67">
        <v>70090057</v>
      </c>
      <c r="B9445" s="63" t="s">
        <v>1155</v>
      </c>
      <c r="C9445" s="67" t="s">
        <v>75</v>
      </c>
      <c r="D9445" s="489">
        <v>91.33</v>
      </c>
    </row>
    <row r="9446" spans="1:4" x14ac:dyDescent="0.25">
      <c r="A9446" s="67">
        <v>70090072</v>
      </c>
      <c r="B9446" s="63" t="s">
        <v>1156</v>
      </c>
      <c r="C9446" s="67" t="s">
        <v>75</v>
      </c>
      <c r="D9446" s="489">
        <v>84.08</v>
      </c>
    </row>
    <row r="9447" spans="1:4" x14ac:dyDescent="0.25">
      <c r="A9447" s="67">
        <v>70090079</v>
      </c>
      <c r="B9447" s="63" t="s">
        <v>1157</v>
      </c>
      <c r="C9447" s="67" t="s">
        <v>75</v>
      </c>
      <c r="D9447" s="489">
        <v>73.260000000000005</v>
      </c>
    </row>
    <row r="9448" spans="1:4" x14ac:dyDescent="0.25">
      <c r="A9448" s="67">
        <v>70090059</v>
      </c>
      <c r="B9448" s="63" t="s">
        <v>1158</v>
      </c>
      <c r="C9448" s="67" t="s">
        <v>75</v>
      </c>
      <c r="D9448" s="489">
        <v>65.23</v>
      </c>
    </row>
    <row r="9449" spans="1:4" x14ac:dyDescent="0.25">
      <c r="A9449" s="67">
        <v>70090073</v>
      </c>
      <c r="B9449" s="63" t="s">
        <v>1159</v>
      </c>
      <c r="C9449" s="67" t="s">
        <v>75</v>
      </c>
      <c r="D9449" s="489">
        <v>57.88</v>
      </c>
    </row>
    <row r="9450" spans="1:4" x14ac:dyDescent="0.25">
      <c r="A9450" s="67">
        <v>70090080</v>
      </c>
      <c r="B9450" s="63" t="s">
        <v>1160</v>
      </c>
      <c r="C9450" s="67" t="s">
        <v>75</v>
      </c>
      <c r="D9450" s="489">
        <v>46.89</v>
      </c>
    </row>
    <row r="9451" spans="1:4" x14ac:dyDescent="0.25">
      <c r="A9451" s="67">
        <v>70090055</v>
      </c>
      <c r="B9451" s="63" t="s">
        <v>1161</v>
      </c>
      <c r="C9451" s="67" t="s">
        <v>75</v>
      </c>
      <c r="D9451" s="489">
        <v>95.51</v>
      </c>
    </row>
    <row r="9452" spans="1:4" x14ac:dyDescent="0.25">
      <c r="A9452" s="67">
        <v>70090062</v>
      </c>
      <c r="B9452" s="63" t="s">
        <v>1162</v>
      </c>
      <c r="C9452" s="67" t="s">
        <v>74</v>
      </c>
      <c r="D9452" s="489">
        <v>46.4</v>
      </c>
    </row>
    <row r="9453" spans="1:4" x14ac:dyDescent="0.25">
      <c r="A9453" s="67">
        <v>70090058</v>
      </c>
      <c r="B9453" s="63" t="s">
        <v>1163</v>
      </c>
      <c r="C9453" s="67" t="s">
        <v>75</v>
      </c>
      <c r="D9453" s="489">
        <v>117.21</v>
      </c>
    </row>
    <row r="9454" spans="1:4" x14ac:dyDescent="0.25">
      <c r="A9454" s="67">
        <v>70090060</v>
      </c>
      <c r="B9454" s="63" t="s">
        <v>1164</v>
      </c>
      <c r="C9454" s="67" t="s">
        <v>75</v>
      </c>
      <c r="D9454" s="489">
        <v>142.4</v>
      </c>
    </row>
    <row r="9455" spans="1:4" x14ac:dyDescent="0.25">
      <c r="A9455" s="67">
        <v>70090053</v>
      </c>
      <c r="B9455" s="63" t="s">
        <v>1165</v>
      </c>
      <c r="C9455" s="67" t="s">
        <v>75</v>
      </c>
      <c r="D9455" s="489">
        <v>189.5</v>
      </c>
    </row>
    <row r="9456" spans="1:4" ht="25" x14ac:dyDescent="0.25">
      <c r="A9456" s="67">
        <v>70090111</v>
      </c>
      <c r="B9456" s="63" t="s">
        <v>9934</v>
      </c>
      <c r="C9456" s="67" t="s">
        <v>77</v>
      </c>
      <c r="D9456" s="489">
        <v>13655.23</v>
      </c>
    </row>
    <row r="9457" spans="1:4" ht="25" x14ac:dyDescent="0.25">
      <c r="A9457" s="67">
        <v>70090068</v>
      </c>
      <c r="B9457" s="63" t="s">
        <v>1166</v>
      </c>
      <c r="C9457" s="67" t="s">
        <v>99</v>
      </c>
      <c r="D9457" s="489">
        <v>84.99</v>
      </c>
    </row>
    <row r="9458" spans="1:4" x14ac:dyDescent="0.25">
      <c r="A9458" s="67">
        <v>100100</v>
      </c>
      <c r="B9458" s="63" t="s">
        <v>12741</v>
      </c>
      <c r="C9458" s="67"/>
      <c r="D9458" s="489"/>
    </row>
    <row r="9459" spans="1:4" x14ac:dyDescent="0.25">
      <c r="A9459" s="67">
        <v>70090007</v>
      </c>
      <c r="B9459" s="63" t="s">
        <v>1167</v>
      </c>
      <c r="C9459" s="67" t="s">
        <v>74</v>
      </c>
      <c r="D9459" s="489">
        <v>33.18</v>
      </c>
    </row>
    <row r="9460" spans="1:4" x14ac:dyDescent="0.25">
      <c r="A9460" s="67">
        <v>70090020</v>
      </c>
      <c r="B9460" s="63" t="s">
        <v>1168</v>
      </c>
      <c r="C9460" s="67" t="s">
        <v>74</v>
      </c>
      <c r="D9460" s="489">
        <v>26.55</v>
      </c>
    </row>
    <row r="9461" spans="1:4" x14ac:dyDescent="0.25">
      <c r="A9461" s="67">
        <v>70090033</v>
      </c>
      <c r="B9461" s="63" t="s">
        <v>1169</v>
      </c>
      <c r="C9461" s="67" t="s">
        <v>74</v>
      </c>
      <c r="D9461" s="489">
        <v>16.579999999999998</v>
      </c>
    </row>
    <row r="9462" spans="1:4" x14ac:dyDescent="0.25">
      <c r="A9462" s="67">
        <v>70090013</v>
      </c>
      <c r="B9462" s="63" t="s">
        <v>1170</v>
      </c>
      <c r="C9462" s="67" t="s">
        <v>75</v>
      </c>
      <c r="D9462" s="489">
        <v>37.36</v>
      </c>
    </row>
    <row r="9463" spans="1:4" x14ac:dyDescent="0.25">
      <c r="A9463" s="67">
        <v>70090026</v>
      </c>
      <c r="B9463" s="63" t="s">
        <v>1171</v>
      </c>
      <c r="C9463" s="67" t="s">
        <v>75</v>
      </c>
      <c r="D9463" s="489">
        <v>29.9</v>
      </c>
    </row>
    <row r="9464" spans="1:4" x14ac:dyDescent="0.25">
      <c r="A9464" s="67">
        <v>70090039</v>
      </c>
      <c r="B9464" s="63" t="s">
        <v>1172</v>
      </c>
      <c r="C9464" s="67" t="s">
        <v>75</v>
      </c>
      <c r="D9464" s="489">
        <v>18.68</v>
      </c>
    </row>
    <row r="9465" spans="1:4" x14ac:dyDescent="0.25">
      <c r="A9465" s="67">
        <v>70090003</v>
      </c>
      <c r="B9465" s="63" t="s">
        <v>1173</v>
      </c>
      <c r="C9465" s="67" t="s">
        <v>75</v>
      </c>
      <c r="D9465" s="489">
        <v>25.36</v>
      </c>
    </row>
    <row r="9466" spans="1:4" x14ac:dyDescent="0.25">
      <c r="A9466" s="67">
        <v>70090016</v>
      </c>
      <c r="B9466" s="63" t="s">
        <v>1174</v>
      </c>
      <c r="C9466" s="67" t="s">
        <v>75</v>
      </c>
      <c r="D9466" s="489">
        <v>20.29</v>
      </c>
    </row>
    <row r="9467" spans="1:4" x14ac:dyDescent="0.25">
      <c r="A9467" s="67">
        <v>70090029</v>
      </c>
      <c r="B9467" s="63" t="s">
        <v>1175</v>
      </c>
      <c r="C9467" s="67" t="s">
        <v>75</v>
      </c>
      <c r="D9467" s="489">
        <v>12.66</v>
      </c>
    </row>
    <row r="9468" spans="1:4" x14ac:dyDescent="0.25">
      <c r="A9468" s="67">
        <v>70090009</v>
      </c>
      <c r="B9468" s="63" t="s">
        <v>1176</v>
      </c>
      <c r="C9468" s="67" t="s">
        <v>75</v>
      </c>
      <c r="D9468" s="489">
        <v>33.909999999999997</v>
      </c>
    </row>
    <row r="9469" spans="1:4" x14ac:dyDescent="0.25">
      <c r="A9469" s="67">
        <v>70090022</v>
      </c>
      <c r="B9469" s="63" t="s">
        <v>1177</v>
      </c>
      <c r="C9469" s="67" t="s">
        <v>75</v>
      </c>
      <c r="D9469" s="489">
        <v>27.16</v>
      </c>
    </row>
    <row r="9470" spans="1:4" x14ac:dyDescent="0.25">
      <c r="A9470" s="67">
        <v>70090035</v>
      </c>
      <c r="B9470" s="63" t="s">
        <v>1178</v>
      </c>
      <c r="C9470" s="67" t="s">
        <v>75</v>
      </c>
      <c r="D9470" s="489">
        <v>16.95</v>
      </c>
    </row>
    <row r="9471" spans="1:4" x14ac:dyDescent="0.25">
      <c r="A9471" s="67">
        <v>70090008</v>
      </c>
      <c r="B9471" s="63" t="s">
        <v>1179</v>
      </c>
      <c r="C9471" s="67" t="s">
        <v>75</v>
      </c>
      <c r="D9471" s="489">
        <v>30.71</v>
      </c>
    </row>
    <row r="9472" spans="1:4" x14ac:dyDescent="0.25">
      <c r="A9472" s="67">
        <v>70090021</v>
      </c>
      <c r="B9472" s="63" t="s">
        <v>1180</v>
      </c>
      <c r="C9472" s="67" t="s">
        <v>75</v>
      </c>
      <c r="D9472" s="489">
        <v>24.58</v>
      </c>
    </row>
    <row r="9473" spans="1:4" x14ac:dyDescent="0.25">
      <c r="A9473" s="67">
        <v>70090034</v>
      </c>
      <c r="B9473" s="63" t="s">
        <v>1181</v>
      </c>
      <c r="C9473" s="67" t="s">
        <v>75</v>
      </c>
      <c r="D9473" s="489">
        <v>15.35</v>
      </c>
    </row>
    <row r="9474" spans="1:4" x14ac:dyDescent="0.25">
      <c r="A9474" s="67">
        <v>70090010</v>
      </c>
      <c r="B9474" s="63" t="s">
        <v>1182</v>
      </c>
      <c r="C9474" s="67" t="s">
        <v>75</v>
      </c>
      <c r="D9474" s="489">
        <v>33.909999999999997</v>
      </c>
    </row>
    <row r="9475" spans="1:4" x14ac:dyDescent="0.25">
      <c r="A9475" s="67">
        <v>70090023</v>
      </c>
      <c r="B9475" s="63" t="s">
        <v>1183</v>
      </c>
      <c r="C9475" s="67" t="s">
        <v>75</v>
      </c>
      <c r="D9475" s="489">
        <v>27.16</v>
      </c>
    </row>
    <row r="9476" spans="1:4" x14ac:dyDescent="0.25">
      <c r="A9476" s="67">
        <v>70090036</v>
      </c>
      <c r="B9476" s="63" t="s">
        <v>1184</v>
      </c>
      <c r="C9476" s="67" t="s">
        <v>75</v>
      </c>
      <c r="D9476" s="489">
        <v>16.95</v>
      </c>
    </row>
    <row r="9477" spans="1:4" x14ac:dyDescent="0.25">
      <c r="A9477" s="67">
        <v>70090004</v>
      </c>
      <c r="B9477" s="63" t="s">
        <v>1185</v>
      </c>
      <c r="C9477" s="67" t="s">
        <v>75</v>
      </c>
      <c r="D9477" s="489">
        <v>32.68</v>
      </c>
    </row>
    <row r="9478" spans="1:4" x14ac:dyDescent="0.25">
      <c r="A9478" s="67">
        <v>70090017</v>
      </c>
      <c r="B9478" s="63" t="s">
        <v>1186</v>
      </c>
      <c r="C9478" s="67" t="s">
        <v>75</v>
      </c>
      <c r="D9478" s="489">
        <v>27.24</v>
      </c>
    </row>
    <row r="9479" spans="1:4" x14ac:dyDescent="0.25">
      <c r="A9479" s="67">
        <v>70090030</v>
      </c>
      <c r="B9479" s="63" t="s">
        <v>1187</v>
      </c>
      <c r="C9479" s="67" t="s">
        <v>75</v>
      </c>
      <c r="D9479" s="489">
        <v>21.76</v>
      </c>
    </row>
    <row r="9480" spans="1:4" x14ac:dyDescent="0.25">
      <c r="A9480" s="67">
        <v>70090011</v>
      </c>
      <c r="B9480" s="63" t="s">
        <v>1188</v>
      </c>
      <c r="C9480" s="67" t="s">
        <v>75</v>
      </c>
      <c r="D9480" s="489">
        <v>33.909999999999997</v>
      </c>
    </row>
    <row r="9481" spans="1:4" x14ac:dyDescent="0.25">
      <c r="A9481" s="67">
        <v>70090024</v>
      </c>
      <c r="B9481" s="63" t="s">
        <v>1189</v>
      </c>
      <c r="C9481" s="67" t="s">
        <v>75</v>
      </c>
      <c r="D9481" s="489">
        <v>27.16</v>
      </c>
    </row>
    <row r="9482" spans="1:4" x14ac:dyDescent="0.25">
      <c r="A9482" s="67">
        <v>70090037</v>
      </c>
      <c r="B9482" s="63" t="s">
        <v>1190</v>
      </c>
      <c r="C9482" s="67" t="s">
        <v>75</v>
      </c>
      <c r="D9482" s="489">
        <v>16.95</v>
      </c>
    </row>
    <row r="9483" spans="1:4" x14ac:dyDescent="0.25">
      <c r="A9483" s="67">
        <v>70090005</v>
      </c>
      <c r="B9483" s="63" t="s">
        <v>1191</v>
      </c>
      <c r="C9483" s="67" t="s">
        <v>75</v>
      </c>
      <c r="D9483" s="489">
        <v>33.909999999999997</v>
      </c>
    </row>
    <row r="9484" spans="1:4" x14ac:dyDescent="0.25">
      <c r="A9484" s="67">
        <v>70090018</v>
      </c>
      <c r="B9484" s="63" t="s">
        <v>1192</v>
      </c>
      <c r="C9484" s="67" t="s">
        <v>75</v>
      </c>
      <c r="D9484" s="489">
        <v>27.16</v>
      </c>
    </row>
    <row r="9485" spans="1:4" x14ac:dyDescent="0.25">
      <c r="A9485" s="67">
        <v>70090031</v>
      </c>
      <c r="B9485" s="63" t="s">
        <v>1193</v>
      </c>
      <c r="C9485" s="67" t="s">
        <v>75</v>
      </c>
      <c r="D9485" s="489">
        <v>16.95</v>
      </c>
    </row>
    <row r="9486" spans="1:4" x14ac:dyDescent="0.25">
      <c r="A9486" s="67">
        <v>70090001</v>
      </c>
      <c r="B9486" s="63" t="s">
        <v>1194</v>
      </c>
      <c r="C9486" s="67" t="s">
        <v>75</v>
      </c>
      <c r="D9486" s="489">
        <v>29.93</v>
      </c>
    </row>
    <row r="9487" spans="1:4" x14ac:dyDescent="0.25">
      <c r="A9487" s="67">
        <v>70090014</v>
      </c>
      <c r="B9487" s="63" t="s">
        <v>1195</v>
      </c>
      <c r="C9487" s="67" t="s">
        <v>75</v>
      </c>
      <c r="D9487" s="489">
        <v>24.93</v>
      </c>
    </row>
    <row r="9488" spans="1:4" x14ac:dyDescent="0.25">
      <c r="A9488" s="67">
        <v>70090027</v>
      </c>
      <c r="B9488" s="63" t="s">
        <v>1196</v>
      </c>
      <c r="C9488" s="67" t="s">
        <v>75</v>
      </c>
      <c r="D9488" s="489">
        <v>19.940000000000001</v>
      </c>
    </row>
    <row r="9489" spans="1:4" x14ac:dyDescent="0.25">
      <c r="A9489" s="67">
        <v>70090012</v>
      </c>
      <c r="B9489" s="63" t="s">
        <v>1197</v>
      </c>
      <c r="C9489" s="67" t="s">
        <v>75</v>
      </c>
      <c r="D9489" s="489">
        <v>38.78</v>
      </c>
    </row>
    <row r="9490" spans="1:4" x14ac:dyDescent="0.25">
      <c r="A9490" s="67">
        <v>70090025</v>
      </c>
      <c r="B9490" s="63" t="s">
        <v>1198</v>
      </c>
      <c r="C9490" s="67" t="s">
        <v>75</v>
      </c>
      <c r="D9490" s="489">
        <v>31.05</v>
      </c>
    </row>
    <row r="9491" spans="1:4" x14ac:dyDescent="0.25">
      <c r="A9491" s="67">
        <v>70090038</v>
      </c>
      <c r="B9491" s="63" t="s">
        <v>1199</v>
      </c>
      <c r="C9491" s="67" t="s">
        <v>75</v>
      </c>
      <c r="D9491" s="489">
        <v>19.399999999999999</v>
      </c>
    </row>
    <row r="9492" spans="1:4" x14ac:dyDescent="0.25">
      <c r="A9492" s="67">
        <v>70090002</v>
      </c>
      <c r="B9492" s="63" t="s">
        <v>1200</v>
      </c>
      <c r="C9492" s="67" t="s">
        <v>75</v>
      </c>
      <c r="D9492" s="489">
        <v>33.18</v>
      </c>
    </row>
    <row r="9493" spans="1:4" x14ac:dyDescent="0.25">
      <c r="A9493" s="67">
        <v>70090015</v>
      </c>
      <c r="B9493" s="63" t="s">
        <v>1201</v>
      </c>
      <c r="C9493" s="67" t="s">
        <v>75</v>
      </c>
      <c r="D9493" s="489">
        <v>26.55</v>
      </c>
    </row>
    <row r="9494" spans="1:4" x14ac:dyDescent="0.25">
      <c r="A9494" s="67">
        <v>70090028</v>
      </c>
      <c r="B9494" s="63" t="s">
        <v>1202</v>
      </c>
      <c r="C9494" s="67" t="s">
        <v>75</v>
      </c>
      <c r="D9494" s="489">
        <v>16.579999999999998</v>
      </c>
    </row>
    <row r="9495" spans="1:4" x14ac:dyDescent="0.25">
      <c r="A9495" s="67">
        <v>70090006</v>
      </c>
      <c r="B9495" s="63" t="s">
        <v>1203</v>
      </c>
      <c r="C9495" s="67" t="s">
        <v>71</v>
      </c>
      <c r="D9495" s="489">
        <v>164.42</v>
      </c>
    </row>
    <row r="9496" spans="1:4" x14ac:dyDescent="0.25">
      <c r="A9496" s="67">
        <v>70090019</v>
      </c>
      <c r="B9496" s="63" t="s">
        <v>1204</v>
      </c>
      <c r="C9496" s="67" t="s">
        <v>71</v>
      </c>
      <c r="D9496" s="489">
        <v>131.55000000000001</v>
      </c>
    </row>
    <row r="9497" spans="1:4" x14ac:dyDescent="0.25">
      <c r="A9497" s="67">
        <v>70090032</v>
      </c>
      <c r="B9497" s="63" t="s">
        <v>1205</v>
      </c>
      <c r="C9497" s="67" t="s">
        <v>71</v>
      </c>
      <c r="D9497" s="489">
        <v>82.2</v>
      </c>
    </row>
    <row r="9498" spans="1:4" x14ac:dyDescent="0.25">
      <c r="A9498" s="67">
        <v>100400</v>
      </c>
      <c r="B9498" s="63" t="s">
        <v>12742</v>
      </c>
      <c r="C9498" s="67"/>
      <c r="D9498" s="489"/>
    </row>
    <row r="9499" spans="1:4" x14ac:dyDescent="0.25">
      <c r="A9499" s="67">
        <v>70090085</v>
      </c>
      <c r="B9499" s="63" t="s">
        <v>1206</v>
      </c>
      <c r="C9499" s="67" t="s">
        <v>71</v>
      </c>
      <c r="D9499" s="489">
        <v>872.79</v>
      </c>
    </row>
    <row r="9500" spans="1:4" x14ac:dyDescent="0.25">
      <c r="A9500" s="67">
        <v>70090092</v>
      </c>
      <c r="B9500" s="63" t="s">
        <v>1207</v>
      </c>
      <c r="C9500" s="67" t="s">
        <v>71</v>
      </c>
      <c r="D9500" s="489">
        <v>865.72</v>
      </c>
    </row>
    <row r="9501" spans="1:4" x14ac:dyDescent="0.25">
      <c r="A9501" s="67">
        <v>70090099</v>
      </c>
      <c r="B9501" s="63" t="s">
        <v>1208</v>
      </c>
      <c r="C9501" s="67" t="s">
        <v>71</v>
      </c>
      <c r="D9501" s="489">
        <v>858.68</v>
      </c>
    </row>
    <row r="9502" spans="1:4" x14ac:dyDescent="0.25">
      <c r="A9502" s="67">
        <v>70090087</v>
      </c>
      <c r="B9502" s="63" t="s">
        <v>1209</v>
      </c>
      <c r="C9502" s="67" t="s">
        <v>71</v>
      </c>
      <c r="D9502" s="489">
        <v>1814.34</v>
      </c>
    </row>
    <row r="9503" spans="1:4" x14ac:dyDescent="0.25">
      <c r="A9503" s="67">
        <v>70090094</v>
      </c>
      <c r="B9503" s="63" t="s">
        <v>1210</v>
      </c>
      <c r="C9503" s="67" t="s">
        <v>71</v>
      </c>
      <c r="D9503" s="489">
        <v>1795.33</v>
      </c>
    </row>
    <row r="9504" spans="1:4" x14ac:dyDescent="0.25">
      <c r="A9504" s="67">
        <v>70090101</v>
      </c>
      <c r="B9504" s="63" t="s">
        <v>1211</v>
      </c>
      <c r="C9504" s="67" t="s">
        <v>71</v>
      </c>
      <c r="D9504" s="489">
        <v>1773.72</v>
      </c>
    </row>
    <row r="9505" spans="1:4" x14ac:dyDescent="0.25">
      <c r="A9505" s="67">
        <v>100458</v>
      </c>
      <c r="B9505" s="63" t="s">
        <v>11573</v>
      </c>
      <c r="C9505" s="67" t="s">
        <v>71</v>
      </c>
      <c r="D9505" s="489">
        <v>2814.35</v>
      </c>
    </row>
    <row r="9506" spans="1:4" x14ac:dyDescent="0.25">
      <c r="A9506" s="67">
        <v>70090088</v>
      </c>
      <c r="B9506" s="63" t="s">
        <v>1212</v>
      </c>
      <c r="C9506" s="67" t="s">
        <v>71</v>
      </c>
      <c r="D9506" s="489">
        <v>2255.42</v>
      </c>
    </row>
    <row r="9507" spans="1:4" x14ac:dyDescent="0.25">
      <c r="A9507" s="67">
        <v>70090095</v>
      </c>
      <c r="B9507" s="63" t="s">
        <v>1213</v>
      </c>
      <c r="C9507" s="67" t="s">
        <v>71</v>
      </c>
      <c r="D9507" s="489">
        <v>2212.39</v>
      </c>
    </row>
    <row r="9508" spans="1:4" x14ac:dyDescent="0.25">
      <c r="A9508" s="67">
        <v>70090102</v>
      </c>
      <c r="B9508" s="63" t="s">
        <v>1214</v>
      </c>
      <c r="C9508" s="67" t="s">
        <v>71</v>
      </c>
      <c r="D9508" s="489">
        <v>2169.3200000000002</v>
      </c>
    </row>
    <row r="9509" spans="1:4" x14ac:dyDescent="0.25">
      <c r="A9509" s="67">
        <v>70090089</v>
      </c>
      <c r="B9509" s="63" t="s">
        <v>1215</v>
      </c>
      <c r="C9509" s="67" t="s">
        <v>71</v>
      </c>
      <c r="D9509" s="489">
        <v>765.17</v>
      </c>
    </row>
    <row r="9510" spans="1:4" x14ac:dyDescent="0.25">
      <c r="A9510" s="67">
        <v>70090096</v>
      </c>
      <c r="B9510" s="63" t="s">
        <v>1216</v>
      </c>
      <c r="C9510" s="67" t="s">
        <v>71</v>
      </c>
      <c r="D9510" s="489">
        <v>751</v>
      </c>
    </row>
    <row r="9511" spans="1:4" x14ac:dyDescent="0.25">
      <c r="A9511" s="67">
        <v>70090103</v>
      </c>
      <c r="B9511" s="63" t="s">
        <v>1217</v>
      </c>
      <c r="C9511" s="67" t="s">
        <v>71</v>
      </c>
      <c r="D9511" s="489">
        <v>729.73</v>
      </c>
    </row>
    <row r="9512" spans="1:4" x14ac:dyDescent="0.25">
      <c r="A9512" s="67">
        <v>70090086</v>
      </c>
      <c r="B9512" s="63" t="s">
        <v>1218</v>
      </c>
      <c r="C9512" s="67" t="s">
        <v>75</v>
      </c>
      <c r="D9512" s="489">
        <v>23.42</v>
      </c>
    </row>
    <row r="9513" spans="1:4" x14ac:dyDescent="0.25">
      <c r="A9513" s="67">
        <v>70090093</v>
      </c>
      <c r="B9513" s="63" t="s">
        <v>1219</v>
      </c>
      <c r="C9513" s="67" t="s">
        <v>75</v>
      </c>
      <c r="D9513" s="489">
        <v>22.6</v>
      </c>
    </row>
    <row r="9514" spans="1:4" x14ac:dyDescent="0.25">
      <c r="A9514" s="67">
        <v>70090100</v>
      </c>
      <c r="B9514" s="63" t="s">
        <v>1220</v>
      </c>
      <c r="C9514" s="67" t="s">
        <v>75</v>
      </c>
      <c r="D9514" s="489">
        <v>21.39</v>
      </c>
    </row>
    <row r="9515" spans="1:4" x14ac:dyDescent="0.25">
      <c r="A9515" s="67">
        <v>70090083</v>
      </c>
      <c r="B9515" s="63" t="s">
        <v>1221</v>
      </c>
      <c r="C9515" s="67" t="s">
        <v>75</v>
      </c>
      <c r="D9515" s="489">
        <v>15.53</v>
      </c>
    </row>
    <row r="9516" spans="1:4" x14ac:dyDescent="0.25">
      <c r="A9516" s="67">
        <v>70090090</v>
      </c>
      <c r="B9516" s="63" t="s">
        <v>1222</v>
      </c>
      <c r="C9516" s="67" t="s">
        <v>75</v>
      </c>
      <c r="D9516" s="489">
        <v>12.94</v>
      </c>
    </row>
    <row r="9517" spans="1:4" x14ac:dyDescent="0.25">
      <c r="A9517" s="67">
        <v>70090097</v>
      </c>
      <c r="B9517" s="63" t="s">
        <v>1223</v>
      </c>
      <c r="C9517" s="67" t="s">
        <v>75</v>
      </c>
      <c r="D9517" s="489">
        <v>10.37</v>
      </c>
    </row>
    <row r="9518" spans="1:4" x14ac:dyDescent="0.25">
      <c r="A9518" s="67">
        <v>70090084</v>
      </c>
      <c r="B9518" s="63" t="s">
        <v>1224</v>
      </c>
      <c r="C9518" s="67" t="s">
        <v>71</v>
      </c>
      <c r="D9518" s="489">
        <v>219.75</v>
      </c>
    </row>
    <row r="9519" spans="1:4" x14ac:dyDescent="0.25">
      <c r="A9519" s="67">
        <v>70090091</v>
      </c>
      <c r="B9519" s="63" t="s">
        <v>1225</v>
      </c>
      <c r="C9519" s="67" t="s">
        <v>71</v>
      </c>
      <c r="D9519" s="489">
        <v>214.35</v>
      </c>
    </row>
    <row r="9520" spans="1:4" x14ac:dyDescent="0.25">
      <c r="A9520" s="67">
        <v>70090098</v>
      </c>
      <c r="B9520" s="63" t="s">
        <v>1226</v>
      </c>
      <c r="C9520" s="67" t="s">
        <v>71</v>
      </c>
      <c r="D9520" s="489">
        <v>208.96</v>
      </c>
    </row>
    <row r="9521" spans="1:4" x14ac:dyDescent="0.25">
      <c r="A9521" s="67">
        <v>100200</v>
      </c>
      <c r="B9521" s="63" t="s">
        <v>12743</v>
      </c>
      <c r="C9521" s="67"/>
      <c r="D9521" s="489"/>
    </row>
    <row r="9522" spans="1:4" x14ac:dyDescent="0.25">
      <c r="A9522" s="67">
        <v>70090040</v>
      </c>
      <c r="B9522" s="63" t="s">
        <v>1227</v>
      </c>
      <c r="C9522" s="67" t="s">
        <v>75</v>
      </c>
      <c r="D9522" s="489">
        <v>1.0900000000000001</v>
      </c>
    </row>
    <row r="9523" spans="1:4" x14ac:dyDescent="0.25">
      <c r="A9523" s="67">
        <v>70090044</v>
      </c>
      <c r="B9523" s="63" t="s">
        <v>1228</v>
      </c>
      <c r="C9523" s="67" t="s">
        <v>75</v>
      </c>
      <c r="D9523" s="489">
        <v>0.87</v>
      </c>
    </row>
    <row r="9524" spans="1:4" x14ac:dyDescent="0.25">
      <c r="A9524" s="67">
        <v>70090048</v>
      </c>
      <c r="B9524" s="63" t="s">
        <v>1229</v>
      </c>
      <c r="C9524" s="67" t="s">
        <v>75</v>
      </c>
      <c r="D9524" s="489">
        <v>0.54</v>
      </c>
    </row>
    <row r="9525" spans="1:4" x14ac:dyDescent="0.25">
      <c r="A9525" s="67">
        <v>70090042</v>
      </c>
      <c r="B9525" s="63" t="s">
        <v>1230</v>
      </c>
      <c r="C9525" s="67" t="s">
        <v>71</v>
      </c>
      <c r="D9525" s="489">
        <v>157.27000000000001</v>
      </c>
    </row>
    <row r="9526" spans="1:4" x14ac:dyDescent="0.25">
      <c r="A9526" s="67">
        <v>70090046</v>
      </c>
      <c r="B9526" s="63" t="s">
        <v>1231</v>
      </c>
      <c r="C9526" s="67" t="s">
        <v>71</v>
      </c>
      <c r="D9526" s="489">
        <v>154.88999999999999</v>
      </c>
    </row>
    <row r="9527" spans="1:4" x14ac:dyDescent="0.25">
      <c r="A9527" s="67">
        <v>70090050</v>
      </c>
      <c r="B9527" s="63" t="s">
        <v>1232</v>
      </c>
      <c r="C9527" s="67" t="s">
        <v>71</v>
      </c>
      <c r="D9527" s="489">
        <v>151.36000000000001</v>
      </c>
    </row>
    <row r="9528" spans="1:4" x14ac:dyDescent="0.25">
      <c r="A9528" s="67">
        <v>70090041</v>
      </c>
      <c r="B9528" s="63" t="s">
        <v>1233</v>
      </c>
      <c r="C9528" s="67" t="s">
        <v>71</v>
      </c>
      <c r="D9528" s="489">
        <v>76.7</v>
      </c>
    </row>
    <row r="9529" spans="1:4" x14ac:dyDescent="0.25">
      <c r="A9529" s="67">
        <v>70090045</v>
      </c>
      <c r="B9529" s="63" t="s">
        <v>1234</v>
      </c>
      <c r="C9529" s="67" t="s">
        <v>71</v>
      </c>
      <c r="D9529" s="489">
        <v>74.319999999999993</v>
      </c>
    </row>
    <row r="9530" spans="1:4" x14ac:dyDescent="0.25">
      <c r="A9530" s="67">
        <v>70090049</v>
      </c>
      <c r="B9530" s="63" t="s">
        <v>1235</v>
      </c>
      <c r="C9530" s="67" t="s">
        <v>71</v>
      </c>
      <c r="D9530" s="489">
        <v>70.78</v>
      </c>
    </row>
    <row r="9531" spans="1:4" x14ac:dyDescent="0.25">
      <c r="A9531" s="67">
        <v>70090043</v>
      </c>
      <c r="B9531" s="63" t="s">
        <v>1236</v>
      </c>
      <c r="C9531" s="67" t="s">
        <v>71</v>
      </c>
      <c r="D9531" s="489">
        <v>207.65</v>
      </c>
    </row>
    <row r="9532" spans="1:4" x14ac:dyDescent="0.25">
      <c r="A9532" s="67">
        <v>70090047</v>
      </c>
      <c r="B9532" s="63" t="s">
        <v>1237</v>
      </c>
      <c r="C9532" s="67" t="s">
        <v>71</v>
      </c>
      <c r="D9532" s="489">
        <v>205.27</v>
      </c>
    </row>
    <row r="9533" spans="1:4" x14ac:dyDescent="0.25">
      <c r="A9533" s="67">
        <v>70090051</v>
      </c>
      <c r="B9533" s="63" t="s">
        <v>1238</v>
      </c>
      <c r="C9533" s="67" t="s">
        <v>71</v>
      </c>
      <c r="D9533" s="489">
        <v>201.74</v>
      </c>
    </row>
    <row r="9534" spans="1:4" x14ac:dyDescent="0.25">
      <c r="A9534" s="67"/>
      <c r="B9534" s="63" t="s">
        <v>11710</v>
      </c>
      <c r="C9534" s="67"/>
      <c r="D9534" s="489"/>
    </row>
    <row r="9535" spans="1:4" x14ac:dyDescent="0.25">
      <c r="A9535" s="67">
        <v>200100</v>
      </c>
      <c r="B9535" s="63" t="s">
        <v>12619</v>
      </c>
      <c r="C9535" s="67"/>
      <c r="D9535" s="489"/>
    </row>
    <row r="9536" spans="1:4" x14ac:dyDescent="0.25">
      <c r="A9536" s="67">
        <v>70170001</v>
      </c>
      <c r="B9536" s="63" t="s">
        <v>1239</v>
      </c>
      <c r="C9536" s="67" t="s">
        <v>94</v>
      </c>
      <c r="D9536" s="489">
        <v>33701.03</v>
      </c>
    </row>
    <row r="9537" spans="1:4" x14ac:dyDescent="0.25">
      <c r="A9537" s="67">
        <v>70170008</v>
      </c>
      <c r="B9537" s="63" t="s">
        <v>1240</v>
      </c>
      <c r="C9537" s="67" t="s">
        <v>94</v>
      </c>
      <c r="D9537" s="489">
        <v>457281.97</v>
      </c>
    </row>
    <row r="9538" spans="1:4" x14ac:dyDescent="0.25">
      <c r="A9538" s="67">
        <v>70170003</v>
      </c>
      <c r="B9538" s="63" t="s">
        <v>1241</v>
      </c>
      <c r="C9538" s="67" t="s">
        <v>94</v>
      </c>
      <c r="D9538" s="489">
        <v>96435.9</v>
      </c>
    </row>
    <row r="9539" spans="1:4" x14ac:dyDescent="0.25">
      <c r="A9539" s="67">
        <v>70170005</v>
      </c>
      <c r="B9539" s="63" t="s">
        <v>1242</v>
      </c>
      <c r="C9539" s="67" t="s">
        <v>94</v>
      </c>
      <c r="D9539" s="489">
        <v>133938.69</v>
      </c>
    </row>
    <row r="9540" spans="1:4" x14ac:dyDescent="0.25">
      <c r="A9540" s="67">
        <v>70170004</v>
      </c>
      <c r="B9540" s="63" t="s">
        <v>1243</v>
      </c>
      <c r="C9540" s="67" t="s">
        <v>94</v>
      </c>
      <c r="D9540" s="489">
        <v>107151</v>
      </c>
    </row>
    <row r="9541" spans="1:4" x14ac:dyDescent="0.25">
      <c r="A9541" s="67">
        <v>70170006</v>
      </c>
      <c r="B9541" s="63" t="s">
        <v>1244</v>
      </c>
      <c r="C9541" s="67" t="s">
        <v>94</v>
      </c>
      <c r="D9541" s="489">
        <v>291333.07</v>
      </c>
    </row>
    <row r="9542" spans="1:4" x14ac:dyDescent="0.25">
      <c r="A9542" s="67">
        <v>70170007</v>
      </c>
      <c r="B9542" s="63" t="s">
        <v>1245</v>
      </c>
      <c r="C9542" s="67" t="s">
        <v>94</v>
      </c>
      <c r="D9542" s="489">
        <v>384848.46</v>
      </c>
    </row>
    <row r="9543" spans="1:4" x14ac:dyDescent="0.25">
      <c r="A9543" s="67">
        <v>70170002</v>
      </c>
      <c r="B9543" s="63" t="s">
        <v>1246</v>
      </c>
      <c r="C9543" s="67" t="s">
        <v>94</v>
      </c>
      <c r="D9543" s="489">
        <v>91860.38</v>
      </c>
    </row>
    <row r="9544" spans="1:4" x14ac:dyDescent="0.25">
      <c r="A9544" s="67">
        <v>201200</v>
      </c>
      <c r="B9544" s="63" t="s">
        <v>12744</v>
      </c>
      <c r="C9544" s="67"/>
      <c r="D9544" s="489"/>
    </row>
    <row r="9545" spans="1:4" x14ac:dyDescent="0.25">
      <c r="A9545" s="67">
        <v>70170133</v>
      </c>
      <c r="B9545" s="63" t="s">
        <v>1247</v>
      </c>
      <c r="C9545" s="67" t="s">
        <v>71</v>
      </c>
      <c r="D9545" s="489">
        <v>1168.6500000000001</v>
      </c>
    </row>
    <row r="9546" spans="1:4" x14ac:dyDescent="0.25">
      <c r="A9546" s="67">
        <v>202600</v>
      </c>
      <c r="B9546" s="63" t="s">
        <v>12745</v>
      </c>
      <c r="C9546" s="67"/>
      <c r="D9546" s="489"/>
    </row>
    <row r="9547" spans="1:4" x14ac:dyDescent="0.25">
      <c r="A9547" s="67">
        <v>70170281</v>
      </c>
      <c r="B9547" s="63" t="s">
        <v>1248</v>
      </c>
      <c r="C9547" s="67" t="s">
        <v>4</v>
      </c>
      <c r="D9547" s="489">
        <v>540.01</v>
      </c>
    </row>
    <row r="9548" spans="1:4" x14ac:dyDescent="0.25">
      <c r="A9548" s="67">
        <v>70170282</v>
      </c>
      <c r="B9548" s="63" t="s">
        <v>1249</v>
      </c>
      <c r="C9548" s="67" t="s">
        <v>4</v>
      </c>
      <c r="D9548" s="489">
        <v>648.12</v>
      </c>
    </row>
    <row r="9549" spans="1:4" x14ac:dyDescent="0.25">
      <c r="A9549" s="67">
        <v>70170283</v>
      </c>
      <c r="B9549" s="63" t="s">
        <v>1250</v>
      </c>
      <c r="C9549" s="67" t="s">
        <v>4</v>
      </c>
      <c r="D9549" s="489">
        <v>807.91</v>
      </c>
    </row>
    <row r="9550" spans="1:4" x14ac:dyDescent="0.25">
      <c r="A9550" s="67">
        <v>70170284</v>
      </c>
      <c r="B9550" s="63" t="s">
        <v>1251</v>
      </c>
      <c r="C9550" s="67" t="s">
        <v>4</v>
      </c>
      <c r="D9550" s="489">
        <v>916.04</v>
      </c>
    </row>
    <row r="9551" spans="1:4" x14ac:dyDescent="0.25">
      <c r="A9551" s="67">
        <v>70170285</v>
      </c>
      <c r="B9551" s="63" t="s">
        <v>1252</v>
      </c>
      <c r="C9551" s="67" t="s">
        <v>4</v>
      </c>
      <c r="D9551" s="489">
        <v>924.47</v>
      </c>
    </row>
    <row r="9552" spans="1:4" x14ac:dyDescent="0.25">
      <c r="A9552" s="67">
        <v>70170286</v>
      </c>
      <c r="B9552" s="63" t="s">
        <v>1253</v>
      </c>
      <c r="C9552" s="67" t="s">
        <v>4</v>
      </c>
      <c r="D9552" s="489">
        <v>939.9</v>
      </c>
    </row>
    <row r="9553" spans="1:4" x14ac:dyDescent="0.25">
      <c r="A9553" s="67">
        <v>70170287</v>
      </c>
      <c r="B9553" s="63" t="s">
        <v>1254</v>
      </c>
      <c r="C9553" s="67" t="s">
        <v>4</v>
      </c>
      <c r="D9553" s="489">
        <v>1036.6199999999999</v>
      </c>
    </row>
    <row r="9554" spans="1:4" x14ac:dyDescent="0.25">
      <c r="A9554" s="67">
        <v>70170288</v>
      </c>
      <c r="B9554" s="63" t="s">
        <v>1255</v>
      </c>
      <c r="C9554" s="67" t="s">
        <v>4</v>
      </c>
      <c r="D9554" s="489">
        <v>1058.01</v>
      </c>
    </row>
    <row r="9555" spans="1:4" x14ac:dyDescent="0.25">
      <c r="A9555" s="67">
        <v>70170289</v>
      </c>
      <c r="B9555" s="63" t="s">
        <v>1256</v>
      </c>
      <c r="C9555" s="67" t="s">
        <v>4</v>
      </c>
      <c r="D9555" s="489">
        <v>1075.5999999999999</v>
      </c>
    </row>
    <row r="9556" spans="1:4" x14ac:dyDescent="0.25">
      <c r="A9556" s="67">
        <v>70170290</v>
      </c>
      <c r="B9556" s="63" t="s">
        <v>1257</v>
      </c>
      <c r="C9556" s="67" t="s">
        <v>4</v>
      </c>
      <c r="D9556" s="489">
        <v>1256.96</v>
      </c>
    </row>
    <row r="9557" spans="1:4" x14ac:dyDescent="0.25">
      <c r="A9557" s="67">
        <v>70170291</v>
      </c>
      <c r="B9557" s="63" t="s">
        <v>1258</v>
      </c>
      <c r="C9557" s="67" t="s">
        <v>4</v>
      </c>
      <c r="D9557" s="489">
        <v>1184.73</v>
      </c>
    </row>
    <row r="9558" spans="1:4" x14ac:dyDescent="0.25">
      <c r="A9558" s="67">
        <v>70170292</v>
      </c>
      <c r="B9558" s="63" t="s">
        <v>1259</v>
      </c>
      <c r="C9558" s="67" t="s">
        <v>4</v>
      </c>
      <c r="D9558" s="489">
        <v>633.02</v>
      </c>
    </row>
    <row r="9559" spans="1:4" x14ac:dyDescent="0.25">
      <c r="A9559" s="67">
        <v>70170293</v>
      </c>
      <c r="B9559" s="63" t="s">
        <v>1260</v>
      </c>
      <c r="C9559" s="67" t="s">
        <v>4</v>
      </c>
      <c r="D9559" s="489">
        <v>708.29</v>
      </c>
    </row>
    <row r="9560" spans="1:4" x14ac:dyDescent="0.25">
      <c r="A9560" s="67">
        <v>70170294</v>
      </c>
      <c r="B9560" s="63" t="s">
        <v>1261</v>
      </c>
      <c r="C9560" s="67" t="s">
        <v>4</v>
      </c>
      <c r="D9560" s="489">
        <v>1019.67</v>
      </c>
    </row>
    <row r="9561" spans="1:4" x14ac:dyDescent="0.25">
      <c r="A9561" s="67">
        <v>70170295</v>
      </c>
      <c r="B9561" s="63" t="s">
        <v>1262</v>
      </c>
      <c r="C9561" s="67" t="s">
        <v>4</v>
      </c>
      <c r="D9561" s="489">
        <v>465.25</v>
      </c>
    </row>
    <row r="9562" spans="1:4" x14ac:dyDescent="0.25">
      <c r="A9562" s="67">
        <v>203000</v>
      </c>
      <c r="B9562" s="63" t="s">
        <v>12746</v>
      </c>
      <c r="C9562" s="67"/>
      <c r="D9562" s="489"/>
    </row>
    <row r="9563" spans="1:4" x14ac:dyDescent="0.25">
      <c r="A9563" s="67">
        <v>70170273</v>
      </c>
      <c r="B9563" s="63" t="s">
        <v>1263</v>
      </c>
      <c r="C9563" s="67" t="s">
        <v>74</v>
      </c>
      <c r="D9563" s="489">
        <v>38.4</v>
      </c>
    </row>
    <row r="9564" spans="1:4" x14ac:dyDescent="0.25">
      <c r="A9564" s="67">
        <v>70170268</v>
      </c>
      <c r="B9564" s="63" t="s">
        <v>1264</v>
      </c>
      <c r="C9564" s="67" t="s">
        <v>74</v>
      </c>
      <c r="D9564" s="489">
        <v>28.16</v>
      </c>
    </row>
    <row r="9565" spans="1:4" x14ac:dyDescent="0.25">
      <c r="A9565" s="67">
        <v>70170269</v>
      </c>
      <c r="B9565" s="63" t="s">
        <v>1265</v>
      </c>
      <c r="C9565" s="67" t="s">
        <v>74</v>
      </c>
      <c r="D9565" s="489">
        <v>32</v>
      </c>
    </row>
    <row r="9566" spans="1:4" x14ac:dyDescent="0.25">
      <c r="A9566" s="67">
        <v>70170270</v>
      </c>
      <c r="B9566" s="63" t="s">
        <v>1266</v>
      </c>
      <c r="C9566" s="67" t="s">
        <v>74</v>
      </c>
      <c r="D9566" s="489">
        <v>33.28</v>
      </c>
    </row>
    <row r="9567" spans="1:4" x14ac:dyDescent="0.25">
      <c r="A9567" s="67">
        <v>70170271</v>
      </c>
      <c r="B9567" s="63" t="s">
        <v>1267</v>
      </c>
      <c r="C9567" s="67" t="s">
        <v>74</v>
      </c>
      <c r="D9567" s="489">
        <v>34.56</v>
      </c>
    </row>
    <row r="9568" spans="1:4" x14ac:dyDescent="0.25">
      <c r="A9568" s="67">
        <v>70170272</v>
      </c>
      <c r="B9568" s="63" t="s">
        <v>1268</v>
      </c>
      <c r="C9568" s="67" t="s">
        <v>74</v>
      </c>
      <c r="D9568" s="489">
        <v>35.840000000000003</v>
      </c>
    </row>
    <row r="9569" spans="1:4" x14ac:dyDescent="0.25">
      <c r="A9569" s="67">
        <v>70170267</v>
      </c>
      <c r="B9569" s="63" t="s">
        <v>1269</v>
      </c>
      <c r="C9569" s="67" t="s">
        <v>99</v>
      </c>
      <c r="D9569" s="489">
        <v>5.76</v>
      </c>
    </row>
    <row r="9570" spans="1:4" x14ac:dyDescent="0.25">
      <c r="A9570" s="67">
        <v>202700</v>
      </c>
      <c r="B9570" s="63" t="s">
        <v>12747</v>
      </c>
      <c r="C9570" s="67"/>
      <c r="D9570" s="489"/>
    </row>
    <row r="9571" spans="1:4" x14ac:dyDescent="0.25">
      <c r="A9571" s="67">
        <v>70170296</v>
      </c>
      <c r="B9571" s="63" t="s">
        <v>1270</v>
      </c>
      <c r="C9571" s="67" t="s">
        <v>4</v>
      </c>
      <c r="D9571" s="489">
        <v>540.01</v>
      </c>
    </row>
    <row r="9572" spans="1:4" x14ac:dyDescent="0.25">
      <c r="A9572" s="67">
        <v>70170297</v>
      </c>
      <c r="B9572" s="63" t="s">
        <v>1271</v>
      </c>
      <c r="C9572" s="67" t="s">
        <v>4</v>
      </c>
      <c r="D9572" s="489">
        <v>648.12</v>
      </c>
    </row>
    <row r="9573" spans="1:4" x14ac:dyDescent="0.25">
      <c r="A9573" s="67">
        <v>70170298</v>
      </c>
      <c r="B9573" s="63" t="s">
        <v>1272</v>
      </c>
      <c r="C9573" s="67" t="s">
        <v>4</v>
      </c>
      <c r="D9573" s="489">
        <v>807.91</v>
      </c>
    </row>
    <row r="9574" spans="1:4" x14ac:dyDescent="0.25">
      <c r="A9574" s="67">
        <v>70170299</v>
      </c>
      <c r="B9574" s="63" t="s">
        <v>1273</v>
      </c>
      <c r="C9574" s="67" t="s">
        <v>4</v>
      </c>
      <c r="D9574" s="489">
        <v>916.04</v>
      </c>
    </row>
    <row r="9575" spans="1:4" x14ac:dyDescent="0.25">
      <c r="A9575" s="67">
        <v>70170300</v>
      </c>
      <c r="B9575" s="63" t="s">
        <v>1274</v>
      </c>
      <c r="C9575" s="67" t="s">
        <v>4</v>
      </c>
      <c r="D9575" s="489">
        <v>924.47</v>
      </c>
    </row>
    <row r="9576" spans="1:4" x14ac:dyDescent="0.25">
      <c r="A9576" s="67">
        <v>70170301</v>
      </c>
      <c r="B9576" s="63" t="s">
        <v>1275</v>
      </c>
      <c r="C9576" s="67" t="s">
        <v>4</v>
      </c>
      <c r="D9576" s="489">
        <v>939.9</v>
      </c>
    </row>
    <row r="9577" spans="1:4" x14ac:dyDescent="0.25">
      <c r="A9577" s="67">
        <v>70170302</v>
      </c>
      <c r="B9577" s="63" t="s">
        <v>1276</v>
      </c>
      <c r="C9577" s="67" t="s">
        <v>4</v>
      </c>
      <c r="D9577" s="489">
        <v>1036.6199999999999</v>
      </c>
    </row>
    <row r="9578" spans="1:4" x14ac:dyDescent="0.25">
      <c r="A9578" s="67">
        <v>70170303</v>
      </c>
      <c r="B9578" s="63" t="s">
        <v>1277</v>
      </c>
      <c r="C9578" s="67" t="s">
        <v>4</v>
      </c>
      <c r="D9578" s="489">
        <v>1058.01</v>
      </c>
    </row>
    <row r="9579" spans="1:4" x14ac:dyDescent="0.25">
      <c r="A9579" s="67">
        <v>70170304</v>
      </c>
      <c r="B9579" s="63" t="s">
        <v>1278</v>
      </c>
      <c r="C9579" s="67" t="s">
        <v>4</v>
      </c>
      <c r="D9579" s="489">
        <v>1075.5999999999999</v>
      </c>
    </row>
    <row r="9580" spans="1:4" x14ac:dyDescent="0.25">
      <c r="A9580" s="67">
        <v>70170305</v>
      </c>
      <c r="B9580" s="63" t="s">
        <v>1279</v>
      </c>
      <c r="C9580" s="67" t="s">
        <v>4</v>
      </c>
      <c r="D9580" s="489">
        <v>1256.96</v>
      </c>
    </row>
    <row r="9581" spans="1:4" x14ac:dyDescent="0.25">
      <c r="A9581" s="67">
        <v>202300</v>
      </c>
      <c r="B9581" s="63" t="s">
        <v>12748</v>
      </c>
      <c r="C9581" s="67"/>
      <c r="D9581" s="489"/>
    </row>
    <row r="9582" spans="1:4" x14ac:dyDescent="0.25">
      <c r="A9582" s="67">
        <v>70170254</v>
      </c>
      <c r="B9582" s="63" t="s">
        <v>1280</v>
      </c>
      <c r="C9582" s="67" t="s">
        <v>74</v>
      </c>
      <c r="D9582" s="489">
        <v>208.74</v>
      </c>
    </row>
    <row r="9583" spans="1:4" x14ac:dyDescent="0.25">
      <c r="A9583" s="67">
        <v>70170253</v>
      </c>
      <c r="B9583" s="63" t="s">
        <v>1281</v>
      </c>
      <c r="C9583" s="67" t="s">
        <v>74</v>
      </c>
      <c r="D9583" s="489">
        <v>285.89</v>
      </c>
    </row>
    <row r="9584" spans="1:4" x14ac:dyDescent="0.25">
      <c r="A9584" s="67">
        <v>70170252</v>
      </c>
      <c r="B9584" s="63" t="s">
        <v>1282</v>
      </c>
      <c r="C9584" s="67" t="s">
        <v>74</v>
      </c>
      <c r="D9584" s="489">
        <v>390.08</v>
      </c>
    </row>
    <row r="9585" spans="1:4" x14ac:dyDescent="0.25">
      <c r="A9585" s="67">
        <v>70170249</v>
      </c>
      <c r="B9585" s="63" t="s">
        <v>1283</v>
      </c>
      <c r="C9585" s="67" t="s">
        <v>74</v>
      </c>
      <c r="D9585" s="489">
        <v>352.41</v>
      </c>
    </row>
    <row r="9586" spans="1:4" x14ac:dyDescent="0.25">
      <c r="A9586" s="67">
        <v>70170251</v>
      </c>
      <c r="B9586" s="63" t="s">
        <v>1284</v>
      </c>
      <c r="C9586" s="67" t="s">
        <v>74</v>
      </c>
      <c r="D9586" s="489">
        <v>571.97</v>
      </c>
    </row>
    <row r="9587" spans="1:4" x14ac:dyDescent="0.25">
      <c r="A9587" s="67">
        <v>70170248</v>
      </c>
      <c r="B9587" s="63" t="s">
        <v>1285</v>
      </c>
      <c r="C9587" s="67" t="s">
        <v>74</v>
      </c>
      <c r="D9587" s="489">
        <v>713.01</v>
      </c>
    </row>
    <row r="9588" spans="1:4" x14ac:dyDescent="0.25">
      <c r="A9588" s="67">
        <v>203100</v>
      </c>
      <c r="B9588" s="63" t="s">
        <v>12885</v>
      </c>
      <c r="C9588" s="67"/>
      <c r="D9588" s="489"/>
    </row>
    <row r="9589" spans="1:4" x14ac:dyDescent="0.25">
      <c r="A9589" s="67">
        <v>70170311</v>
      </c>
      <c r="B9589" s="63" t="s">
        <v>12806</v>
      </c>
      <c r="C9589" s="67" t="s">
        <v>74</v>
      </c>
      <c r="D9589" s="489">
        <v>3013.09</v>
      </c>
    </row>
    <row r="9590" spans="1:4" x14ac:dyDescent="0.25">
      <c r="A9590" s="67">
        <v>70170312</v>
      </c>
      <c r="B9590" s="63" t="s">
        <v>12808</v>
      </c>
      <c r="C9590" s="67" t="s">
        <v>74</v>
      </c>
      <c r="D9590" s="489">
        <v>4575.8599999999997</v>
      </c>
    </row>
    <row r="9591" spans="1:4" x14ac:dyDescent="0.25">
      <c r="A9591" s="67">
        <v>70170313</v>
      </c>
      <c r="B9591" s="63" t="s">
        <v>12810</v>
      </c>
      <c r="C9591" s="67" t="s">
        <v>74</v>
      </c>
      <c r="D9591" s="489">
        <v>7103.3</v>
      </c>
    </row>
    <row r="9592" spans="1:4" x14ac:dyDescent="0.25">
      <c r="A9592" s="67">
        <v>70170314</v>
      </c>
      <c r="B9592" s="63" t="s">
        <v>12812</v>
      </c>
      <c r="C9592" s="67" t="s">
        <v>74</v>
      </c>
      <c r="D9592" s="489">
        <v>8206.68</v>
      </c>
    </row>
    <row r="9593" spans="1:4" x14ac:dyDescent="0.25">
      <c r="A9593" s="67">
        <v>70170315</v>
      </c>
      <c r="B9593" s="63" t="s">
        <v>12814</v>
      </c>
      <c r="C9593" s="67" t="s">
        <v>74</v>
      </c>
      <c r="D9593" s="489">
        <v>10673.93</v>
      </c>
    </row>
    <row r="9594" spans="1:4" x14ac:dyDescent="0.25">
      <c r="A9594" s="67">
        <v>202100</v>
      </c>
      <c r="B9594" s="63" t="s">
        <v>12749</v>
      </c>
      <c r="C9594" s="67"/>
      <c r="D9594" s="489"/>
    </row>
    <row r="9595" spans="1:4" x14ac:dyDescent="0.25">
      <c r="A9595" s="67">
        <v>70170240</v>
      </c>
      <c r="B9595" s="63" t="s">
        <v>1286</v>
      </c>
      <c r="C9595" s="67" t="s">
        <v>74</v>
      </c>
      <c r="D9595" s="489">
        <v>8130.79</v>
      </c>
    </row>
    <row r="9596" spans="1:4" x14ac:dyDescent="0.25">
      <c r="A9596" s="67">
        <v>70170242</v>
      </c>
      <c r="B9596" s="63" t="s">
        <v>1287</v>
      </c>
      <c r="C9596" s="67" t="s">
        <v>74</v>
      </c>
      <c r="D9596" s="489">
        <v>5485.8</v>
      </c>
    </row>
    <row r="9597" spans="1:4" x14ac:dyDescent="0.25">
      <c r="A9597" s="67">
        <v>70170241</v>
      </c>
      <c r="B9597" s="63" t="s">
        <v>1288</v>
      </c>
      <c r="C9597" s="67" t="s">
        <v>74</v>
      </c>
      <c r="D9597" s="489">
        <v>6979.61</v>
      </c>
    </row>
    <row r="9598" spans="1:4" x14ac:dyDescent="0.25">
      <c r="A9598" s="67">
        <v>70170239</v>
      </c>
      <c r="B9598" s="63" t="s">
        <v>1289</v>
      </c>
      <c r="C9598" s="67" t="s">
        <v>74</v>
      </c>
      <c r="D9598" s="489">
        <v>9269.58</v>
      </c>
    </row>
    <row r="9599" spans="1:4" x14ac:dyDescent="0.25">
      <c r="A9599" s="67">
        <v>70170244</v>
      </c>
      <c r="B9599" s="63" t="s">
        <v>1290</v>
      </c>
      <c r="C9599" s="67" t="s">
        <v>74</v>
      </c>
      <c r="D9599" s="489">
        <v>2014.05</v>
      </c>
    </row>
    <row r="9600" spans="1:4" x14ac:dyDescent="0.25">
      <c r="A9600" s="67">
        <v>70170243</v>
      </c>
      <c r="B9600" s="63" t="s">
        <v>1291</v>
      </c>
      <c r="C9600" s="67" t="s">
        <v>74</v>
      </c>
      <c r="D9600" s="489">
        <v>3523.32</v>
      </c>
    </row>
    <row r="9601" spans="1:4" x14ac:dyDescent="0.25">
      <c r="A9601" s="67">
        <v>202200</v>
      </c>
      <c r="B9601" s="63" t="s">
        <v>12750</v>
      </c>
      <c r="C9601" s="67"/>
      <c r="D9601" s="489"/>
    </row>
    <row r="9602" spans="1:4" x14ac:dyDescent="0.25">
      <c r="A9602" s="67">
        <v>70170246</v>
      </c>
      <c r="B9602" s="63" t="s">
        <v>1292</v>
      </c>
      <c r="C9602" s="67" t="s">
        <v>74</v>
      </c>
      <c r="D9602" s="489">
        <v>3079.23</v>
      </c>
    </row>
    <row r="9603" spans="1:4" x14ac:dyDescent="0.25">
      <c r="A9603" s="67">
        <v>70170245</v>
      </c>
      <c r="B9603" s="63" t="s">
        <v>1293</v>
      </c>
      <c r="C9603" s="67" t="s">
        <v>74</v>
      </c>
      <c r="D9603" s="489">
        <v>3363.65</v>
      </c>
    </row>
    <row r="9604" spans="1:4" x14ac:dyDescent="0.25">
      <c r="A9604" s="67">
        <v>70170247</v>
      </c>
      <c r="B9604" s="63" t="s">
        <v>1294</v>
      </c>
      <c r="C9604" s="67" t="s">
        <v>74</v>
      </c>
      <c r="D9604" s="489">
        <v>6854.21</v>
      </c>
    </row>
    <row r="9605" spans="1:4" x14ac:dyDescent="0.25">
      <c r="A9605" s="67">
        <v>201900</v>
      </c>
      <c r="B9605" s="63" t="s">
        <v>12751</v>
      </c>
      <c r="C9605" s="67"/>
      <c r="D9605" s="489"/>
    </row>
    <row r="9606" spans="1:4" x14ac:dyDescent="0.25">
      <c r="A9606" s="67">
        <v>70170232</v>
      </c>
      <c r="B9606" s="63" t="s">
        <v>1295</v>
      </c>
      <c r="C9606" s="67" t="s">
        <v>74</v>
      </c>
      <c r="D9606" s="489">
        <v>1622.34</v>
      </c>
    </row>
    <row r="9607" spans="1:4" x14ac:dyDescent="0.25">
      <c r="A9607" s="67">
        <v>70170231</v>
      </c>
      <c r="B9607" s="63" t="s">
        <v>1296</v>
      </c>
      <c r="C9607" s="67" t="s">
        <v>74</v>
      </c>
      <c r="D9607" s="489">
        <v>2481.3200000000002</v>
      </c>
    </row>
    <row r="9608" spans="1:4" x14ac:dyDescent="0.25">
      <c r="A9608" s="67">
        <v>70170230</v>
      </c>
      <c r="B9608" s="63" t="s">
        <v>1297</v>
      </c>
      <c r="C9608" s="67" t="s">
        <v>74</v>
      </c>
      <c r="D9608" s="489">
        <v>3443.17</v>
      </c>
    </row>
    <row r="9609" spans="1:4" x14ac:dyDescent="0.25">
      <c r="A9609" s="67">
        <v>70170229</v>
      </c>
      <c r="B9609" s="63" t="s">
        <v>1298</v>
      </c>
      <c r="C9609" s="67" t="s">
        <v>74</v>
      </c>
      <c r="D9609" s="489">
        <v>3717.88</v>
      </c>
    </row>
    <row r="9610" spans="1:4" x14ac:dyDescent="0.25">
      <c r="A9610" s="67">
        <v>70170228</v>
      </c>
      <c r="B9610" s="63" t="s">
        <v>1299</v>
      </c>
      <c r="C9610" s="67" t="s">
        <v>74</v>
      </c>
      <c r="D9610" s="489">
        <v>4401.0600000000004</v>
      </c>
    </row>
    <row r="9611" spans="1:4" x14ac:dyDescent="0.25">
      <c r="A9611" s="67">
        <v>70170227</v>
      </c>
      <c r="B9611" s="63" t="s">
        <v>1300</v>
      </c>
      <c r="C9611" s="67" t="s">
        <v>74</v>
      </c>
      <c r="D9611" s="489">
        <v>3939.37</v>
      </c>
    </row>
    <row r="9612" spans="1:4" x14ac:dyDescent="0.25">
      <c r="A9612" s="67">
        <v>201800</v>
      </c>
      <c r="B9612" s="63" t="s">
        <v>12752</v>
      </c>
      <c r="C9612" s="67"/>
      <c r="D9612" s="489"/>
    </row>
    <row r="9613" spans="1:4" x14ac:dyDescent="0.25">
      <c r="A9613" s="67">
        <v>70170226</v>
      </c>
      <c r="B9613" s="63" t="s">
        <v>1301</v>
      </c>
      <c r="C9613" s="67" t="s">
        <v>74</v>
      </c>
      <c r="D9613" s="489">
        <v>1539.89</v>
      </c>
    </row>
    <row r="9614" spans="1:4" x14ac:dyDescent="0.25">
      <c r="A9614" s="67">
        <v>70170225</v>
      </c>
      <c r="B9614" s="63" t="s">
        <v>1302</v>
      </c>
      <c r="C9614" s="67" t="s">
        <v>74</v>
      </c>
      <c r="D9614" s="489">
        <v>2012.49</v>
      </c>
    </row>
    <row r="9615" spans="1:4" x14ac:dyDescent="0.25">
      <c r="A9615" s="67">
        <v>70170224</v>
      </c>
      <c r="B9615" s="63" t="s">
        <v>1303</v>
      </c>
      <c r="C9615" s="67" t="s">
        <v>74</v>
      </c>
      <c r="D9615" s="489">
        <v>2662.32</v>
      </c>
    </row>
    <row r="9616" spans="1:4" x14ac:dyDescent="0.25">
      <c r="A9616" s="67">
        <v>202000</v>
      </c>
      <c r="B9616" s="63" t="s">
        <v>12753</v>
      </c>
      <c r="C9616" s="67"/>
      <c r="D9616" s="489"/>
    </row>
    <row r="9617" spans="1:4" x14ac:dyDescent="0.25">
      <c r="A9617" s="67">
        <v>70170235</v>
      </c>
      <c r="B9617" s="63" t="s">
        <v>1304</v>
      </c>
      <c r="C9617" s="67" t="s">
        <v>74</v>
      </c>
      <c r="D9617" s="489">
        <v>4728.84</v>
      </c>
    </row>
    <row r="9618" spans="1:4" x14ac:dyDescent="0.25">
      <c r="A9618" s="67">
        <v>70170238</v>
      </c>
      <c r="B9618" s="63" t="s">
        <v>1305</v>
      </c>
      <c r="C9618" s="67" t="s">
        <v>74</v>
      </c>
      <c r="D9618" s="489">
        <v>1776.18</v>
      </c>
    </row>
    <row r="9619" spans="1:4" x14ac:dyDescent="0.25">
      <c r="A9619" s="67">
        <v>70170237</v>
      </c>
      <c r="B9619" s="63" t="s">
        <v>1306</v>
      </c>
      <c r="C9619" s="67" t="s">
        <v>74</v>
      </c>
      <c r="D9619" s="489">
        <v>2785.13</v>
      </c>
    </row>
    <row r="9620" spans="1:4" x14ac:dyDescent="0.25">
      <c r="A9620" s="67">
        <v>70170236</v>
      </c>
      <c r="B9620" s="63" t="s">
        <v>1307</v>
      </c>
      <c r="C9620" s="67" t="s">
        <v>74</v>
      </c>
      <c r="D9620" s="489">
        <v>3774.13</v>
      </c>
    </row>
    <row r="9621" spans="1:4" x14ac:dyDescent="0.25">
      <c r="A9621" s="67">
        <v>70170234</v>
      </c>
      <c r="B9621" s="63" t="s">
        <v>1308</v>
      </c>
      <c r="C9621" s="67" t="s">
        <v>74</v>
      </c>
      <c r="D9621" s="489">
        <v>5824.44</v>
      </c>
    </row>
    <row r="9622" spans="1:4" x14ac:dyDescent="0.25">
      <c r="A9622" s="67">
        <v>70170233</v>
      </c>
      <c r="B9622" s="63" t="s">
        <v>1309</v>
      </c>
      <c r="C9622" s="67" t="s">
        <v>74</v>
      </c>
      <c r="D9622" s="489">
        <v>7285.13</v>
      </c>
    </row>
    <row r="9623" spans="1:4" x14ac:dyDescent="0.25">
      <c r="A9623" s="67">
        <v>202400</v>
      </c>
      <c r="B9623" s="63" t="s">
        <v>12754</v>
      </c>
      <c r="C9623" s="67"/>
      <c r="D9623" s="489"/>
    </row>
    <row r="9624" spans="1:4" x14ac:dyDescent="0.25">
      <c r="A9624" s="67">
        <v>70170258</v>
      </c>
      <c r="B9624" s="63" t="s">
        <v>1310</v>
      </c>
      <c r="C9624" s="67" t="s">
        <v>74</v>
      </c>
      <c r="D9624" s="489">
        <v>434.64</v>
      </c>
    </row>
    <row r="9625" spans="1:4" x14ac:dyDescent="0.25">
      <c r="A9625" s="67">
        <v>70170257</v>
      </c>
      <c r="B9625" s="63" t="s">
        <v>1311</v>
      </c>
      <c r="C9625" s="67" t="s">
        <v>74</v>
      </c>
      <c r="D9625" s="489">
        <v>539.61</v>
      </c>
    </row>
    <row r="9626" spans="1:4" x14ac:dyDescent="0.25">
      <c r="A9626" s="67">
        <v>70170256</v>
      </c>
      <c r="B9626" s="63" t="s">
        <v>1312</v>
      </c>
      <c r="C9626" s="67" t="s">
        <v>74</v>
      </c>
      <c r="D9626" s="489">
        <v>652.97</v>
      </c>
    </row>
    <row r="9627" spans="1:4" x14ac:dyDescent="0.25">
      <c r="A9627" s="67">
        <v>202900</v>
      </c>
      <c r="B9627" s="63" t="s">
        <v>12755</v>
      </c>
      <c r="C9627" s="67"/>
      <c r="D9627" s="489"/>
    </row>
    <row r="9628" spans="1:4" x14ac:dyDescent="0.25">
      <c r="A9628" s="67">
        <v>70170266</v>
      </c>
      <c r="B9628" s="63" t="s">
        <v>1313</v>
      </c>
      <c r="C9628" s="67" t="s">
        <v>69</v>
      </c>
      <c r="D9628" s="489">
        <v>104.96</v>
      </c>
    </row>
    <row r="9629" spans="1:4" x14ac:dyDescent="0.25">
      <c r="A9629" s="67">
        <v>200300</v>
      </c>
      <c r="B9629" s="63" t="s">
        <v>12756</v>
      </c>
      <c r="C9629" s="67"/>
      <c r="D9629" s="489"/>
    </row>
    <row r="9630" spans="1:4" x14ac:dyDescent="0.25">
      <c r="A9630" s="67">
        <v>70170010</v>
      </c>
      <c r="B9630" s="63" t="s">
        <v>1314</v>
      </c>
      <c r="C9630" s="67" t="s">
        <v>94</v>
      </c>
      <c r="D9630" s="489">
        <v>4224</v>
      </c>
    </row>
    <row r="9631" spans="1:4" x14ac:dyDescent="0.25">
      <c r="A9631" s="67">
        <v>70170019</v>
      </c>
      <c r="B9631" s="63" t="s">
        <v>1315</v>
      </c>
      <c r="C9631" s="67" t="s">
        <v>74</v>
      </c>
      <c r="D9631" s="489">
        <v>5.82</v>
      </c>
    </row>
    <row r="9632" spans="1:4" x14ac:dyDescent="0.25">
      <c r="A9632" s="67">
        <v>70170018</v>
      </c>
      <c r="B9632" s="63" t="s">
        <v>1316</v>
      </c>
      <c r="C9632" s="67" t="s">
        <v>74</v>
      </c>
      <c r="D9632" s="489">
        <v>5.57</v>
      </c>
    </row>
    <row r="9633" spans="1:4" x14ac:dyDescent="0.25">
      <c r="A9633" s="67">
        <v>70170016</v>
      </c>
      <c r="B9633" s="63" t="s">
        <v>1317</v>
      </c>
      <c r="C9633" s="67" t="s">
        <v>74</v>
      </c>
      <c r="D9633" s="489">
        <v>8.23</v>
      </c>
    </row>
    <row r="9634" spans="1:4" x14ac:dyDescent="0.25">
      <c r="A9634" s="67">
        <v>70170011</v>
      </c>
      <c r="B9634" s="63" t="s">
        <v>1318</v>
      </c>
      <c r="C9634" s="67" t="s">
        <v>74</v>
      </c>
      <c r="D9634" s="489">
        <v>6.57</v>
      </c>
    </row>
    <row r="9635" spans="1:4" x14ac:dyDescent="0.25">
      <c r="A9635" s="67">
        <v>70170017</v>
      </c>
      <c r="B9635" s="63" t="s">
        <v>1319</v>
      </c>
      <c r="C9635" s="67" t="s">
        <v>74</v>
      </c>
      <c r="D9635" s="489">
        <v>7.65</v>
      </c>
    </row>
    <row r="9636" spans="1:4" x14ac:dyDescent="0.25">
      <c r="A9636" s="67">
        <v>70170015</v>
      </c>
      <c r="B9636" s="63" t="s">
        <v>1320</v>
      </c>
      <c r="C9636" s="67" t="s">
        <v>74</v>
      </c>
      <c r="D9636" s="489">
        <v>10.98</v>
      </c>
    </row>
    <row r="9637" spans="1:4" x14ac:dyDescent="0.25">
      <c r="A9637" s="67">
        <v>70170014</v>
      </c>
      <c r="B9637" s="63" t="s">
        <v>1321</v>
      </c>
      <c r="C9637" s="67" t="s">
        <v>74</v>
      </c>
      <c r="D9637" s="489">
        <v>10.98</v>
      </c>
    </row>
    <row r="9638" spans="1:4" x14ac:dyDescent="0.25">
      <c r="A9638" s="67">
        <v>70170012</v>
      </c>
      <c r="B9638" s="63" t="s">
        <v>1322</v>
      </c>
      <c r="C9638" s="67" t="s">
        <v>74</v>
      </c>
      <c r="D9638" s="489">
        <v>10.98</v>
      </c>
    </row>
    <row r="9639" spans="1:4" x14ac:dyDescent="0.25">
      <c r="A9639" s="67">
        <v>70170009</v>
      </c>
      <c r="B9639" s="63" t="s">
        <v>1323</v>
      </c>
      <c r="C9639" s="67" t="s">
        <v>99</v>
      </c>
      <c r="D9639" s="489">
        <v>5.76</v>
      </c>
    </row>
    <row r="9640" spans="1:4" x14ac:dyDescent="0.25">
      <c r="A9640" s="67">
        <v>200700</v>
      </c>
      <c r="B9640" s="63" t="s">
        <v>12757</v>
      </c>
      <c r="C9640" s="67"/>
      <c r="D9640" s="489"/>
    </row>
    <row r="9641" spans="1:4" x14ac:dyDescent="0.25">
      <c r="A9641" s="67">
        <v>70170123</v>
      </c>
      <c r="B9641" s="63" t="s">
        <v>1324</v>
      </c>
      <c r="C9641" s="67" t="s">
        <v>74</v>
      </c>
      <c r="D9641" s="489">
        <v>2715.03</v>
      </c>
    </row>
    <row r="9642" spans="1:4" x14ac:dyDescent="0.25">
      <c r="A9642" s="67">
        <v>70170119</v>
      </c>
      <c r="B9642" s="63" t="s">
        <v>1325</v>
      </c>
      <c r="C9642" s="67" t="s">
        <v>74</v>
      </c>
      <c r="D9642" s="489">
        <v>1010.32</v>
      </c>
    </row>
    <row r="9643" spans="1:4" x14ac:dyDescent="0.25">
      <c r="A9643" s="67">
        <v>70170120</v>
      </c>
      <c r="B9643" s="63" t="s">
        <v>1326</v>
      </c>
      <c r="C9643" s="67" t="s">
        <v>74</v>
      </c>
      <c r="D9643" s="489">
        <v>1455.17</v>
      </c>
    </row>
    <row r="9644" spans="1:4" x14ac:dyDescent="0.25">
      <c r="A9644" s="67">
        <v>70170121</v>
      </c>
      <c r="B9644" s="63" t="s">
        <v>1327</v>
      </c>
      <c r="C9644" s="67" t="s">
        <v>74</v>
      </c>
      <c r="D9644" s="489">
        <v>1628.29</v>
      </c>
    </row>
    <row r="9645" spans="1:4" x14ac:dyDescent="0.25">
      <c r="A9645" s="67">
        <v>70170122</v>
      </c>
      <c r="B9645" s="63" t="s">
        <v>1328</v>
      </c>
      <c r="C9645" s="67" t="s">
        <v>74</v>
      </c>
      <c r="D9645" s="489">
        <v>1823.59</v>
      </c>
    </row>
    <row r="9646" spans="1:4" x14ac:dyDescent="0.25">
      <c r="A9646" s="67">
        <v>70170118</v>
      </c>
      <c r="B9646" s="63" t="s">
        <v>1329</v>
      </c>
      <c r="C9646" s="67" t="s">
        <v>74</v>
      </c>
      <c r="D9646" s="489">
        <v>2857.96</v>
      </c>
    </row>
    <row r="9647" spans="1:4" x14ac:dyDescent="0.25">
      <c r="A9647" s="67">
        <v>70170114</v>
      </c>
      <c r="B9647" s="63" t="s">
        <v>1330</v>
      </c>
      <c r="C9647" s="67" t="s">
        <v>74</v>
      </c>
      <c r="D9647" s="489">
        <v>1060.97</v>
      </c>
    </row>
    <row r="9648" spans="1:4" x14ac:dyDescent="0.25">
      <c r="A9648" s="67">
        <v>70170115</v>
      </c>
      <c r="B9648" s="63" t="s">
        <v>1331</v>
      </c>
      <c r="C9648" s="67" t="s">
        <v>74</v>
      </c>
      <c r="D9648" s="489">
        <v>1519.96</v>
      </c>
    </row>
    <row r="9649" spans="1:4" x14ac:dyDescent="0.25">
      <c r="A9649" s="67">
        <v>70170116</v>
      </c>
      <c r="B9649" s="63" t="s">
        <v>1332</v>
      </c>
      <c r="C9649" s="67" t="s">
        <v>74</v>
      </c>
      <c r="D9649" s="489">
        <v>1709.77</v>
      </c>
    </row>
    <row r="9650" spans="1:4" x14ac:dyDescent="0.25">
      <c r="A9650" s="67">
        <v>70170117</v>
      </c>
      <c r="B9650" s="63" t="s">
        <v>1333</v>
      </c>
      <c r="C9650" s="67" t="s">
        <v>74</v>
      </c>
      <c r="D9650" s="489">
        <v>1899.76</v>
      </c>
    </row>
    <row r="9651" spans="1:4" x14ac:dyDescent="0.25">
      <c r="A9651" s="67">
        <v>70170113</v>
      </c>
      <c r="B9651" s="63" t="s">
        <v>1334</v>
      </c>
      <c r="C9651" s="67" t="s">
        <v>74</v>
      </c>
      <c r="D9651" s="489">
        <v>3358.69</v>
      </c>
    </row>
    <row r="9652" spans="1:4" x14ac:dyDescent="0.25">
      <c r="A9652" s="67">
        <v>70170109</v>
      </c>
      <c r="B9652" s="63" t="s">
        <v>1335</v>
      </c>
      <c r="C9652" s="67" t="s">
        <v>74</v>
      </c>
      <c r="D9652" s="489">
        <v>1233.73</v>
      </c>
    </row>
    <row r="9653" spans="1:4" x14ac:dyDescent="0.25">
      <c r="A9653" s="67">
        <v>70170110</v>
      </c>
      <c r="B9653" s="63" t="s">
        <v>1336</v>
      </c>
      <c r="C9653" s="67" t="s">
        <v>74</v>
      </c>
      <c r="D9653" s="489">
        <v>1776.64</v>
      </c>
    </row>
    <row r="9654" spans="1:4" x14ac:dyDescent="0.25">
      <c r="A9654" s="67">
        <v>70170111</v>
      </c>
      <c r="B9654" s="63" t="s">
        <v>1337</v>
      </c>
      <c r="C9654" s="67" t="s">
        <v>74</v>
      </c>
      <c r="D9654" s="489">
        <v>1982.55</v>
      </c>
    </row>
    <row r="9655" spans="1:4" x14ac:dyDescent="0.25">
      <c r="A9655" s="67">
        <v>70170112</v>
      </c>
      <c r="B9655" s="63" t="s">
        <v>1338</v>
      </c>
      <c r="C9655" s="67" t="s">
        <v>74</v>
      </c>
      <c r="D9655" s="489">
        <v>2242.12</v>
      </c>
    </row>
    <row r="9656" spans="1:4" x14ac:dyDescent="0.25">
      <c r="A9656" s="67">
        <v>70170108</v>
      </c>
      <c r="B9656" s="63" t="s">
        <v>1339</v>
      </c>
      <c r="C9656" s="67" t="s">
        <v>74</v>
      </c>
      <c r="D9656" s="489">
        <v>3702.43</v>
      </c>
    </row>
    <row r="9657" spans="1:4" x14ac:dyDescent="0.25">
      <c r="A9657" s="67">
        <v>70170104</v>
      </c>
      <c r="B9657" s="63" t="s">
        <v>1340</v>
      </c>
      <c r="C9657" s="67" t="s">
        <v>74</v>
      </c>
      <c r="D9657" s="489">
        <v>1377.87</v>
      </c>
    </row>
    <row r="9658" spans="1:4" x14ac:dyDescent="0.25">
      <c r="A9658" s="67">
        <v>70170105</v>
      </c>
      <c r="B9658" s="63" t="s">
        <v>1341</v>
      </c>
      <c r="C9658" s="67" t="s">
        <v>74</v>
      </c>
      <c r="D9658" s="489">
        <v>1982.55</v>
      </c>
    </row>
    <row r="9659" spans="1:4" x14ac:dyDescent="0.25">
      <c r="A9659" s="67">
        <v>70170106</v>
      </c>
      <c r="B9659" s="63" t="s">
        <v>1342</v>
      </c>
      <c r="C9659" s="67" t="s">
        <v>74</v>
      </c>
      <c r="D9659" s="489">
        <v>2529.88</v>
      </c>
    </row>
    <row r="9660" spans="1:4" x14ac:dyDescent="0.25">
      <c r="A9660" s="67">
        <v>70170107</v>
      </c>
      <c r="B9660" s="63" t="s">
        <v>1343</v>
      </c>
      <c r="C9660" s="67" t="s">
        <v>74</v>
      </c>
      <c r="D9660" s="489">
        <v>3033.92</v>
      </c>
    </row>
    <row r="9661" spans="1:4" x14ac:dyDescent="0.25">
      <c r="A9661" s="67">
        <v>70170103</v>
      </c>
      <c r="B9661" s="63" t="s">
        <v>1344</v>
      </c>
      <c r="C9661" s="67" t="s">
        <v>74</v>
      </c>
      <c r="D9661" s="489">
        <v>3925.24</v>
      </c>
    </row>
    <row r="9662" spans="1:4" x14ac:dyDescent="0.25">
      <c r="A9662" s="67">
        <v>70170099</v>
      </c>
      <c r="B9662" s="63" t="s">
        <v>1345</v>
      </c>
      <c r="C9662" s="67" t="s">
        <v>74</v>
      </c>
      <c r="D9662" s="489">
        <v>1453.31</v>
      </c>
    </row>
    <row r="9663" spans="1:4" x14ac:dyDescent="0.25">
      <c r="A9663" s="67">
        <v>70170100</v>
      </c>
      <c r="B9663" s="63" t="s">
        <v>1346</v>
      </c>
      <c r="C9663" s="67" t="s">
        <v>74</v>
      </c>
      <c r="D9663" s="489">
        <v>2104.33</v>
      </c>
    </row>
    <row r="9664" spans="1:4" x14ac:dyDescent="0.25">
      <c r="A9664" s="67">
        <v>70170101</v>
      </c>
      <c r="B9664" s="63" t="s">
        <v>1347</v>
      </c>
      <c r="C9664" s="67" t="s">
        <v>74</v>
      </c>
      <c r="D9664" s="489">
        <v>2904.59</v>
      </c>
    </row>
    <row r="9665" spans="1:4" x14ac:dyDescent="0.25">
      <c r="A9665" s="67">
        <v>70170102</v>
      </c>
      <c r="B9665" s="63" t="s">
        <v>1348</v>
      </c>
      <c r="C9665" s="67" t="s">
        <v>74</v>
      </c>
      <c r="D9665" s="489">
        <v>3175.14</v>
      </c>
    </row>
    <row r="9666" spans="1:4" x14ac:dyDescent="0.25">
      <c r="A9666" s="67">
        <v>70170098</v>
      </c>
      <c r="B9666" s="63" t="s">
        <v>1349</v>
      </c>
      <c r="C9666" s="67" t="s">
        <v>74</v>
      </c>
      <c r="D9666" s="489">
        <v>4588.8100000000004</v>
      </c>
    </row>
    <row r="9667" spans="1:4" x14ac:dyDescent="0.25">
      <c r="A9667" s="67">
        <v>70170094</v>
      </c>
      <c r="B9667" s="63" t="s">
        <v>1350</v>
      </c>
      <c r="C9667" s="67" t="s">
        <v>74</v>
      </c>
      <c r="D9667" s="489">
        <v>1711.13</v>
      </c>
    </row>
    <row r="9668" spans="1:4" x14ac:dyDescent="0.25">
      <c r="A9668" s="67">
        <v>70170095</v>
      </c>
      <c r="B9668" s="63" t="s">
        <v>1351</v>
      </c>
      <c r="C9668" s="67" t="s">
        <v>74</v>
      </c>
      <c r="D9668" s="489">
        <v>2442.8200000000002</v>
      </c>
    </row>
    <row r="9669" spans="1:4" x14ac:dyDescent="0.25">
      <c r="A9669" s="67">
        <v>70170096</v>
      </c>
      <c r="B9669" s="63" t="s">
        <v>1352</v>
      </c>
      <c r="C9669" s="67" t="s">
        <v>74</v>
      </c>
      <c r="D9669" s="489">
        <v>3036.72</v>
      </c>
    </row>
    <row r="9670" spans="1:4" x14ac:dyDescent="0.25">
      <c r="A9670" s="67">
        <v>70170097</v>
      </c>
      <c r="B9670" s="63" t="s">
        <v>1353</v>
      </c>
      <c r="C9670" s="67" t="s">
        <v>74</v>
      </c>
      <c r="D9670" s="489">
        <v>3690.42</v>
      </c>
    </row>
    <row r="9671" spans="1:4" x14ac:dyDescent="0.25">
      <c r="A9671" s="67">
        <v>70170093</v>
      </c>
      <c r="B9671" s="63" t="s">
        <v>1354</v>
      </c>
      <c r="C9671" s="67" t="s">
        <v>74</v>
      </c>
      <c r="D9671" s="489">
        <v>5255.16</v>
      </c>
    </row>
    <row r="9672" spans="1:4" x14ac:dyDescent="0.25">
      <c r="A9672" s="67">
        <v>70170089</v>
      </c>
      <c r="B9672" s="63" t="s">
        <v>1355</v>
      </c>
      <c r="C9672" s="67" t="s">
        <v>74</v>
      </c>
      <c r="D9672" s="489">
        <v>1964.65</v>
      </c>
    </row>
    <row r="9673" spans="1:4" x14ac:dyDescent="0.25">
      <c r="A9673" s="67">
        <v>70170090</v>
      </c>
      <c r="B9673" s="63" t="s">
        <v>1356</v>
      </c>
      <c r="C9673" s="67" t="s">
        <v>74</v>
      </c>
      <c r="D9673" s="489">
        <v>2849.63</v>
      </c>
    </row>
    <row r="9674" spans="1:4" x14ac:dyDescent="0.25">
      <c r="A9674" s="67">
        <v>70170091</v>
      </c>
      <c r="B9674" s="63" t="s">
        <v>1357</v>
      </c>
      <c r="C9674" s="67" t="s">
        <v>74</v>
      </c>
      <c r="D9674" s="489">
        <v>3503.78</v>
      </c>
    </row>
    <row r="9675" spans="1:4" x14ac:dyDescent="0.25">
      <c r="A9675" s="67">
        <v>70170092</v>
      </c>
      <c r="B9675" s="63" t="s">
        <v>1358</v>
      </c>
      <c r="C9675" s="67" t="s">
        <v>74</v>
      </c>
      <c r="D9675" s="489">
        <v>4201.7299999999996</v>
      </c>
    </row>
    <row r="9676" spans="1:4" x14ac:dyDescent="0.25">
      <c r="A9676" s="67">
        <v>200600</v>
      </c>
      <c r="B9676" s="63" t="s">
        <v>12758</v>
      </c>
      <c r="C9676" s="67"/>
      <c r="D9676" s="489"/>
    </row>
    <row r="9677" spans="1:4" x14ac:dyDescent="0.25">
      <c r="A9677" s="67">
        <v>70170072</v>
      </c>
      <c r="B9677" s="63" t="s">
        <v>1359</v>
      </c>
      <c r="C9677" s="67" t="s">
        <v>74</v>
      </c>
      <c r="D9677" s="489">
        <v>1009.2</v>
      </c>
    </row>
    <row r="9678" spans="1:4" x14ac:dyDescent="0.25">
      <c r="A9678" s="67">
        <v>70170067</v>
      </c>
      <c r="B9678" s="63" t="s">
        <v>1360</v>
      </c>
      <c r="C9678" s="67" t="s">
        <v>74</v>
      </c>
      <c r="D9678" s="489">
        <v>297.14</v>
      </c>
    </row>
    <row r="9679" spans="1:4" x14ac:dyDescent="0.25">
      <c r="A9679" s="67">
        <v>70170069</v>
      </c>
      <c r="B9679" s="63" t="s">
        <v>1361</v>
      </c>
      <c r="C9679" s="67" t="s">
        <v>74</v>
      </c>
      <c r="D9679" s="489">
        <v>540.38</v>
      </c>
    </row>
    <row r="9680" spans="1:4" x14ac:dyDescent="0.25">
      <c r="A9680" s="67">
        <v>70170068</v>
      </c>
      <c r="B9680" s="63" t="s">
        <v>1362</v>
      </c>
      <c r="C9680" s="67" t="s">
        <v>74</v>
      </c>
      <c r="D9680" s="489">
        <v>378.65</v>
      </c>
    </row>
    <row r="9681" spans="1:4" x14ac:dyDescent="0.25">
      <c r="A9681" s="67">
        <v>70170070</v>
      </c>
      <c r="B9681" s="63" t="s">
        <v>1363</v>
      </c>
      <c r="C9681" s="67" t="s">
        <v>74</v>
      </c>
      <c r="D9681" s="489">
        <v>586.04</v>
      </c>
    </row>
    <row r="9682" spans="1:4" x14ac:dyDescent="0.25">
      <c r="A9682" s="67">
        <v>70170071</v>
      </c>
      <c r="B9682" s="63" t="s">
        <v>1364</v>
      </c>
      <c r="C9682" s="67" t="s">
        <v>74</v>
      </c>
      <c r="D9682" s="489">
        <v>668.98</v>
      </c>
    </row>
    <row r="9683" spans="1:4" x14ac:dyDescent="0.25">
      <c r="A9683" s="67">
        <v>70170066</v>
      </c>
      <c r="B9683" s="63" t="s">
        <v>1365</v>
      </c>
      <c r="C9683" s="67" t="s">
        <v>74</v>
      </c>
      <c r="D9683" s="489">
        <v>1117.54</v>
      </c>
    </row>
    <row r="9684" spans="1:4" x14ac:dyDescent="0.25">
      <c r="A9684" s="67">
        <v>70170061</v>
      </c>
      <c r="B9684" s="63" t="s">
        <v>1366</v>
      </c>
      <c r="C9684" s="67" t="s">
        <v>74</v>
      </c>
      <c r="D9684" s="489">
        <v>332.95</v>
      </c>
    </row>
    <row r="9685" spans="1:4" x14ac:dyDescent="0.25">
      <c r="A9685" s="67">
        <v>70170063</v>
      </c>
      <c r="B9685" s="63" t="s">
        <v>1367</v>
      </c>
      <c r="C9685" s="67" t="s">
        <v>74</v>
      </c>
      <c r="D9685" s="489">
        <v>598</v>
      </c>
    </row>
    <row r="9686" spans="1:4" x14ac:dyDescent="0.25">
      <c r="A9686" s="67">
        <v>70170062</v>
      </c>
      <c r="B9686" s="63" t="s">
        <v>1368</v>
      </c>
      <c r="C9686" s="67" t="s">
        <v>74</v>
      </c>
      <c r="D9686" s="489">
        <v>422.26</v>
      </c>
    </row>
    <row r="9687" spans="1:4" x14ac:dyDescent="0.25">
      <c r="A9687" s="67">
        <v>70170064</v>
      </c>
      <c r="B9687" s="63" t="s">
        <v>1369</v>
      </c>
      <c r="C9687" s="67" t="s">
        <v>74</v>
      </c>
      <c r="D9687" s="489">
        <v>668.98</v>
      </c>
    </row>
    <row r="9688" spans="1:4" x14ac:dyDescent="0.25">
      <c r="A9688" s="67">
        <v>70170065</v>
      </c>
      <c r="B9688" s="63" t="s">
        <v>1370</v>
      </c>
      <c r="C9688" s="67" t="s">
        <v>74</v>
      </c>
      <c r="D9688" s="489">
        <v>739.53</v>
      </c>
    </row>
    <row r="9689" spans="1:4" x14ac:dyDescent="0.25">
      <c r="A9689" s="67">
        <v>70170060</v>
      </c>
      <c r="B9689" s="63" t="s">
        <v>1371</v>
      </c>
      <c r="C9689" s="67" t="s">
        <v>74</v>
      </c>
      <c r="D9689" s="489">
        <v>1260.01</v>
      </c>
    </row>
    <row r="9690" spans="1:4" x14ac:dyDescent="0.25">
      <c r="A9690" s="67">
        <v>70170055</v>
      </c>
      <c r="B9690" s="63" t="s">
        <v>1372</v>
      </c>
      <c r="C9690" s="67" t="s">
        <v>74</v>
      </c>
      <c r="D9690" s="489">
        <v>378.01</v>
      </c>
    </row>
    <row r="9691" spans="1:4" x14ac:dyDescent="0.25">
      <c r="A9691" s="67">
        <v>70170057</v>
      </c>
      <c r="B9691" s="63" t="s">
        <v>1373</v>
      </c>
      <c r="C9691" s="67" t="s">
        <v>74</v>
      </c>
      <c r="D9691" s="489">
        <v>674.52</v>
      </c>
    </row>
    <row r="9692" spans="1:4" x14ac:dyDescent="0.25">
      <c r="A9692" s="67">
        <v>70170056</v>
      </c>
      <c r="B9692" s="63" t="s">
        <v>1374</v>
      </c>
      <c r="C9692" s="67" t="s">
        <v>74</v>
      </c>
      <c r="D9692" s="489">
        <v>476.44</v>
      </c>
    </row>
    <row r="9693" spans="1:4" x14ac:dyDescent="0.25">
      <c r="A9693" s="67">
        <v>70170058</v>
      </c>
      <c r="B9693" s="63" t="s">
        <v>1375</v>
      </c>
      <c r="C9693" s="67" t="s">
        <v>74</v>
      </c>
      <c r="D9693" s="489">
        <v>750.31</v>
      </c>
    </row>
    <row r="9694" spans="1:4" x14ac:dyDescent="0.25">
      <c r="A9694" s="67">
        <v>70170059</v>
      </c>
      <c r="B9694" s="63" t="s">
        <v>1376</v>
      </c>
      <c r="C9694" s="67" t="s">
        <v>74</v>
      </c>
      <c r="D9694" s="489">
        <v>835.02</v>
      </c>
    </row>
    <row r="9695" spans="1:4" x14ac:dyDescent="0.25">
      <c r="A9695" s="67">
        <v>70170054</v>
      </c>
      <c r="B9695" s="63" t="s">
        <v>1377</v>
      </c>
      <c r="C9695" s="67" t="s">
        <v>74</v>
      </c>
      <c r="D9695" s="489">
        <v>1463.03</v>
      </c>
    </row>
    <row r="9696" spans="1:4" x14ac:dyDescent="0.25">
      <c r="A9696" s="67">
        <v>70170049</v>
      </c>
      <c r="B9696" s="63" t="s">
        <v>1378</v>
      </c>
      <c r="C9696" s="67" t="s">
        <v>74</v>
      </c>
      <c r="D9696" s="489">
        <v>440.38</v>
      </c>
    </row>
    <row r="9697" spans="1:4" x14ac:dyDescent="0.25">
      <c r="A9697" s="67">
        <v>70170051</v>
      </c>
      <c r="B9697" s="63" t="s">
        <v>1379</v>
      </c>
      <c r="C9697" s="67" t="s">
        <v>74</v>
      </c>
      <c r="D9697" s="489">
        <v>782.21</v>
      </c>
    </row>
    <row r="9698" spans="1:4" x14ac:dyDescent="0.25">
      <c r="A9698" s="67">
        <v>70170050</v>
      </c>
      <c r="B9698" s="63" t="s">
        <v>1380</v>
      </c>
      <c r="C9698" s="67" t="s">
        <v>74</v>
      </c>
      <c r="D9698" s="489">
        <v>550.45000000000005</v>
      </c>
    </row>
    <row r="9699" spans="1:4" x14ac:dyDescent="0.25">
      <c r="A9699" s="67">
        <v>70170052</v>
      </c>
      <c r="B9699" s="63" t="s">
        <v>1381</v>
      </c>
      <c r="C9699" s="67" t="s">
        <v>74</v>
      </c>
      <c r="D9699" s="489">
        <v>879.51</v>
      </c>
    </row>
    <row r="9700" spans="1:4" x14ac:dyDescent="0.25">
      <c r="A9700" s="67">
        <v>70170053</v>
      </c>
      <c r="B9700" s="63" t="s">
        <v>1382</v>
      </c>
      <c r="C9700" s="67" t="s">
        <v>74</v>
      </c>
      <c r="D9700" s="489">
        <v>983.74</v>
      </c>
    </row>
    <row r="9701" spans="1:4" x14ac:dyDescent="0.25">
      <c r="A9701" s="67">
        <v>70170048</v>
      </c>
      <c r="B9701" s="63" t="s">
        <v>1383</v>
      </c>
      <c r="C9701" s="67" t="s">
        <v>74</v>
      </c>
      <c r="D9701" s="489">
        <v>1626.55</v>
      </c>
    </row>
    <row r="9702" spans="1:4" x14ac:dyDescent="0.25">
      <c r="A9702" s="67">
        <v>70170044</v>
      </c>
      <c r="B9702" s="63" t="s">
        <v>1384</v>
      </c>
      <c r="C9702" s="67" t="s">
        <v>74</v>
      </c>
      <c r="D9702" s="489">
        <v>606.79999999999995</v>
      </c>
    </row>
    <row r="9703" spans="1:4" x14ac:dyDescent="0.25">
      <c r="A9703" s="67">
        <v>70170045</v>
      </c>
      <c r="B9703" s="63" t="s">
        <v>1385</v>
      </c>
      <c r="C9703" s="67" t="s">
        <v>74</v>
      </c>
      <c r="D9703" s="489">
        <v>874.15</v>
      </c>
    </row>
    <row r="9704" spans="1:4" x14ac:dyDescent="0.25">
      <c r="A9704" s="67">
        <v>70170046</v>
      </c>
      <c r="B9704" s="63" t="s">
        <v>1386</v>
      </c>
      <c r="C9704" s="67" t="s">
        <v>74</v>
      </c>
      <c r="D9704" s="489">
        <v>964.83</v>
      </c>
    </row>
    <row r="9705" spans="1:4" x14ac:dyDescent="0.25">
      <c r="A9705" s="67">
        <v>70170047</v>
      </c>
      <c r="B9705" s="63" t="s">
        <v>1387</v>
      </c>
      <c r="C9705" s="67" t="s">
        <v>74</v>
      </c>
      <c r="D9705" s="489">
        <v>1075.96</v>
      </c>
    </row>
    <row r="9706" spans="1:4" x14ac:dyDescent="0.25">
      <c r="A9706" s="67">
        <v>70170043</v>
      </c>
      <c r="B9706" s="63" t="s">
        <v>1388</v>
      </c>
      <c r="C9706" s="67" t="s">
        <v>74</v>
      </c>
      <c r="D9706" s="489">
        <v>1803.47</v>
      </c>
    </row>
    <row r="9707" spans="1:4" x14ac:dyDescent="0.25">
      <c r="A9707" s="67">
        <v>70170039</v>
      </c>
      <c r="B9707" s="63" t="s">
        <v>1389</v>
      </c>
      <c r="C9707" s="67" t="s">
        <v>74</v>
      </c>
      <c r="D9707" s="489">
        <v>674.27</v>
      </c>
    </row>
    <row r="9708" spans="1:4" x14ac:dyDescent="0.25">
      <c r="A9708" s="67">
        <v>70170040</v>
      </c>
      <c r="B9708" s="63" t="s">
        <v>1390</v>
      </c>
      <c r="C9708" s="67" t="s">
        <v>74</v>
      </c>
      <c r="D9708" s="489">
        <v>964.83</v>
      </c>
    </row>
    <row r="9709" spans="1:4" x14ac:dyDescent="0.25">
      <c r="A9709" s="67">
        <v>70170041</v>
      </c>
      <c r="B9709" s="63" t="s">
        <v>1391</v>
      </c>
      <c r="C9709" s="67" t="s">
        <v>74</v>
      </c>
      <c r="D9709" s="489">
        <v>1075.96</v>
      </c>
    </row>
    <row r="9710" spans="1:4" x14ac:dyDescent="0.25">
      <c r="A9710" s="67">
        <v>70170042</v>
      </c>
      <c r="B9710" s="63" t="s">
        <v>1392</v>
      </c>
      <c r="C9710" s="67" t="s">
        <v>74</v>
      </c>
      <c r="D9710" s="489">
        <v>1314.75</v>
      </c>
    </row>
    <row r="9711" spans="1:4" x14ac:dyDescent="0.25">
      <c r="A9711" s="67">
        <v>70170038</v>
      </c>
      <c r="B9711" s="63" t="s">
        <v>1393</v>
      </c>
      <c r="C9711" s="67" t="s">
        <v>74</v>
      </c>
      <c r="D9711" s="489">
        <v>2644.74</v>
      </c>
    </row>
    <row r="9712" spans="1:4" x14ac:dyDescent="0.25">
      <c r="A9712" s="67">
        <v>70170034</v>
      </c>
      <c r="B9712" s="63" t="s">
        <v>1394</v>
      </c>
      <c r="C9712" s="67" t="s">
        <v>74</v>
      </c>
      <c r="D9712" s="489">
        <v>957.31</v>
      </c>
    </row>
    <row r="9713" spans="1:4" x14ac:dyDescent="0.25">
      <c r="A9713" s="67">
        <v>70170035</v>
      </c>
      <c r="B9713" s="63" t="s">
        <v>1395</v>
      </c>
      <c r="C9713" s="67" t="s">
        <v>74</v>
      </c>
      <c r="D9713" s="489">
        <v>1379</v>
      </c>
    </row>
    <row r="9714" spans="1:4" x14ac:dyDescent="0.25">
      <c r="A9714" s="67">
        <v>70170036</v>
      </c>
      <c r="B9714" s="63" t="s">
        <v>1396</v>
      </c>
      <c r="C9714" s="67" t="s">
        <v>74</v>
      </c>
      <c r="D9714" s="489">
        <v>1532.2</v>
      </c>
    </row>
    <row r="9715" spans="1:4" x14ac:dyDescent="0.25">
      <c r="A9715" s="67">
        <v>70170037</v>
      </c>
      <c r="B9715" s="63" t="s">
        <v>1397</v>
      </c>
      <c r="C9715" s="67" t="s">
        <v>74</v>
      </c>
      <c r="D9715" s="489">
        <v>1937.32</v>
      </c>
    </row>
    <row r="9716" spans="1:4" x14ac:dyDescent="0.25">
      <c r="A9716" s="67">
        <v>70170033</v>
      </c>
      <c r="B9716" s="63" t="s">
        <v>1398</v>
      </c>
      <c r="C9716" s="67" t="s">
        <v>74</v>
      </c>
      <c r="D9716" s="489">
        <v>2928.27</v>
      </c>
    </row>
    <row r="9717" spans="1:4" x14ac:dyDescent="0.25">
      <c r="A9717" s="67">
        <v>70170029</v>
      </c>
      <c r="B9717" s="63" t="s">
        <v>1399</v>
      </c>
      <c r="C9717" s="67" t="s">
        <v>74</v>
      </c>
      <c r="D9717" s="489">
        <v>1071.95</v>
      </c>
    </row>
    <row r="9718" spans="1:4" x14ac:dyDescent="0.25">
      <c r="A9718" s="67">
        <v>70170030</v>
      </c>
      <c r="B9718" s="63" t="s">
        <v>1400</v>
      </c>
      <c r="C9718" s="67" t="s">
        <v>74</v>
      </c>
      <c r="D9718" s="489">
        <v>1532.2</v>
      </c>
    </row>
    <row r="9719" spans="1:4" x14ac:dyDescent="0.25">
      <c r="A9719" s="67">
        <v>70170031</v>
      </c>
      <c r="B9719" s="63" t="s">
        <v>1401</v>
      </c>
      <c r="C9719" s="67" t="s">
        <v>74</v>
      </c>
      <c r="D9719" s="489">
        <v>1704.97</v>
      </c>
    </row>
    <row r="9720" spans="1:4" x14ac:dyDescent="0.25">
      <c r="A9720" s="67">
        <v>70170032</v>
      </c>
      <c r="B9720" s="63" t="s">
        <v>1402</v>
      </c>
      <c r="C9720" s="67" t="s">
        <v>74</v>
      </c>
      <c r="D9720" s="489">
        <v>2182.75</v>
      </c>
    </row>
    <row r="9721" spans="1:4" x14ac:dyDescent="0.25">
      <c r="A9721" s="67">
        <v>70170088</v>
      </c>
      <c r="B9721" s="63" t="s">
        <v>1403</v>
      </c>
      <c r="C9721" s="67" t="s">
        <v>74</v>
      </c>
      <c r="D9721" s="489">
        <v>1465.83</v>
      </c>
    </row>
    <row r="9722" spans="1:4" x14ac:dyDescent="0.25">
      <c r="A9722" s="67">
        <v>70170085</v>
      </c>
      <c r="B9722" s="63" t="s">
        <v>1404</v>
      </c>
      <c r="C9722" s="67" t="s">
        <v>74</v>
      </c>
      <c r="D9722" s="489">
        <v>784</v>
      </c>
    </row>
    <row r="9723" spans="1:4" x14ac:dyDescent="0.25">
      <c r="A9723" s="67">
        <v>70170086</v>
      </c>
      <c r="B9723" s="63" t="s">
        <v>1405</v>
      </c>
      <c r="C9723" s="67" t="s">
        <v>74</v>
      </c>
      <c r="D9723" s="489">
        <v>881.51</v>
      </c>
    </row>
    <row r="9724" spans="1:4" x14ac:dyDescent="0.25">
      <c r="A9724" s="67">
        <v>70170087</v>
      </c>
      <c r="B9724" s="63" t="s">
        <v>1406</v>
      </c>
      <c r="C9724" s="67" t="s">
        <v>74</v>
      </c>
      <c r="D9724" s="489">
        <v>979.42</v>
      </c>
    </row>
    <row r="9725" spans="1:4" x14ac:dyDescent="0.25">
      <c r="A9725" s="67">
        <v>70170084</v>
      </c>
      <c r="B9725" s="63" t="s">
        <v>1407</v>
      </c>
      <c r="C9725" s="67" t="s">
        <v>74</v>
      </c>
      <c r="D9725" s="489">
        <v>1804.68</v>
      </c>
    </row>
    <row r="9726" spans="1:4" x14ac:dyDescent="0.25">
      <c r="A9726" s="67">
        <v>70170081</v>
      </c>
      <c r="B9726" s="63" t="s">
        <v>1408</v>
      </c>
      <c r="C9726" s="67" t="s">
        <v>74</v>
      </c>
      <c r="D9726" s="489">
        <v>965.59</v>
      </c>
    </row>
    <row r="9727" spans="1:4" x14ac:dyDescent="0.25">
      <c r="A9727" s="67">
        <v>70170082</v>
      </c>
      <c r="B9727" s="63" t="s">
        <v>1409</v>
      </c>
      <c r="C9727" s="67" t="s">
        <v>74</v>
      </c>
      <c r="D9727" s="489">
        <v>1076.83</v>
      </c>
    </row>
    <row r="9728" spans="1:4" x14ac:dyDescent="0.25">
      <c r="A9728" s="67">
        <v>70170083</v>
      </c>
      <c r="B9728" s="63" t="s">
        <v>1410</v>
      </c>
      <c r="C9728" s="67" t="s">
        <v>74</v>
      </c>
      <c r="D9728" s="489">
        <v>1196.4000000000001</v>
      </c>
    </row>
    <row r="9729" spans="1:4" x14ac:dyDescent="0.25">
      <c r="A9729" s="67">
        <v>70170080</v>
      </c>
      <c r="B9729" s="63" t="s">
        <v>1411</v>
      </c>
      <c r="C9729" s="67" t="s">
        <v>74</v>
      </c>
      <c r="D9729" s="489">
        <v>2118.54</v>
      </c>
    </row>
    <row r="9730" spans="1:4" x14ac:dyDescent="0.25">
      <c r="A9730" s="67">
        <v>70170077</v>
      </c>
      <c r="B9730" s="63" t="s">
        <v>1412</v>
      </c>
      <c r="C9730" s="67" t="s">
        <v>74</v>
      </c>
      <c r="D9730" s="489">
        <v>1131.76</v>
      </c>
    </row>
    <row r="9731" spans="1:4" x14ac:dyDescent="0.25">
      <c r="A9731" s="67">
        <v>70170078</v>
      </c>
      <c r="B9731" s="63" t="s">
        <v>1413</v>
      </c>
      <c r="C9731" s="67" t="s">
        <v>74</v>
      </c>
      <c r="D9731" s="489">
        <v>1265.23</v>
      </c>
    </row>
    <row r="9732" spans="1:4" x14ac:dyDescent="0.25">
      <c r="A9732" s="67">
        <v>70170079</v>
      </c>
      <c r="B9732" s="63" t="s">
        <v>1414</v>
      </c>
      <c r="C9732" s="67" t="s">
        <v>74</v>
      </c>
      <c r="D9732" s="489">
        <v>1419.75</v>
      </c>
    </row>
    <row r="9733" spans="1:4" x14ac:dyDescent="0.25">
      <c r="A9733" s="67">
        <v>70170076</v>
      </c>
      <c r="B9733" s="63" t="s">
        <v>1415</v>
      </c>
      <c r="C9733" s="67" t="s">
        <v>74</v>
      </c>
      <c r="D9733" s="489">
        <v>2430.12</v>
      </c>
    </row>
    <row r="9734" spans="1:4" x14ac:dyDescent="0.25">
      <c r="A9734" s="67">
        <v>70170073</v>
      </c>
      <c r="B9734" s="63" t="s">
        <v>1416</v>
      </c>
      <c r="C9734" s="67" t="s">
        <v>74</v>
      </c>
      <c r="D9734" s="489">
        <v>1300.97</v>
      </c>
    </row>
    <row r="9735" spans="1:4" x14ac:dyDescent="0.25">
      <c r="A9735" s="67">
        <v>70170074</v>
      </c>
      <c r="B9735" s="63" t="s">
        <v>1417</v>
      </c>
      <c r="C9735" s="67" t="s">
        <v>74</v>
      </c>
      <c r="D9735" s="489">
        <v>1449.95</v>
      </c>
    </row>
    <row r="9736" spans="1:4" x14ac:dyDescent="0.25">
      <c r="A9736" s="67">
        <v>70170075</v>
      </c>
      <c r="B9736" s="63" t="s">
        <v>1418</v>
      </c>
      <c r="C9736" s="67" t="s">
        <v>74</v>
      </c>
      <c r="D9736" s="489">
        <v>1618.29</v>
      </c>
    </row>
    <row r="9737" spans="1:4" x14ac:dyDescent="0.25">
      <c r="A9737" s="67">
        <v>200500</v>
      </c>
      <c r="B9737" s="63" t="s">
        <v>12759</v>
      </c>
      <c r="C9737" s="67"/>
      <c r="D9737" s="489"/>
    </row>
    <row r="9738" spans="1:4" x14ac:dyDescent="0.25">
      <c r="A9738" s="67">
        <v>70170028</v>
      </c>
      <c r="B9738" s="63" t="s">
        <v>1419</v>
      </c>
      <c r="C9738" s="67" t="s">
        <v>74</v>
      </c>
      <c r="D9738" s="489">
        <v>404.63</v>
      </c>
    </row>
    <row r="9739" spans="1:4" x14ac:dyDescent="0.25">
      <c r="A9739" s="67">
        <v>70170027</v>
      </c>
      <c r="B9739" s="63" t="s">
        <v>1420</v>
      </c>
      <c r="C9739" s="67" t="s">
        <v>74</v>
      </c>
      <c r="D9739" s="489">
        <v>453.34</v>
      </c>
    </row>
    <row r="9740" spans="1:4" x14ac:dyDescent="0.25">
      <c r="A9740" s="67">
        <v>70170026</v>
      </c>
      <c r="B9740" s="63" t="s">
        <v>1421</v>
      </c>
      <c r="C9740" s="67" t="s">
        <v>74</v>
      </c>
      <c r="D9740" s="489">
        <v>465.13</v>
      </c>
    </row>
    <row r="9741" spans="1:4" x14ac:dyDescent="0.25">
      <c r="A9741" s="67">
        <v>70170025</v>
      </c>
      <c r="B9741" s="63" t="s">
        <v>1422</v>
      </c>
      <c r="C9741" s="67" t="s">
        <v>74</v>
      </c>
      <c r="D9741" s="489">
        <v>471.23</v>
      </c>
    </row>
    <row r="9742" spans="1:4" x14ac:dyDescent="0.25">
      <c r="A9742" s="67">
        <v>70170024</v>
      </c>
      <c r="B9742" s="63" t="s">
        <v>1423</v>
      </c>
      <c r="C9742" s="67" t="s">
        <v>74</v>
      </c>
      <c r="D9742" s="489">
        <v>1118.27</v>
      </c>
    </row>
    <row r="9743" spans="1:4" x14ac:dyDescent="0.25">
      <c r="A9743" s="67">
        <v>70170023</v>
      </c>
      <c r="B9743" s="63" t="s">
        <v>1424</v>
      </c>
      <c r="C9743" s="67" t="s">
        <v>74</v>
      </c>
      <c r="D9743" s="489">
        <v>1145.22</v>
      </c>
    </row>
    <row r="9744" spans="1:4" x14ac:dyDescent="0.25">
      <c r="A9744" s="67">
        <v>70170022</v>
      </c>
      <c r="B9744" s="63" t="s">
        <v>1425</v>
      </c>
      <c r="C9744" s="67" t="s">
        <v>74</v>
      </c>
      <c r="D9744" s="489">
        <v>1184.28</v>
      </c>
    </row>
    <row r="9745" spans="1:4" x14ac:dyDescent="0.25">
      <c r="A9745" s="67">
        <v>70170021</v>
      </c>
      <c r="B9745" s="63" t="s">
        <v>1426</v>
      </c>
      <c r="C9745" s="67" t="s">
        <v>74</v>
      </c>
      <c r="D9745" s="489">
        <v>1198.25</v>
      </c>
    </row>
    <row r="9746" spans="1:4" x14ac:dyDescent="0.25">
      <c r="A9746" s="67">
        <v>70170020</v>
      </c>
      <c r="B9746" s="63" t="s">
        <v>1427</v>
      </c>
      <c r="C9746" s="67" t="s">
        <v>74</v>
      </c>
      <c r="D9746" s="489">
        <v>1211.49</v>
      </c>
    </row>
    <row r="9747" spans="1:4" x14ac:dyDescent="0.25">
      <c r="A9747" s="67">
        <v>202500</v>
      </c>
      <c r="B9747" s="63" t="s">
        <v>12760</v>
      </c>
      <c r="C9747" s="67"/>
      <c r="D9747" s="489"/>
    </row>
    <row r="9748" spans="1:4" x14ac:dyDescent="0.25">
      <c r="A9748" s="67">
        <v>70170264</v>
      </c>
      <c r="B9748" s="63" t="s">
        <v>1428</v>
      </c>
      <c r="C9748" s="67" t="s">
        <v>71</v>
      </c>
      <c r="D9748" s="489">
        <v>3722.59</v>
      </c>
    </row>
    <row r="9749" spans="1:4" x14ac:dyDescent="0.25">
      <c r="A9749" s="67">
        <v>70170259</v>
      </c>
      <c r="B9749" s="63" t="s">
        <v>1429</v>
      </c>
      <c r="C9749" s="67" t="s">
        <v>71</v>
      </c>
      <c r="D9749" s="489">
        <v>2517.59</v>
      </c>
    </row>
    <row r="9750" spans="1:4" x14ac:dyDescent="0.25">
      <c r="A9750" s="67">
        <v>70170261</v>
      </c>
      <c r="B9750" s="63" t="s">
        <v>1430</v>
      </c>
      <c r="C9750" s="67" t="s">
        <v>71</v>
      </c>
      <c r="D9750" s="489">
        <v>2887.23</v>
      </c>
    </row>
    <row r="9751" spans="1:4" x14ac:dyDescent="0.25">
      <c r="A9751" s="67">
        <v>70170260</v>
      </c>
      <c r="B9751" s="63" t="s">
        <v>1431</v>
      </c>
      <c r="C9751" s="67" t="s">
        <v>71</v>
      </c>
      <c r="D9751" s="489">
        <v>2587.9899999999998</v>
      </c>
    </row>
    <row r="9752" spans="1:4" x14ac:dyDescent="0.25">
      <c r="A9752" s="67">
        <v>70170262</v>
      </c>
      <c r="B9752" s="63" t="s">
        <v>1432</v>
      </c>
      <c r="C9752" s="67" t="s">
        <v>71</v>
      </c>
      <c r="D9752" s="489">
        <v>2998.72</v>
      </c>
    </row>
    <row r="9753" spans="1:4" x14ac:dyDescent="0.25">
      <c r="A9753" s="67">
        <v>70170263</v>
      </c>
      <c r="B9753" s="63" t="s">
        <v>1433</v>
      </c>
      <c r="C9753" s="67" t="s">
        <v>71</v>
      </c>
      <c r="D9753" s="489">
        <v>3122.57</v>
      </c>
    </row>
    <row r="9754" spans="1:4" x14ac:dyDescent="0.25">
      <c r="A9754" s="67">
        <v>202800</v>
      </c>
      <c r="B9754" s="63" t="s">
        <v>12761</v>
      </c>
      <c r="C9754" s="67"/>
      <c r="D9754" s="489"/>
    </row>
    <row r="9755" spans="1:4" x14ac:dyDescent="0.25">
      <c r="A9755" s="67">
        <v>70170265</v>
      </c>
      <c r="B9755" s="63" t="s">
        <v>1434</v>
      </c>
      <c r="C9755" s="67" t="s">
        <v>69</v>
      </c>
      <c r="D9755" s="489">
        <v>91.93</v>
      </c>
    </row>
    <row r="9756" spans="1:4" x14ac:dyDescent="0.25">
      <c r="A9756" s="67">
        <v>201300</v>
      </c>
      <c r="B9756" s="63" t="s">
        <v>12762</v>
      </c>
      <c r="C9756" s="67"/>
      <c r="D9756" s="489"/>
    </row>
    <row r="9757" spans="1:4" x14ac:dyDescent="0.25">
      <c r="A9757" s="67">
        <v>70170223</v>
      </c>
      <c r="B9757" s="63" t="s">
        <v>1435</v>
      </c>
      <c r="C9757" s="67" t="s">
        <v>74</v>
      </c>
      <c r="D9757" s="489">
        <v>384.05</v>
      </c>
    </row>
    <row r="9758" spans="1:4" x14ac:dyDescent="0.25">
      <c r="A9758" s="67">
        <v>70170219</v>
      </c>
      <c r="B9758" s="63" t="s">
        <v>1436</v>
      </c>
      <c r="C9758" s="67" t="s">
        <v>74</v>
      </c>
      <c r="D9758" s="489">
        <v>240.42</v>
      </c>
    </row>
    <row r="9759" spans="1:4" x14ac:dyDescent="0.25">
      <c r="A9759" s="67">
        <v>70170220</v>
      </c>
      <c r="B9759" s="63" t="s">
        <v>1437</v>
      </c>
      <c r="C9759" s="67" t="s">
        <v>74</v>
      </c>
      <c r="D9759" s="489">
        <v>273.39999999999998</v>
      </c>
    </row>
    <row r="9760" spans="1:4" x14ac:dyDescent="0.25">
      <c r="A9760" s="67">
        <v>70170221</v>
      </c>
      <c r="B9760" s="63" t="s">
        <v>1438</v>
      </c>
      <c r="C9760" s="67" t="s">
        <v>74</v>
      </c>
      <c r="D9760" s="489">
        <v>287.41000000000003</v>
      </c>
    </row>
    <row r="9761" spans="1:4" x14ac:dyDescent="0.25">
      <c r="A9761" s="67">
        <v>70170222</v>
      </c>
      <c r="B9761" s="63" t="s">
        <v>1439</v>
      </c>
      <c r="C9761" s="67" t="s">
        <v>74</v>
      </c>
      <c r="D9761" s="489">
        <v>315.57</v>
      </c>
    </row>
    <row r="9762" spans="1:4" x14ac:dyDescent="0.25">
      <c r="A9762" s="67">
        <v>70170218</v>
      </c>
      <c r="B9762" s="63" t="s">
        <v>1440</v>
      </c>
      <c r="C9762" s="67" t="s">
        <v>74</v>
      </c>
      <c r="D9762" s="489">
        <v>541.82000000000005</v>
      </c>
    </row>
    <row r="9763" spans="1:4" x14ac:dyDescent="0.25">
      <c r="A9763" s="67">
        <v>70170214</v>
      </c>
      <c r="B9763" s="63" t="s">
        <v>1441</v>
      </c>
      <c r="C9763" s="67" t="s">
        <v>74</v>
      </c>
      <c r="D9763" s="489">
        <v>389.41</v>
      </c>
    </row>
    <row r="9764" spans="1:4" x14ac:dyDescent="0.25">
      <c r="A9764" s="67">
        <v>70170215</v>
      </c>
      <c r="B9764" s="63" t="s">
        <v>1442</v>
      </c>
      <c r="C9764" s="67" t="s">
        <v>74</v>
      </c>
      <c r="D9764" s="489">
        <v>427.11</v>
      </c>
    </row>
    <row r="9765" spans="1:4" x14ac:dyDescent="0.25">
      <c r="A9765" s="67">
        <v>70170216</v>
      </c>
      <c r="B9765" s="63" t="s">
        <v>1443</v>
      </c>
      <c r="C9765" s="67" t="s">
        <v>74</v>
      </c>
      <c r="D9765" s="489">
        <v>441.18</v>
      </c>
    </row>
    <row r="9766" spans="1:4" x14ac:dyDescent="0.25">
      <c r="A9766" s="67">
        <v>70170217</v>
      </c>
      <c r="B9766" s="63" t="s">
        <v>1444</v>
      </c>
      <c r="C9766" s="67" t="s">
        <v>74</v>
      </c>
      <c r="D9766" s="489">
        <v>469.39</v>
      </c>
    </row>
    <row r="9767" spans="1:4" x14ac:dyDescent="0.25">
      <c r="A9767" s="67">
        <v>70170163</v>
      </c>
      <c r="B9767" s="63" t="s">
        <v>1445</v>
      </c>
      <c r="C9767" s="67" t="s">
        <v>74</v>
      </c>
      <c r="D9767" s="489">
        <v>1479.32</v>
      </c>
    </row>
    <row r="9768" spans="1:4" x14ac:dyDescent="0.25">
      <c r="A9768" s="67">
        <v>70170159</v>
      </c>
      <c r="B9768" s="63" t="s">
        <v>1446</v>
      </c>
      <c r="C9768" s="67" t="s">
        <v>74</v>
      </c>
      <c r="D9768" s="489">
        <v>1300.67</v>
      </c>
    </row>
    <row r="9769" spans="1:4" x14ac:dyDescent="0.25">
      <c r="A9769" s="67">
        <v>70170160</v>
      </c>
      <c r="B9769" s="63" t="s">
        <v>1447</v>
      </c>
      <c r="C9769" s="67" t="s">
        <v>74</v>
      </c>
      <c r="D9769" s="489">
        <v>1352.69</v>
      </c>
    </row>
    <row r="9770" spans="1:4" x14ac:dyDescent="0.25">
      <c r="A9770" s="67">
        <v>70170161</v>
      </c>
      <c r="B9770" s="63" t="s">
        <v>1448</v>
      </c>
      <c r="C9770" s="67" t="s">
        <v>74</v>
      </c>
      <c r="D9770" s="489">
        <v>1366.72</v>
      </c>
    </row>
    <row r="9771" spans="1:4" x14ac:dyDescent="0.25">
      <c r="A9771" s="67">
        <v>70170162</v>
      </c>
      <c r="B9771" s="63" t="s">
        <v>1449</v>
      </c>
      <c r="C9771" s="67" t="s">
        <v>74</v>
      </c>
      <c r="D9771" s="489">
        <v>1394.84</v>
      </c>
    </row>
    <row r="9772" spans="1:4" x14ac:dyDescent="0.25">
      <c r="A9772" s="67">
        <v>70170158</v>
      </c>
      <c r="B9772" s="63" t="s">
        <v>1450</v>
      </c>
      <c r="C9772" s="67" t="s">
        <v>74</v>
      </c>
      <c r="D9772" s="489">
        <v>1658.89</v>
      </c>
    </row>
    <row r="9773" spans="1:4" x14ac:dyDescent="0.25">
      <c r="A9773" s="67">
        <v>70170154</v>
      </c>
      <c r="B9773" s="63" t="s">
        <v>1451</v>
      </c>
      <c r="C9773" s="67" t="s">
        <v>74</v>
      </c>
      <c r="D9773" s="489">
        <v>1480.24</v>
      </c>
    </row>
    <row r="9774" spans="1:4" x14ac:dyDescent="0.25">
      <c r="A9774" s="67">
        <v>70170155</v>
      </c>
      <c r="B9774" s="63" t="s">
        <v>1452</v>
      </c>
      <c r="C9774" s="67" t="s">
        <v>74</v>
      </c>
      <c r="D9774" s="489">
        <v>1532.26</v>
      </c>
    </row>
    <row r="9775" spans="1:4" x14ac:dyDescent="0.25">
      <c r="A9775" s="67">
        <v>70170156</v>
      </c>
      <c r="B9775" s="63" t="s">
        <v>1453</v>
      </c>
      <c r="C9775" s="67" t="s">
        <v>74</v>
      </c>
      <c r="D9775" s="489">
        <v>1546.29</v>
      </c>
    </row>
    <row r="9776" spans="1:4" x14ac:dyDescent="0.25">
      <c r="A9776" s="67">
        <v>70170157</v>
      </c>
      <c r="B9776" s="63" t="s">
        <v>1454</v>
      </c>
      <c r="C9776" s="67" t="s">
        <v>74</v>
      </c>
      <c r="D9776" s="489">
        <v>1574.41</v>
      </c>
    </row>
    <row r="9777" spans="1:4" x14ac:dyDescent="0.25">
      <c r="A9777" s="67">
        <v>70170153</v>
      </c>
      <c r="B9777" s="63" t="s">
        <v>1455</v>
      </c>
      <c r="C9777" s="67" t="s">
        <v>74</v>
      </c>
      <c r="D9777" s="489">
        <v>1825.04</v>
      </c>
    </row>
    <row r="9778" spans="1:4" x14ac:dyDescent="0.25">
      <c r="A9778" s="67">
        <v>70170149</v>
      </c>
      <c r="B9778" s="63" t="s">
        <v>1456</v>
      </c>
      <c r="C9778" s="67" t="s">
        <v>74</v>
      </c>
      <c r="D9778" s="489">
        <v>1637.66</v>
      </c>
    </row>
    <row r="9779" spans="1:4" x14ac:dyDescent="0.25">
      <c r="A9779" s="67">
        <v>70170150</v>
      </c>
      <c r="B9779" s="63" t="s">
        <v>1457</v>
      </c>
      <c r="C9779" s="67" t="s">
        <v>74</v>
      </c>
      <c r="D9779" s="489">
        <v>1694.34</v>
      </c>
    </row>
    <row r="9780" spans="1:4" x14ac:dyDescent="0.25">
      <c r="A9780" s="67">
        <v>70170151</v>
      </c>
      <c r="B9780" s="63" t="s">
        <v>1458</v>
      </c>
      <c r="C9780" s="67" t="s">
        <v>74</v>
      </c>
      <c r="D9780" s="489">
        <v>1708.38</v>
      </c>
    </row>
    <row r="9781" spans="1:4" x14ac:dyDescent="0.25">
      <c r="A9781" s="67">
        <v>70170152</v>
      </c>
      <c r="B9781" s="63" t="s">
        <v>1459</v>
      </c>
      <c r="C9781" s="67" t="s">
        <v>74</v>
      </c>
      <c r="D9781" s="489">
        <v>1736.54</v>
      </c>
    </row>
    <row r="9782" spans="1:4" x14ac:dyDescent="0.25">
      <c r="A9782" s="67">
        <v>70170144</v>
      </c>
      <c r="B9782" s="63" t="s">
        <v>1460</v>
      </c>
      <c r="C9782" s="67" t="s">
        <v>74</v>
      </c>
      <c r="D9782" s="489">
        <v>1829.62</v>
      </c>
    </row>
    <row r="9783" spans="1:4" x14ac:dyDescent="0.25">
      <c r="A9783" s="67">
        <v>70170148</v>
      </c>
      <c r="B9783" s="63" t="s">
        <v>1461</v>
      </c>
      <c r="C9783" s="67" t="s">
        <v>74</v>
      </c>
      <c r="D9783" s="489">
        <v>2017</v>
      </c>
    </row>
    <row r="9784" spans="1:4" x14ac:dyDescent="0.25">
      <c r="A9784" s="67">
        <v>70170145</v>
      </c>
      <c r="B9784" s="63" t="s">
        <v>1462</v>
      </c>
      <c r="C9784" s="67" t="s">
        <v>74</v>
      </c>
      <c r="D9784" s="489">
        <v>1886.3</v>
      </c>
    </row>
    <row r="9785" spans="1:4" x14ac:dyDescent="0.25">
      <c r="A9785" s="67">
        <v>70170146</v>
      </c>
      <c r="B9785" s="63" t="s">
        <v>1463</v>
      </c>
      <c r="C9785" s="67" t="s">
        <v>74</v>
      </c>
      <c r="D9785" s="489">
        <v>1900.34</v>
      </c>
    </row>
    <row r="9786" spans="1:4" x14ac:dyDescent="0.25">
      <c r="A9786" s="67">
        <v>70170147</v>
      </c>
      <c r="B9786" s="63" t="s">
        <v>1464</v>
      </c>
      <c r="C9786" s="67" t="s">
        <v>74</v>
      </c>
      <c r="D9786" s="489">
        <v>1928.5</v>
      </c>
    </row>
    <row r="9787" spans="1:4" x14ac:dyDescent="0.25">
      <c r="A9787" s="67">
        <v>70170143</v>
      </c>
      <c r="B9787" s="63" t="s">
        <v>1465</v>
      </c>
      <c r="C9787" s="67" t="s">
        <v>74</v>
      </c>
      <c r="D9787" s="489">
        <v>3197.71</v>
      </c>
    </row>
    <row r="9788" spans="1:4" x14ac:dyDescent="0.25">
      <c r="A9788" s="67">
        <v>70170139</v>
      </c>
      <c r="B9788" s="63" t="s">
        <v>1466</v>
      </c>
      <c r="C9788" s="67" t="s">
        <v>74</v>
      </c>
      <c r="D9788" s="489">
        <v>3001.52</v>
      </c>
    </row>
    <row r="9789" spans="1:4" x14ac:dyDescent="0.25">
      <c r="A9789" s="67">
        <v>70170140</v>
      </c>
      <c r="B9789" s="63" t="s">
        <v>1467</v>
      </c>
      <c r="C9789" s="67" t="s">
        <v>74</v>
      </c>
      <c r="D9789" s="489">
        <v>3062.95</v>
      </c>
    </row>
    <row r="9790" spans="1:4" x14ac:dyDescent="0.25">
      <c r="A9790" s="67">
        <v>70170141</v>
      </c>
      <c r="B9790" s="63" t="s">
        <v>1468</v>
      </c>
      <c r="C9790" s="67" t="s">
        <v>74</v>
      </c>
      <c r="D9790" s="489">
        <v>3077.03</v>
      </c>
    </row>
    <row r="9791" spans="1:4" x14ac:dyDescent="0.25">
      <c r="A9791" s="67">
        <v>70170142</v>
      </c>
      <c r="B9791" s="63" t="s">
        <v>1469</v>
      </c>
      <c r="C9791" s="67" t="s">
        <v>74</v>
      </c>
      <c r="D9791" s="489">
        <v>3105.06</v>
      </c>
    </row>
    <row r="9792" spans="1:4" x14ac:dyDescent="0.25">
      <c r="A9792" s="67">
        <v>70170138</v>
      </c>
      <c r="B9792" s="63" t="s">
        <v>1470</v>
      </c>
      <c r="C9792" s="67" t="s">
        <v>74</v>
      </c>
      <c r="D9792" s="489">
        <v>4489.75</v>
      </c>
    </row>
    <row r="9793" spans="1:4" x14ac:dyDescent="0.25">
      <c r="A9793" s="67">
        <v>70170134</v>
      </c>
      <c r="B9793" s="63" t="s">
        <v>1471</v>
      </c>
      <c r="C9793" s="67" t="s">
        <v>74</v>
      </c>
      <c r="D9793" s="489">
        <v>4293.57</v>
      </c>
    </row>
    <row r="9794" spans="1:4" x14ac:dyDescent="0.25">
      <c r="A9794" s="67">
        <v>70170135</v>
      </c>
      <c r="B9794" s="63" t="s">
        <v>1472</v>
      </c>
      <c r="C9794" s="67" t="s">
        <v>74</v>
      </c>
      <c r="D9794" s="489">
        <v>4355</v>
      </c>
    </row>
    <row r="9795" spans="1:4" x14ac:dyDescent="0.25">
      <c r="A9795" s="67">
        <v>70170136</v>
      </c>
      <c r="B9795" s="63" t="s">
        <v>1473</v>
      </c>
      <c r="C9795" s="67" t="s">
        <v>74</v>
      </c>
      <c r="D9795" s="489">
        <v>4369.08</v>
      </c>
    </row>
    <row r="9796" spans="1:4" x14ac:dyDescent="0.25">
      <c r="A9796" s="67">
        <v>70170137</v>
      </c>
      <c r="B9796" s="63" t="s">
        <v>1474</v>
      </c>
      <c r="C9796" s="67" t="s">
        <v>74</v>
      </c>
      <c r="D9796" s="489">
        <v>4397.1099999999997</v>
      </c>
    </row>
    <row r="9797" spans="1:4" x14ac:dyDescent="0.25">
      <c r="A9797" s="67">
        <v>70170193</v>
      </c>
      <c r="B9797" s="63" t="s">
        <v>1475</v>
      </c>
      <c r="C9797" s="67" t="s">
        <v>74</v>
      </c>
      <c r="D9797" s="489">
        <v>851.44</v>
      </c>
    </row>
    <row r="9798" spans="1:4" x14ac:dyDescent="0.25">
      <c r="A9798" s="67">
        <v>70170189</v>
      </c>
      <c r="B9798" s="63" t="s">
        <v>1476</v>
      </c>
      <c r="C9798" s="67" t="s">
        <v>74</v>
      </c>
      <c r="D9798" s="489">
        <v>690.2</v>
      </c>
    </row>
    <row r="9799" spans="1:4" x14ac:dyDescent="0.25">
      <c r="A9799" s="67">
        <v>70170190</v>
      </c>
      <c r="B9799" s="63" t="s">
        <v>1477</v>
      </c>
      <c r="C9799" s="67" t="s">
        <v>74</v>
      </c>
      <c r="D9799" s="489">
        <v>732.68</v>
      </c>
    </row>
    <row r="9800" spans="1:4" x14ac:dyDescent="0.25">
      <c r="A9800" s="67">
        <v>70170191</v>
      </c>
      <c r="B9800" s="63" t="s">
        <v>1478</v>
      </c>
      <c r="C9800" s="67" t="s">
        <v>74</v>
      </c>
      <c r="D9800" s="489">
        <v>746.78</v>
      </c>
    </row>
    <row r="9801" spans="1:4" x14ac:dyDescent="0.25">
      <c r="A9801" s="67">
        <v>70170192</v>
      </c>
      <c r="B9801" s="63" t="s">
        <v>1479</v>
      </c>
      <c r="C9801" s="67" t="s">
        <v>74</v>
      </c>
      <c r="D9801" s="489">
        <v>774.92</v>
      </c>
    </row>
    <row r="9802" spans="1:4" x14ac:dyDescent="0.25">
      <c r="A9802" s="67">
        <v>70170188</v>
      </c>
      <c r="B9802" s="63" t="s">
        <v>1480</v>
      </c>
      <c r="C9802" s="67" t="s">
        <v>74</v>
      </c>
      <c r="D9802" s="489">
        <v>1113.42</v>
      </c>
    </row>
    <row r="9803" spans="1:4" x14ac:dyDescent="0.25">
      <c r="A9803" s="67">
        <v>70170184</v>
      </c>
      <c r="B9803" s="63" t="s">
        <v>1481</v>
      </c>
      <c r="C9803" s="67" t="s">
        <v>74</v>
      </c>
      <c r="D9803" s="489">
        <v>943.37</v>
      </c>
    </row>
    <row r="9804" spans="1:4" x14ac:dyDescent="0.25">
      <c r="A9804" s="67">
        <v>70170185</v>
      </c>
      <c r="B9804" s="63" t="s">
        <v>1482</v>
      </c>
      <c r="C9804" s="67" t="s">
        <v>74</v>
      </c>
      <c r="D9804" s="489">
        <v>990.63</v>
      </c>
    </row>
    <row r="9805" spans="1:4" x14ac:dyDescent="0.25">
      <c r="A9805" s="67">
        <v>70170186</v>
      </c>
      <c r="B9805" s="63" t="s">
        <v>1483</v>
      </c>
      <c r="C9805" s="67" t="s">
        <v>74</v>
      </c>
      <c r="D9805" s="489">
        <v>1004.75</v>
      </c>
    </row>
    <row r="9806" spans="1:4" x14ac:dyDescent="0.25">
      <c r="A9806" s="67">
        <v>70170187</v>
      </c>
      <c r="B9806" s="63" t="s">
        <v>1484</v>
      </c>
      <c r="C9806" s="67" t="s">
        <v>74</v>
      </c>
      <c r="D9806" s="489">
        <v>1032.82</v>
      </c>
    </row>
    <row r="9807" spans="1:4" ht="25" x14ac:dyDescent="0.25">
      <c r="A9807" s="67">
        <v>70170168</v>
      </c>
      <c r="B9807" s="63" t="s">
        <v>1485</v>
      </c>
      <c r="C9807" s="67" t="s">
        <v>74</v>
      </c>
      <c r="D9807" s="489">
        <v>1260.77</v>
      </c>
    </row>
    <row r="9808" spans="1:4" x14ac:dyDescent="0.25">
      <c r="A9808" s="67">
        <v>70170164</v>
      </c>
      <c r="B9808" s="63" t="s">
        <v>1486</v>
      </c>
      <c r="C9808" s="67" t="s">
        <v>74</v>
      </c>
      <c r="D9808" s="489">
        <v>1090.73</v>
      </c>
    </row>
    <row r="9809" spans="1:4" x14ac:dyDescent="0.25">
      <c r="A9809" s="67">
        <v>70170165</v>
      </c>
      <c r="B9809" s="63" t="s">
        <v>1487</v>
      </c>
      <c r="C9809" s="67" t="s">
        <v>74</v>
      </c>
      <c r="D9809" s="489">
        <v>1137.98</v>
      </c>
    </row>
    <row r="9810" spans="1:4" x14ac:dyDescent="0.25">
      <c r="A9810" s="67">
        <v>70170166</v>
      </c>
      <c r="B9810" s="63" t="s">
        <v>1488</v>
      </c>
      <c r="C9810" s="67" t="s">
        <v>74</v>
      </c>
      <c r="D9810" s="489">
        <v>1152.0999999999999</v>
      </c>
    </row>
    <row r="9811" spans="1:4" ht="25" x14ac:dyDescent="0.25">
      <c r="A9811" s="67">
        <v>70170167</v>
      </c>
      <c r="B9811" s="63" t="s">
        <v>1489</v>
      </c>
      <c r="C9811" s="67" t="s">
        <v>74</v>
      </c>
      <c r="D9811" s="489">
        <v>1180.17</v>
      </c>
    </row>
    <row r="9812" spans="1:4" x14ac:dyDescent="0.25">
      <c r="A9812" s="67">
        <v>70170183</v>
      </c>
      <c r="B9812" s="63" t="s">
        <v>1490</v>
      </c>
      <c r="C9812" s="67" t="s">
        <v>74</v>
      </c>
      <c r="D9812" s="489">
        <v>1779.15</v>
      </c>
    </row>
    <row r="9813" spans="1:4" x14ac:dyDescent="0.25">
      <c r="A9813" s="67">
        <v>70170179</v>
      </c>
      <c r="B9813" s="63" t="s">
        <v>1491</v>
      </c>
      <c r="C9813" s="67" t="s">
        <v>74</v>
      </c>
      <c r="D9813" s="489">
        <v>1600.5</v>
      </c>
    </row>
    <row r="9814" spans="1:4" x14ac:dyDescent="0.25">
      <c r="A9814" s="67">
        <v>70170180</v>
      </c>
      <c r="B9814" s="63" t="s">
        <v>1492</v>
      </c>
      <c r="C9814" s="67" t="s">
        <v>74</v>
      </c>
      <c r="D9814" s="489">
        <v>1652.52</v>
      </c>
    </row>
    <row r="9815" spans="1:4" x14ac:dyDescent="0.25">
      <c r="A9815" s="67">
        <v>70170181</v>
      </c>
      <c r="B9815" s="63" t="s">
        <v>1493</v>
      </c>
      <c r="C9815" s="67" t="s">
        <v>74</v>
      </c>
      <c r="D9815" s="489">
        <v>1666.55</v>
      </c>
    </row>
    <row r="9816" spans="1:4" x14ac:dyDescent="0.25">
      <c r="A9816" s="67">
        <v>70170182</v>
      </c>
      <c r="B9816" s="63" t="s">
        <v>1494</v>
      </c>
      <c r="C9816" s="67" t="s">
        <v>74</v>
      </c>
      <c r="D9816" s="489">
        <v>1694.67</v>
      </c>
    </row>
    <row r="9817" spans="1:4" x14ac:dyDescent="0.25">
      <c r="A9817" s="67">
        <v>70170178</v>
      </c>
      <c r="B9817" s="63" t="s">
        <v>1495</v>
      </c>
      <c r="C9817" s="67" t="s">
        <v>74</v>
      </c>
      <c r="D9817" s="489">
        <v>1950.25</v>
      </c>
    </row>
    <row r="9818" spans="1:4" x14ac:dyDescent="0.25">
      <c r="A9818" s="67">
        <v>70170174</v>
      </c>
      <c r="B9818" s="63" t="s">
        <v>1496</v>
      </c>
      <c r="C9818" s="67" t="s">
        <v>74</v>
      </c>
      <c r="D9818" s="489">
        <v>1771.6</v>
      </c>
    </row>
    <row r="9819" spans="1:4" x14ac:dyDescent="0.25">
      <c r="A9819" s="67">
        <v>70170175</v>
      </c>
      <c r="B9819" s="63" t="s">
        <v>1497</v>
      </c>
      <c r="C9819" s="67" t="s">
        <v>74</v>
      </c>
      <c r="D9819" s="489">
        <v>1823.62</v>
      </c>
    </row>
    <row r="9820" spans="1:4" x14ac:dyDescent="0.25">
      <c r="A9820" s="67">
        <v>70170176</v>
      </c>
      <c r="B9820" s="63" t="s">
        <v>1498</v>
      </c>
      <c r="C9820" s="67" t="s">
        <v>74</v>
      </c>
      <c r="D9820" s="489">
        <v>1837.64</v>
      </c>
    </row>
    <row r="9821" spans="1:4" x14ac:dyDescent="0.25">
      <c r="A9821" s="67">
        <v>70170177</v>
      </c>
      <c r="B9821" s="63" t="s">
        <v>1499</v>
      </c>
      <c r="C9821" s="67" t="s">
        <v>74</v>
      </c>
      <c r="D9821" s="489">
        <v>1865.77</v>
      </c>
    </row>
    <row r="9822" spans="1:4" x14ac:dyDescent="0.25">
      <c r="A9822" s="67">
        <v>70170170</v>
      </c>
      <c r="B9822" s="63" t="s">
        <v>1500</v>
      </c>
      <c r="C9822" s="67" t="s">
        <v>74</v>
      </c>
      <c r="D9822" s="489">
        <v>2095.2800000000002</v>
      </c>
    </row>
    <row r="9823" spans="1:4" x14ac:dyDescent="0.25">
      <c r="A9823" s="67">
        <v>70170173</v>
      </c>
      <c r="B9823" s="63" t="s">
        <v>1501</v>
      </c>
      <c r="C9823" s="67" t="s">
        <v>74</v>
      </c>
      <c r="D9823" s="489">
        <v>2225.98</v>
      </c>
    </row>
    <row r="9824" spans="1:4" x14ac:dyDescent="0.25">
      <c r="A9824" s="67">
        <v>70170169</v>
      </c>
      <c r="B9824" s="63" t="s">
        <v>1502</v>
      </c>
      <c r="C9824" s="67" t="s">
        <v>74</v>
      </c>
      <c r="D9824" s="489">
        <v>2038.6</v>
      </c>
    </row>
    <row r="9825" spans="1:4" x14ac:dyDescent="0.25">
      <c r="A9825" s="67">
        <v>70170171</v>
      </c>
      <c r="B9825" s="63" t="s">
        <v>1503</v>
      </c>
      <c r="C9825" s="67" t="s">
        <v>74</v>
      </c>
      <c r="D9825" s="489">
        <v>2109.3200000000002</v>
      </c>
    </row>
    <row r="9826" spans="1:4" x14ac:dyDescent="0.25">
      <c r="A9826" s="67">
        <v>70170172</v>
      </c>
      <c r="B9826" s="63" t="s">
        <v>1504</v>
      </c>
      <c r="C9826" s="67" t="s">
        <v>74</v>
      </c>
      <c r="D9826" s="489">
        <v>2137.48</v>
      </c>
    </row>
    <row r="9827" spans="1:4" x14ac:dyDescent="0.25">
      <c r="A9827" s="67">
        <v>70170203</v>
      </c>
      <c r="B9827" s="63" t="s">
        <v>1505</v>
      </c>
      <c r="C9827" s="67" t="s">
        <v>74</v>
      </c>
      <c r="D9827" s="489">
        <v>2090.48</v>
      </c>
    </row>
    <row r="9828" spans="1:4" x14ac:dyDescent="0.25">
      <c r="A9828" s="67">
        <v>70170199</v>
      </c>
      <c r="B9828" s="63" t="s">
        <v>1506</v>
      </c>
      <c r="C9828" s="67" t="s">
        <v>74</v>
      </c>
      <c r="D9828" s="489">
        <v>1903.1</v>
      </c>
    </row>
    <row r="9829" spans="1:4" x14ac:dyDescent="0.25">
      <c r="A9829" s="67">
        <v>70170200</v>
      </c>
      <c r="B9829" s="63" t="s">
        <v>1507</v>
      </c>
      <c r="C9829" s="67" t="s">
        <v>74</v>
      </c>
      <c r="D9829" s="489">
        <v>1959.78</v>
      </c>
    </row>
    <row r="9830" spans="1:4" x14ac:dyDescent="0.25">
      <c r="A9830" s="67">
        <v>70170201</v>
      </c>
      <c r="B9830" s="63" t="s">
        <v>1508</v>
      </c>
      <c r="C9830" s="67" t="s">
        <v>74</v>
      </c>
      <c r="D9830" s="489">
        <v>1973.82</v>
      </c>
    </row>
    <row r="9831" spans="1:4" x14ac:dyDescent="0.25">
      <c r="A9831" s="67">
        <v>70170202</v>
      </c>
      <c r="B9831" s="63" t="s">
        <v>1509</v>
      </c>
      <c r="C9831" s="67" t="s">
        <v>74</v>
      </c>
      <c r="D9831" s="489">
        <v>2001.98</v>
      </c>
    </row>
    <row r="9832" spans="1:4" x14ac:dyDescent="0.25">
      <c r="A9832" s="67">
        <v>70170198</v>
      </c>
      <c r="B9832" s="63" t="s">
        <v>1510</v>
      </c>
      <c r="C9832" s="67" t="s">
        <v>74</v>
      </c>
      <c r="D9832" s="489">
        <v>2314.52</v>
      </c>
    </row>
    <row r="9833" spans="1:4" x14ac:dyDescent="0.25">
      <c r="A9833" s="67">
        <v>70170194</v>
      </c>
      <c r="B9833" s="63" t="s">
        <v>1511</v>
      </c>
      <c r="C9833" s="67" t="s">
        <v>74</v>
      </c>
      <c r="D9833" s="489">
        <v>2127.14</v>
      </c>
    </row>
    <row r="9834" spans="1:4" x14ac:dyDescent="0.25">
      <c r="A9834" s="67">
        <v>70170195</v>
      </c>
      <c r="B9834" s="63" t="s">
        <v>1512</v>
      </c>
      <c r="C9834" s="67" t="s">
        <v>74</v>
      </c>
      <c r="D9834" s="489">
        <v>2183.8200000000002</v>
      </c>
    </row>
    <row r="9835" spans="1:4" x14ac:dyDescent="0.25">
      <c r="A9835" s="67">
        <v>70170196</v>
      </c>
      <c r="B9835" s="63" t="s">
        <v>1513</v>
      </c>
      <c r="C9835" s="67" t="s">
        <v>74</v>
      </c>
      <c r="D9835" s="489">
        <v>2197.86</v>
      </c>
    </row>
    <row r="9836" spans="1:4" x14ac:dyDescent="0.25">
      <c r="A9836" s="67">
        <v>70170197</v>
      </c>
      <c r="B9836" s="63" t="s">
        <v>1514</v>
      </c>
      <c r="C9836" s="67" t="s">
        <v>74</v>
      </c>
      <c r="D9836" s="489">
        <v>2226.02</v>
      </c>
    </row>
    <row r="9837" spans="1:4" x14ac:dyDescent="0.25">
      <c r="A9837" s="67">
        <v>70170213</v>
      </c>
      <c r="B9837" s="63" t="s">
        <v>1515</v>
      </c>
      <c r="C9837" s="67" t="s">
        <v>74</v>
      </c>
      <c r="D9837" s="489">
        <v>1044.26</v>
      </c>
    </row>
    <row r="9838" spans="1:4" x14ac:dyDescent="0.25">
      <c r="A9838" s="67">
        <v>70170209</v>
      </c>
      <c r="B9838" s="63" t="s">
        <v>1516</v>
      </c>
      <c r="C9838" s="67" t="s">
        <v>74</v>
      </c>
      <c r="D9838" s="489">
        <v>874.21</v>
      </c>
    </row>
    <row r="9839" spans="1:4" x14ac:dyDescent="0.25">
      <c r="A9839" s="67">
        <v>70170210</v>
      </c>
      <c r="B9839" s="63" t="s">
        <v>1517</v>
      </c>
      <c r="C9839" s="67" t="s">
        <v>74</v>
      </c>
      <c r="D9839" s="489">
        <v>921.47</v>
      </c>
    </row>
    <row r="9840" spans="1:4" x14ac:dyDescent="0.25">
      <c r="A9840" s="67">
        <v>70170211</v>
      </c>
      <c r="B9840" s="63" t="s">
        <v>1518</v>
      </c>
      <c r="C9840" s="67" t="s">
        <v>74</v>
      </c>
      <c r="D9840" s="489">
        <v>935.59</v>
      </c>
    </row>
    <row r="9841" spans="1:4" x14ac:dyDescent="0.25">
      <c r="A9841" s="67">
        <v>70170212</v>
      </c>
      <c r="B9841" s="63" t="s">
        <v>1519</v>
      </c>
      <c r="C9841" s="67" t="s">
        <v>74</v>
      </c>
      <c r="D9841" s="489">
        <v>963.66</v>
      </c>
    </row>
    <row r="9842" spans="1:4" ht="25" x14ac:dyDescent="0.25">
      <c r="A9842" s="67">
        <v>70170208</v>
      </c>
      <c r="B9842" s="63" t="s">
        <v>1520</v>
      </c>
      <c r="C9842" s="67" t="s">
        <v>74</v>
      </c>
      <c r="D9842" s="489">
        <v>1890.36</v>
      </c>
    </row>
    <row r="9843" spans="1:4" x14ac:dyDescent="0.25">
      <c r="A9843" s="67">
        <v>70170204</v>
      </c>
      <c r="B9843" s="63" t="s">
        <v>1521</v>
      </c>
      <c r="C9843" s="67" t="s">
        <v>74</v>
      </c>
      <c r="D9843" s="489">
        <v>1711.71</v>
      </c>
    </row>
    <row r="9844" spans="1:4" x14ac:dyDescent="0.25">
      <c r="A9844" s="67">
        <v>70170205</v>
      </c>
      <c r="B9844" s="63" t="s">
        <v>1522</v>
      </c>
      <c r="C9844" s="67" t="s">
        <v>74</v>
      </c>
      <c r="D9844" s="489">
        <v>1763.72</v>
      </c>
    </row>
    <row r="9845" spans="1:4" x14ac:dyDescent="0.25">
      <c r="A9845" s="67">
        <v>70170206</v>
      </c>
      <c r="B9845" s="63" t="s">
        <v>1523</v>
      </c>
      <c r="C9845" s="67" t="s">
        <v>74</v>
      </c>
      <c r="D9845" s="489">
        <v>1777.75</v>
      </c>
    </row>
    <row r="9846" spans="1:4" ht="25" x14ac:dyDescent="0.25">
      <c r="A9846" s="67">
        <v>70170207</v>
      </c>
      <c r="B9846" s="63" t="s">
        <v>1524</v>
      </c>
      <c r="C9846" s="67" t="s">
        <v>74</v>
      </c>
      <c r="D9846" s="489">
        <v>1805.88</v>
      </c>
    </row>
    <row r="9847" spans="1:4" x14ac:dyDescent="0.25">
      <c r="A9847" s="67">
        <v>201100</v>
      </c>
      <c r="B9847" s="63" t="s">
        <v>12763</v>
      </c>
      <c r="C9847" s="67"/>
      <c r="D9847" s="489"/>
    </row>
    <row r="9848" spans="1:4" x14ac:dyDescent="0.25">
      <c r="A9848" s="67">
        <v>70170131</v>
      </c>
      <c r="B9848" s="63" t="s">
        <v>11550</v>
      </c>
      <c r="C9848" s="67" t="s">
        <v>74</v>
      </c>
      <c r="D9848" s="489">
        <v>127.42</v>
      </c>
    </row>
    <row r="9849" spans="1:4" x14ac:dyDescent="0.25">
      <c r="A9849" s="67">
        <v>70170132</v>
      </c>
      <c r="B9849" s="63" t="s">
        <v>11551</v>
      </c>
      <c r="C9849" s="67" t="s">
        <v>74</v>
      </c>
      <c r="D9849" s="489">
        <v>141.88</v>
      </c>
    </row>
    <row r="9850" spans="1:4" ht="25" x14ac:dyDescent="0.25">
      <c r="A9850" s="67">
        <v>70170130</v>
      </c>
      <c r="B9850" s="63" t="s">
        <v>11549</v>
      </c>
      <c r="C9850" s="67" t="s">
        <v>74</v>
      </c>
      <c r="D9850" s="489">
        <v>184.54</v>
      </c>
    </row>
    <row r="9851" spans="1:4" ht="25" x14ac:dyDescent="0.25">
      <c r="A9851" s="67">
        <v>70170129</v>
      </c>
      <c r="B9851" s="63" t="s">
        <v>11548</v>
      </c>
      <c r="C9851" s="67" t="s">
        <v>74</v>
      </c>
      <c r="D9851" s="489">
        <v>154.46</v>
      </c>
    </row>
    <row r="9852" spans="1:4" x14ac:dyDescent="0.25">
      <c r="A9852" s="67">
        <v>70170128</v>
      </c>
      <c r="B9852" s="63" t="s">
        <v>11547</v>
      </c>
      <c r="C9852" s="67" t="s">
        <v>74</v>
      </c>
      <c r="D9852" s="489">
        <v>322.82</v>
      </c>
    </row>
    <row r="9853" spans="1:4" x14ac:dyDescent="0.25">
      <c r="A9853" s="67">
        <v>70170125</v>
      </c>
      <c r="B9853" s="63" t="s">
        <v>11544</v>
      </c>
      <c r="C9853" s="67" t="s">
        <v>74</v>
      </c>
      <c r="D9853" s="489">
        <v>267.45999999999998</v>
      </c>
    </row>
    <row r="9854" spans="1:4" x14ac:dyDescent="0.25">
      <c r="A9854" s="67">
        <v>70170127</v>
      </c>
      <c r="B9854" s="63" t="s">
        <v>11546</v>
      </c>
      <c r="C9854" s="67" t="s">
        <v>74</v>
      </c>
      <c r="D9854" s="489">
        <v>526.04</v>
      </c>
    </row>
    <row r="9855" spans="1:4" x14ac:dyDescent="0.25">
      <c r="A9855" s="67">
        <v>70170124</v>
      </c>
      <c r="B9855" s="63" t="s">
        <v>11543</v>
      </c>
      <c r="C9855" s="67" t="s">
        <v>74</v>
      </c>
      <c r="D9855" s="489">
        <v>484.35</v>
      </c>
    </row>
    <row r="9856" spans="1:4" ht="25" x14ac:dyDescent="0.25">
      <c r="A9856" s="67">
        <v>70170126</v>
      </c>
      <c r="B9856" s="63" t="s">
        <v>11545</v>
      </c>
      <c r="C9856" s="67" t="s">
        <v>74</v>
      </c>
      <c r="D9856" s="489">
        <v>510.82</v>
      </c>
    </row>
    <row r="9857" spans="1:4" x14ac:dyDescent="0.25">
      <c r="A9857" s="67"/>
      <c r="B9857" s="63" t="s">
        <v>12764</v>
      </c>
      <c r="C9857" s="67"/>
      <c r="D9857" s="489"/>
    </row>
    <row r="9858" spans="1:4" x14ac:dyDescent="0.25">
      <c r="A9858" s="67">
        <v>480700</v>
      </c>
      <c r="B9858" s="63" t="s">
        <v>12765</v>
      </c>
      <c r="C9858" s="67"/>
      <c r="D9858" s="489"/>
    </row>
    <row r="9859" spans="1:4" x14ac:dyDescent="0.25">
      <c r="A9859" s="67">
        <v>70190091</v>
      </c>
      <c r="B9859" s="63" t="s">
        <v>1525</v>
      </c>
      <c r="C9859" s="67" t="s">
        <v>77</v>
      </c>
      <c r="D9859" s="489">
        <v>10.55</v>
      </c>
    </row>
    <row r="9860" spans="1:4" x14ac:dyDescent="0.25">
      <c r="A9860" s="67">
        <v>70190092</v>
      </c>
      <c r="B9860" s="63" t="s">
        <v>1526</v>
      </c>
      <c r="C9860" s="67" t="s">
        <v>77</v>
      </c>
      <c r="D9860" s="489">
        <v>11.46</v>
      </c>
    </row>
    <row r="9861" spans="1:4" x14ac:dyDescent="0.25">
      <c r="A9861" s="67">
        <v>70190093</v>
      </c>
      <c r="B9861" s="63" t="s">
        <v>1527</v>
      </c>
      <c r="C9861" s="67" t="s">
        <v>77</v>
      </c>
      <c r="D9861" s="489">
        <v>13.7</v>
      </c>
    </row>
    <row r="9862" spans="1:4" x14ac:dyDescent="0.25">
      <c r="A9862" s="67">
        <v>70190094</v>
      </c>
      <c r="B9862" s="63" t="s">
        <v>1528</v>
      </c>
      <c r="C9862" s="67" t="s">
        <v>77</v>
      </c>
      <c r="D9862" s="489">
        <v>16.13</v>
      </c>
    </row>
    <row r="9863" spans="1:4" x14ac:dyDescent="0.25">
      <c r="A9863" s="67">
        <v>70190090</v>
      </c>
      <c r="B9863" s="63" t="s">
        <v>1529</v>
      </c>
      <c r="C9863" s="67" t="s">
        <v>77</v>
      </c>
      <c r="D9863" s="489">
        <v>8.9700000000000006</v>
      </c>
    </row>
    <row r="9864" spans="1:4" x14ac:dyDescent="0.25">
      <c r="A9864" s="67">
        <v>480800</v>
      </c>
      <c r="B9864" s="63" t="s">
        <v>12766</v>
      </c>
      <c r="C9864" s="67"/>
      <c r="D9864" s="489"/>
    </row>
    <row r="9865" spans="1:4" x14ac:dyDescent="0.25">
      <c r="A9865" s="67">
        <v>70190096</v>
      </c>
      <c r="B9865" s="63" t="s">
        <v>1530</v>
      </c>
      <c r="C9865" s="67" t="s">
        <v>77</v>
      </c>
      <c r="D9865" s="489">
        <v>26.3</v>
      </c>
    </row>
    <row r="9866" spans="1:4" x14ac:dyDescent="0.25">
      <c r="A9866" s="67">
        <v>70190095</v>
      </c>
      <c r="B9866" s="63" t="s">
        <v>1531</v>
      </c>
      <c r="C9866" s="67" t="s">
        <v>77</v>
      </c>
      <c r="D9866" s="489">
        <v>55.22</v>
      </c>
    </row>
    <row r="9867" spans="1:4" x14ac:dyDescent="0.25">
      <c r="A9867" s="67">
        <v>70190097</v>
      </c>
      <c r="B9867" s="63" t="s">
        <v>1532</v>
      </c>
      <c r="C9867" s="67" t="s">
        <v>77</v>
      </c>
      <c r="D9867" s="489">
        <v>18.41</v>
      </c>
    </row>
    <row r="9868" spans="1:4" x14ac:dyDescent="0.25">
      <c r="A9868" s="67">
        <v>70190099</v>
      </c>
      <c r="B9868" s="63" t="s">
        <v>1533</v>
      </c>
      <c r="C9868" s="67" t="s">
        <v>77</v>
      </c>
      <c r="D9868" s="489">
        <v>16.63</v>
      </c>
    </row>
    <row r="9869" spans="1:4" x14ac:dyDescent="0.25">
      <c r="A9869" s="67">
        <v>70190098</v>
      </c>
      <c r="B9869" s="63" t="s">
        <v>1534</v>
      </c>
      <c r="C9869" s="67" t="s">
        <v>77</v>
      </c>
      <c r="D9869" s="489">
        <v>29.82</v>
      </c>
    </row>
    <row r="9870" spans="1:4" x14ac:dyDescent="0.25">
      <c r="A9870" s="67">
        <v>70190100</v>
      </c>
      <c r="B9870" s="63" t="s">
        <v>1535</v>
      </c>
      <c r="C9870" s="67" t="s">
        <v>77</v>
      </c>
      <c r="D9870" s="489">
        <v>9.65</v>
      </c>
    </row>
    <row r="9871" spans="1:4" x14ac:dyDescent="0.25">
      <c r="A9871" s="67">
        <v>480900</v>
      </c>
      <c r="B9871" s="63" t="s">
        <v>12767</v>
      </c>
      <c r="C9871" s="67"/>
      <c r="D9871" s="489"/>
    </row>
    <row r="9872" spans="1:4" x14ac:dyDescent="0.25">
      <c r="A9872" s="67">
        <v>70190110</v>
      </c>
      <c r="B9872" s="63" t="s">
        <v>1536</v>
      </c>
      <c r="C9872" s="67" t="s">
        <v>77</v>
      </c>
      <c r="D9872" s="489">
        <v>10.32</v>
      </c>
    </row>
    <row r="9873" spans="1:4" x14ac:dyDescent="0.25">
      <c r="A9873" s="67">
        <v>70190111</v>
      </c>
      <c r="B9873" s="63" t="s">
        <v>1537</v>
      </c>
      <c r="C9873" s="67" t="s">
        <v>77</v>
      </c>
      <c r="D9873" s="489">
        <v>21.93</v>
      </c>
    </row>
    <row r="9874" spans="1:4" x14ac:dyDescent="0.25">
      <c r="A9874" s="67">
        <v>70190112</v>
      </c>
      <c r="B9874" s="63" t="s">
        <v>1538</v>
      </c>
      <c r="C9874" s="67" t="s">
        <v>77</v>
      </c>
      <c r="D9874" s="489">
        <v>25.15</v>
      </c>
    </row>
    <row r="9875" spans="1:4" x14ac:dyDescent="0.25">
      <c r="A9875" s="67">
        <v>70190104</v>
      </c>
      <c r="B9875" s="63" t="s">
        <v>1539</v>
      </c>
      <c r="C9875" s="67" t="s">
        <v>77</v>
      </c>
      <c r="D9875" s="489">
        <v>5.26</v>
      </c>
    </row>
    <row r="9876" spans="1:4" x14ac:dyDescent="0.25">
      <c r="A9876" s="67">
        <v>70190105</v>
      </c>
      <c r="B9876" s="63" t="s">
        <v>1540</v>
      </c>
      <c r="C9876" s="67" t="s">
        <v>77</v>
      </c>
      <c r="D9876" s="489">
        <v>11</v>
      </c>
    </row>
    <row r="9877" spans="1:4" x14ac:dyDescent="0.25">
      <c r="A9877" s="67">
        <v>70190106</v>
      </c>
      <c r="B9877" s="63" t="s">
        <v>1541</v>
      </c>
      <c r="C9877" s="67" t="s">
        <v>77</v>
      </c>
      <c r="D9877" s="489">
        <v>16.95</v>
      </c>
    </row>
    <row r="9878" spans="1:4" x14ac:dyDescent="0.25">
      <c r="A9878" s="67">
        <v>70190107</v>
      </c>
      <c r="B9878" s="63" t="s">
        <v>1542</v>
      </c>
      <c r="C9878" s="67" t="s">
        <v>77</v>
      </c>
      <c r="D9878" s="489">
        <v>8.09</v>
      </c>
    </row>
    <row r="9879" spans="1:4" x14ac:dyDescent="0.25">
      <c r="A9879" s="67">
        <v>70190108</v>
      </c>
      <c r="B9879" s="63" t="s">
        <v>1543</v>
      </c>
      <c r="C9879" s="67" t="s">
        <v>77</v>
      </c>
      <c r="D9879" s="489">
        <v>15.13</v>
      </c>
    </row>
    <row r="9880" spans="1:4" x14ac:dyDescent="0.25">
      <c r="A9880" s="67">
        <v>70190109</v>
      </c>
      <c r="B9880" s="63" t="s">
        <v>1544</v>
      </c>
      <c r="C9880" s="67" t="s">
        <v>77</v>
      </c>
      <c r="D9880" s="489">
        <v>21.08</v>
      </c>
    </row>
    <row r="9881" spans="1:4" x14ac:dyDescent="0.25">
      <c r="A9881" s="67">
        <v>70190101</v>
      </c>
      <c r="B9881" s="63" t="s">
        <v>1545</v>
      </c>
      <c r="C9881" s="67" t="s">
        <v>77</v>
      </c>
      <c r="D9881" s="489">
        <v>4.29</v>
      </c>
    </row>
    <row r="9882" spans="1:4" x14ac:dyDescent="0.25">
      <c r="A9882" s="67">
        <v>70190102</v>
      </c>
      <c r="B9882" s="63" t="s">
        <v>1546</v>
      </c>
      <c r="C9882" s="67" t="s">
        <v>77</v>
      </c>
      <c r="D9882" s="489">
        <v>9.61</v>
      </c>
    </row>
    <row r="9883" spans="1:4" x14ac:dyDescent="0.25">
      <c r="A9883" s="67">
        <v>70190103</v>
      </c>
      <c r="B9883" s="63" t="s">
        <v>1547</v>
      </c>
      <c r="C9883" s="67" t="s">
        <v>77</v>
      </c>
      <c r="D9883" s="489">
        <v>15.69</v>
      </c>
    </row>
    <row r="9884" spans="1:4" x14ac:dyDescent="0.25">
      <c r="A9884" s="67">
        <v>481000</v>
      </c>
      <c r="B9884" s="63" t="s">
        <v>12768</v>
      </c>
      <c r="C9884" s="67"/>
      <c r="D9884" s="489"/>
    </row>
    <row r="9885" spans="1:4" x14ac:dyDescent="0.25">
      <c r="A9885" s="67">
        <v>70190113</v>
      </c>
      <c r="B9885" s="63" t="s">
        <v>1548</v>
      </c>
      <c r="C9885" s="67" t="s">
        <v>75</v>
      </c>
      <c r="D9885" s="489">
        <v>19.260000000000002</v>
      </c>
    </row>
    <row r="9886" spans="1:4" x14ac:dyDescent="0.25">
      <c r="A9886" s="67">
        <v>70190114</v>
      </c>
      <c r="B9886" s="63" t="s">
        <v>1549</v>
      </c>
      <c r="C9886" s="67" t="s">
        <v>75</v>
      </c>
      <c r="D9886" s="489">
        <v>106.62</v>
      </c>
    </row>
    <row r="9887" spans="1:4" x14ac:dyDescent="0.25">
      <c r="A9887" s="67">
        <v>480200</v>
      </c>
      <c r="B9887" s="63" t="s">
        <v>12769</v>
      </c>
      <c r="C9887" s="67"/>
      <c r="D9887" s="489"/>
    </row>
    <row r="9888" spans="1:4" x14ac:dyDescent="0.25">
      <c r="A9888" s="67">
        <v>70190014</v>
      </c>
      <c r="B9888" s="63" t="s">
        <v>1550</v>
      </c>
      <c r="C9888" s="67" t="s">
        <v>75</v>
      </c>
      <c r="D9888" s="489">
        <v>80.42</v>
      </c>
    </row>
    <row r="9889" spans="1:4" x14ac:dyDescent="0.25">
      <c r="A9889" s="67">
        <v>70190008</v>
      </c>
      <c r="B9889" s="63" t="s">
        <v>1551</v>
      </c>
      <c r="C9889" s="67" t="s">
        <v>74</v>
      </c>
      <c r="D9889" s="489">
        <v>8.27</v>
      </c>
    </row>
    <row r="9890" spans="1:4" x14ac:dyDescent="0.25">
      <c r="A9890" s="67">
        <v>70190017</v>
      </c>
      <c r="B9890" s="63" t="s">
        <v>1552</v>
      </c>
      <c r="C9890" s="67" t="s">
        <v>75</v>
      </c>
      <c r="D9890" s="489">
        <v>56.31</v>
      </c>
    </row>
    <row r="9891" spans="1:4" x14ac:dyDescent="0.25">
      <c r="A9891" s="67">
        <v>70190016</v>
      </c>
      <c r="B9891" s="63" t="s">
        <v>1553</v>
      </c>
      <c r="C9891" s="67" t="s">
        <v>75</v>
      </c>
      <c r="D9891" s="489">
        <v>28.17</v>
      </c>
    </row>
    <row r="9892" spans="1:4" x14ac:dyDescent="0.25">
      <c r="A9892" s="67">
        <v>70190015</v>
      </c>
      <c r="B9892" s="63" t="s">
        <v>1554</v>
      </c>
      <c r="C9892" s="67" t="s">
        <v>75</v>
      </c>
      <c r="D9892" s="489">
        <v>9.2799999999999994</v>
      </c>
    </row>
    <row r="9893" spans="1:4" x14ac:dyDescent="0.25">
      <c r="A9893" s="67">
        <v>70190019</v>
      </c>
      <c r="B9893" s="63" t="s">
        <v>1555</v>
      </c>
      <c r="C9893" s="67" t="s">
        <v>75</v>
      </c>
      <c r="D9893" s="489">
        <v>44.26</v>
      </c>
    </row>
    <row r="9894" spans="1:4" x14ac:dyDescent="0.25">
      <c r="A9894" s="67">
        <v>70190013</v>
      </c>
      <c r="B9894" s="63" t="s">
        <v>1556</v>
      </c>
      <c r="C9894" s="67" t="s">
        <v>75</v>
      </c>
      <c r="D9894" s="489">
        <v>10.62</v>
      </c>
    </row>
    <row r="9895" spans="1:4" x14ac:dyDescent="0.25">
      <c r="A9895" s="67">
        <v>70190009</v>
      </c>
      <c r="B9895" s="63" t="s">
        <v>1557</v>
      </c>
      <c r="C9895" s="67" t="s">
        <v>75</v>
      </c>
      <c r="D9895" s="489">
        <v>18.89</v>
      </c>
    </row>
    <row r="9896" spans="1:4" ht="25" x14ac:dyDescent="0.25">
      <c r="A9896" s="67">
        <v>70190010</v>
      </c>
      <c r="B9896" s="63" t="s">
        <v>1558</v>
      </c>
      <c r="C9896" s="67" t="s">
        <v>75</v>
      </c>
      <c r="D9896" s="489">
        <v>18.89</v>
      </c>
    </row>
    <row r="9897" spans="1:4" x14ac:dyDescent="0.25">
      <c r="A9897" s="67">
        <v>70190018</v>
      </c>
      <c r="B9897" s="63" t="s">
        <v>1559</v>
      </c>
      <c r="C9897" s="67" t="s">
        <v>75</v>
      </c>
      <c r="D9897" s="489">
        <v>10.85</v>
      </c>
    </row>
    <row r="9898" spans="1:4" x14ac:dyDescent="0.25">
      <c r="A9898" s="67">
        <v>70190012</v>
      </c>
      <c r="B9898" s="63" t="s">
        <v>1560</v>
      </c>
      <c r="C9898" s="67" t="s">
        <v>75</v>
      </c>
      <c r="D9898" s="489">
        <v>28.03</v>
      </c>
    </row>
    <row r="9899" spans="1:4" x14ac:dyDescent="0.25">
      <c r="A9899" s="67">
        <v>70190011</v>
      </c>
      <c r="B9899" s="63" t="s">
        <v>1561</v>
      </c>
      <c r="C9899" s="67" t="s">
        <v>75</v>
      </c>
      <c r="D9899" s="489">
        <v>9.3699999999999992</v>
      </c>
    </row>
    <row r="9900" spans="1:4" x14ac:dyDescent="0.25">
      <c r="A9900" s="67">
        <v>481100</v>
      </c>
      <c r="B9900" s="63" t="s">
        <v>12770</v>
      </c>
      <c r="C9900" s="67"/>
      <c r="D9900" s="489"/>
    </row>
    <row r="9901" spans="1:4" x14ac:dyDescent="0.25">
      <c r="A9901" s="67">
        <v>70190162</v>
      </c>
      <c r="B9901" s="63" t="s">
        <v>2827</v>
      </c>
      <c r="C9901" s="67" t="s">
        <v>75</v>
      </c>
      <c r="D9901" s="489">
        <v>52.94</v>
      </c>
    </row>
    <row r="9902" spans="1:4" ht="25" x14ac:dyDescent="0.25">
      <c r="A9902" s="67">
        <v>70190163</v>
      </c>
      <c r="B9902" s="63" t="s">
        <v>2828</v>
      </c>
      <c r="C9902" s="67" t="s">
        <v>75</v>
      </c>
      <c r="D9902" s="489">
        <v>100.4</v>
      </c>
    </row>
    <row r="9903" spans="1:4" x14ac:dyDescent="0.25">
      <c r="A9903" s="67">
        <v>70190115</v>
      </c>
      <c r="B9903" s="63" t="s">
        <v>1562</v>
      </c>
      <c r="C9903" s="67" t="s">
        <v>71</v>
      </c>
      <c r="D9903" s="489">
        <v>808.67</v>
      </c>
    </row>
    <row r="9904" spans="1:4" x14ac:dyDescent="0.25">
      <c r="A9904" s="67">
        <v>70190116</v>
      </c>
      <c r="B9904" s="63" t="s">
        <v>1563</v>
      </c>
      <c r="C9904" s="67" t="s">
        <v>71</v>
      </c>
      <c r="D9904" s="489">
        <v>1019.61</v>
      </c>
    </row>
    <row r="9905" spans="1:4" ht="25" x14ac:dyDescent="0.25">
      <c r="A9905" s="67">
        <v>70190118</v>
      </c>
      <c r="B9905" s="63" t="s">
        <v>1564</v>
      </c>
      <c r="C9905" s="67" t="s">
        <v>75</v>
      </c>
      <c r="D9905" s="489">
        <v>19.02</v>
      </c>
    </row>
    <row r="9906" spans="1:4" ht="25" x14ac:dyDescent="0.25">
      <c r="A9906" s="67">
        <v>70190117</v>
      </c>
      <c r="B9906" s="63" t="s">
        <v>1565</v>
      </c>
      <c r="C9906" s="67" t="s">
        <v>75</v>
      </c>
      <c r="D9906" s="489">
        <v>50.62</v>
      </c>
    </row>
    <row r="9907" spans="1:4" x14ac:dyDescent="0.25">
      <c r="A9907" s="67">
        <v>70190119</v>
      </c>
      <c r="B9907" s="63" t="s">
        <v>1566</v>
      </c>
      <c r="C9907" s="67" t="s">
        <v>75</v>
      </c>
      <c r="D9907" s="489">
        <v>16.86</v>
      </c>
    </row>
    <row r="9908" spans="1:4" x14ac:dyDescent="0.25">
      <c r="A9908" s="67">
        <v>70190122</v>
      </c>
      <c r="B9908" s="63" t="s">
        <v>1567</v>
      </c>
      <c r="C9908" s="67" t="s">
        <v>75</v>
      </c>
      <c r="D9908" s="489">
        <v>19.579999999999998</v>
      </c>
    </row>
    <row r="9909" spans="1:4" x14ac:dyDescent="0.25">
      <c r="A9909" s="67">
        <v>70190125</v>
      </c>
      <c r="B9909" s="63" t="s">
        <v>1568</v>
      </c>
      <c r="C9909" s="67" t="s">
        <v>75</v>
      </c>
      <c r="D9909" s="489">
        <v>120.19</v>
      </c>
    </row>
    <row r="9910" spans="1:4" x14ac:dyDescent="0.25">
      <c r="A9910" s="67">
        <v>70190120</v>
      </c>
      <c r="B9910" s="63" t="s">
        <v>1569</v>
      </c>
      <c r="C9910" s="67" t="s">
        <v>75</v>
      </c>
      <c r="D9910" s="489">
        <v>54.45</v>
      </c>
    </row>
    <row r="9911" spans="1:4" x14ac:dyDescent="0.25">
      <c r="A9911" s="67">
        <v>70190121</v>
      </c>
      <c r="B9911" s="63" t="s">
        <v>1570</v>
      </c>
      <c r="C9911" s="67" t="s">
        <v>75</v>
      </c>
      <c r="D9911" s="489">
        <v>96.74</v>
      </c>
    </row>
    <row r="9912" spans="1:4" x14ac:dyDescent="0.25">
      <c r="A9912" s="67">
        <v>70190171</v>
      </c>
      <c r="B9912" s="63" t="s">
        <v>11553</v>
      </c>
      <c r="C9912" s="67" t="s">
        <v>75</v>
      </c>
      <c r="D9912" s="489">
        <v>97.96</v>
      </c>
    </row>
    <row r="9913" spans="1:4" ht="25" x14ac:dyDescent="0.25">
      <c r="A9913" s="67">
        <v>70190166</v>
      </c>
      <c r="B9913" s="63" t="s">
        <v>2829</v>
      </c>
      <c r="C9913" s="67" t="s">
        <v>75</v>
      </c>
      <c r="D9913" s="489">
        <v>108.92</v>
      </c>
    </row>
    <row r="9914" spans="1:4" ht="25" x14ac:dyDescent="0.25">
      <c r="A9914" s="67">
        <v>70190165</v>
      </c>
      <c r="B9914" s="63" t="s">
        <v>2830</v>
      </c>
      <c r="C9914" s="67" t="s">
        <v>75</v>
      </c>
      <c r="D9914" s="489">
        <v>395.78</v>
      </c>
    </row>
    <row r="9915" spans="1:4" x14ac:dyDescent="0.25">
      <c r="A9915" s="67">
        <v>70190124</v>
      </c>
      <c r="B9915" s="63" t="s">
        <v>1571</v>
      </c>
      <c r="C9915" s="67" t="s">
        <v>75</v>
      </c>
      <c r="D9915" s="489">
        <v>186.87</v>
      </c>
    </row>
    <row r="9916" spans="1:4" ht="25" x14ac:dyDescent="0.25">
      <c r="A9916" s="67">
        <v>70190164</v>
      </c>
      <c r="B9916" s="63" t="s">
        <v>2831</v>
      </c>
      <c r="C9916" s="67" t="s">
        <v>75</v>
      </c>
      <c r="D9916" s="489">
        <v>183.9</v>
      </c>
    </row>
    <row r="9917" spans="1:4" x14ac:dyDescent="0.25">
      <c r="A9917" s="67">
        <v>481200</v>
      </c>
      <c r="B9917" s="63" t="s">
        <v>12771</v>
      </c>
      <c r="C9917" s="67"/>
      <c r="D9917" s="489"/>
    </row>
    <row r="9918" spans="1:4" x14ac:dyDescent="0.25">
      <c r="A9918" s="67">
        <v>70190136</v>
      </c>
      <c r="B9918" s="63" t="s">
        <v>1572</v>
      </c>
      <c r="C9918" s="67" t="s">
        <v>75</v>
      </c>
      <c r="D9918" s="489">
        <v>159.05000000000001</v>
      </c>
    </row>
    <row r="9919" spans="1:4" ht="25" x14ac:dyDescent="0.25">
      <c r="A9919" s="67">
        <v>70190138</v>
      </c>
      <c r="B9919" s="63" t="s">
        <v>1573</v>
      </c>
      <c r="C9919" s="67" t="s">
        <v>75</v>
      </c>
      <c r="D9919" s="489">
        <v>78.319999999999993</v>
      </c>
    </row>
    <row r="9920" spans="1:4" x14ac:dyDescent="0.25">
      <c r="A9920" s="67">
        <v>70190134</v>
      </c>
      <c r="B9920" s="63" t="s">
        <v>1574</v>
      </c>
      <c r="C9920" s="67" t="s">
        <v>75</v>
      </c>
      <c r="D9920" s="489">
        <v>98.84</v>
      </c>
    </row>
    <row r="9921" spans="1:4" x14ac:dyDescent="0.25">
      <c r="A9921" s="67">
        <v>70190167</v>
      </c>
      <c r="B9921" s="63" t="s">
        <v>2832</v>
      </c>
      <c r="C9921" s="67" t="s">
        <v>75</v>
      </c>
      <c r="D9921" s="489">
        <v>102.31</v>
      </c>
    </row>
    <row r="9922" spans="1:4" x14ac:dyDescent="0.25">
      <c r="A9922" s="67">
        <v>70190135</v>
      </c>
      <c r="B9922" s="63" t="s">
        <v>1575</v>
      </c>
      <c r="C9922" s="67" t="s">
        <v>74</v>
      </c>
      <c r="D9922" s="489">
        <v>32.33</v>
      </c>
    </row>
    <row r="9923" spans="1:4" x14ac:dyDescent="0.25">
      <c r="A9923" s="67">
        <v>70190133</v>
      </c>
      <c r="B9923" s="63" t="s">
        <v>1576</v>
      </c>
      <c r="C9923" s="67" t="s">
        <v>75</v>
      </c>
      <c r="D9923" s="489">
        <v>105.88</v>
      </c>
    </row>
    <row r="9924" spans="1:4" x14ac:dyDescent="0.25">
      <c r="A9924" s="67">
        <v>70190137</v>
      </c>
      <c r="B9924" s="63" t="s">
        <v>1577</v>
      </c>
      <c r="C9924" s="67" t="s">
        <v>75</v>
      </c>
      <c r="D9924" s="489">
        <v>64</v>
      </c>
    </row>
    <row r="9925" spans="1:4" x14ac:dyDescent="0.25">
      <c r="A9925" s="67">
        <v>70190126</v>
      </c>
      <c r="B9925" s="63" t="s">
        <v>1578</v>
      </c>
      <c r="C9925" s="67" t="s">
        <v>75</v>
      </c>
      <c r="D9925" s="489">
        <v>99.72</v>
      </c>
    </row>
    <row r="9926" spans="1:4" ht="25" x14ac:dyDescent="0.25">
      <c r="A9926" s="67">
        <v>70190127</v>
      </c>
      <c r="B9926" s="63" t="s">
        <v>1579</v>
      </c>
      <c r="C9926" s="67" t="s">
        <v>75</v>
      </c>
      <c r="D9926" s="489">
        <v>102.07</v>
      </c>
    </row>
    <row r="9927" spans="1:4" x14ac:dyDescent="0.25">
      <c r="A9927" s="67">
        <v>70190140</v>
      </c>
      <c r="B9927" s="63" t="s">
        <v>1580</v>
      </c>
      <c r="C9927" s="67" t="s">
        <v>75</v>
      </c>
      <c r="D9927" s="489">
        <v>146.79</v>
      </c>
    </row>
    <row r="9928" spans="1:4" x14ac:dyDescent="0.25">
      <c r="A9928" s="67">
        <v>70190141</v>
      </c>
      <c r="B9928" s="63" t="s">
        <v>1581</v>
      </c>
      <c r="C9928" s="67" t="s">
        <v>75</v>
      </c>
      <c r="D9928" s="489">
        <v>166.82</v>
      </c>
    </row>
    <row r="9929" spans="1:4" ht="25" x14ac:dyDescent="0.25">
      <c r="A9929" s="67">
        <v>70190142</v>
      </c>
      <c r="B9929" s="63" t="s">
        <v>1582</v>
      </c>
      <c r="C9929" s="67" t="s">
        <v>75</v>
      </c>
      <c r="D9929" s="489">
        <v>164.75</v>
      </c>
    </row>
    <row r="9930" spans="1:4" x14ac:dyDescent="0.25">
      <c r="A9930" s="67">
        <v>481218</v>
      </c>
      <c r="B9930" s="63" t="s">
        <v>1583</v>
      </c>
      <c r="C9930" s="67" t="s">
        <v>75</v>
      </c>
      <c r="D9930" s="489">
        <v>75.05</v>
      </c>
    </row>
    <row r="9931" spans="1:4" x14ac:dyDescent="0.25">
      <c r="A9931" s="67">
        <v>70190128</v>
      </c>
      <c r="B9931" s="63" t="s">
        <v>1584</v>
      </c>
      <c r="C9931" s="67" t="s">
        <v>75</v>
      </c>
      <c r="D9931" s="489">
        <v>139.41999999999999</v>
      </c>
    </row>
    <row r="9932" spans="1:4" ht="25" x14ac:dyDescent="0.25">
      <c r="A9932" s="67">
        <v>70190129</v>
      </c>
      <c r="B9932" s="63" t="s">
        <v>1585</v>
      </c>
      <c r="C9932" s="67" t="s">
        <v>75</v>
      </c>
      <c r="D9932" s="489">
        <v>69.73</v>
      </c>
    </row>
    <row r="9933" spans="1:4" x14ac:dyDescent="0.25">
      <c r="A9933" s="67">
        <v>70190130</v>
      </c>
      <c r="B9933" s="63" t="s">
        <v>1586</v>
      </c>
      <c r="C9933" s="67" t="s">
        <v>75</v>
      </c>
      <c r="D9933" s="489">
        <v>32.17</v>
      </c>
    </row>
    <row r="9934" spans="1:4" x14ac:dyDescent="0.25">
      <c r="A9934" s="67">
        <v>70190132</v>
      </c>
      <c r="B9934" s="63" t="s">
        <v>1587</v>
      </c>
      <c r="C9934" s="67" t="s">
        <v>75</v>
      </c>
      <c r="D9934" s="489">
        <v>51.46</v>
      </c>
    </row>
    <row r="9935" spans="1:4" x14ac:dyDescent="0.25">
      <c r="A9935" s="67">
        <v>70190131</v>
      </c>
      <c r="B9935" s="63" t="s">
        <v>1588</v>
      </c>
      <c r="C9935" s="67" t="s">
        <v>75</v>
      </c>
      <c r="D9935" s="489">
        <v>64.349999999999994</v>
      </c>
    </row>
    <row r="9936" spans="1:4" ht="25" x14ac:dyDescent="0.25">
      <c r="A9936" s="67">
        <v>70190143</v>
      </c>
      <c r="B9936" s="63" t="s">
        <v>1589</v>
      </c>
      <c r="C9936" s="67" t="s">
        <v>75</v>
      </c>
      <c r="D9936" s="489">
        <v>106.7</v>
      </c>
    </row>
    <row r="9937" spans="1:4" x14ac:dyDescent="0.25">
      <c r="A9937" s="67">
        <v>70190139</v>
      </c>
      <c r="B9937" s="63" t="s">
        <v>1590</v>
      </c>
      <c r="C9937" s="67" t="s">
        <v>75</v>
      </c>
      <c r="D9937" s="489">
        <v>150.84</v>
      </c>
    </row>
    <row r="9938" spans="1:4" x14ac:dyDescent="0.25">
      <c r="A9938" s="67">
        <v>480500</v>
      </c>
      <c r="B9938" s="63" t="s">
        <v>12772</v>
      </c>
      <c r="C9938" s="67"/>
      <c r="D9938" s="489"/>
    </row>
    <row r="9939" spans="1:4" x14ac:dyDescent="0.25">
      <c r="A9939" s="67">
        <v>70190049</v>
      </c>
      <c r="B9939" s="63" t="s">
        <v>1591</v>
      </c>
      <c r="C9939" s="67" t="s">
        <v>74</v>
      </c>
      <c r="D9939" s="489">
        <v>34.47</v>
      </c>
    </row>
    <row r="9940" spans="1:4" x14ac:dyDescent="0.25">
      <c r="A9940" s="67">
        <v>70190057</v>
      </c>
      <c r="B9940" s="63" t="s">
        <v>1592</v>
      </c>
      <c r="C9940" s="67" t="s">
        <v>74</v>
      </c>
      <c r="D9940" s="489">
        <v>90.83</v>
      </c>
    </row>
    <row r="9941" spans="1:4" x14ac:dyDescent="0.25">
      <c r="A9941" s="67">
        <v>70190058</v>
      </c>
      <c r="B9941" s="63" t="s">
        <v>1593</v>
      </c>
      <c r="C9941" s="67" t="s">
        <v>74</v>
      </c>
      <c r="D9941" s="489">
        <v>44.38</v>
      </c>
    </row>
    <row r="9942" spans="1:4" x14ac:dyDescent="0.25">
      <c r="A9942" s="67">
        <v>70190050</v>
      </c>
      <c r="B9942" s="63" t="s">
        <v>1594</v>
      </c>
      <c r="C9942" s="67" t="s">
        <v>74</v>
      </c>
      <c r="D9942" s="489">
        <v>218.59</v>
      </c>
    </row>
    <row r="9943" spans="1:4" x14ac:dyDescent="0.25">
      <c r="A9943" s="67">
        <v>70190051</v>
      </c>
      <c r="B9943" s="63" t="s">
        <v>1595</v>
      </c>
      <c r="C9943" s="67" t="s">
        <v>74</v>
      </c>
      <c r="D9943" s="489">
        <v>292.99</v>
      </c>
    </row>
    <row r="9944" spans="1:4" x14ac:dyDescent="0.25">
      <c r="A9944" s="67">
        <v>70190052</v>
      </c>
      <c r="B9944" s="63" t="s">
        <v>1596</v>
      </c>
      <c r="C9944" s="67" t="s">
        <v>74</v>
      </c>
      <c r="D9944" s="489">
        <v>366.66</v>
      </c>
    </row>
    <row r="9945" spans="1:4" x14ac:dyDescent="0.25">
      <c r="A9945" s="67">
        <v>70190053</v>
      </c>
      <c r="B9945" s="63" t="s">
        <v>1597</v>
      </c>
      <c r="C9945" s="67" t="s">
        <v>74</v>
      </c>
      <c r="D9945" s="489">
        <v>425.42</v>
      </c>
    </row>
    <row r="9946" spans="1:4" x14ac:dyDescent="0.25">
      <c r="A9946" s="67">
        <v>70190054</v>
      </c>
      <c r="B9946" s="63" t="s">
        <v>1598</v>
      </c>
      <c r="C9946" s="67" t="s">
        <v>74</v>
      </c>
      <c r="D9946" s="489">
        <v>530.47</v>
      </c>
    </row>
    <row r="9947" spans="1:4" x14ac:dyDescent="0.25">
      <c r="A9947" s="67">
        <v>70190055</v>
      </c>
      <c r="B9947" s="63" t="s">
        <v>1599</v>
      </c>
      <c r="C9947" s="67" t="s">
        <v>74</v>
      </c>
      <c r="D9947" s="489">
        <v>590.04</v>
      </c>
    </row>
    <row r="9948" spans="1:4" x14ac:dyDescent="0.25">
      <c r="A9948" s="67">
        <v>70190056</v>
      </c>
      <c r="B9948" s="63" t="s">
        <v>1600</v>
      </c>
      <c r="C9948" s="67" t="s">
        <v>74</v>
      </c>
      <c r="D9948" s="489">
        <v>780.89</v>
      </c>
    </row>
    <row r="9949" spans="1:4" x14ac:dyDescent="0.25">
      <c r="A9949" s="67">
        <v>70190048</v>
      </c>
      <c r="B9949" s="63" t="s">
        <v>1601</v>
      </c>
      <c r="C9949" s="67" t="s">
        <v>74</v>
      </c>
      <c r="D9949" s="489">
        <v>51.71</v>
      </c>
    </row>
    <row r="9950" spans="1:4" x14ac:dyDescent="0.25">
      <c r="A9950" s="67">
        <v>70190059</v>
      </c>
      <c r="B9950" s="63" t="s">
        <v>1602</v>
      </c>
      <c r="C9950" s="67" t="s">
        <v>74</v>
      </c>
      <c r="D9950" s="489">
        <v>64.58</v>
      </c>
    </row>
    <row r="9951" spans="1:4" x14ac:dyDescent="0.25">
      <c r="A9951" s="67">
        <v>70190060</v>
      </c>
      <c r="B9951" s="63" t="s">
        <v>1603</v>
      </c>
      <c r="C9951" s="67" t="s">
        <v>74</v>
      </c>
      <c r="D9951" s="489">
        <v>34.82</v>
      </c>
    </row>
    <row r="9952" spans="1:4" x14ac:dyDescent="0.25">
      <c r="A9952" s="67">
        <v>480400</v>
      </c>
      <c r="B9952" s="63" t="s">
        <v>12773</v>
      </c>
      <c r="C9952" s="67"/>
      <c r="D9952" s="489"/>
    </row>
    <row r="9953" spans="1:4" x14ac:dyDescent="0.25">
      <c r="A9953" s="67">
        <v>70190035</v>
      </c>
      <c r="B9953" s="63" t="s">
        <v>1604</v>
      </c>
      <c r="C9953" s="67" t="s">
        <v>71</v>
      </c>
      <c r="D9953" s="489">
        <v>11869.98</v>
      </c>
    </row>
    <row r="9954" spans="1:4" x14ac:dyDescent="0.25">
      <c r="A9954" s="67">
        <v>70190036</v>
      </c>
      <c r="B9954" s="63" t="s">
        <v>1605</v>
      </c>
      <c r="C9954" s="67" t="s">
        <v>77</v>
      </c>
      <c r="D9954" s="489">
        <v>36.979999999999997</v>
      </c>
    </row>
    <row r="9955" spans="1:4" x14ac:dyDescent="0.25">
      <c r="A9955" s="67">
        <v>70190041</v>
      </c>
      <c r="B9955" s="63" t="s">
        <v>1606</v>
      </c>
      <c r="C9955" s="67" t="s">
        <v>75</v>
      </c>
      <c r="D9955" s="489">
        <v>15.78</v>
      </c>
    </row>
    <row r="9956" spans="1:4" x14ac:dyDescent="0.25">
      <c r="A9956" s="67">
        <v>70190032</v>
      </c>
      <c r="B9956" s="63" t="s">
        <v>1607</v>
      </c>
      <c r="C9956" s="67" t="s">
        <v>71</v>
      </c>
      <c r="D9956" s="489">
        <v>11543.72</v>
      </c>
    </row>
    <row r="9957" spans="1:4" x14ac:dyDescent="0.25">
      <c r="A9957" s="67">
        <v>70190046</v>
      </c>
      <c r="B9957" s="63" t="s">
        <v>1608</v>
      </c>
      <c r="C9957" s="67" t="s">
        <v>75</v>
      </c>
      <c r="D9957" s="489">
        <v>230.89</v>
      </c>
    </row>
    <row r="9958" spans="1:4" x14ac:dyDescent="0.25">
      <c r="A9958" s="67">
        <v>70190030</v>
      </c>
      <c r="B9958" s="63" t="s">
        <v>1609</v>
      </c>
      <c r="C9958" s="67" t="s">
        <v>75</v>
      </c>
      <c r="D9958" s="489">
        <v>346.3</v>
      </c>
    </row>
    <row r="9959" spans="1:4" x14ac:dyDescent="0.25">
      <c r="A9959" s="67">
        <v>70190031</v>
      </c>
      <c r="B9959" s="63" t="s">
        <v>1610</v>
      </c>
      <c r="C9959" s="67" t="s">
        <v>75</v>
      </c>
      <c r="D9959" s="489">
        <v>577.19000000000005</v>
      </c>
    </row>
    <row r="9960" spans="1:4" ht="25" x14ac:dyDescent="0.25">
      <c r="A9960" s="67">
        <v>70190161</v>
      </c>
      <c r="B9960" s="63" t="s">
        <v>2833</v>
      </c>
      <c r="C9960" s="67" t="s">
        <v>75</v>
      </c>
      <c r="D9960" s="489">
        <v>617.70000000000005</v>
      </c>
    </row>
    <row r="9961" spans="1:4" x14ac:dyDescent="0.25">
      <c r="A9961" s="67">
        <v>70190033</v>
      </c>
      <c r="B9961" s="63" t="s">
        <v>1611</v>
      </c>
      <c r="C9961" s="67" t="s">
        <v>75</v>
      </c>
      <c r="D9961" s="489">
        <v>3101.15</v>
      </c>
    </row>
    <row r="9962" spans="1:4" x14ac:dyDescent="0.25">
      <c r="A9962" s="67">
        <v>70190044</v>
      </c>
      <c r="B9962" s="63" t="s">
        <v>1612</v>
      </c>
      <c r="C9962" s="67" t="s">
        <v>71</v>
      </c>
      <c r="D9962" s="489">
        <v>2631.05</v>
      </c>
    </row>
    <row r="9963" spans="1:4" x14ac:dyDescent="0.25">
      <c r="A9963" s="67">
        <v>70190045</v>
      </c>
      <c r="B9963" s="63" t="s">
        <v>1613</v>
      </c>
      <c r="C9963" s="67" t="s">
        <v>71</v>
      </c>
      <c r="D9963" s="489">
        <v>2901.63</v>
      </c>
    </row>
    <row r="9964" spans="1:4" x14ac:dyDescent="0.25">
      <c r="A9964" s="67">
        <v>70190042</v>
      </c>
      <c r="B9964" s="63" t="s">
        <v>1614</v>
      </c>
      <c r="C9964" s="67" t="s">
        <v>71</v>
      </c>
      <c r="D9964" s="489">
        <v>2691.69</v>
      </c>
    </row>
    <row r="9965" spans="1:4" x14ac:dyDescent="0.25">
      <c r="A9965" s="67">
        <v>70190043</v>
      </c>
      <c r="B9965" s="63" t="s">
        <v>1615</v>
      </c>
      <c r="C9965" s="67" t="s">
        <v>71</v>
      </c>
      <c r="D9965" s="489">
        <v>2966.55</v>
      </c>
    </row>
    <row r="9966" spans="1:4" x14ac:dyDescent="0.25">
      <c r="A9966" s="67">
        <v>70190034</v>
      </c>
      <c r="B9966" s="63" t="s">
        <v>1616</v>
      </c>
      <c r="C9966" s="67" t="s">
        <v>75</v>
      </c>
      <c r="D9966" s="489">
        <v>898.3</v>
      </c>
    </row>
    <row r="9967" spans="1:4" x14ac:dyDescent="0.25">
      <c r="A9967" s="67">
        <v>70190039</v>
      </c>
      <c r="B9967" s="63" t="s">
        <v>1617</v>
      </c>
      <c r="C9967" s="67" t="s">
        <v>75</v>
      </c>
      <c r="D9967" s="489">
        <v>333.95</v>
      </c>
    </row>
    <row r="9968" spans="1:4" x14ac:dyDescent="0.25">
      <c r="A9968" s="67">
        <v>70190037</v>
      </c>
      <c r="B9968" s="63" t="s">
        <v>1618</v>
      </c>
      <c r="C9968" s="67" t="s">
        <v>71</v>
      </c>
      <c r="D9968" s="489">
        <v>4508.83</v>
      </c>
    </row>
    <row r="9969" spans="1:4" x14ac:dyDescent="0.25">
      <c r="A9969" s="67">
        <v>70190038</v>
      </c>
      <c r="B9969" s="63" t="s">
        <v>1619</v>
      </c>
      <c r="C9969" s="67" t="s">
        <v>71</v>
      </c>
      <c r="D9969" s="489">
        <v>3389.62</v>
      </c>
    </row>
    <row r="9970" spans="1:4" x14ac:dyDescent="0.25">
      <c r="A9970" s="67">
        <v>70190040</v>
      </c>
      <c r="B9970" s="63" t="s">
        <v>1620</v>
      </c>
      <c r="C9970" s="67" t="s">
        <v>71</v>
      </c>
      <c r="D9970" s="489">
        <v>10576.74</v>
      </c>
    </row>
    <row r="9971" spans="1:4" x14ac:dyDescent="0.25">
      <c r="A9971" s="67">
        <v>70190047</v>
      </c>
      <c r="B9971" s="63" t="s">
        <v>1621</v>
      </c>
      <c r="C9971" s="67" t="s">
        <v>71</v>
      </c>
      <c r="D9971" s="489">
        <v>2491.79</v>
      </c>
    </row>
    <row r="9972" spans="1:4" x14ac:dyDescent="0.25">
      <c r="A9972" s="67">
        <v>480600</v>
      </c>
      <c r="B9972" s="63" t="s">
        <v>12774</v>
      </c>
      <c r="C9972" s="67"/>
      <c r="D9972" s="489"/>
    </row>
    <row r="9973" spans="1:4" ht="25" x14ac:dyDescent="0.25">
      <c r="A9973" s="67">
        <v>70190080</v>
      </c>
      <c r="B9973" s="63" t="s">
        <v>1622</v>
      </c>
      <c r="C9973" s="67" t="s">
        <v>75</v>
      </c>
      <c r="D9973" s="489">
        <v>96.87</v>
      </c>
    </row>
    <row r="9974" spans="1:4" x14ac:dyDescent="0.25">
      <c r="A9974" s="67">
        <v>70190084</v>
      </c>
      <c r="B9974" s="63" t="s">
        <v>1623</v>
      </c>
      <c r="C9974" s="67" t="s">
        <v>74</v>
      </c>
      <c r="D9974" s="489">
        <v>206.57</v>
      </c>
    </row>
    <row r="9975" spans="1:4" x14ac:dyDescent="0.25">
      <c r="A9975" s="67">
        <v>70190073</v>
      </c>
      <c r="B9975" s="63" t="s">
        <v>1624</v>
      </c>
      <c r="C9975" s="67" t="s">
        <v>74</v>
      </c>
      <c r="D9975" s="489">
        <v>72.150000000000006</v>
      </c>
    </row>
    <row r="9976" spans="1:4" ht="25" x14ac:dyDescent="0.25">
      <c r="A9976" s="67">
        <v>70190081</v>
      </c>
      <c r="B9976" s="63" t="s">
        <v>1625</v>
      </c>
      <c r="C9976" s="67" t="s">
        <v>77</v>
      </c>
      <c r="D9976" s="489">
        <v>31.24</v>
      </c>
    </row>
    <row r="9977" spans="1:4" ht="25" x14ac:dyDescent="0.25">
      <c r="A9977" s="67">
        <v>70190079</v>
      </c>
      <c r="B9977" s="63" t="s">
        <v>1626</v>
      </c>
      <c r="C9977" s="67" t="s">
        <v>75</v>
      </c>
      <c r="D9977" s="489">
        <v>3296.64</v>
      </c>
    </row>
    <row r="9978" spans="1:4" x14ac:dyDescent="0.25">
      <c r="A9978" s="67">
        <v>70190076</v>
      </c>
      <c r="B9978" s="63" t="s">
        <v>1627</v>
      </c>
      <c r="C9978" s="67" t="s">
        <v>74</v>
      </c>
      <c r="D9978" s="489">
        <v>252.77</v>
      </c>
    </row>
    <row r="9979" spans="1:4" ht="25" x14ac:dyDescent="0.25">
      <c r="A9979" s="67">
        <v>70190077</v>
      </c>
      <c r="B9979" s="63" t="s">
        <v>1628</v>
      </c>
      <c r="C9979" s="67" t="s">
        <v>74</v>
      </c>
      <c r="D9979" s="489">
        <v>136.18</v>
      </c>
    </row>
    <row r="9980" spans="1:4" ht="25" x14ac:dyDescent="0.25">
      <c r="A9980" s="67">
        <v>70190078</v>
      </c>
      <c r="B9980" s="63" t="s">
        <v>1629</v>
      </c>
      <c r="C9980" s="67" t="s">
        <v>74</v>
      </c>
      <c r="D9980" s="489">
        <v>121.91</v>
      </c>
    </row>
    <row r="9981" spans="1:4" ht="25" x14ac:dyDescent="0.25">
      <c r="A9981" s="67">
        <v>70190083</v>
      </c>
      <c r="B9981" s="63" t="s">
        <v>1630</v>
      </c>
      <c r="C9981" s="67" t="s">
        <v>80</v>
      </c>
      <c r="D9981" s="489">
        <v>194.57</v>
      </c>
    </row>
    <row r="9982" spans="1:4" x14ac:dyDescent="0.25">
      <c r="A9982" s="67">
        <v>70190075</v>
      </c>
      <c r="B9982" s="63" t="s">
        <v>1631</v>
      </c>
      <c r="C9982" s="67" t="s">
        <v>80</v>
      </c>
      <c r="D9982" s="489">
        <v>534.07000000000005</v>
      </c>
    </row>
    <row r="9983" spans="1:4" x14ac:dyDescent="0.25">
      <c r="A9983" s="67">
        <v>70190082</v>
      </c>
      <c r="B9983" s="63" t="s">
        <v>1632</v>
      </c>
      <c r="C9983" s="67" t="s">
        <v>80</v>
      </c>
      <c r="D9983" s="489">
        <v>106.32</v>
      </c>
    </row>
    <row r="9984" spans="1:4" x14ac:dyDescent="0.25">
      <c r="A9984" s="67">
        <v>70190151</v>
      </c>
      <c r="B9984" s="63" t="s">
        <v>1633</v>
      </c>
      <c r="C9984" s="67" t="s">
        <v>75</v>
      </c>
      <c r="D9984" s="489">
        <v>21.31</v>
      </c>
    </row>
    <row r="9985" spans="1:4" x14ac:dyDescent="0.25">
      <c r="A9985" s="67">
        <v>70190069</v>
      </c>
      <c r="B9985" s="63" t="s">
        <v>1634</v>
      </c>
      <c r="C9985" s="67" t="s">
        <v>74</v>
      </c>
      <c r="D9985" s="489">
        <v>309.52999999999997</v>
      </c>
    </row>
    <row r="9986" spans="1:4" x14ac:dyDescent="0.25">
      <c r="A9986" s="67">
        <v>70190070</v>
      </c>
      <c r="B9986" s="63" t="s">
        <v>1635</v>
      </c>
      <c r="C9986" s="67" t="s">
        <v>74</v>
      </c>
      <c r="D9986" s="489">
        <v>298.89</v>
      </c>
    </row>
    <row r="9987" spans="1:4" x14ac:dyDescent="0.25">
      <c r="A9987" s="67">
        <v>70190065</v>
      </c>
      <c r="B9987" s="63" t="s">
        <v>1636</v>
      </c>
      <c r="C9987" s="67" t="s">
        <v>74</v>
      </c>
      <c r="D9987" s="489">
        <v>577.65</v>
      </c>
    </row>
    <row r="9988" spans="1:4" x14ac:dyDescent="0.25">
      <c r="A9988" s="67">
        <v>70190062</v>
      </c>
      <c r="B9988" s="63" t="s">
        <v>1637</v>
      </c>
      <c r="C9988" s="67" t="s">
        <v>74</v>
      </c>
      <c r="D9988" s="489">
        <v>137.41999999999999</v>
      </c>
    </row>
    <row r="9989" spans="1:4" x14ac:dyDescent="0.25">
      <c r="A9989" s="67">
        <v>70190063</v>
      </c>
      <c r="B9989" s="63" t="s">
        <v>1638</v>
      </c>
      <c r="C9989" s="67" t="s">
        <v>74</v>
      </c>
      <c r="D9989" s="489">
        <v>118.73</v>
      </c>
    </row>
    <row r="9990" spans="1:4" x14ac:dyDescent="0.25">
      <c r="A9990" s="67">
        <v>70190068</v>
      </c>
      <c r="B9990" s="63" t="s">
        <v>1639</v>
      </c>
      <c r="C9990" s="67" t="s">
        <v>74</v>
      </c>
      <c r="D9990" s="489">
        <v>237.75</v>
      </c>
    </row>
    <row r="9991" spans="1:4" x14ac:dyDescent="0.25">
      <c r="A9991" s="67">
        <v>70190067</v>
      </c>
      <c r="B9991" s="63" t="s">
        <v>1640</v>
      </c>
      <c r="C9991" s="67" t="s">
        <v>74</v>
      </c>
      <c r="D9991" s="489">
        <v>386.55</v>
      </c>
    </row>
    <row r="9992" spans="1:4" x14ac:dyDescent="0.25">
      <c r="A9992" s="67">
        <v>70190066</v>
      </c>
      <c r="B9992" s="63" t="s">
        <v>1641</v>
      </c>
      <c r="C9992" s="67" t="s">
        <v>74</v>
      </c>
      <c r="D9992" s="489">
        <v>802.85</v>
      </c>
    </row>
    <row r="9993" spans="1:4" x14ac:dyDescent="0.25">
      <c r="A9993" s="67">
        <v>70190071</v>
      </c>
      <c r="B9993" s="63" t="s">
        <v>1642</v>
      </c>
      <c r="C9993" s="67" t="s">
        <v>74</v>
      </c>
      <c r="D9993" s="489">
        <v>605.76</v>
      </c>
    </row>
    <row r="9994" spans="1:4" x14ac:dyDescent="0.25">
      <c r="A9994" s="67">
        <v>70190072</v>
      </c>
      <c r="B9994" s="63" t="s">
        <v>1642</v>
      </c>
      <c r="C9994" s="67" t="s">
        <v>69</v>
      </c>
      <c r="D9994" s="489">
        <v>289.77999999999997</v>
      </c>
    </row>
    <row r="9995" spans="1:4" x14ac:dyDescent="0.25">
      <c r="A9995" s="67">
        <v>481300</v>
      </c>
      <c r="B9995" s="63" t="s">
        <v>12775</v>
      </c>
      <c r="C9995" s="67"/>
      <c r="D9995" s="489"/>
    </row>
    <row r="9996" spans="1:4" x14ac:dyDescent="0.25">
      <c r="A9996" s="67">
        <v>70190144</v>
      </c>
      <c r="B9996" s="63" t="s">
        <v>1643</v>
      </c>
      <c r="C9996" s="67" t="s">
        <v>75</v>
      </c>
      <c r="D9996" s="489">
        <v>12.88</v>
      </c>
    </row>
    <row r="9997" spans="1:4" x14ac:dyDescent="0.25">
      <c r="A9997" s="67">
        <v>70190145</v>
      </c>
      <c r="B9997" s="63" t="s">
        <v>1644</v>
      </c>
      <c r="C9997" s="67" t="s">
        <v>71</v>
      </c>
      <c r="D9997" s="489">
        <v>167.85</v>
      </c>
    </row>
    <row r="9998" spans="1:4" x14ac:dyDescent="0.25">
      <c r="A9998" s="67">
        <v>480100</v>
      </c>
      <c r="B9998" s="63" t="s">
        <v>12776</v>
      </c>
      <c r="C9998" s="67"/>
      <c r="D9998" s="489"/>
    </row>
    <row r="9999" spans="1:4" x14ac:dyDescent="0.25">
      <c r="A9999" s="67">
        <v>70190001</v>
      </c>
      <c r="B9999" s="63" t="s">
        <v>1645</v>
      </c>
      <c r="C9999" s="67" t="s">
        <v>397</v>
      </c>
      <c r="D9999" s="489">
        <v>32.909999999999997</v>
      </c>
    </row>
    <row r="10000" spans="1:4" x14ac:dyDescent="0.25">
      <c r="A10000" s="67">
        <v>70190003</v>
      </c>
      <c r="B10000" s="63" t="s">
        <v>395</v>
      </c>
      <c r="C10000" s="67" t="s">
        <v>71</v>
      </c>
      <c r="D10000" s="489">
        <v>93.09</v>
      </c>
    </row>
    <row r="10001" spans="1:4" x14ac:dyDescent="0.25">
      <c r="A10001" s="67">
        <v>70190004</v>
      </c>
      <c r="B10001" s="63" t="s">
        <v>396</v>
      </c>
      <c r="C10001" s="67" t="s">
        <v>397</v>
      </c>
      <c r="D10001" s="489">
        <v>40.130000000000003</v>
      </c>
    </row>
    <row r="10002" spans="1:4" x14ac:dyDescent="0.25">
      <c r="A10002" s="67">
        <v>70190005</v>
      </c>
      <c r="B10002" s="63" t="s">
        <v>1646</v>
      </c>
      <c r="C10002" s="67" t="s">
        <v>85</v>
      </c>
      <c r="D10002" s="489">
        <v>28588.43</v>
      </c>
    </row>
    <row r="10003" spans="1:4" x14ac:dyDescent="0.25">
      <c r="A10003" s="67">
        <v>70190006</v>
      </c>
      <c r="B10003" s="63" t="s">
        <v>1647</v>
      </c>
      <c r="C10003" s="67" t="s">
        <v>85</v>
      </c>
      <c r="D10003" s="489">
        <v>53799.81</v>
      </c>
    </row>
    <row r="10004" spans="1:4" x14ac:dyDescent="0.25">
      <c r="A10004" s="67">
        <v>70190002</v>
      </c>
      <c r="B10004" s="63" t="s">
        <v>1648</v>
      </c>
      <c r="C10004" s="67" t="s">
        <v>75</v>
      </c>
      <c r="D10004" s="489">
        <v>20.13</v>
      </c>
    </row>
    <row r="10005" spans="1:4" x14ac:dyDescent="0.25">
      <c r="A10005" s="67">
        <v>70190007</v>
      </c>
      <c r="B10005" s="63" t="s">
        <v>1649</v>
      </c>
      <c r="C10005" s="67" t="s">
        <v>85</v>
      </c>
      <c r="D10005" s="489">
        <v>1142.05</v>
      </c>
    </row>
    <row r="10006" spans="1:4" x14ac:dyDescent="0.25">
      <c r="A10006" s="67">
        <v>480300</v>
      </c>
      <c r="B10006" s="63" t="s">
        <v>12777</v>
      </c>
      <c r="C10006" s="67"/>
      <c r="D10006" s="489"/>
    </row>
    <row r="10007" spans="1:4" ht="25" x14ac:dyDescent="0.25">
      <c r="A10007" s="67">
        <v>70190181</v>
      </c>
      <c r="B10007" s="63" t="s">
        <v>12778</v>
      </c>
      <c r="C10007" s="67" t="s">
        <v>74</v>
      </c>
      <c r="D10007" s="489">
        <v>4.83</v>
      </c>
    </row>
    <row r="10008" spans="1:4" x14ac:dyDescent="0.25">
      <c r="A10008" s="67">
        <v>70190022</v>
      </c>
      <c r="B10008" s="63" t="s">
        <v>1650</v>
      </c>
      <c r="C10008" s="67" t="s">
        <v>74</v>
      </c>
      <c r="D10008" s="489">
        <v>8.5399999999999991</v>
      </c>
    </row>
    <row r="10009" spans="1:4" x14ac:dyDescent="0.25">
      <c r="A10009" s="67">
        <v>70190025</v>
      </c>
      <c r="B10009" s="63" t="s">
        <v>1651</v>
      </c>
      <c r="C10009" s="67" t="s">
        <v>69</v>
      </c>
      <c r="D10009" s="489">
        <v>23.9</v>
      </c>
    </row>
    <row r="10010" spans="1:4" x14ac:dyDescent="0.25">
      <c r="A10010" s="67">
        <v>70190021</v>
      </c>
      <c r="B10010" s="63" t="s">
        <v>1652</v>
      </c>
      <c r="C10010" s="67" t="s">
        <v>69</v>
      </c>
      <c r="D10010" s="489">
        <v>14.32</v>
      </c>
    </row>
    <row r="10011" spans="1:4" x14ac:dyDescent="0.25">
      <c r="A10011" s="67">
        <v>70190026</v>
      </c>
      <c r="B10011" s="63" t="s">
        <v>1653</v>
      </c>
      <c r="C10011" s="67" t="s">
        <v>75</v>
      </c>
      <c r="D10011" s="489">
        <v>104.58</v>
      </c>
    </row>
    <row r="10012" spans="1:4" x14ac:dyDescent="0.25">
      <c r="A10012" s="67">
        <v>70190027</v>
      </c>
      <c r="B10012" s="63" t="s">
        <v>1654</v>
      </c>
      <c r="C10012" s="67" t="s">
        <v>75</v>
      </c>
      <c r="D10012" s="489">
        <v>37.299999999999997</v>
      </c>
    </row>
    <row r="10013" spans="1:4" x14ac:dyDescent="0.25">
      <c r="A10013" s="67">
        <v>70190028</v>
      </c>
      <c r="B10013" s="63" t="s">
        <v>1655</v>
      </c>
      <c r="C10013" s="67" t="s">
        <v>75</v>
      </c>
      <c r="D10013" s="489">
        <v>35.74</v>
      </c>
    </row>
    <row r="10014" spans="1:4" x14ac:dyDescent="0.25">
      <c r="A10014" s="67">
        <v>70190020</v>
      </c>
      <c r="B10014" s="63" t="s">
        <v>1656</v>
      </c>
      <c r="C10014" s="67" t="s">
        <v>74</v>
      </c>
      <c r="D10014" s="489">
        <v>12.36</v>
      </c>
    </row>
    <row r="10015" spans="1:4" x14ac:dyDescent="0.25">
      <c r="A10015" s="67">
        <v>70190024</v>
      </c>
      <c r="B10015" s="63" t="s">
        <v>1657</v>
      </c>
      <c r="C10015" s="67" t="s">
        <v>69</v>
      </c>
      <c r="D10015" s="489">
        <v>26.25</v>
      </c>
    </row>
    <row r="10016" spans="1:4" ht="25" x14ac:dyDescent="0.25">
      <c r="A10016" s="67">
        <v>70190029</v>
      </c>
      <c r="B10016" s="63" t="s">
        <v>1658</v>
      </c>
      <c r="C10016" s="67" t="s">
        <v>75</v>
      </c>
      <c r="D10016" s="489">
        <v>774.04</v>
      </c>
    </row>
    <row r="10017" spans="1:4" x14ac:dyDescent="0.25">
      <c r="A10017" s="67"/>
      <c r="B10017" s="63" t="s">
        <v>12779</v>
      </c>
      <c r="C10017" s="67"/>
      <c r="D10017" s="489"/>
    </row>
    <row r="10018" spans="1:4" x14ac:dyDescent="0.25">
      <c r="A10018" s="67">
        <v>130400</v>
      </c>
      <c r="B10018" s="63" t="s">
        <v>12780</v>
      </c>
      <c r="C10018" s="67"/>
      <c r="D10018" s="489"/>
    </row>
    <row r="10019" spans="1:4" x14ac:dyDescent="0.25">
      <c r="A10019" s="67">
        <v>70120059</v>
      </c>
      <c r="B10019" s="63" t="s">
        <v>1659</v>
      </c>
      <c r="C10019" s="67" t="s">
        <v>1660</v>
      </c>
      <c r="D10019" s="489">
        <v>71.64</v>
      </c>
    </row>
    <row r="10020" spans="1:4" x14ac:dyDescent="0.25">
      <c r="A10020" s="67">
        <v>70120060</v>
      </c>
      <c r="B10020" s="63" t="s">
        <v>1661</v>
      </c>
      <c r="C10020" s="67" t="s">
        <v>1662</v>
      </c>
      <c r="D10020" s="489">
        <v>1266.3800000000001</v>
      </c>
    </row>
    <row r="10021" spans="1:4" x14ac:dyDescent="0.25">
      <c r="A10021" s="67">
        <v>130200</v>
      </c>
      <c r="B10021" s="63" t="s">
        <v>12781</v>
      </c>
      <c r="C10021" s="67"/>
      <c r="D10021" s="489"/>
    </row>
    <row r="10022" spans="1:4" x14ac:dyDescent="0.25">
      <c r="A10022" s="67">
        <v>70120026</v>
      </c>
      <c r="B10022" s="63" t="s">
        <v>1663</v>
      </c>
      <c r="C10022" s="67" t="s">
        <v>75</v>
      </c>
      <c r="D10022" s="489">
        <v>24.97</v>
      </c>
    </row>
    <row r="10023" spans="1:4" x14ac:dyDescent="0.25">
      <c r="A10023" s="67">
        <v>70120029</v>
      </c>
      <c r="B10023" s="63" t="s">
        <v>1664</v>
      </c>
      <c r="C10023" s="67" t="s">
        <v>75</v>
      </c>
      <c r="D10023" s="489">
        <v>29.72</v>
      </c>
    </row>
    <row r="10024" spans="1:4" x14ac:dyDescent="0.25">
      <c r="A10024" s="67">
        <v>70120030</v>
      </c>
      <c r="B10024" s="63" t="s">
        <v>1665</v>
      </c>
      <c r="C10024" s="67" t="s">
        <v>75</v>
      </c>
      <c r="D10024" s="489">
        <v>35.880000000000003</v>
      </c>
    </row>
    <row r="10025" spans="1:4" x14ac:dyDescent="0.25">
      <c r="A10025" s="67">
        <v>70120028</v>
      </c>
      <c r="B10025" s="63" t="s">
        <v>1666</v>
      </c>
      <c r="C10025" s="67" t="s">
        <v>75</v>
      </c>
      <c r="D10025" s="489">
        <v>253.86</v>
      </c>
    </row>
    <row r="10026" spans="1:4" ht="25" x14ac:dyDescent="0.25">
      <c r="A10026" s="67">
        <v>70120081</v>
      </c>
      <c r="B10026" s="63" t="s">
        <v>13084</v>
      </c>
      <c r="C10026" s="67" t="s">
        <v>75</v>
      </c>
      <c r="D10026" s="489">
        <v>296.77</v>
      </c>
    </row>
    <row r="10027" spans="1:4" ht="25" x14ac:dyDescent="0.25">
      <c r="A10027" s="67">
        <v>70120082</v>
      </c>
      <c r="B10027" s="63" t="s">
        <v>13085</v>
      </c>
      <c r="C10027" s="67" t="s">
        <v>75</v>
      </c>
      <c r="D10027" s="489">
        <v>356.53</v>
      </c>
    </row>
    <row r="10028" spans="1:4" x14ac:dyDescent="0.25">
      <c r="A10028" s="67">
        <v>70120025</v>
      </c>
      <c r="B10028" s="63" t="s">
        <v>1667</v>
      </c>
      <c r="C10028" s="67" t="s">
        <v>75</v>
      </c>
      <c r="D10028" s="489">
        <v>151.55000000000001</v>
      </c>
    </row>
    <row r="10029" spans="1:4" x14ac:dyDescent="0.25">
      <c r="A10029" s="67">
        <v>130214</v>
      </c>
      <c r="B10029" s="63" t="s">
        <v>11411</v>
      </c>
      <c r="C10029" s="67" t="s">
        <v>75</v>
      </c>
      <c r="D10029" s="489">
        <v>165.79</v>
      </c>
    </row>
    <row r="10030" spans="1:4" x14ac:dyDescent="0.25">
      <c r="A10030" s="67">
        <v>70120033</v>
      </c>
      <c r="B10030" s="63" t="s">
        <v>1668</v>
      </c>
      <c r="C10030" s="67" t="s">
        <v>74</v>
      </c>
      <c r="D10030" s="489">
        <v>13.7</v>
      </c>
    </row>
    <row r="10031" spans="1:4" x14ac:dyDescent="0.25">
      <c r="A10031" s="67">
        <v>70120031</v>
      </c>
      <c r="B10031" s="63" t="s">
        <v>1669</v>
      </c>
      <c r="C10031" s="67" t="s">
        <v>71</v>
      </c>
      <c r="D10031" s="489">
        <v>1001.61</v>
      </c>
    </row>
    <row r="10032" spans="1:4" x14ac:dyDescent="0.25">
      <c r="A10032" s="67">
        <v>70120023</v>
      </c>
      <c r="B10032" s="63" t="s">
        <v>2806</v>
      </c>
      <c r="C10032" s="67" t="s">
        <v>71</v>
      </c>
      <c r="D10032" s="489">
        <v>1466.07</v>
      </c>
    </row>
    <row r="10033" spans="1:4" x14ac:dyDescent="0.25">
      <c r="A10033" s="67">
        <v>70120071</v>
      </c>
      <c r="B10033" s="63" t="s">
        <v>9582</v>
      </c>
      <c r="C10033" s="67" t="s">
        <v>71</v>
      </c>
      <c r="D10033" s="489">
        <v>543.04</v>
      </c>
    </row>
    <row r="10034" spans="1:4" x14ac:dyDescent="0.25">
      <c r="A10034" s="67">
        <v>70120061</v>
      </c>
      <c r="B10034" s="63" t="s">
        <v>9581</v>
      </c>
      <c r="C10034" s="67" t="s">
        <v>71</v>
      </c>
      <c r="D10034" s="489">
        <v>426.92</v>
      </c>
    </row>
    <row r="10035" spans="1:4" x14ac:dyDescent="0.25">
      <c r="A10035" s="67">
        <v>70120024</v>
      </c>
      <c r="B10035" s="63" t="s">
        <v>1670</v>
      </c>
      <c r="C10035" s="67" t="s">
        <v>71</v>
      </c>
      <c r="D10035" s="489">
        <v>2015.95</v>
      </c>
    </row>
    <row r="10036" spans="1:4" x14ac:dyDescent="0.25">
      <c r="A10036" s="67">
        <v>70120032</v>
      </c>
      <c r="B10036" s="63" t="s">
        <v>1671</v>
      </c>
      <c r="C10036" s="67" t="s">
        <v>71</v>
      </c>
      <c r="D10036" s="489">
        <v>865.69</v>
      </c>
    </row>
    <row r="10037" spans="1:4" x14ac:dyDescent="0.25">
      <c r="A10037" s="67">
        <v>130300</v>
      </c>
      <c r="B10037" s="63" t="s">
        <v>11705</v>
      </c>
      <c r="C10037" s="67"/>
      <c r="D10037" s="489"/>
    </row>
    <row r="10038" spans="1:4" x14ac:dyDescent="0.25">
      <c r="A10038" s="67">
        <v>70120056</v>
      </c>
      <c r="B10038" s="63" t="s">
        <v>1672</v>
      </c>
      <c r="C10038" s="67" t="s">
        <v>75</v>
      </c>
      <c r="D10038" s="489">
        <v>1.1000000000000001</v>
      </c>
    </row>
    <row r="10039" spans="1:4" x14ac:dyDescent="0.25">
      <c r="A10039" s="67">
        <v>70120053</v>
      </c>
      <c r="B10039" s="63" t="s">
        <v>1673</v>
      </c>
      <c r="C10039" s="67" t="s">
        <v>75</v>
      </c>
      <c r="D10039" s="489">
        <v>20.51</v>
      </c>
    </row>
    <row r="10040" spans="1:4" x14ac:dyDescent="0.25">
      <c r="A10040" s="67">
        <v>70120034</v>
      </c>
      <c r="B10040" s="63" t="s">
        <v>1674</v>
      </c>
      <c r="C10040" s="67" t="s">
        <v>75</v>
      </c>
      <c r="D10040" s="489">
        <v>19.43</v>
      </c>
    </row>
    <row r="10041" spans="1:4" x14ac:dyDescent="0.25">
      <c r="A10041" s="67">
        <v>70120040</v>
      </c>
      <c r="B10041" s="63" t="s">
        <v>1675</v>
      </c>
      <c r="C10041" s="67" t="s">
        <v>75</v>
      </c>
      <c r="D10041" s="489">
        <v>73.95</v>
      </c>
    </row>
    <row r="10042" spans="1:4" x14ac:dyDescent="0.25">
      <c r="A10042" s="67">
        <v>70120039</v>
      </c>
      <c r="B10042" s="63" t="s">
        <v>1676</v>
      </c>
      <c r="C10042" s="67" t="s">
        <v>75</v>
      </c>
      <c r="D10042" s="489">
        <v>55.97</v>
      </c>
    </row>
    <row r="10043" spans="1:4" x14ac:dyDescent="0.25">
      <c r="A10043" s="67">
        <v>70120045</v>
      </c>
      <c r="B10043" s="63" t="s">
        <v>1677</v>
      </c>
      <c r="C10043" s="67" t="s">
        <v>75</v>
      </c>
      <c r="D10043" s="489">
        <v>78.69</v>
      </c>
    </row>
    <row r="10044" spans="1:4" x14ac:dyDescent="0.25">
      <c r="A10044" s="67">
        <v>70120038</v>
      </c>
      <c r="B10044" s="63" t="s">
        <v>1678</v>
      </c>
      <c r="C10044" s="67" t="s">
        <v>75</v>
      </c>
      <c r="D10044" s="489">
        <v>69.95</v>
      </c>
    </row>
    <row r="10045" spans="1:4" x14ac:dyDescent="0.25">
      <c r="A10045" s="67">
        <v>70120037</v>
      </c>
      <c r="B10045" s="63" t="s">
        <v>1679</v>
      </c>
      <c r="C10045" s="67" t="s">
        <v>75</v>
      </c>
      <c r="D10045" s="489">
        <v>51.98</v>
      </c>
    </row>
    <row r="10046" spans="1:4" x14ac:dyDescent="0.25">
      <c r="A10046" s="67">
        <v>70120047</v>
      </c>
      <c r="B10046" s="63" t="s">
        <v>1680</v>
      </c>
      <c r="C10046" s="67" t="s">
        <v>75</v>
      </c>
      <c r="D10046" s="489">
        <v>54.9</v>
      </c>
    </row>
    <row r="10047" spans="1:4" x14ac:dyDescent="0.25">
      <c r="A10047" s="67">
        <v>70120057</v>
      </c>
      <c r="B10047" s="63" t="s">
        <v>1681</v>
      </c>
      <c r="C10047" s="67" t="s">
        <v>75</v>
      </c>
      <c r="D10047" s="489">
        <v>36.15</v>
      </c>
    </row>
    <row r="10048" spans="1:4" x14ac:dyDescent="0.25">
      <c r="A10048" s="67">
        <v>70120058</v>
      </c>
      <c r="B10048" s="63" t="s">
        <v>1682</v>
      </c>
      <c r="C10048" s="67" t="s">
        <v>75</v>
      </c>
      <c r="D10048" s="489">
        <v>47.59</v>
      </c>
    </row>
    <row r="10049" spans="1:4" x14ac:dyDescent="0.25">
      <c r="A10049" s="67">
        <v>70120091</v>
      </c>
      <c r="B10049" s="63" t="s">
        <v>16367</v>
      </c>
      <c r="C10049" s="67" t="s">
        <v>75</v>
      </c>
      <c r="D10049" s="489">
        <v>125.27</v>
      </c>
    </row>
    <row r="10050" spans="1:4" x14ac:dyDescent="0.25">
      <c r="A10050" s="67">
        <v>70120055</v>
      </c>
      <c r="B10050" s="63" t="s">
        <v>1683</v>
      </c>
      <c r="C10050" s="67" t="s">
        <v>75</v>
      </c>
      <c r="D10050" s="489">
        <v>42.29</v>
      </c>
    </row>
    <row r="10051" spans="1:4" x14ac:dyDescent="0.25">
      <c r="A10051" s="67">
        <v>70120054</v>
      </c>
      <c r="B10051" s="63" t="s">
        <v>1684</v>
      </c>
      <c r="C10051" s="67" t="s">
        <v>75</v>
      </c>
      <c r="D10051" s="489">
        <v>22.12</v>
      </c>
    </row>
    <row r="10052" spans="1:4" x14ac:dyDescent="0.25">
      <c r="A10052" s="67">
        <v>70120052</v>
      </c>
      <c r="B10052" s="63" t="s">
        <v>1685</v>
      </c>
      <c r="C10052" s="67" t="s">
        <v>75</v>
      </c>
      <c r="D10052" s="489">
        <v>420.8</v>
      </c>
    </row>
    <row r="10053" spans="1:4" x14ac:dyDescent="0.25">
      <c r="A10053" s="67">
        <v>70120051</v>
      </c>
      <c r="B10053" s="63" t="s">
        <v>1686</v>
      </c>
      <c r="C10053" s="67" t="s">
        <v>75</v>
      </c>
      <c r="D10053" s="489">
        <v>55.12</v>
      </c>
    </row>
    <row r="10054" spans="1:4" x14ac:dyDescent="0.25">
      <c r="A10054" s="67">
        <v>70120050</v>
      </c>
      <c r="B10054" s="63" t="s">
        <v>1687</v>
      </c>
      <c r="C10054" s="67" t="s">
        <v>75</v>
      </c>
      <c r="D10054" s="489">
        <v>40.31</v>
      </c>
    </row>
    <row r="10055" spans="1:4" x14ac:dyDescent="0.25">
      <c r="A10055" s="67">
        <v>70120036</v>
      </c>
      <c r="B10055" s="63" t="s">
        <v>1688</v>
      </c>
      <c r="C10055" s="67" t="s">
        <v>75</v>
      </c>
      <c r="D10055" s="489">
        <v>50.97</v>
      </c>
    </row>
    <row r="10056" spans="1:4" x14ac:dyDescent="0.25">
      <c r="A10056" s="67">
        <v>70120035</v>
      </c>
      <c r="B10056" s="63" t="s">
        <v>1689</v>
      </c>
      <c r="C10056" s="67" t="s">
        <v>75</v>
      </c>
      <c r="D10056" s="489">
        <v>41.22</v>
      </c>
    </row>
    <row r="10057" spans="1:4" x14ac:dyDescent="0.25">
      <c r="A10057" s="67">
        <v>70120049</v>
      </c>
      <c r="B10057" s="63" t="s">
        <v>1690</v>
      </c>
      <c r="C10057" s="67" t="s">
        <v>75</v>
      </c>
      <c r="D10057" s="489">
        <v>209.55</v>
      </c>
    </row>
    <row r="10058" spans="1:4" x14ac:dyDescent="0.25">
      <c r="A10058" s="67">
        <v>70120048</v>
      </c>
      <c r="B10058" s="63" t="s">
        <v>1691</v>
      </c>
      <c r="C10058" s="67" t="s">
        <v>75</v>
      </c>
      <c r="D10058" s="489">
        <v>157.88</v>
      </c>
    </row>
    <row r="10059" spans="1:4" x14ac:dyDescent="0.25">
      <c r="A10059" s="67">
        <v>70120042</v>
      </c>
      <c r="B10059" s="63" t="s">
        <v>1692</v>
      </c>
      <c r="C10059" s="67" t="s">
        <v>75</v>
      </c>
      <c r="D10059" s="489">
        <v>72.47</v>
      </c>
    </row>
    <row r="10060" spans="1:4" x14ac:dyDescent="0.25">
      <c r="A10060" s="67">
        <v>70120041</v>
      </c>
      <c r="B10060" s="63" t="s">
        <v>1693</v>
      </c>
      <c r="C10060" s="67" t="s">
        <v>75</v>
      </c>
      <c r="D10060" s="489">
        <v>54.5</v>
      </c>
    </row>
    <row r="10061" spans="1:4" x14ac:dyDescent="0.25">
      <c r="A10061" s="67">
        <v>70120046</v>
      </c>
      <c r="B10061" s="63" t="s">
        <v>1694</v>
      </c>
      <c r="C10061" s="67" t="s">
        <v>75</v>
      </c>
      <c r="D10061" s="489">
        <v>76.33</v>
      </c>
    </row>
    <row r="10062" spans="1:4" x14ac:dyDescent="0.25">
      <c r="A10062" s="67">
        <v>70120044</v>
      </c>
      <c r="B10062" s="63" t="s">
        <v>1695</v>
      </c>
      <c r="C10062" s="67" t="s">
        <v>75</v>
      </c>
      <c r="D10062" s="489">
        <v>79.42</v>
      </c>
    </row>
    <row r="10063" spans="1:4" x14ac:dyDescent="0.25">
      <c r="A10063" s="67">
        <v>70120043</v>
      </c>
      <c r="B10063" s="63" t="s">
        <v>1696</v>
      </c>
      <c r="C10063" s="67" t="s">
        <v>75</v>
      </c>
      <c r="D10063" s="489">
        <v>39.53</v>
      </c>
    </row>
    <row r="10064" spans="1:4" x14ac:dyDescent="0.25">
      <c r="A10064" s="67">
        <v>130100</v>
      </c>
      <c r="B10064" s="63" t="s">
        <v>12782</v>
      </c>
      <c r="C10064" s="67"/>
      <c r="D10064" s="489"/>
    </row>
    <row r="10065" spans="1:4" ht="25" x14ac:dyDescent="0.25">
      <c r="A10065" s="67">
        <v>70120001</v>
      </c>
      <c r="B10065" s="63" t="s">
        <v>1697</v>
      </c>
      <c r="C10065" s="67" t="s">
        <v>71</v>
      </c>
      <c r="D10065" s="489">
        <v>809.57</v>
      </c>
    </row>
    <row r="10066" spans="1:4" x14ac:dyDescent="0.25">
      <c r="A10066" s="67">
        <v>70120002</v>
      </c>
      <c r="B10066" s="63" t="s">
        <v>1698</v>
      </c>
      <c r="C10066" s="67" t="s">
        <v>75</v>
      </c>
      <c r="D10066" s="489">
        <v>11.94</v>
      </c>
    </row>
    <row r="10067" spans="1:4" x14ac:dyDescent="0.25">
      <c r="A10067" s="67">
        <v>70120007</v>
      </c>
      <c r="B10067" s="63" t="s">
        <v>1699</v>
      </c>
      <c r="C10067" s="67" t="s">
        <v>71</v>
      </c>
      <c r="D10067" s="489">
        <v>984.01</v>
      </c>
    </row>
    <row r="10068" spans="1:4" x14ac:dyDescent="0.25">
      <c r="A10068" s="67">
        <v>70120003</v>
      </c>
      <c r="B10068" s="63" t="s">
        <v>1700</v>
      </c>
      <c r="C10068" s="67" t="s">
        <v>75</v>
      </c>
      <c r="D10068" s="489">
        <v>61.13</v>
      </c>
    </row>
    <row r="10069" spans="1:4" x14ac:dyDescent="0.25">
      <c r="A10069" s="67">
        <v>70120022</v>
      </c>
      <c r="B10069" s="63" t="s">
        <v>1701</v>
      </c>
      <c r="C10069" s="67" t="s">
        <v>75</v>
      </c>
      <c r="D10069" s="489">
        <v>164.01</v>
      </c>
    </row>
    <row r="10070" spans="1:4" x14ac:dyDescent="0.25">
      <c r="A10070" s="67">
        <v>70120019</v>
      </c>
      <c r="B10070" s="63" t="s">
        <v>1702</v>
      </c>
      <c r="C10070" s="67" t="s">
        <v>75</v>
      </c>
      <c r="D10070" s="489">
        <v>104.69</v>
      </c>
    </row>
    <row r="10071" spans="1:4" x14ac:dyDescent="0.25">
      <c r="A10071" s="67">
        <v>70120018</v>
      </c>
      <c r="B10071" s="63" t="s">
        <v>1703</v>
      </c>
      <c r="C10071" s="67" t="s">
        <v>75</v>
      </c>
      <c r="D10071" s="489">
        <v>110.17</v>
      </c>
    </row>
    <row r="10072" spans="1:4" x14ac:dyDescent="0.25">
      <c r="A10072" s="67">
        <v>70120009</v>
      </c>
      <c r="B10072" s="63" t="s">
        <v>1704</v>
      </c>
      <c r="C10072" s="67" t="s">
        <v>75</v>
      </c>
      <c r="D10072" s="489">
        <v>81.37</v>
      </c>
    </row>
    <row r="10073" spans="1:4" x14ac:dyDescent="0.25">
      <c r="A10073" s="67">
        <v>70120008</v>
      </c>
      <c r="B10073" s="63" t="s">
        <v>1705</v>
      </c>
      <c r="C10073" s="67" t="s">
        <v>71</v>
      </c>
      <c r="D10073" s="489">
        <v>1022.86</v>
      </c>
    </row>
    <row r="10074" spans="1:4" x14ac:dyDescent="0.25">
      <c r="A10074" s="67">
        <v>70120015</v>
      </c>
      <c r="B10074" s="63" t="s">
        <v>1706</v>
      </c>
      <c r="C10074" s="67" t="s">
        <v>75</v>
      </c>
      <c r="D10074" s="489">
        <v>161.54</v>
      </c>
    </row>
    <row r="10075" spans="1:4" x14ac:dyDescent="0.25">
      <c r="A10075" s="67">
        <v>70120010</v>
      </c>
      <c r="B10075" s="63" t="s">
        <v>1707</v>
      </c>
      <c r="C10075" s="67" t="s">
        <v>75</v>
      </c>
      <c r="D10075" s="489">
        <v>243.48</v>
      </c>
    </row>
    <row r="10076" spans="1:4" x14ac:dyDescent="0.25">
      <c r="A10076" s="67">
        <v>70120012</v>
      </c>
      <c r="B10076" s="63" t="s">
        <v>1708</v>
      </c>
      <c r="C10076" s="67" t="s">
        <v>75</v>
      </c>
      <c r="D10076" s="489">
        <v>192.09</v>
      </c>
    </row>
    <row r="10077" spans="1:4" x14ac:dyDescent="0.25">
      <c r="A10077" s="67">
        <v>70120014</v>
      </c>
      <c r="B10077" s="63" t="s">
        <v>1709</v>
      </c>
      <c r="C10077" s="67" t="s">
        <v>75</v>
      </c>
      <c r="D10077" s="489">
        <v>216.73</v>
      </c>
    </row>
    <row r="10078" spans="1:4" x14ac:dyDescent="0.25">
      <c r="A10078" s="67">
        <v>70120016</v>
      </c>
      <c r="B10078" s="63" t="s">
        <v>1710</v>
      </c>
      <c r="C10078" s="67" t="s">
        <v>75</v>
      </c>
      <c r="D10078" s="489">
        <v>1123.3499999999999</v>
      </c>
    </row>
    <row r="10079" spans="1:4" x14ac:dyDescent="0.25">
      <c r="A10079" s="67">
        <v>70120013</v>
      </c>
      <c r="B10079" s="63" t="s">
        <v>1711</v>
      </c>
      <c r="C10079" s="67" t="s">
        <v>75</v>
      </c>
      <c r="D10079" s="489">
        <v>219.33</v>
      </c>
    </row>
    <row r="10080" spans="1:4" x14ac:dyDescent="0.25">
      <c r="A10080" s="67">
        <v>70120011</v>
      </c>
      <c r="B10080" s="63" t="s">
        <v>1712</v>
      </c>
      <c r="C10080" s="67" t="s">
        <v>75</v>
      </c>
      <c r="D10080" s="489">
        <v>145.57</v>
      </c>
    </row>
    <row r="10081" spans="1:4" x14ac:dyDescent="0.25">
      <c r="A10081" s="67">
        <v>70120004</v>
      </c>
      <c r="B10081" s="63" t="s">
        <v>1713</v>
      </c>
      <c r="C10081" s="67" t="s">
        <v>75</v>
      </c>
      <c r="D10081" s="489">
        <v>38.85</v>
      </c>
    </row>
    <row r="10082" spans="1:4" x14ac:dyDescent="0.25">
      <c r="A10082" s="67">
        <v>130133</v>
      </c>
      <c r="B10082" s="63" t="s">
        <v>11410</v>
      </c>
      <c r="C10082" s="67" t="s">
        <v>75</v>
      </c>
      <c r="D10082" s="489">
        <v>68.650000000000006</v>
      </c>
    </row>
    <row r="10083" spans="1:4" x14ac:dyDescent="0.25">
      <c r="A10083" s="67">
        <v>70120005</v>
      </c>
      <c r="B10083" s="63" t="s">
        <v>1714</v>
      </c>
      <c r="C10083" s="67" t="s">
        <v>75</v>
      </c>
      <c r="D10083" s="489">
        <v>78.3</v>
      </c>
    </row>
    <row r="10084" spans="1:4" x14ac:dyDescent="0.25">
      <c r="A10084" s="67">
        <v>70120006</v>
      </c>
      <c r="B10084" s="63" t="s">
        <v>1715</v>
      </c>
      <c r="C10084" s="67" t="s">
        <v>75</v>
      </c>
      <c r="D10084" s="489">
        <v>300.95</v>
      </c>
    </row>
    <row r="10085" spans="1:4" x14ac:dyDescent="0.25">
      <c r="A10085" s="67">
        <v>70120021</v>
      </c>
      <c r="B10085" s="63" t="s">
        <v>1716</v>
      </c>
      <c r="C10085" s="67" t="s">
        <v>74</v>
      </c>
      <c r="D10085" s="489">
        <v>107.8</v>
      </c>
    </row>
    <row r="10086" spans="1:4" x14ac:dyDescent="0.25">
      <c r="A10086" s="67">
        <v>70120017</v>
      </c>
      <c r="B10086" s="63" t="s">
        <v>1717</v>
      </c>
      <c r="C10086" s="67" t="s">
        <v>74</v>
      </c>
      <c r="D10086" s="489">
        <v>59.32</v>
      </c>
    </row>
    <row r="10087" spans="1:4" x14ac:dyDescent="0.25">
      <c r="A10087" s="67">
        <v>70120020</v>
      </c>
      <c r="B10087" s="63" t="s">
        <v>1718</v>
      </c>
      <c r="C10087" s="67" t="s">
        <v>74</v>
      </c>
      <c r="D10087" s="489">
        <v>224.96</v>
      </c>
    </row>
    <row r="10088" spans="1:4" x14ac:dyDescent="0.25">
      <c r="A10088" s="67"/>
      <c r="B10088" s="63" t="s">
        <v>12618</v>
      </c>
      <c r="C10088" s="67"/>
      <c r="D10088" s="489"/>
    </row>
    <row r="10089" spans="1:4" x14ac:dyDescent="0.25">
      <c r="A10089" s="67">
        <v>180300</v>
      </c>
      <c r="B10089" s="63" t="s">
        <v>12783</v>
      </c>
      <c r="C10089" s="67"/>
      <c r="D10089" s="489"/>
    </row>
    <row r="10090" spans="1:4" x14ac:dyDescent="0.25">
      <c r="A10090" s="67">
        <v>70160001</v>
      </c>
      <c r="B10090" s="63" t="s">
        <v>1719</v>
      </c>
      <c r="C10090" s="67" t="s">
        <v>388</v>
      </c>
      <c r="D10090" s="489">
        <v>3.62</v>
      </c>
    </row>
    <row r="10091" spans="1:4" x14ac:dyDescent="0.25">
      <c r="A10091" s="67">
        <v>180100</v>
      </c>
      <c r="B10091" s="63" t="s">
        <v>12784</v>
      </c>
      <c r="C10091" s="67"/>
      <c r="D10091" s="489"/>
    </row>
    <row r="10092" spans="1:4" x14ac:dyDescent="0.25">
      <c r="A10092" s="67">
        <v>70160016</v>
      </c>
      <c r="B10092" s="63" t="s">
        <v>9622</v>
      </c>
      <c r="C10092" s="67" t="s">
        <v>77</v>
      </c>
      <c r="D10092" s="489">
        <v>681.97</v>
      </c>
    </row>
    <row r="10093" spans="1:4" x14ac:dyDescent="0.25">
      <c r="A10093" s="67">
        <v>70160013</v>
      </c>
      <c r="B10093" s="63" t="s">
        <v>1720</v>
      </c>
      <c r="C10093" s="67" t="s">
        <v>77</v>
      </c>
      <c r="D10093" s="489">
        <v>538.32000000000005</v>
      </c>
    </row>
    <row r="10094" spans="1:4" x14ac:dyDescent="0.25">
      <c r="A10094" s="67">
        <v>70160029</v>
      </c>
      <c r="B10094" s="63" t="s">
        <v>1721</v>
      </c>
      <c r="C10094" s="67" t="s">
        <v>77</v>
      </c>
      <c r="D10094" s="489">
        <v>621.4</v>
      </c>
    </row>
    <row r="10095" spans="1:4" x14ac:dyDescent="0.25">
      <c r="A10095" s="67">
        <v>70160017</v>
      </c>
      <c r="B10095" s="63" t="s">
        <v>9623</v>
      </c>
      <c r="C10095" s="67" t="s">
        <v>77</v>
      </c>
      <c r="D10095" s="489">
        <v>731.89</v>
      </c>
    </row>
    <row r="10096" spans="1:4" x14ac:dyDescent="0.25">
      <c r="A10096" s="67">
        <v>70160030</v>
      </c>
      <c r="B10096" s="63" t="s">
        <v>1722</v>
      </c>
      <c r="C10096" s="67" t="s">
        <v>77</v>
      </c>
      <c r="D10096" s="489">
        <v>662.71</v>
      </c>
    </row>
    <row r="10097" spans="1:4" x14ac:dyDescent="0.25">
      <c r="A10097" s="67">
        <v>70160018</v>
      </c>
      <c r="B10097" s="63" t="s">
        <v>9624</v>
      </c>
      <c r="C10097" s="67" t="s">
        <v>77</v>
      </c>
      <c r="D10097" s="489">
        <v>791.44</v>
      </c>
    </row>
    <row r="10098" spans="1:4" x14ac:dyDescent="0.25">
      <c r="A10098" s="67">
        <v>70160031</v>
      </c>
      <c r="B10098" s="63" t="s">
        <v>1723</v>
      </c>
      <c r="C10098" s="67" t="s">
        <v>77</v>
      </c>
      <c r="D10098" s="489">
        <v>677.88</v>
      </c>
    </row>
    <row r="10099" spans="1:4" x14ac:dyDescent="0.25">
      <c r="A10099" s="67">
        <v>70160019</v>
      </c>
      <c r="B10099" s="63" t="s">
        <v>9625</v>
      </c>
      <c r="C10099" s="67" t="s">
        <v>77</v>
      </c>
      <c r="D10099" s="489">
        <v>867.57</v>
      </c>
    </row>
    <row r="10100" spans="1:4" x14ac:dyDescent="0.25">
      <c r="A10100" s="67">
        <v>70160032</v>
      </c>
      <c r="B10100" s="63" t="s">
        <v>1724</v>
      </c>
      <c r="C10100" s="67" t="s">
        <v>77</v>
      </c>
      <c r="D10100" s="489">
        <v>874.12</v>
      </c>
    </row>
    <row r="10101" spans="1:4" x14ac:dyDescent="0.25">
      <c r="A10101" s="67">
        <v>70160020</v>
      </c>
      <c r="B10101" s="63" t="s">
        <v>9626</v>
      </c>
      <c r="C10101" s="67" t="s">
        <v>77</v>
      </c>
      <c r="D10101" s="489">
        <v>1014.14</v>
      </c>
    </row>
    <row r="10102" spans="1:4" x14ac:dyDescent="0.25">
      <c r="A10102" s="67">
        <v>70160033</v>
      </c>
      <c r="B10102" s="63" t="s">
        <v>1725</v>
      </c>
      <c r="C10102" s="67" t="s">
        <v>77</v>
      </c>
      <c r="D10102" s="489">
        <v>1096.6400000000001</v>
      </c>
    </row>
    <row r="10103" spans="1:4" x14ac:dyDescent="0.25">
      <c r="A10103" s="67">
        <v>70160021</v>
      </c>
      <c r="B10103" s="63" t="s">
        <v>9627</v>
      </c>
      <c r="C10103" s="67" t="s">
        <v>77</v>
      </c>
      <c r="D10103" s="489">
        <v>1129.31</v>
      </c>
    </row>
    <row r="10104" spans="1:4" x14ac:dyDescent="0.25">
      <c r="A10104" s="67">
        <v>70160034</v>
      </c>
      <c r="B10104" s="63" t="s">
        <v>1726</v>
      </c>
      <c r="C10104" s="67" t="s">
        <v>77</v>
      </c>
      <c r="D10104" s="489">
        <v>1178.74</v>
      </c>
    </row>
    <row r="10105" spans="1:4" x14ac:dyDescent="0.25">
      <c r="A10105" s="67">
        <v>70160022</v>
      </c>
      <c r="B10105" s="63" t="s">
        <v>9628</v>
      </c>
      <c r="C10105" s="67" t="s">
        <v>77</v>
      </c>
      <c r="D10105" s="489">
        <v>1357.36</v>
      </c>
    </row>
    <row r="10106" spans="1:4" x14ac:dyDescent="0.25">
      <c r="A10106" s="67">
        <v>70160035</v>
      </c>
      <c r="B10106" s="63" t="s">
        <v>1727</v>
      </c>
      <c r="C10106" s="67" t="s">
        <v>77</v>
      </c>
      <c r="D10106" s="489">
        <v>1225.5899999999999</v>
      </c>
    </row>
    <row r="10107" spans="1:4" x14ac:dyDescent="0.25">
      <c r="A10107" s="67">
        <v>70160014</v>
      </c>
      <c r="B10107" s="63" t="s">
        <v>9620</v>
      </c>
      <c r="C10107" s="67" t="s">
        <v>77</v>
      </c>
      <c r="D10107" s="489">
        <v>607.78</v>
      </c>
    </row>
    <row r="10108" spans="1:4" x14ac:dyDescent="0.25">
      <c r="A10108" s="67">
        <v>70160011</v>
      </c>
      <c r="B10108" s="63" t="s">
        <v>1728</v>
      </c>
      <c r="C10108" s="67" t="s">
        <v>77</v>
      </c>
      <c r="D10108" s="489">
        <v>487.77</v>
      </c>
    </row>
    <row r="10109" spans="1:4" x14ac:dyDescent="0.25">
      <c r="A10109" s="67">
        <v>70160027</v>
      </c>
      <c r="B10109" s="63" t="s">
        <v>1729</v>
      </c>
      <c r="C10109" s="67" t="s">
        <v>77</v>
      </c>
      <c r="D10109" s="489">
        <v>464.14</v>
      </c>
    </row>
    <row r="10110" spans="1:4" x14ac:dyDescent="0.25">
      <c r="A10110" s="67">
        <v>70160023</v>
      </c>
      <c r="B10110" s="63" t="s">
        <v>9629</v>
      </c>
      <c r="C10110" s="67" t="s">
        <v>77</v>
      </c>
      <c r="D10110" s="489">
        <v>1590.26</v>
      </c>
    </row>
    <row r="10111" spans="1:4" x14ac:dyDescent="0.25">
      <c r="A10111" s="67">
        <v>70160036</v>
      </c>
      <c r="B10111" s="63" t="s">
        <v>1730</v>
      </c>
      <c r="C10111" s="67" t="s">
        <v>77</v>
      </c>
      <c r="D10111" s="489">
        <v>1357.08</v>
      </c>
    </row>
    <row r="10112" spans="1:4" x14ac:dyDescent="0.25">
      <c r="A10112" s="67">
        <v>70160024</v>
      </c>
      <c r="B10112" s="63" t="s">
        <v>9630</v>
      </c>
      <c r="C10112" s="67" t="s">
        <v>77</v>
      </c>
      <c r="D10112" s="489">
        <v>2058.04</v>
      </c>
    </row>
    <row r="10113" spans="1:4" x14ac:dyDescent="0.25">
      <c r="A10113" s="67">
        <v>70160025</v>
      </c>
      <c r="B10113" s="63" t="s">
        <v>9631</v>
      </c>
      <c r="C10113" s="67" t="s">
        <v>77</v>
      </c>
      <c r="D10113" s="489">
        <v>2846.41</v>
      </c>
    </row>
    <row r="10114" spans="1:4" x14ac:dyDescent="0.25">
      <c r="A10114" s="67">
        <v>70160015</v>
      </c>
      <c r="B10114" s="63" t="s">
        <v>9621</v>
      </c>
      <c r="C10114" s="67" t="s">
        <v>77</v>
      </c>
      <c r="D10114" s="489">
        <v>644.98</v>
      </c>
    </row>
    <row r="10115" spans="1:4" x14ac:dyDescent="0.25">
      <c r="A10115" s="67">
        <v>70160012</v>
      </c>
      <c r="B10115" s="63" t="s">
        <v>1731</v>
      </c>
      <c r="C10115" s="67" t="s">
        <v>77</v>
      </c>
      <c r="D10115" s="489">
        <v>513.14</v>
      </c>
    </row>
    <row r="10116" spans="1:4" x14ac:dyDescent="0.25">
      <c r="A10116" s="67">
        <v>70160028</v>
      </c>
      <c r="B10116" s="63" t="s">
        <v>1732</v>
      </c>
      <c r="C10116" s="67" t="s">
        <v>77</v>
      </c>
      <c r="D10116" s="489">
        <v>597.57000000000005</v>
      </c>
    </row>
    <row r="10117" spans="1:4" x14ac:dyDescent="0.25">
      <c r="A10117" s="67">
        <v>70160026</v>
      </c>
      <c r="B10117" s="63" t="s">
        <v>9632</v>
      </c>
      <c r="C10117" s="67" t="s">
        <v>77</v>
      </c>
      <c r="D10117" s="489">
        <v>3509.35</v>
      </c>
    </row>
    <row r="10118" spans="1:4" x14ac:dyDescent="0.25">
      <c r="A10118" s="67">
        <v>180153</v>
      </c>
      <c r="B10118" s="63" t="s">
        <v>2817</v>
      </c>
      <c r="C10118" s="67" t="s">
        <v>77</v>
      </c>
      <c r="D10118" s="489">
        <v>35.340000000000003</v>
      </c>
    </row>
    <row r="10119" spans="1:4" x14ac:dyDescent="0.25">
      <c r="A10119" s="67">
        <v>180154</v>
      </c>
      <c r="B10119" s="63" t="s">
        <v>2818</v>
      </c>
      <c r="C10119" s="67" t="s">
        <v>77</v>
      </c>
      <c r="D10119" s="489">
        <v>43.24</v>
      </c>
    </row>
    <row r="10120" spans="1:4" x14ac:dyDescent="0.25">
      <c r="A10120" s="67">
        <v>180151</v>
      </c>
      <c r="B10120" s="63" t="s">
        <v>2815</v>
      </c>
      <c r="C10120" s="67" t="s">
        <v>77</v>
      </c>
      <c r="D10120" s="489">
        <v>21.39</v>
      </c>
    </row>
    <row r="10121" spans="1:4" x14ac:dyDescent="0.25">
      <c r="A10121" s="67">
        <v>180152</v>
      </c>
      <c r="B10121" s="63" t="s">
        <v>2816</v>
      </c>
      <c r="C10121" s="67" t="s">
        <v>77</v>
      </c>
      <c r="D10121" s="489">
        <v>27.97</v>
      </c>
    </row>
    <row r="10122" spans="1:4" x14ac:dyDescent="0.25">
      <c r="A10122" s="67"/>
      <c r="B10122" s="63" t="s">
        <v>11659</v>
      </c>
      <c r="C10122" s="67"/>
      <c r="D10122" s="489"/>
    </row>
    <row r="10123" spans="1:4" x14ac:dyDescent="0.25">
      <c r="A10123" s="67">
        <v>210800</v>
      </c>
      <c r="B10123" s="63" t="s">
        <v>12785</v>
      </c>
      <c r="C10123" s="67"/>
      <c r="D10123" s="489"/>
    </row>
    <row r="10124" spans="1:4" x14ac:dyDescent="0.25">
      <c r="A10124" s="67">
        <v>70180071</v>
      </c>
      <c r="B10124" s="63" t="s">
        <v>1733</v>
      </c>
      <c r="C10124" s="67" t="s">
        <v>71</v>
      </c>
      <c r="D10124" s="489">
        <v>40.880000000000003</v>
      </c>
    </row>
    <row r="10125" spans="1:4" x14ac:dyDescent="0.25">
      <c r="A10125" s="67">
        <v>70180030</v>
      </c>
      <c r="B10125" s="63" t="s">
        <v>1734</v>
      </c>
      <c r="C10125" s="67" t="s">
        <v>71</v>
      </c>
      <c r="D10125" s="489">
        <v>96.51</v>
      </c>
    </row>
    <row r="10126" spans="1:4" x14ac:dyDescent="0.25">
      <c r="A10126" s="67">
        <v>70180031</v>
      </c>
      <c r="B10126" s="63" t="s">
        <v>1735</v>
      </c>
      <c r="C10126" s="67" t="s">
        <v>71</v>
      </c>
      <c r="D10126" s="489">
        <v>301.27</v>
      </c>
    </row>
    <row r="10127" spans="1:4" x14ac:dyDescent="0.25">
      <c r="A10127" s="67">
        <v>70180032</v>
      </c>
      <c r="B10127" s="63" t="s">
        <v>1736</v>
      </c>
      <c r="C10127" s="67" t="s">
        <v>71</v>
      </c>
      <c r="D10127" s="489">
        <v>150.63999999999999</v>
      </c>
    </row>
    <row r="10128" spans="1:4" x14ac:dyDescent="0.25">
      <c r="A10128" s="67">
        <v>70180067</v>
      </c>
      <c r="B10128" s="63" t="s">
        <v>1737</v>
      </c>
      <c r="C10128" s="67" t="s">
        <v>74</v>
      </c>
      <c r="D10128" s="489">
        <v>64.349999999999994</v>
      </c>
    </row>
    <row r="10129" spans="1:4" x14ac:dyDescent="0.25">
      <c r="A10129" s="67">
        <v>70180065</v>
      </c>
      <c r="B10129" s="63" t="s">
        <v>1738</v>
      </c>
      <c r="C10129" s="67" t="s">
        <v>74</v>
      </c>
      <c r="D10129" s="489">
        <v>32.17</v>
      </c>
    </row>
    <row r="10130" spans="1:4" x14ac:dyDescent="0.25">
      <c r="A10130" s="67">
        <v>70180064</v>
      </c>
      <c r="B10130" s="63" t="s">
        <v>1739</v>
      </c>
      <c r="C10130" s="67" t="s">
        <v>74</v>
      </c>
      <c r="D10130" s="489">
        <v>16.09</v>
      </c>
    </row>
    <row r="10131" spans="1:4" x14ac:dyDescent="0.25">
      <c r="A10131" s="67">
        <v>70180062</v>
      </c>
      <c r="B10131" s="63" t="s">
        <v>1740</v>
      </c>
      <c r="C10131" s="67" t="s">
        <v>77</v>
      </c>
      <c r="D10131" s="489">
        <v>67.02</v>
      </c>
    </row>
    <row r="10132" spans="1:4" x14ac:dyDescent="0.25">
      <c r="A10132" s="67">
        <v>70180061</v>
      </c>
      <c r="B10132" s="63" t="s">
        <v>1741</v>
      </c>
      <c r="C10132" s="67" t="s">
        <v>77</v>
      </c>
      <c r="D10132" s="489">
        <v>26.8</v>
      </c>
    </row>
    <row r="10133" spans="1:4" x14ac:dyDescent="0.25">
      <c r="A10133" s="67">
        <v>70180058</v>
      </c>
      <c r="B10133" s="63" t="s">
        <v>1742</v>
      </c>
      <c r="C10133" s="67" t="s">
        <v>77</v>
      </c>
      <c r="D10133" s="489">
        <v>58.76</v>
      </c>
    </row>
    <row r="10134" spans="1:4" x14ac:dyDescent="0.25">
      <c r="A10134" s="67">
        <v>70180066</v>
      </c>
      <c r="B10134" s="63" t="s">
        <v>1743</v>
      </c>
      <c r="C10134" s="67" t="s">
        <v>74</v>
      </c>
      <c r="D10134" s="489">
        <v>1.6</v>
      </c>
    </row>
    <row r="10135" spans="1:4" x14ac:dyDescent="0.25">
      <c r="A10135" s="67">
        <v>70180052</v>
      </c>
      <c r="B10135" s="63" t="s">
        <v>1744</v>
      </c>
      <c r="C10135" s="67" t="s">
        <v>77</v>
      </c>
      <c r="D10135" s="489">
        <v>87.81</v>
      </c>
    </row>
    <row r="10136" spans="1:4" x14ac:dyDescent="0.25">
      <c r="A10136" s="67">
        <v>70180047</v>
      </c>
      <c r="B10136" s="63" t="s">
        <v>1745</v>
      </c>
      <c r="C10136" s="67" t="s">
        <v>75</v>
      </c>
      <c r="D10136" s="489">
        <v>4.3099999999999996</v>
      </c>
    </row>
    <row r="10137" spans="1:4" x14ac:dyDescent="0.25">
      <c r="A10137" s="67">
        <v>70180040</v>
      </c>
      <c r="B10137" s="63" t="s">
        <v>1746</v>
      </c>
      <c r="C10137" s="67" t="s">
        <v>74</v>
      </c>
      <c r="D10137" s="489">
        <v>4.45</v>
      </c>
    </row>
    <row r="10138" spans="1:4" x14ac:dyDescent="0.25">
      <c r="A10138" s="67">
        <v>70180059</v>
      </c>
      <c r="B10138" s="63" t="s">
        <v>1747</v>
      </c>
      <c r="C10138" s="67" t="s">
        <v>77</v>
      </c>
      <c r="D10138" s="489">
        <v>4.45</v>
      </c>
    </row>
    <row r="10139" spans="1:4" x14ac:dyDescent="0.25">
      <c r="A10139" s="67">
        <v>70180042</v>
      </c>
      <c r="B10139" s="63" t="s">
        <v>1748</v>
      </c>
      <c r="C10139" s="67" t="s">
        <v>74</v>
      </c>
      <c r="D10139" s="489">
        <v>7.41</v>
      </c>
    </row>
    <row r="10140" spans="1:4" x14ac:dyDescent="0.25">
      <c r="A10140" s="67">
        <v>70180054</v>
      </c>
      <c r="B10140" s="63" t="s">
        <v>1749</v>
      </c>
      <c r="C10140" s="67" t="s">
        <v>75</v>
      </c>
      <c r="D10140" s="489">
        <v>53.2</v>
      </c>
    </row>
    <row r="10141" spans="1:4" x14ac:dyDescent="0.25">
      <c r="A10141" s="67">
        <v>70180038</v>
      </c>
      <c r="B10141" s="63" t="s">
        <v>1750</v>
      </c>
      <c r="C10141" s="67" t="s">
        <v>75</v>
      </c>
      <c r="D10141" s="489">
        <v>43.56</v>
      </c>
    </row>
    <row r="10142" spans="1:4" ht="25" x14ac:dyDescent="0.25">
      <c r="A10142" s="67">
        <v>70180039</v>
      </c>
      <c r="B10142" s="63" t="s">
        <v>1751</v>
      </c>
      <c r="C10142" s="67" t="s">
        <v>75</v>
      </c>
      <c r="D10142" s="489">
        <v>31.54</v>
      </c>
    </row>
    <row r="10143" spans="1:4" x14ac:dyDescent="0.25">
      <c r="A10143" s="67">
        <v>70180053</v>
      </c>
      <c r="B10143" s="63" t="s">
        <v>1752</v>
      </c>
      <c r="C10143" s="67" t="s">
        <v>77</v>
      </c>
      <c r="D10143" s="489">
        <v>20.22</v>
      </c>
    </row>
    <row r="10144" spans="1:4" x14ac:dyDescent="0.25">
      <c r="A10144" s="67">
        <v>70180063</v>
      </c>
      <c r="B10144" s="63" t="s">
        <v>1753</v>
      </c>
      <c r="C10144" s="67" t="s">
        <v>74</v>
      </c>
      <c r="D10144" s="489">
        <v>4.45</v>
      </c>
    </row>
    <row r="10145" spans="1:4" x14ac:dyDescent="0.25">
      <c r="A10145" s="67">
        <v>70180051</v>
      </c>
      <c r="B10145" s="63" t="s">
        <v>1754</v>
      </c>
      <c r="C10145" s="67" t="s">
        <v>77</v>
      </c>
      <c r="D10145" s="489">
        <v>20.22</v>
      </c>
    </row>
    <row r="10146" spans="1:4" x14ac:dyDescent="0.25">
      <c r="A10146" s="67">
        <v>70180044</v>
      </c>
      <c r="B10146" s="63" t="s">
        <v>1755</v>
      </c>
      <c r="C10146" s="67" t="s">
        <v>75</v>
      </c>
      <c r="D10146" s="489">
        <v>16.72</v>
      </c>
    </row>
    <row r="10147" spans="1:4" x14ac:dyDescent="0.25">
      <c r="A10147" s="67">
        <v>70180043</v>
      </c>
      <c r="B10147" s="63" t="s">
        <v>1756</v>
      </c>
      <c r="C10147" s="67" t="s">
        <v>75</v>
      </c>
      <c r="D10147" s="489">
        <v>20.36</v>
      </c>
    </row>
    <row r="10148" spans="1:4" x14ac:dyDescent="0.25">
      <c r="A10148" s="67">
        <v>70180060</v>
      </c>
      <c r="B10148" s="63" t="s">
        <v>1757</v>
      </c>
      <c r="C10148" s="67" t="s">
        <v>77</v>
      </c>
      <c r="D10148" s="489">
        <v>7.59</v>
      </c>
    </row>
    <row r="10149" spans="1:4" x14ac:dyDescent="0.25">
      <c r="A10149" s="67">
        <v>70180048</v>
      </c>
      <c r="B10149" s="63" t="s">
        <v>1758</v>
      </c>
      <c r="C10149" s="67" t="s">
        <v>75</v>
      </c>
      <c r="D10149" s="489">
        <v>9.41</v>
      </c>
    </row>
    <row r="10150" spans="1:4" x14ac:dyDescent="0.25">
      <c r="A10150" s="67">
        <v>70180049</v>
      </c>
      <c r="B10150" s="63" t="s">
        <v>1759</v>
      </c>
      <c r="C10150" s="67" t="s">
        <v>75</v>
      </c>
      <c r="D10150" s="489">
        <v>13.72</v>
      </c>
    </row>
    <row r="10151" spans="1:4" x14ac:dyDescent="0.25">
      <c r="A10151" s="67">
        <v>70180050</v>
      </c>
      <c r="B10151" s="63" t="s">
        <v>1760</v>
      </c>
      <c r="C10151" s="67" t="s">
        <v>75</v>
      </c>
      <c r="D10151" s="489">
        <v>12.26</v>
      </c>
    </row>
    <row r="10152" spans="1:4" x14ac:dyDescent="0.25">
      <c r="A10152" s="67">
        <v>70180033</v>
      </c>
      <c r="B10152" s="63" t="s">
        <v>1761</v>
      </c>
      <c r="C10152" s="67" t="s">
        <v>75</v>
      </c>
      <c r="D10152" s="489">
        <v>60.76</v>
      </c>
    </row>
    <row r="10153" spans="1:4" x14ac:dyDescent="0.25">
      <c r="A10153" s="67">
        <v>70180069</v>
      </c>
      <c r="B10153" s="63" t="s">
        <v>1762</v>
      </c>
      <c r="C10153" s="67" t="s">
        <v>75</v>
      </c>
      <c r="D10153" s="489">
        <v>11.3</v>
      </c>
    </row>
    <row r="10154" spans="1:4" x14ac:dyDescent="0.25">
      <c r="A10154" s="67">
        <v>70180057</v>
      </c>
      <c r="B10154" s="63" t="s">
        <v>1763</v>
      </c>
      <c r="C10154" s="67" t="s">
        <v>77</v>
      </c>
      <c r="D10154" s="489">
        <v>157.30000000000001</v>
      </c>
    </row>
    <row r="10155" spans="1:4" x14ac:dyDescent="0.25">
      <c r="A10155" s="67">
        <v>70180045</v>
      </c>
      <c r="B10155" s="63" t="s">
        <v>1764</v>
      </c>
      <c r="C10155" s="67" t="s">
        <v>75</v>
      </c>
      <c r="D10155" s="489">
        <v>6.44</v>
      </c>
    </row>
    <row r="10156" spans="1:4" x14ac:dyDescent="0.25">
      <c r="A10156" s="67">
        <v>70180046</v>
      </c>
      <c r="B10156" s="63" t="s">
        <v>1765</v>
      </c>
      <c r="C10156" s="67" t="s">
        <v>75</v>
      </c>
      <c r="D10156" s="489">
        <v>12.88</v>
      </c>
    </row>
    <row r="10157" spans="1:4" x14ac:dyDescent="0.25">
      <c r="A10157" s="67">
        <v>70180041</v>
      </c>
      <c r="B10157" s="63" t="s">
        <v>1766</v>
      </c>
      <c r="C10157" s="67" t="s">
        <v>74</v>
      </c>
      <c r="D10157" s="489">
        <v>0.79</v>
      </c>
    </row>
    <row r="10158" spans="1:4" x14ac:dyDescent="0.25">
      <c r="A10158" s="67">
        <v>70180068</v>
      </c>
      <c r="B10158" s="63" t="s">
        <v>1767</v>
      </c>
      <c r="C10158" s="67" t="s">
        <v>75</v>
      </c>
      <c r="D10158" s="489">
        <v>6.44</v>
      </c>
    </row>
    <row r="10159" spans="1:4" x14ac:dyDescent="0.25">
      <c r="A10159" s="67">
        <v>70180034</v>
      </c>
      <c r="B10159" s="63" t="s">
        <v>1768</v>
      </c>
      <c r="C10159" s="67" t="s">
        <v>75</v>
      </c>
      <c r="D10159" s="489">
        <v>22.95</v>
      </c>
    </row>
    <row r="10160" spans="1:4" x14ac:dyDescent="0.25">
      <c r="A10160" s="67">
        <v>70180036</v>
      </c>
      <c r="B10160" s="63" t="s">
        <v>1769</v>
      </c>
      <c r="C10160" s="67" t="s">
        <v>75</v>
      </c>
      <c r="D10160" s="489">
        <v>10.44</v>
      </c>
    </row>
    <row r="10161" spans="1:4" x14ac:dyDescent="0.25">
      <c r="A10161" s="67">
        <v>70180037</v>
      </c>
      <c r="B10161" s="63" t="s">
        <v>1770</v>
      </c>
      <c r="C10161" s="67" t="s">
        <v>75</v>
      </c>
      <c r="D10161" s="489">
        <v>13.36</v>
      </c>
    </row>
    <row r="10162" spans="1:4" x14ac:dyDescent="0.25">
      <c r="A10162" s="67">
        <v>70180035</v>
      </c>
      <c r="B10162" s="63" t="s">
        <v>1771</v>
      </c>
      <c r="C10162" s="67" t="s">
        <v>75</v>
      </c>
      <c r="D10162" s="489">
        <v>10.44</v>
      </c>
    </row>
    <row r="10163" spans="1:4" x14ac:dyDescent="0.25">
      <c r="A10163" s="67">
        <v>70180056</v>
      </c>
      <c r="B10163" s="63" t="s">
        <v>1772</v>
      </c>
      <c r="C10163" s="67" t="s">
        <v>74</v>
      </c>
      <c r="D10163" s="489">
        <v>12.88</v>
      </c>
    </row>
    <row r="10164" spans="1:4" x14ac:dyDescent="0.25">
      <c r="A10164" s="67">
        <v>70180055</v>
      </c>
      <c r="B10164" s="63" t="s">
        <v>1773</v>
      </c>
      <c r="C10164" s="67" t="s">
        <v>75</v>
      </c>
      <c r="D10164" s="489">
        <v>31.62</v>
      </c>
    </row>
    <row r="10165" spans="1:4" x14ac:dyDescent="0.25">
      <c r="A10165" s="67">
        <v>70180070</v>
      </c>
      <c r="B10165" s="63" t="s">
        <v>1774</v>
      </c>
      <c r="C10165" s="67" t="s">
        <v>305</v>
      </c>
      <c r="D10165" s="489">
        <v>2.73</v>
      </c>
    </row>
    <row r="10166" spans="1:4" x14ac:dyDescent="0.25">
      <c r="A10166" s="67">
        <v>210100</v>
      </c>
      <c r="B10166" s="63" t="s">
        <v>12786</v>
      </c>
      <c r="C10166" s="67"/>
      <c r="D10166" s="489"/>
    </row>
    <row r="10167" spans="1:4" x14ac:dyDescent="0.25">
      <c r="A10167" s="67">
        <v>70180008</v>
      </c>
      <c r="B10167" s="63" t="s">
        <v>1775</v>
      </c>
      <c r="C10167" s="67" t="s">
        <v>77</v>
      </c>
      <c r="D10167" s="489">
        <v>649.14</v>
      </c>
    </row>
    <row r="10168" spans="1:4" x14ac:dyDescent="0.25">
      <c r="A10168" s="67">
        <v>70180004</v>
      </c>
      <c r="B10168" s="63" t="s">
        <v>1776</v>
      </c>
      <c r="C10168" s="67" t="s">
        <v>77</v>
      </c>
      <c r="D10168" s="489">
        <v>104.45</v>
      </c>
    </row>
    <row r="10169" spans="1:4" x14ac:dyDescent="0.25">
      <c r="A10169" s="67">
        <v>70180003</v>
      </c>
      <c r="B10169" s="63" t="s">
        <v>1777</v>
      </c>
      <c r="C10169" s="67" t="s">
        <v>74</v>
      </c>
      <c r="D10169" s="489">
        <v>4.17</v>
      </c>
    </row>
    <row r="10170" spans="1:4" x14ac:dyDescent="0.25">
      <c r="A10170" s="67">
        <v>70180005</v>
      </c>
      <c r="B10170" s="63" t="s">
        <v>1778</v>
      </c>
      <c r="C10170" s="67" t="s">
        <v>74</v>
      </c>
      <c r="D10170" s="489">
        <v>5.61</v>
      </c>
    </row>
    <row r="10171" spans="1:4" x14ac:dyDescent="0.25">
      <c r="A10171" s="67">
        <v>70180001</v>
      </c>
      <c r="B10171" s="63" t="s">
        <v>1779</v>
      </c>
      <c r="C10171" s="67" t="s">
        <v>71</v>
      </c>
      <c r="D10171" s="489">
        <v>84.19</v>
      </c>
    </row>
    <row r="10172" spans="1:4" x14ac:dyDescent="0.25">
      <c r="A10172" s="67">
        <v>70180002</v>
      </c>
      <c r="B10172" s="63" t="s">
        <v>1780</v>
      </c>
      <c r="C10172" s="67" t="s">
        <v>99</v>
      </c>
      <c r="D10172" s="489">
        <v>1714.42</v>
      </c>
    </row>
    <row r="10173" spans="1:4" x14ac:dyDescent="0.25">
      <c r="A10173" s="67">
        <v>70180006</v>
      </c>
      <c r="B10173" s="63" t="s">
        <v>1781</v>
      </c>
      <c r="C10173" s="67" t="s">
        <v>77</v>
      </c>
      <c r="D10173" s="489">
        <v>632.03</v>
      </c>
    </row>
    <row r="10174" spans="1:4" x14ac:dyDescent="0.25">
      <c r="A10174" s="67">
        <v>70180007</v>
      </c>
      <c r="B10174" s="63" t="s">
        <v>1782</v>
      </c>
      <c r="C10174" s="67" t="s">
        <v>77</v>
      </c>
      <c r="D10174" s="489">
        <v>432.69</v>
      </c>
    </row>
    <row r="10175" spans="1:4" x14ac:dyDescent="0.25">
      <c r="A10175" s="67">
        <v>210900</v>
      </c>
      <c r="B10175" s="63" t="s">
        <v>12787</v>
      </c>
      <c r="C10175" s="67"/>
      <c r="D10175" s="489"/>
    </row>
    <row r="10176" spans="1:4" ht="25" x14ac:dyDescent="0.25">
      <c r="A10176" s="67">
        <v>70180076</v>
      </c>
      <c r="B10176" s="63" t="s">
        <v>1783</v>
      </c>
      <c r="C10176" s="67" t="s">
        <v>75</v>
      </c>
      <c r="D10176" s="489">
        <v>294.72000000000003</v>
      </c>
    </row>
    <row r="10177" spans="1:4" ht="25" x14ac:dyDescent="0.25">
      <c r="A10177" s="67">
        <v>70180077</v>
      </c>
      <c r="B10177" s="63" t="s">
        <v>1784</v>
      </c>
      <c r="C10177" s="67" t="s">
        <v>75</v>
      </c>
      <c r="D10177" s="489">
        <v>327.60000000000002</v>
      </c>
    </row>
    <row r="10178" spans="1:4" ht="25" x14ac:dyDescent="0.25">
      <c r="A10178" s="67">
        <v>70180079</v>
      </c>
      <c r="B10178" s="63" t="s">
        <v>1785</v>
      </c>
      <c r="C10178" s="67" t="s">
        <v>75</v>
      </c>
      <c r="D10178" s="489">
        <v>221.15</v>
      </c>
    </row>
    <row r="10179" spans="1:4" ht="25" x14ac:dyDescent="0.25">
      <c r="A10179" s="67">
        <v>70180078</v>
      </c>
      <c r="B10179" s="63" t="s">
        <v>1786</v>
      </c>
      <c r="C10179" s="67" t="s">
        <v>75</v>
      </c>
      <c r="D10179" s="489">
        <v>255.28</v>
      </c>
    </row>
    <row r="10180" spans="1:4" x14ac:dyDescent="0.25">
      <c r="A10180" s="67">
        <v>70180072</v>
      </c>
      <c r="B10180" s="63" t="s">
        <v>1787</v>
      </c>
      <c r="C10180" s="67" t="s">
        <v>75</v>
      </c>
      <c r="D10180" s="489">
        <v>260.72000000000003</v>
      </c>
    </row>
    <row r="10181" spans="1:4" x14ac:dyDescent="0.25">
      <c r="A10181" s="67">
        <v>70180073</v>
      </c>
      <c r="B10181" s="63" t="s">
        <v>1788</v>
      </c>
      <c r="C10181" s="67" t="s">
        <v>75</v>
      </c>
      <c r="D10181" s="489">
        <v>86.34</v>
      </c>
    </row>
    <row r="10182" spans="1:4" x14ac:dyDescent="0.25">
      <c r="A10182" s="67">
        <v>70180087</v>
      </c>
      <c r="B10182" s="63" t="s">
        <v>1789</v>
      </c>
      <c r="C10182" s="67" t="s">
        <v>77</v>
      </c>
      <c r="D10182" s="489">
        <v>25.73</v>
      </c>
    </row>
    <row r="10183" spans="1:4" ht="25" x14ac:dyDescent="0.25">
      <c r="A10183" s="67">
        <v>70180085</v>
      </c>
      <c r="B10183" s="63" t="s">
        <v>1790</v>
      </c>
      <c r="C10183" s="67" t="s">
        <v>75</v>
      </c>
      <c r="D10183" s="489">
        <v>19.29</v>
      </c>
    </row>
    <row r="10184" spans="1:4" x14ac:dyDescent="0.25">
      <c r="A10184" s="67">
        <v>70180086</v>
      </c>
      <c r="B10184" s="63" t="s">
        <v>1791</v>
      </c>
      <c r="C10184" s="67" t="s">
        <v>75</v>
      </c>
      <c r="D10184" s="489">
        <v>24.13</v>
      </c>
    </row>
    <row r="10185" spans="1:4" x14ac:dyDescent="0.25">
      <c r="A10185" s="67">
        <v>70180081</v>
      </c>
      <c r="B10185" s="63" t="s">
        <v>1792</v>
      </c>
      <c r="C10185" s="67" t="s">
        <v>74</v>
      </c>
      <c r="D10185" s="489">
        <v>10.89</v>
      </c>
    </row>
    <row r="10186" spans="1:4" x14ac:dyDescent="0.25">
      <c r="A10186" s="67">
        <v>70180080</v>
      </c>
      <c r="B10186" s="63" t="s">
        <v>1793</v>
      </c>
      <c r="C10186" s="67" t="s">
        <v>74</v>
      </c>
      <c r="D10186" s="489">
        <v>1.47</v>
      </c>
    </row>
    <row r="10187" spans="1:4" x14ac:dyDescent="0.25">
      <c r="A10187" s="67">
        <v>70180084</v>
      </c>
      <c r="B10187" s="63" t="s">
        <v>1794</v>
      </c>
      <c r="C10187" s="67" t="s">
        <v>75</v>
      </c>
      <c r="D10187" s="489">
        <v>29.11</v>
      </c>
    </row>
    <row r="10188" spans="1:4" x14ac:dyDescent="0.25">
      <c r="A10188" s="67">
        <v>70180082</v>
      </c>
      <c r="B10188" s="63" t="s">
        <v>1795</v>
      </c>
      <c r="C10188" s="67" t="s">
        <v>75</v>
      </c>
      <c r="D10188" s="489">
        <v>45.93</v>
      </c>
    </row>
    <row r="10189" spans="1:4" x14ac:dyDescent="0.25">
      <c r="A10189" s="67">
        <v>70180083</v>
      </c>
      <c r="B10189" s="63" t="s">
        <v>1796</v>
      </c>
      <c r="C10189" s="67" t="s">
        <v>75</v>
      </c>
      <c r="D10189" s="489">
        <v>99.92</v>
      </c>
    </row>
    <row r="10190" spans="1:4" x14ac:dyDescent="0.25">
      <c r="A10190" s="67">
        <v>70180075</v>
      </c>
      <c r="B10190" s="63" t="s">
        <v>1797</v>
      </c>
      <c r="C10190" s="67" t="s">
        <v>75</v>
      </c>
      <c r="D10190" s="489">
        <v>9.01</v>
      </c>
    </row>
    <row r="10191" spans="1:4" x14ac:dyDescent="0.25">
      <c r="A10191" s="67">
        <v>210700</v>
      </c>
      <c r="B10191" s="63" t="s">
        <v>12788</v>
      </c>
      <c r="C10191" s="67"/>
      <c r="D10191" s="489"/>
    </row>
    <row r="10192" spans="1:4" x14ac:dyDescent="0.25">
      <c r="A10192" s="67">
        <v>70180013</v>
      </c>
      <c r="B10192" s="63" t="s">
        <v>1798</v>
      </c>
      <c r="C10192" s="67" t="s">
        <v>74</v>
      </c>
      <c r="D10192" s="489">
        <v>29.68</v>
      </c>
    </row>
    <row r="10193" spans="1:4" x14ac:dyDescent="0.25">
      <c r="A10193" s="67">
        <v>70180027</v>
      </c>
      <c r="B10193" s="63" t="s">
        <v>1799</v>
      </c>
      <c r="C10193" s="67" t="s">
        <v>74</v>
      </c>
      <c r="D10193" s="489">
        <v>28.71</v>
      </c>
    </row>
    <row r="10194" spans="1:4" x14ac:dyDescent="0.25">
      <c r="A10194" s="67">
        <v>70180028</v>
      </c>
      <c r="B10194" s="63" t="s">
        <v>1800</v>
      </c>
      <c r="C10194" s="67" t="s">
        <v>74</v>
      </c>
      <c r="D10194" s="489">
        <v>13.63</v>
      </c>
    </row>
    <row r="10195" spans="1:4" x14ac:dyDescent="0.25">
      <c r="A10195" s="67">
        <v>70180029</v>
      </c>
      <c r="B10195" s="63" t="s">
        <v>1801</v>
      </c>
      <c r="C10195" s="67" t="s">
        <v>74</v>
      </c>
      <c r="D10195" s="489">
        <v>190.87</v>
      </c>
    </row>
    <row r="10196" spans="1:4" ht="25" x14ac:dyDescent="0.25">
      <c r="A10196" s="67">
        <v>70180009</v>
      </c>
      <c r="B10196" s="63" t="s">
        <v>1802</v>
      </c>
      <c r="C10196" s="67" t="s">
        <v>75</v>
      </c>
      <c r="D10196" s="489">
        <v>0.64</v>
      </c>
    </row>
    <row r="10197" spans="1:4" x14ac:dyDescent="0.25">
      <c r="A10197" s="67">
        <v>70180020</v>
      </c>
      <c r="B10197" s="63" t="s">
        <v>1803</v>
      </c>
      <c r="C10197" s="67" t="s">
        <v>75</v>
      </c>
      <c r="D10197" s="489">
        <v>1.08</v>
      </c>
    </row>
    <row r="10198" spans="1:4" x14ac:dyDescent="0.25">
      <c r="A10198" s="67">
        <v>70180021</v>
      </c>
      <c r="B10198" s="63" t="s">
        <v>1804</v>
      </c>
      <c r="C10198" s="67" t="s">
        <v>75</v>
      </c>
      <c r="D10198" s="489">
        <v>1.29</v>
      </c>
    </row>
    <row r="10199" spans="1:4" x14ac:dyDescent="0.25">
      <c r="A10199" s="67">
        <v>70180025</v>
      </c>
      <c r="B10199" s="63" t="s">
        <v>1805</v>
      </c>
      <c r="C10199" s="67" t="s">
        <v>75</v>
      </c>
      <c r="D10199" s="489">
        <v>1.48</v>
      </c>
    </row>
    <row r="10200" spans="1:4" x14ac:dyDescent="0.25">
      <c r="A10200" s="67">
        <v>70180026</v>
      </c>
      <c r="B10200" s="63" t="s">
        <v>1806</v>
      </c>
      <c r="C10200" s="67" t="s">
        <v>75</v>
      </c>
      <c r="D10200" s="489">
        <v>9.3800000000000008</v>
      </c>
    </row>
    <row r="10201" spans="1:4" ht="25" x14ac:dyDescent="0.25">
      <c r="A10201" s="67">
        <v>70180023</v>
      </c>
      <c r="B10201" s="63" t="s">
        <v>1807</v>
      </c>
      <c r="C10201" s="67" t="s">
        <v>74</v>
      </c>
      <c r="D10201" s="489">
        <v>2.42</v>
      </c>
    </row>
    <row r="10202" spans="1:4" ht="25" x14ac:dyDescent="0.25">
      <c r="A10202" s="67">
        <v>70180024</v>
      </c>
      <c r="B10202" s="63" t="s">
        <v>1808</v>
      </c>
      <c r="C10202" s="67" t="s">
        <v>75</v>
      </c>
      <c r="D10202" s="489">
        <v>1.08</v>
      </c>
    </row>
    <row r="10203" spans="1:4" ht="25" x14ac:dyDescent="0.25">
      <c r="A10203" s="67">
        <v>70180022</v>
      </c>
      <c r="B10203" s="63" t="s">
        <v>1809</v>
      </c>
      <c r="C10203" s="67" t="s">
        <v>75</v>
      </c>
      <c r="D10203" s="489">
        <v>0.56000000000000005</v>
      </c>
    </row>
    <row r="10204" spans="1:4" x14ac:dyDescent="0.25">
      <c r="A10204" s="67">
        <v>70180015</v>
      </c>
      <c r="B10204" s="63" t="s">
        <v>1810</v>
      </c>
      <c r="C10204" s="67" t="s">
        <v>77</v>
      </c>
      <c r="D10204" s="489">
        <v>34.83</v>
      </c>
    </row>
    <row r="10205" spans="1:4" x14ac:dyDescent="0.25">
      <c r="A10205" s="67">
        <v>70180016</v>
      </c>
      <c r="B10205" s="63" t="s">
        <v>1811</v>
      </c>
      <c r="C10205" s="67" t="s">
        <v>77</v>
      </c>
      <c r="D10205" s="489">
        <v>52.43</v>
      </c>
    </row>
    <row r="10206" spans="1:4" x14ac:dyDescent="0.25">
      <c r="A10206" s="67">
        <v>70180018</v>
      </c>
      <c r="B10206" s="63" t="s">
        <v>1812</v>
      </c>
      <c r="C10206" s="67" t="s">
        <v>74</v>
      </c>
      <c r="D10206" s="489">
        <v>3.2</v>
      </c>
    </row>
    <row r="10207" spans="1:4" x14ac:dyDescent="0.25">
      <c r="A10207" s="67">
        <v>70180017</v>
      </c>
      <c r="B10207" s="63" t="s">
        <v>1813</v>
      </c>
      <c r="C10207" s="67" t="s">
        <v>77</v>
      </c>
      <c r="D10207" s="489">
        <v>57.06</v>
      </c>
    </row>
    <row r="10208" spans="1:4" x14ac:dyDescent="0.25">
      <c r="A10208" s="67">
        <v>70180019</v>
      </c>
      <c r="B10208" s="63" t="s">
        <v>1814</v>
      </c>
      <c r="C10208" s="67" t="s">
        <v>77</v>
      </c>
      <c r="D10208" s="489">
        <v>128.18</v>
      </c>
    </row>
    <row r="10209" spans="1:4" ht="25" x14ac:dyDescent="0.25">
      <c r="A10209" s="67">
        <v>70180014</v>
      </c>
      <c r="B10209" s="63" t="s">
        <v>1815</v>
      </c>
      <c r="C10209" s="67" t="s">
        <v>74</v>
      </c>
      <c r="D10209" s="489">
        <v>0.56000000000000005</v>
      </c>
    </row>
    <row r="10210" spans="1:4" x14ac:dyDescent="0.25">
      <c r="A10210" s="67">
        <v>70180011</v>
      </c>
      <c r="B10210" s="63" t="s">
        <v>1816</v>
      </c>
      <c r="C10210" s="67" t="s">
        <v>75</v>
      </c>
      <c r="D10210" s="489">
        <v>0.32</v>
      </c>
    </row>
    <row r="10211" spans="1:4" x14ac:dyDescent="0.25">
      <c r="A10211" s="67">
        <v>70180012</v>
      </c>
      <c r="B10211" s="63" t="s">
        <v>1817</v>
      </c>
      <c r="C10211" s="67" t="s">
        <v>77</v>
      </c>
      <c r="D10211" s="489">
        <v>44.8</v>
      </c>
    </row>
    <row r="10212" spans="1:4" x14ac:dyDescent="0.25">
      <c r="A10212" s="67">
        <v>70180010</v>
      </c>
      <c r="B10212" s="63" t="s">
        <v>1818</v>
      </c>
      <c r="C10212" s="67" t="s">
        <v>74</v>
      </c>
      <c r="D10212" s="489">
        <v>1.42</v>
      </c>
    </row>
    <row r="10213" spans="1:4" x14ac:dyDescent="0.25">
      <c r="A10213" s="67"/>
      <c r="B10213" s="63" t="s">
        <v>12776</v>
      </c>
      <c r="C10213" s="67"/>
      <c r="D10213" s="489"/>
    </row>
    <row r="10214" spans="1:4" x14ac:dyDescent="0.25">
      <c r="A10214" s="67" t="s">
        <v>16625</v>
      </c>
      <c r="B10214" s="63" t="s">
        <v>1819</v>
      </c>
      <c r="C10214" s="67"/>
      <c r="D10214" s="489"/>
    </row>
    <row r="10215" spans="1:4" x14ac:dyDescent="0.25">
      <c r="A10215" s="67">
        <v>70020012</v>
      </c>
      <c r="B10215" s="63" t="s">
        <v>1819</v>
      </c>
      <c r="C10215" s="67" t="s">
        <v>71</v>
      </c>
      <c r="D10215" s="489">
        <v>152.36000000000001</v>
      </c>
    </row>
    <row r="10216" spans="1:4" x14ac:dyDescent="0.25">
      <c r="A10216" s="67">
        <v>70020013</v>
      </c>
      <c r="B10216" s="63" t="s">
        <v>1820</v>
      </c>
      <c r="C10216" s="67" t="s">
        <v>71</v>
      </c>
      <c r="D10216" s="489">
        <v>229.25</v>
      </c>
    </row>
    <row r="10217" spans="1:4" x14ac:dyDescent="0.25">
      <c r="A10217" s="67" t="s">
        <v>16626</v>
      </c>
      <c r="B10217" s="63" t="s">
        <v>12789</v>
      </c>
      <c r="C10217" s="67"/>
      <c r="D10217" s="489"/>
    </row>
    <row r="10218" spans="1:4" x14ac:dyDescent="0.25">
      <c r="A10218" s="67">
        <v>70020017</v>
      </c>
      <c r="B10218" s="63" t="s">
        <v>1821</v>
      </c>
      <c r="C10218" s="67" t="s">
        <v>77</v>
      </c>
      <c r="D10218" s="489">
        <v>197.64</v>
      </c>
    </row>
    <row r="10219" spans="1:4" x14ac:dyDescent="0.25">
      <c r="A10219" s="67">
        <v>70020016</v>
      </c>
      <c r="B10219" s="63" t="s">
        <v>1822</v>
      </c>
      <c r="C10219" s="67" t="s">
        <v>77</v>
      </c>
      <c r="D10219" s="489">
        <v>156.06</v>
      </c>
    </row>
    <row r="10220" spans="1:4" x14ac:dyDescent="0.25">
      <c r="A10220" s="67">
        <v>70020015</v>
      </c>
      <c r="B10220" s="63" t="s">
        <v>1823</v>
      </c>
      <c r="C10220" s="67" t="s">
        <v>77</v>
      </c>
      <c r="D10220" s="489">
        <v>69.709999999999994</v>
      </c>
    </row>
    <row r="10221" spans="1:4" x14ac:dyDescent="0.25">
      <c r="A10221" s="67">
        <v>70020014</v>
      </c>
      <c r="B10221" s="63" t="s">
        <v>1824</v>
      </c>
      <c r="C10221" s="67" t="s">
        <v>75</v>
      </c>
      <c r="D10221" s="489">
        <v>4.33</v>
      </c>
    </row>
    <row r="10222" spans="1:4" x14ac:dyDescent="0.25">
      <c r="A10222" s="67" t="s">
        <v>16627</v>
      </c>
      <c r="B10222" s="63" t="s">
        <v>12790</v>
      </c>
      <c r="C10222" s="67"/>
      <c r="D10222" s="489"/>
    </row>
    <row r="10223" spans="1:4" x14ac:dyDescent="0.25">
      <c r="A10223" s="67">
        <v>70020008</v>
      </c>
      <c r="B10223" s="63" t="s">
        <v>1825</v>
      </c>
      <c r="C10223" s="67" t="s">
        <v>75</v>
      </c>
      <c r="D10223" s="489">
        <v>129.28</v>
      </c>
    </row>
    <row r="10224" spans="1:4" x14ac:dyDescent="0.25">
      <c r="A10224" s="67">
        <v>70020006</v>
      </c>
      <c r="B10224" s="63" t="s">
        <v>1826</v>
      </c>
      <c r="C10224" s="67" t="s">
        <v>75</v>
      </c>
      <c r="D10224" s="489">
        <v>157.03</v>
      </c>
    </row>
    <row r="10225" spans="1:4" x14ac:dyDescent="0.25">
      <c r="A10225" s="67">
        <v>70020007</v>
      </c>
      <c r="B10225" s="63" t="s">
        <v>1827</v>
      </c>
      <c r="C10225" s="67" t="s">
        <v>75</v>
      </c>
      <c r="D10225" s="489">
        <v>129.59</v>
      </c>
    </row>
    <row r="10226" spans="1:4" x14ac:dyDescent="0.25">
      <c r="A10226" s="67" t="s">
        <v>16628</v>
      </c>
      <c r="B10226" s="63" t="s">
        <v>12791</v>
      </c>
      <c r="C10226" s="67"/>
      <c r="D10226" s="489"/>
    </row>
    <row r="10227" spans="1:4" x14ac:dyDescent="0.25">
      <c r="A10227" s="67">
        <v>70020018</v>
      </c>
      <c r="B10227" s="63" t="s">
        <v>1828</v>
      </c>
      <c r="C10227" s="67" t="s">
        <v>85</v>
      </c>
      <c r="D10227" s="489">
        <v>17938.599999999999</v>
      </c>
    </row>
    <row r="10228" spans="1:4" x14ac:dyDescent="0.25">
      <c r="A10228" s="67">
        <v>70020019</v>
      </c>
      <c r="B10228" s="63" t="s">
        <v>1829</v>
      </c>
      <c r="C10228" s="67" t="s">
        <v>85</v>
      </c>
      <c r="D10228" s="489">
        <v>66790.259999999995</v>
      </c>
    </row>
    <row r="10229" spans="1:4" x14ac:dyDescent="0.25">
      <c r="A10229" s="67">
        <v>70020020</v>
      </c>
      <c r="B10229" s="63" t="s">
        <v>1830</v>
      </c>
      <c r="C10229" s="67" t="s">
        <v>85</v>
      </c>
      <c r="D10229" s="489">
        <v>84728.84</v>
      </c>
    </row>
    <row r="10230" spans="1:4" x14ac:dyDescent="0.25">
      <c r="A10230" s="67">
        <v>70020021</v>
      </c>
      <c r="B10230" s="63" t="s">
        <v>1831</v>
      </c>
      <c r="C10230" s="67" t="s">
        <v>85</v>
      </c>
      <c r="D10230" s="489">
        <v>147988.04</v>
      </c>
    </row>
    <row r="10231" spans="1:4" x14ac:dyDescent="0.25">
      <c r="A10231" s="67" t="s">
        <v>16629</v>
      </c>
      <c r="B10231" s="63" t="s">
        <v>12792</v>
      </c>
      <c r="C10231" s="67"/>
      <c r="D10231" s="489"/>
    </row>
    <row r="10232" spans="1:4" x14ac:dyDescent="0.25">
      <c r="A10232" s="67">
        <v>70020009</v>
      </c>
      <c r="B10232" s="63" t="s">
        <v>1832</v>
      </c>
      <c r="C10232" s="67" t="s">
        <v>77</v>
      </c>
      <c r="D10232" s="489">
        <v>215.03</v>
      </c>
    </row>
    <row r="10233" spans="1:4" x14ac:dyDescent="0.25">
      <c r="A10233" s="67">
        <v>70020011</v>
      </c>
      <c r="B10233" s="63" t="s">
        <v>1833</v>
      </c>
      <c r="C10233" s="67" t="s">
        <v>86</v>
      </c>
      <c r="D10233" s="489">
        <v>2188.15</v>
      </c>
    </row>
    <row r="10234" spans="1:4" x14ac:dyDescent="0.25">
      <c r="A10234" s="67">
        <v>70020010</v>
      </c>
      <c r="B10234" s="63" t="s">
        <v>1834</v>
      </c>
      <c r="C10234" s="67" t="s">
        <v>71</v>
      </c>
      <c r="D10234" s="489">
        <v>4590.96</v>
      </c>
    </row>
    <row r="10235" spans="1:4" x14ac:dyDescent="0.25">
      <c r="A10235" s="67" t="s">
        <v>16630</v>
      </c>
      <c r="B10235" s="63" t="s">
        <v>12793</v>
      </c>
      <c r="C10235" s="67"/>
      <c r="D10235" s="489"/>
    </row>
    <row r="10236" spans="1:4" x14ac:dyDescent="0.25">
      <c r="A10236" s="67">
        <v>70020004</v>
      </c>
      <c r="B10236" s="63" t="s">
        <v>1835</v>
      </c>
      <c r="C10236" s="67" t="s">
        <v>74</v>
      </c>
      <c r="D10236" s="489">
        <v>6.67</v>
      </c>
    </row>
    <row r="10237" spans="1:4" x14ac:dyDescent="0.25">
      <c r="A10237" s="67">
        <v>70020031</v>
      </c>
      <c r="B10237" s="63" t="s">
        <v>14489</v>
      </c>
      <c r="C10237" s="67" t="s">
        <v>74</v>
      </c>
      <c r="D10237" s="489">
        <v>9.93</v>
      </c>
    </row>
    <row r="10238" spans="1:4" x14ac:dyDescent="0.25">
      <c r="A10238" s="67">
        <v>70020001</v>
      </c>
      <c r="B10238" s="63" t="s">
        <v>1836</v>
      </c>
      <c r="C10238" s="67" t="s">
        <v>74</v>
      </c>
      <c r="D10238" s="489">
        <v>8.2200000000000006</v>
      </c>
    </row>
    <row r="10239" spans="1:4" x14ac:dyDescent="0.25">
      <c r="A10239" s="67">
        <v>70020003</v>
      </c>
      <c r="B10239" s="63" t="s">
        <v>1837</v>
      </c>
      <c r="C10239" s="67" t="s">
        <v>74</v>
      </c>
      <c r="D10239" s="489">
        <v>11.3</v>
      </c>
    </row>
    <row r="10240" spans="1:4" x14ac:dyDescent="0.25">
      <c r="A10240" s="67">
        <v>70020002</v>
      </c>
      <c r="B10240" s="63" t="s">
        <v>1838</v>
      </c>
      <c r="C10240" s="67" t="s">
        <v>75</v>
      </c>
      <c r="D10240" s="489">
        <v>128.06</v>
      </c>
    </row>
    <row r="10241" spans="1:4" x14ac:dyDescent="0.25">
      <c r="A10241" s="67"/>
      <c r="B10241" s="63" t="s">
        <v>12794</v>
      </c>
      <c r="C10241" s="67"/>
      <c r="D10241" s="489"/>
    </row>
    <row r="10242" spans="1:4" x14ac:dyDescent="0.25">
      <c r="A10242" s="67" t="s">
        <v>16631</v>
      </c>
      <c r="B10242" s="63" t="s">
        <v>1839</v>
      </c>
      <c r="C10242" s="67"/>
      <c r="D10242" s="489"/>
    </row>
    <row r="10243" spans="1:4" x14ac:dyDescent="0.25">
      <c r="A10243" s="67">
        <v>70010001</v>
      </c>
      <c r="B10243" s="63" t="s">
        <v>1839</v>
      </c>
      <c r="C10243" s="67" t="s">
        <v>74</v>
      </c>
      <c r="D10243" s="489">
        <v>14.66</v>
      </c>
    </row>
    <row r="10244" spans="1:4" x14ac:dyDescent="0.25">
      <c r="A10244" s="67" t="s">
        <v>16632</v>
      </c>
      <c r="B10244" s="63" t="s">
        <v>12795</v>
      </c>
      <c r="C10244" s="67"/>
      <c r="D10244" s="489"/>
    </row>
    <row r="10245" spans="1:4" x14ac:dyDescent="0.25">
      <c r="A10245" s="67">
        <v>70010011</v>
      </c>
      <c r="B10245" s="63" t="s">
        <v>1840</v>
      </c>
      <c r="C10245" s="67" t="s">
        <v>74</v>
      </c>
      <c r="D10245" s="489">
        <v>6.02</v>
      </c>
    </row>
    <row r="10246" spans="1:4" x14ac:dyDescent="0.25">
      <c r="A10246" s="67">
        <v>70010006</v>
      </c>
      <c r="B10246" s="63" t="s">
        <v>1841</v>
      </c>
      <c r="C10246" s="67" t="s">
        <v>74</v>
      </c>
      <c r="D10246" s="489">
        <v>6.02</v>
      </c>
    </row>
    <row r="10247" spans="1:4" x14ac:dyDescent="0.25">
      <c r="A10247" s="67">
        <v>70010007</v>
      </c>
      <c r="B10247" s="63" t="s">
        <v>1842</v>
      </c>
      <c r="C10247" s="67" t="s">
        <v>77</v>
      </c>
      <c r="D10247" s="489">
        <v>21.61</v>
      </c>
    </row>
    <row r="10248" spans="1:4" x14ac:dyDescent="0.25">
      <c r="A10248" s="67">
        <v>70010009</v>
      </c>
      <c r="B10248" s="63" t="s">
        <v>1843</v>
      </c>
      <c r="C10248" s="67" t="s">
        <v>1844</v>
      </c>
      <c r="D10248" s="489">
        <v>1829.17</v>
      </c>
    </row>
    <row r="10249" spans="1:4" x14ac:dyDescent="0.25">
      <c r="A10249" s="67">
        <v>70010005</v>
      </c>
      <c r="B10249" s="63" t="s">
        <v>128</v>
      </c>
      <c r="C10249" s="67" t="s">
        <v>74</v>
      </c>
      <c r="D10249" s="489">
        <v>2.21</v>
      </c>
    </row>
    <row r="10250" spans="1:4" x14ac:dyDescent="0.25">
      <c r="A10250" s="67">
        <v>70010012</v>
      </c>
      <c r="B10250" s="63" t="s">
        <v>1845</v>
      </c>
      <c r="C10250" s="67" t="s">
        <v>74</v>
      </c>
      <c r="D10250" s="489">
        <v>2.74</v>
      </c>
    </row>
    <row r="10251" spans="1:4" x14ac:dyDescent="0.25">
      <c r="A10251" s="67">
        <v>70010013</v>
      </c>
      <c r="B10251" s="63" t="s">
        <v>1846</v>
      </c>
      <c r="C10251" s="67" t="s">
        <v>74</v>
      </c>
      <c r="D10251" s="489">
        <v>2.6</v>
      </c>
    </row>
    <row r="10252" spans="1:4" x14ac:dyDescent="0.25">
      <c r="A10252" s="67">
        <v>70010010</v>
      </c>
      <c r="B10252" s="63" t="s">
        <v>1847</v>
      </c>
      <c r="C10252" s="67" t="s">
        <v>74</v>
      </c>
      <c r="D10252" s="489">
        <v>2.98</v>
      </c>
    </row>
    <row r="10253" spans="1:4" x14ac:dyDescent="0.25">
      <c r="A10253" s="67">
        <v>70010003</v>
      </c>
      <c r="B10253" s="63" t="s">
        <v>1848</v>
      </c>
      <c r="C10253" s="67" t="s">
        <v>74</v>
      </c>
      <c r="D10253" s="489">
        <v>1.87</v>
      </c>
    </row>
    <row r="10254" spans="1:4" x14ac:dyDescent="0.25">
      <c r="A10254" s="67">
        <v>70010008</v>
      </c>
      <c r="B10254" s="63" t="s">
        <v>1849</v>
      </c>
      <c r="C10254" s="67" t="s">
        <v>1844</v>
      </c>
      <c r="D10254" s="489">
        <v>1420.92</v>
      </c>
    </row>
    <row r="10255" spans="1:4" x14ac:dyDescent="0.25">
      <c r="A10255" s="67" t="s">
        <v>14203</v>
      </c>
      <c r="B10255" s="63" t="s">
        <v>2807</v>
      </c>
      <c r="C10255" s="67" t="s">
        <v>74</v>
      </c>
      <c r="D10255" s="489">
        <v>0.31</v>
      </c>
    </row>
    <row r="10256" spans="1:4" x14ac:dyDescent="0.25">
      <c r="A10256" s="67">
        <v>70010002</v>
      </c>
      <c r="B10256" s="63" t="s">
        <v>1850</v>
      </c>
      <c r="C10256" s="67" t="s">
        <v>74</v>
      </c>
      <c r="D10256" s="489">
        <v>1.45</v>
      </c>
    </row>
    <row r="10257" spans="1:4" x14ac:dyDescent="0.25">
      <c r="A10257" s="67">
        <v>70010004</v>
      </c>
      <c r="B10257" s="63" t="s">
        <v>1851</v>
      </c>
      <c r="C10257" s="67" t="s">
        <v>1844</v>
      </c>
      <c r="D10257" s="489">
        <v>1420.92</v>
      </c>
    </row>
    <row r="10258" spans="1:4" x14ac:dyDescent="0.25">
      <c r="A10258" s="67"/>
      <c r="B10258" s="63" t="s">
        <v>16407</v>
      </c>
      <c r="C10258" s="67"/>
      <c r="D10258" s="489"/>
    </row>
    <row r="10259" spans="1:4" x14ac:dyDescent="0.25">
      <c r="A10259" s="67">
        <v>230400</v>
      </c>
      <c r="B10259" s="63" t="s">
        <v>16408</v>
      </c>
      <c r="C10259" s="67"/>
      <c r="D10259" s="489"/>
    </row>
    <row r="10260" spans="1:4" x14ac:dyDescent="0.25">
      <c r="A10260" s="67">
        <v>70200050</v>
      </c>
      <c r="B10260" s="63" t="s">
        <v>16409</v>
      </c>
      <c r="C10260" s="67" t="s">
        <v>94</v>
      </c>
      <c r="D10260" s="489">
        <v>169884.94</v>
      </c>
    </row>
    <row r="10261" spans="1:4" x14ac:dyDescent="0.25">
      <c r="A10261" s="67">
        <v>70200051</v>
      </c>
      <c r="B10261" s="63" t="s">
        <v>16410</v>
      </c>
      <c r="C10261" s="67" t="s">
        <v>94</v>
      </c>
      <c r="D10261" s="489">
        <v>180261.24</v>
      </c>
    </row>
    <row r="10262" spans="1:4" x14ac:dyDescent="0.25">
      <c r="A10262" s="67">
        <v>70200052</v>
      </c>
      <c r="B10262" s="63" t="s">
        <v>16411</v>
      </c>
      <c r="C10262" s="67" t="s">
        <v>94</v>
      </c>
      <c r="D10262" s="489">
        <v>197282.89</v>
      </c>
    </row>
    <row r="10263" spans="1:4" x14ac:dyDescent="0.25">
      <c r="A10263" s="67">
        <v>70200053</v>
      </c>
      <c r="B10263" s="63" t="s">
        <v>16412</v>
      </c>
      <c r="C10263" s="67" t="s">
        <v>94</v>
      </c>
      <c r="D10263" s="489">
        <v>207210.06</v>
      </c>
    </row>
    <row r="10264" spans="1:4" x14ac:dyDescent="0.25">
      <c r="A10264" s="67">
        <v>70200054</v>
      </c>
      <c r="B10264" s="63" t="s">
        <v>16413</v>
      </c>
      <c r="C10264" s="67" t="s">
        <v>94</v>
      </c>
      <c r="D10264" s="489">
        <v>225562.1</v>
      </c>
    </row>
    <row r="10265" spans="1:4" x14ac:dyDescent="0.25">
      <c r="A10265" s="67">
        <v>230100</v>
      </c>
      <c r="B10265" s="63" t="s">
        <v>16414</v>
      </c>
      <c r="C10265" s="67"/>
      <c r="D10265" s="489"/>
    </row>
    <row r="10266" spans="1:4" x14ac:dyDescent="0.25">
      <c r="A10266" s="67">
        <v>70200000</v>
      </c>
      <c r="B10266" s="63" t="s">
        <v>16415</v>
      </c>
      <c r="C10266" s="67" t="s">
        <v>94</v>
      </c>
      <c r="D10266" s="489">
        <v>4458534.46</v>
      </c>
    </row>
    <row r="10267" spans="1:4" x14ac:dyDescent="0.25">
      <c r="A10267" s="67">
        <v>70200001</v>
      </c>
      <c r="B10267" s="63" t="s">
        <v>16416</v>
      </c>
      <c r="C10267" s="67" t="s">
        <v>94</v>
      </c>
      <c r="D10267" s="489">
        <v>6601679.6699999999</v>
      </c>
    </row>
    <row r="10268" spans="1:4" x14ac:dyDescent="0.25">
      <c r="A10268" s="67">
        <v>70200010</v>
      </c>
      <c r="B10268" s="63" t="s">
        <v>16417</v>
      </c>
      <c r="C10268" s="67" t="s">
        <v>94</v>
      </c>
      <c r="D10268" s="489">
        <v>7127135.4199999999</v>
      </c>
    </row>
    <row r="10269" spans="1:4" x14ac:dyDescent="0.25">
      <c r="A10269" s="67">
        <v>70200002</v>
      </c>
      <c r="B10269" s="63" t="s">
        <v>16418</v>
      </c>
      <c r="C10269" s="67" t="s">
        <v>94</v>
      </c>
      <c r="D10269" s="489">
        <v>8875708.4900000002</v>
      </c>
    </row>
    <row r="10270" spans="1:4" x14ac:dyDescent="0.25">
      <c r="A10270" s="67">
        <v>70200003</v>
      </c>
      <c r="B10270" s="63" t="s">
        <v>16419</v>
      </c>
      <c r="C10270" s="67" t="s">
        <v>94</v>
      </c>
      <c r="D10270" s="489">
        <v>11100592.08</v>
      </c>
    </row>
    <row r="10271" spans="1:4" x14ac:dyDescent="0.25">
      <c r="A10271" s="67">
        <v>70200004</v>
      </c>
      <c r="B10271" s="63" t="s">
        <v>16420</v>
      </c>
      <c r="C10271" s="67" t="s">
        <v>94</v>
      </c>
      <c r="D10271" s="489">
        <v>17451057.039999999</v>
      </c>
    </row>
    <row r="10272" spans="1:4" x14ac:dyDescent="0.25">
      <c r="A10272" s="67">
        <v>70200005</v>
      </c>
      <c r="B10272" s="63" t="s">
        <v>16421</v>
      </c>
      <c r="C10272" s="67" t="s">
        <v>94</v>
      </c>
      <c r="D10272" s="489">
        <v>2415834.9700000002</v>
      </c>
    </row>
    <row r="10273" spans="1:4" x14ac:dyDescent="0.25">
      <c r="A10273" s="67">
        <v>70200006</v>
      </c>
      <c r="B10273" s="63" t="s">
        <v>16422</v>
      </c>
      <c r="C10273" s="67" t="s">
        <v>94</v>
      </c>
      <c r="D10273" s="489">
        <v>4549282.7300000004</v>
      </c>
    </row>
    <row r="10274" spans="1:4" x14ac:dyDescent="0.25">
      <c r="A10274" s="67">
        <v>70200007</v>
      </c>
      <c r="B10274" s="63" t="s">
        <v>16423</v>
      </c>
      <c r="C10274" s="67" t="s">
        <v>94</v>
      </c>
      <c r="D10274" s="489">
        <v>5759944.5300000003</v>
      </c>
    </row>
    <row r="10275" spans="1:4" x14ac:dyDescent="0.25">
      <c r="A10275" s="67">
        <v>70200008</v>
      </c>
      <c r="B10275" s="63" t="s">
        <v>16424</v>
      </c>
      <c r="C10275" s="67" t="s">
        <v>94</v>
      </c>
      <c r="D10275" s="489">
        <v>6292136.6600000001</v>
      </c>
    </row>
    <row r="10276" spans="1:4" x14ac:dyDescent="0.25">
      <c r="A10276" s="67">
        <v>70200009</v>
      </c>
      <c r="B10276" s="63" t="s">
        <v>16425</v>
      </c>
      <c r="C10276" s="67" t="s">
        <v>94</v>
      </c>
      <c r="D10276" s="489">
        <v>7490570.0999999996</v>
      </c>
    </row>
    <row r="10277" spans="1:4" x14ac:dyDescent="0.25">
      <c r="A10277" s="67">
        <v>70200020</v>
      </c>
      <c r="B10277" s="63" t="s">
        <v>16426</v>
      </c>
      <c r="C10277" s="67" t="s">
        <v>94</v>
      </c>
      <c r="D10277" s="489">
        <v>8515189.8499999996</v>
      </c>
    </row>
    <row r="10278" spans="1:4" x14ac:dyDescent="0.25">
      <c r="A10278" s="67">
        <v>230200</v>
      </c>
      <c r="B10278" s="63" t="s">
        <v>16427</v>
      </c>
      <c r="C10278" s="67"/>
      <c r="D10278" s="489"/>
    </row>
    <row r="10279" spans="1:4" x14ac:dyDescent="0.25">
      <c r="A10279" s="67">
        <v>70200021</v>
      </c>
      <c r="B10279" s="63" t="s">
        <v>16428</v>
      </c>
      <c r="C10279" s="67" t="s">
        <v>94</v>
      </c>
      <c r="D10279" s="489">
        <v>1109856.5</v>
      </c>
    </row>
    <row r="10280" spans="1:4" x14ac:dyDescent="0.25">
      <c r="A10280" s="67">
        <v>70200022</v>
      </c>
      <c r="B10280" s="63" t="s">
        <v>16429</v>
      </c>
      <c r="C10280" s="67" t="s">
        <v>94</v>
      </c>
      <c r="D10280" s="489">
        <v>5092833.9800000004</v>
      </c>
    </row>
    <row r="10281" spans="1:4" x14ac:dyDescent="0.25">
      <c r="A10281" s="67">
        <v>70200023</v>
      </c>
      <c r="B10281" s="63" t="s">
        <v>16430</v>
      </c>
      <c r="C10281" s="67" t="s">
        <v>94</v>
      </c>
      <c r="D10281" s="489">
        <v>6946179.7599999998</v>
      </c>
    </row>
    <row r="10282" spans="1:4" x14ac:dyDescent="0.25">
      <c r="A10282" s="67">
        <v>70200024</v>
      </c>
      <c r="B10282" s="63" t="s">
        <v>16431</v>
      </c>
      <c r="C10282" s="67" t="s">
        <v>94</v>
      </c>
      <c r="D10282" s="489">
        <v>9095249.3800000008</v>
      </c>
    </row>
    <row r="10283" spans="1:4" x14ac:dyDescent="0.25">
      <c r="A10283" s="67">
        <v>70200025</v>
      </c>
      <c r="B10283" s="63" t="s">
        <v>16432</v>
      </c>
      <c r="C10283" s="67" t="s">
        <v>94</v>
      </c>
      <c r="D10283" s="489">
        <v>12668394.42</v>
      </c>
    </row>
    <row r="10284" spans="1:4" x14ac:dyDescent="0.25">
      <c r="A10284" s="67">
        <v>70200026</v>
      </c>
      <c r="B10284" s="63" t="s">
        <v>16433</v>
      </c>
      <c r="C10284" s="67" t="s">
        <v>94</v>
      </c>
      <c r="D10284" s="489">
        <v>16618189.310000001</v>
      </c>
    </row>
    <row r="10285" spans="1:4" x14ac:dyDescent="0.25">
      <c r="A10285" s="67">
        <v>70200027</v>
      </c>
      <c r="B10285" s="63" t="s">
        <v>16434</v>
      </c>
      <c r="C10285" s="67" t="s">
        <v>94</v>
      </c>
      <c r="D10285" s="489">
        <v>19546763.530000001</v>
      </c>
    </row>
    <row r="10286" spans="1:4" x14ac:dyDescent="0.25">
      <c r="A10286" s="67">
        <v>230300</v>
      </c>
      <c r="B10286" s="63" t="s">
        <v>16435</v>
      </c>
      <c r="C10286" s="67"/>
      <c r="D10286" s="489"/>
    </row>
    <row r="10287" spans="1:4" x14ac:dyDescent="0.25">
      <c r="A10287" s="67">
        <v>70200040</v>
      </c>
      <c r="B10287" s="63" t="s">
        <v>16436</v>
      </c>
      <c r="C10287" s="67" t="s">
        <v>94</v>
      </c>
      <c r="D10287" s="489">
        <v>2952412.14</v>
      </c>
    </row>
    <row r="10288" spans="1:4" x14ac:dyDescent="0.25">
      <c r="A10288" s="67">
        <v>70200041</v>
      </c>
      <c r="B10288" s="63" t="s">
        <v>16437</v>
      </c>
      <c r="C10288" s="67" t="s">
        <v>94</v>
      </c>
      <c r="D10288" s="489">
        <v>4262414.2699999996</v>
      </c>
    </row>
    <row r="10289" spans="1:4" x14ac:dyDescent="0.25">
      <c r="A10289" s="67">
        <v>70200042</v>
      </c>
      <c r="B10289" s="63" t="s">
        <v>16438</v>
      </c>
      <c r="C10289" s="67" t="s">
        <v>94</v>
      </c>
      <c r="D10289" s="489">
        <v>5783986.8600000003</v>
      </c>
    </row>
    <row r="10290" spans="1:4" x14ac:dyDescent="0.25">
      <c r="A10290" s="67">
        <v>70200043</v>
      </c>
      <c r="B10290" s="63" t="s">
        <v>16439</v>
      </c>
      <c r="C10290" s="67" t="s">
        <v>94</v>
      </c>
      <c r="D10290" s="489">
        <v>7511829.4000000004</v>
      </c>
    </row>
    <row r="10291" spans="1:4" x14ac:dyDescent="0.25">
      <c r="A10291" s="67">
        <v>70200028</v>
      </c>
      <c r="B10291" s="63" t="s">
        <v>16440</v>
      </c>
      <c r="C10291" s="67" t="s">
        <v>94</v>
      </c>
      <c r="D10291" s="489">
        <v>84560.4</v>
      </c>
    </row>
    <row r="10292" spans="1:4" x14ac:dyDescent="0.25">
      <c r="A10292" s="67">
        <v>70200029</v>
      </c>
      <c r="B10292" s="63" t="s">
        <v>16441</v>
      </c>
      <c r="C10292" s="67" t="s">
        <v>94</v>
      </c>
      <c r="D10292" s="489">
        <v>135500.4</v>
      </c>
    </row>
    <row r="10293" spans="1:4" x14ac:dyDescent="0.25">
      <c r="A10293" s="67">
        <v>70200030</v>
      </c>
      <c r="B10293" s="63" t="s">
        <v>16442</v>
      </c>
      <c r="C10293" s="67" t="s">
        <v>94</v>
      </c>
      <c r="D10293" s="489">
        <v>171158.39999999999</v>
      </c>
    </row>
    <row r="10294" spans="1:4" x14ac:dyDescent="0.25">
      <c r="A10294" s="67">
        <v>70200031</v>
      </c>
      <c r="B10294" s="63" t="s">
        <v>16443</v>
      </c>
      <c r="C10294" s="67" t="s">
        <v>94</v>
      </c>
      <c r="D10294" s="489">
        <v>733536</v>
      </c>
    </row>
    <row r="10295" spans="1:4" x14ac:dyDescent="0.25">
      <c r="A10295" s="67">
        <v>70200032</v>
      </c>
      <c r="B10295" s="63" t="s">
        <v>16444</v>
      </c>
      <c r="C10295" s="67" t="s">
        <v>94</v>
      </c>
      <c r="D10295" s="489">
        <v>998424</v>
      </c>
    </row>
    <row r="10296" spans="1:4" x14ac:dyDescent="0.25">
      <c r="A10296" s="67"/>
      <c r="B10296" s="63" t="s">
        <v>11737</v>
      </c>
      <c r="C10296" s="67"/>
      <c r="D10296" s="489"/>
    </row>
    <row r="10297" spans="1:4" x14ac:dyDescent="0.25">
      <c r="A10297" s="67">
        <v>170300</v>
      </c>
      <c r="B10297" s="63" t="s">
        <v>1852</v>
      </c>
      <c r="C10297" s="67"/>
      <c r="D10297" s="489"/>
    </row>
    <row r="10298" spans="1:4" x14ac:dyDescent="0.25">
      <c r="A10298" s="67">
        <v>70150015</v>
      </c>
      <c r="B10298" s="63" t="s">
        <v>1852</v>
      </c>
      <c r="C10298" s="67" t="s">
        <v>71</v>
      </c>
      <c r="D10298" s="489">
        <v>2600.23</v>
      </c>
    </row>
    <row r="10299" spans="1:4" x14ac:dyDescent="0.25">
      <c r="A10299" s="67">
        <v>170200</v>
      </c>
      <c r="B10299" s="63" t="s">
        <v>11738</v>
      </c>
      <c r="C10299" s="67"/>
      <c r="D10299" s="489"/>
    </row>
    <row r="10300" spans="1:4" x14ac:dyDescent="0.25">
      <c r="A10300" s="67">
        <v>70150013</v>
      </c>
      <c r="B10300" s="63" t="s">
        <v>1853</v>
      </c>
      <c r="C10300" s="67" t="s">
        <v>77</v>
      </c>
      <c r="D10300" s="489">
        <v>181.59</v>
      </c>
    </row>
    <row r="10301" spans="1:4" x14ac:dyDescent="0.25">
      <c r="A10301" s="67">
        <v>70150014</v>
      </c>
      <c r="B10301" s="63" t="s">
        <v>1854</v>
      </c>
      <c r="C10301" s="67" t="s">
        <v>77</v>
      </c>
      <c r="D10301" s="489">
        <v>168.63</v>
      </c>
    </row>
    <row r="10302" spans="1:4" x14ac:dyDescent="0.25">
      <c r="A10302" s="67">
        <v>70150012</v>
      </c>
      <c r="B10302" s="63" t="s">
        <v>1855</v>
      </c>
      <c r="C10302" s="67" t="s">
        <v>75</v>
      </c>
      <c r="D10302" s="489">
        <v>19.93</v>
      </c>
    </row>
    <row r="10303" spans="1:4" x14ac:dyDescent="0.25">
      <c r="A10303" s="67">
        <v>170100</v>
      </c>
      <c r="B10303" s="63" t="s">
        <v>12796</v>
      </c>
      <c r="C10303" s="67"/>
      <c r="D10303" s="489"/>
    </row>
    <row r="10304" spans="1:4" x14ac:dyDescent="0.25">
      <c r="A10304" s="67">
        <v>70150009</v>
      </c>
      <c r="B10304" s="63" t="s">
        <v>1856</v>
      </c>
      <c r="C10304" s="67" t="s">
        <v>74</v>
      </c>
      <c r="D10304" s="489">
        <v>105.25</v>
      </c>
    </row>
    <row r="10305" spans="1:4" x14ac:dyDescent="0.25">
      <c r="A10305" s="67">
        <v>70150010</v>
      </c>
      <c r="B10305" s="63" t="s">
        <v>1857</v>
      </c>
      <c r="C10305" s="67" t="s">
        <v>74</v>
      </c>
      <c r="D10305" s="489">
        <v>151.28</v>
      </c>
    </row>
    <row r="10306" spans="1:4" x14ac:dyDescent="0.25">
      <c r="A10306" s="67">
        <v>70150003</v>
      </c>
      <c r="B10306" s="63" t="s">
        <v>1858</v>
      </c>
      <c r="C10306" s="67" t="s">
        <v>74</v>
      </c>
      <c r="D10306" s="489">
        <v>113.06</v>
      </c>
    </row>
    <row r="10307" spans="1:4" x14ac:dyDescent="0.25">
      <c r="A10307" s="67">
        <v>70150002</v>
      </c>
      <c r="B10307" s="63" t="s">
        <v>1859</v>
      </c>
      <c r="C10307" s="67" t="s">
        <v>74</v>
      </c>
      <c r="D10307" s="489">
        <v>78.28</v>
      </c>
    </row>
    <row r="10308" spans="1:4" x14ac:dyDescent="0.25">
      <c r="A10308" s="67">
        <v>70150004</v>
      </c>
      <c r="B10308" s="63" t="s">
        <v>1860</v>
      </c>
      <c r="C10308" s="67" t="s">
        <v>74</v>
      </c>
      <c r="D10308" s="489">
        <v>405.82</v>
      </c>
    </row>
    <row r="10309" spans="1:4" x14ac:dyDescent="0.25">
      <c r="A10309" s="67">
        <v>70150006</v>
      </c>
      <c r="B10309" s="63" t="s">
        <v>1861</v>
      </c>
      <c r="C10309" s="67" t="s">
        <v>74</v>
      </c>
      <c r="D10309" s="489">
        <v>179.2</v>
      </c>
    </row>
    <row r="10310" spans="1:4" x14ac:dyDescent="0.25">
      <c r="A10310" s="67">
        <v>70150008</v>
      </c>
      <c r="B10310" s="63" t="s">
        <v>1862</v>
      </c>
      <c r="C10310" s="67" t="s">
        <v>75</v>
      </c>
      <c r="D10310" s="489">
        <v>643.41999999999996</v>
      </c>
    </row>
    <row r="10311" spans="1:4" x14ac:dyDescent="0.25">
      <c r="A10311" s="67">
        <v>70150007</v>
      </c>
      <c r="B10311" s="63" t="s">
        <v>1863</v>
      </c>
      <c r="C10311" s="67" t="s">
        <v>75</v>
      </c>
      <c r="D10311" s="489">
        <v>653.03</v>
      </c>
    </row>
    <row r="10312" spans="1:4" x14ac:dyDescent="0.25">
      <c r="A10312" s="67">
        <v>70150005</v>
      </c>
      <c r="B10312" s="63" t="s">
        <v>1864</v>
      </c>
      <c r="C10312" s="67" t="s">
        <v>74</v>
      </c>
      <c r="D10312" s="489">
        <v>966.77</v>
      </c>
    </row>
    <row r="10313" spans="1:4" x14ac:dyDescent="0.25">
      <c r="A10313" s="67">
        <v>70150001</v>
      </c>
      <c r="B10313" s="63" t="s">
        <v>1865</v>
      </c>
      <c r="C10313" s="67" t="s">
        <v>75</v>
      </c>
      <c r="D10313" s="489">
        <v>607.83000000000004</v>
      </c>
    </row>
    <row r="10314" spans="1:4" x14ac:dyDescent="0.25">
      <c r="A10314" s="67">
        <v>70150011</v>
      </c>
      <c r="B10314" s="63" t="s">
        <v>1866</v>
      </c>
      <c r="C10314" s="67" t="s">
        <v>75</v>
      </c>
      <c r="D10314" s="489">
        <v>813.07</v>
      </c>
    </row>
    <row r="10315" spans="1:4" ht="14.5" x14ac:dyDescent="0.25">
      <c r="A10315" s="394"/>
      <c r="B10315" s="393" t="s">
        <v>21652</v>
      </c>
      <c r="C10315" s="485"/>
      <c r="D10315" s="485"/>
    </row>
    <row r="10316" spans="1:4" x14ac:dyDescent="0.25">
      <c r="A10316" s="399">
        <v>45333</v>
      </c>
      <c r="B10316" s="400" t="s">
        <v>16728</v>
      </c>
      <c r="C10316" s="399" t="s">
        <v>16729</v>
      </c>
      <c r="D10316" s="401">
        <v>197.12</v>
      </c>
    </row>
    <row r="10317" spans="1:4" x14ac:dyDescent="0.25">
      <c r="A10317" s="399">
        <v>11270</v>
      </c>
      <c r="B10317" s="400" t="s">
        <v>16730</v>
      </c>
      <c r="C10317" s="399" t="s">
        <v>16729</v>
      </c>
      <c r="D10317" s="401">
        <v>2.88</v>
      </c>
    </row>
    <row r="10318" spans="1:4" x14ac:dyDescent="0.25">
      <c r="A10318" s="399">
        <v>412</v>
      </c>
      <c r="B10318" s="400" t="s">
        <v>16731</v>
      </c>
      <c r="C10318" s="399" t="s">
        <v>16729</v>
      </c>
      <c r="D10318" s="401">
        <v>1.1299999999999999</v>
      </c>
    </row>
    <row r="10319" spans="1:4" x14ac:dyDescent="0.25">
      <c r="A10319" s="399">
        <v>414</v>
      </c>
      <c r="B10319" s="400" t="s">
        <v>16732</v>
      </c>
      <c r="C10319" s="399" t="s">
        <v>16729</v>
      </c>
      <c r="D10319" s="401">
        <v>7.0000000000000007E-2</v>
      </c>
    </row>
    <row r="10320" spans="1:4" x14ac:dyDescent="0.25">
      <c r="A10320" s="399">
        <v>410</v>
      </c>
      <c r="B10320" s="400" t="s">
        <v>16733</v>
      </c>
      <c r="C10320" s="399" t="s">
        <v>16729</v>
      </c>
      <c r="D10320" s="401">
        <v>0.17</v>
      </c>
    </row>
    <row r="10321" spans="1:4" x14ac:dyDescent="0.25">
      <c r="A10321" s="399">
        <v>411</v>
      </c>
      <c r="B10321" s="400" t="s">
        <v>16734</v>
      </c>
      <c r="C10321" s="399" t="s">
        <v>16729</v>
      </c>
      <c r="D10321" s="401">
        <v>0.22</v>
      </c>
    </row>
    <row r="10322" spans="1:4" x14ac:dyDescent="0.25">
      <c r="A10322" s="399">
        <v>408</v>
      </c>
      <c r="B10322" s="400" t="s">
        <v>16735</v>
      </c>
      <c r="C10322" s="399" t="s">
        <v>16729</v>
      </c>
      <c r="D10322" s="401">
        <v>1.0900000000000001</v>
      </c>
    </row>
    <row r="10323" spans="1:4" x14ac:dyDescent="0.25">
      <c r="A10323" s="399">
        <v>39131</v>
      </c>
      <c r="B10323" s="400" t="s">
        <v>16736</v>
      </c>
      <c r="C10323" s="399" t="s">
        <v>16729</v>
      </c>
      <c r="D10323" s="401">
        <v>3.59</v>
      </c>
    </row>
    <row r="10324" spans="1:4" x14ac:dyDescent="0.25">
      <c r="A10324" s="399">
        <v>394</v>
      </c>
      <c r="B10324" s="400" t="s">
        <v>16737</v>
      </c>
      <c r="C10324" s="399" t="s">
        <v>16729</v>
      </c>
      <c r="D10324" s="401">
        <v>3.63</v>
      </c>
    </row>
    <row r="10325" spans="1:4" x14ac:dyDescent="0.25">
      <c r="A10325" s="399">
        <v>39130</v>
      </c>
      <c r="B10325" s="400" t="s">
        <v>16738</v>
      </c>
      <c r="C10325" s="399" t="s">
        <v>16729</v>
      </c>
      <c r="D10325" s="401">
        <v>3.27</v>
      </c>
    </row>
    <row r="10326" spans="1:4" x14ac:dyDescent="0.25">
      <c r="A10326" s="399">
        <v>395</v>
      </c>
      <c r="B10326" s="400" t="s">
        <v>16739</v>
      </c>
      <c r="C10326" s="399" t="s">
        <v>16729</v>
      </c>
      <c r="D10326" s="401">
        <v>3.5</v>
      </c>
    </row>
    <row r="10327" spans="1:4" x14ac:dyDescent="0.25">
      <c r="A10327" s="399">
        <v>39129</v>
      </c>
      <c r="B10327" s="400" t="s">
        <v>16740</v>
      </c>
      <c r="C10327" s="399" t="s">
        <v>16729</v>
      </c>
      <c r="D10327" s="401">
        <v>2.02</v>
      </c>
    </row>
    <row r="10328" spans="1:4" x14ac:dyDescent="0.25">
      <c r="A10328" s="399">
        <v>393</v>
      </c>
      <c r="B10328" s="400" t="s">
        <v>16741</v>
      </c>
      <c r="C10328" s="399" t="s">
        <v>16729</v>
      </c>
      <c r="D10328" s="401">
        <v>2.11</v>
      </c>
    </row>
    <row r="10329" spans="1:4" x14ac:dyDescent="0.25">
      <c r="A10329" s="399">
        <v>39127</v>
      </c>
      <c r="B10329" s="400" t="s">
        <v>16742</v>
      </c>
      <c r="C10329" s="399" t="s">
        <v>16729</v>
      </c>
      <c r="D10329" s="401">
        <v>1.72</v>
      </c>
    </row>
    <row r="10330" spans="1:4" x14ac:dyDescent="0.25">
      <c r="A10330" s="399">
        <v>392</v>
      </c>
      <c r="B10330" s="400" t="s">
        <v>16743</v>
      </c>
      <c r="C10330" s="399" t="s">
        <v>16729</v>
      </c>
      <c r="D10330" s="401">
        <v>1.77</v>
      </c>
    </row>
    <row r="10331" spans="1:4" x14ac:dyDescent="0.25">
      <c r="A10331" s="399">
        <v>39133</v>
      </c>
      <c r="B10331" s="400" t="s">
        <v>16744</v>
      </c>
      <c r="C10331" s="399" t="s">
        <v>16729</v>
      </c>
      <c r="D10331" s="401">
        <v>4.71</v>
      </c>
    </row>
    <row r="10332" spans="1:4" x14ac:dyDescent="0.25">
      <c r="A10332" s="399">
        <v>397</v>
      </c>
      <c r="B10332" s="400" t="s">
        <v>16745</v>
      </c>
      <c r="C10332" s="399" t="s">
        <v>16729</v>
      </c>
      <c r="D10332" s="401">
        <v>5.2</v>
      </c>
    </row>
    <row r="10333" spans="1:4" x14ac:dyDescent="0.25">
      <c r="A10333" s="399">
        <v>39132</v>
      </c>
      <c r="B10333" s="400" t="s">
        <v>16746</v>
      </c>
      <c r="C10333" s="399" t="s">
        <v>16729</v>
      </c>
      <c r="D10333" s="401">
        <v>3.77</v>
      </c>
    </row>
    <row r="10334" spans="1:4" x14ac:dyDescent="0.25">
      <c r="A10334" s="399">
        <v>396</v>
      </c>
      <c r="B10334" s="400" t="s">
        <v>16747</v>
      </c>
      <c r="C10334" s="399" t="s">
        <v>16729</v>
      </c>
      <c r="D10334" s="401">
        <v>4.04</v>
      </c>
    </row>
    <row r="10335" spans="1:4" x14ac:dyDescent="0.25">
      <c r="A10335" s="399">
        <v>39135</v>
      </c>
      <c r="B10335" s="400" t="s">
        <v>16748</v>
      </c>
      <c r="C10335" s="399" t="s">
        <v>16729</v>
      </c>
      <c r="D10335" s="401">
        <v>7.54</v>
      </c>
    </row>
    <row r="10336" spans="1:4" x14ac:dyDescent="0.25">
      <c r="A10336" s="399">
        <v>39134</v>
      </c>
      <c r="B10336" s="400" t="s">
        <v>16749</v>
      </c>
      <c r="C10336" s="399" t="s">
        <v>16729</v>
      </c>
      <c r="D10336" s="401">
        <v>6.28</v>
      </c>
    </row>
    <row r="10337" spans="1:4" x14ac:dyDescent="0.25">
      <c r="A10337" s="399">
        <v>398</v>
      </c>
      <c r="B10337" s="400" t="s">
        <v>16750</v>
      </c>
      <c r="C10337" s="399" t="s">
        <v>16729</v>
      </c>
      <c r="D10337" s="401">
        <v>5.79</v>
      </c>
    </row>
    <row r="10338" spans="1:4" x14ac:dyDescent="0.25">
      <c r="A10338" s="399">
        <v>39128</v>
      </c>
      <c r="B10338" s="400" t="s">
        <v>16751</v>
      </c>
      <c r="C10338" s="399" t="s">
        <v>16729</v>
      </c>
      <c r="D10338" s="401">
        <v>1.88</v>
      </c>
    </row>
    <row r="10339" spans="1:4" x14ac:dyDescent="0.25">
      <c r="A10339" s="399">
        <v>400</v>
      </c>
      <c r="B10339" s="400" t="s">
        <v>16752</v>
      </c>
      <c r="C10339" s="399" t="s">
        <v>16729</v>
      </c>
      <c r="D10339" s="401">
        <v>1.84</v>
      </c>
    </row>
    <row r="10340" spans="1:4" x14ac:dyDescent="0.25">
      <c r="A10340" s="399">
        <v>39125</v>
      </c>
      <c r="B10340" s="400" t="s">
        <v>16753</v>
      </c>
      <c r="C10340" s="399" t="s">
        <v>16729</v>
      </c>
      <c r="D10340" s="401">
        <v>1.88</v>
      </c>
    </row>
    <row r="10341" spans="1:4" x14ac:dyDescent="0.25">
      <c r="A10341" s="399">
        <v>39126</v>
      </c>
      <c r="B10341" s="400" t="s">
        <v>16754</v>
      </c>
      <c r="C10341" s="399" t="s">
        <v>16729</v>
      </c>
      <c r="D10341" s="401">
        <v>8.48</v>
      </c>
    </row>
    <row r="10342" spans="1:4" x14ac:dyDescent="0.25">
      <c r="A10342" s="399">
        <v>399</v>
      </c>
      <c r="B10342" s="400" t="s">
        <v>16755</v>
      </c>
      <c r="C10342" s="399" t="s">
        <v>16729</v>
      </c>
      <c r="D10342" s="401">
        <v>7.47</v>
      </c>
    </row>
    <row r="10343" spans="1:4" x14ac:dyDescent="0.25">
      <c r="A10343" s="399">
        <v>39158</v>
      </c>
      <c r="B10343" s="400" t="s">
        <v>16756</v>
      </c>
      <c r="C10343" s="399" t="s">
        <v>16729</v>
      </c>
      <c r="D10343" s="401">
        <v>20.059999999999999</v>
      </c>
    </row>
    <row r="10344" spans="1:4" x14ac:dyDescent="0.25">
      <c r="A10344" s="399">
        <v>39141</v>
      </c>
      <c r="B10344" s="400" t="s">
        <v>16757</v>
      </c>
      <c r="C10344" s="399" t="s">
        <v>16729</v>
      </c>
      <c r="D10344" s="401">
        <v>1.45</v>
      </c>
    </row>
    <row r="10345" spans="1:4" x14ac:dyDescent="0.25">
      <c r="A10345" s="399">
        <v>39140</v>
      </c>
      <c r="B10345" s="400" t="s">
        <v>16758</v>
      </c>
      <c r="C10345" s="399" t="s">
        <v>16729</v>
      </c>
      <c r="D10345" s="401">
        <v>1.32</v>
      </c>
    </row>
    <row r="10346" spans="1:4" x14ac:dyDescent="0.25">
      <c r="A10346" s="399">
        <v>39139</v>
      </c>
      <c r="B10346" s="400" t="s">
        <v>16759</v>
      </c>
      <c r="C10346" s="399" t="s">
        <v>16729</v>
      </c>
      <c r="D10346" s="401">
        <v>1.0900000000000001</v>
      </c>
    </row>
    <row r="10347" spans="1:4" x14ac:dyDescent="0.25">
      <c r="A10347" s="399">
        <v>39137</v>
      </c>
      <c r="B10347" s="400" t="s">
        <v>16760</v>
      </c>
      <c r="C10347" s="399" t="s">
        <v>16729</v>
      </c>
      <c r="D10347" s="401">
        <v>0.76</v>
      </c>
    </row>
    <row r="10348" spans="1:4" x14ac:dyDescent="0.25">
      <c r="A10348" s="399">
        <v>39143</v>
      </c>
      <c r="B10348" s="400" t="s">
        <v>16761</v>
      </c>
      <c r="C10348" s="399" t="s">
        <v>16729</v>
      </c>
      <c r="D10348" s="401">
        <v>3</v>
      </c>
    </row>
    <row r="10349" spans="1:4" x14ac:dyDescent="0.25">
      <c r="A10349" s="399">
        <v>39142</v>
      </c>
      <c r="B10349" s="400" t="s">
        <v>16762</v>
      </c>
      <c r="C10349" s="399" t="s">
        <v>16729</v>
      </c>
      <c r="D10349" s="401">
        <v>2.15</v>
      </c>
    </row>
    <row r="10350" spans="1:4" x14ac:dyDescent="0.25">
      <c r="A10350" s="399">
        <v>39144</v>
      </c>
      <c r="B10350" s="400" t="s">
        <v>16763</v>
      </c>
      <c r="C10350" s="399" t="s">
        <v>16729</v>
      </c>
      <c r="D10350" s="401">
        <v>3.5</v>
      </c>
    </row>
    <row r="10351" spans="1:4" x14ac:dyDescent="0.25">
      <c r="A10351" s="399">
        <v>39138</v>
      </c>
      <c r="B10351" s="400" t="s">
        <v>16764</v>
      </c>
      <c r="C10351" s="399" t="s">
        <v>16729</v>
      </c>
      <c r="D10351" s="401">
        <v>0.8</v>
      </c>
    </row>
    <row r="10352" spans="1:4" x14ac:dyDescent="0.25">
      <c r="A10352" s="399">
        <v>39136</v>
      </c>
      <c r="B10352" s="400" t="s">
        <v>16765</v>
      </c>
      <c r="C10352" s="399" t="s">
        <v>16729</v>
      </c>
      <c r="D10352" s="401">
        <v>0.53</v>
      </c>
    </row>
    <row r="10353" spans="1:4" x14ac:dyDescent="0.25">
      <c r="A10353" s="399">
        <v>39145</v>
      </c>
      <c r="B10353" s="400" t="s">
        <v>16766</v>
      </c>
      <c r="C10353" s="399" t="s">
        <v>16729</v>
      </c>
      <c r="D10353" s="401">
        <v>5.76</v>
      </c>
    </row>
    <row r="10354" spans="1:4" x14ac:dyDescent="0.25">
      <c r="A10354" s="399">
        <v>12615</v>
      </c>
      <c r="B10354" s="400" t="s">
        <v>16767</v>
      </c>
      <c r="C10354" s="399" t="s">
        <v>16729</v>
      </c>
      <c r="D10354" s="401">
        <v>13.18</v>
      </c>
    </row>
    <row r="10355" spans="1:4" x14ac:dyDescent="0.25">
      <c r="A10355" s="399">
        <v>11927</v>
      </c>
      <c r="B10355" s="400" t="s">
        <v>16768</v>
      </c>
      <c r="C10355" s="399" t="s">
        <v>16729</v>
      </c>
      <c r="D10355" s="401">
        <v>8.59</v>
      </c>
    </row>
    <row r="10356" spans="1:4" x14ac:dyDescent="0.25">
      <c r="A10356" s="399">
        <v>11928</v>
      </c>
      <c r="B10356" s="400" t="s">
        <v>16769</v>
      </c>
      <c r="C10356" s="399" t="s">
        <v>16729</v>
      </c>
      <c r="D10356" s="401">
        <v>9.85</v>
      </c>
    </row>
    <row r="10357" spans="1:4" x14ac:dyDescent="0.25">
      <c r="A10357" s="399">
        <v>11929</v>
      </c>
      <c r="B10357" s="400" t="s">
        <v>16770</v>
      </c>
      <c r="C10357" s="399" t="s">
        <v>16729</v>
      </c>
      <c r="D10357" s="401">
        <v>15.23</v>
      </c>
    </row>
    <row r="10358" spans="1:4" x14ac:dyDescent="0.25">
      <c r="A10358" s="399">
        <v>36801</v>
      </c>
      <c r="B10358" s="400" t="s">
        <v>16771</v>
      </c>
      <c r="C10358" s="399" t="s">
        <v>16729</v>
      </c>
      <c r="D10358" s="401">
        <v>30.38</v>
      </c>
    </row>
    <row r="10359" spans="1:4" x14ac:dyDescent="0.25">
      <c r="A10359" s="399">
        <v>36246</v>
      </c>
      <c r="B10359" s="400" t="s">
        <v>16772</v>
      </c>
      <c r="C10359" s="399" t="s">
        <v>74</v>
      </c>
      <c r="D10359" s="401">
        <v>4.47</v>
      </c>
    </row>
    <row r="10360" spans="1:4" x14ac:dyDescent="0.25">
      <c r="A10360" s="399">
        <v>37600</v>
      </c>
      <c r="B10360" s="400" t="s">
        <v>16773</v>
      </c>
      <c r="C10360" s="399" t="s">
        <v>16729</v>
      </c>
      <c r="D10360" s="401">
        <v>104.86</v>
      </c>
    </row>
    <row r="10361" spans="1:4" x14ac:dyDescent="0.25">
      <c r="A10361" s="399">
        <v>37599</v>
      </c>
      <c r="B10361" s="400" t="s">
        <v>16774</v>
      </c>
      <c r="C10361" s="399" t="s">
        <v>16729</v>
      </c>
      <c r="D10361" s="401">
        <v>97.6</v>
      </c>
    </row>
    <row r="10362" spans="1:4" x14ac:dyDescent="0.25">
      <c r="A10362" s="399">
        <v>1</v>
      </c>
      <c r="B10362" s="400" t="s">
        <v>16775</v>
      </c>
      <c r="C10362" s="399" t="s">
        <v>69</v>
      </c>
      <c r="D10362" s="401">
        <v>104.5</v>
      </c>
    </row>
    <row r="10363" spans="1:4" x14ac:dyDescent="0.25">
      <c r="A10363" s="399">
        <v>3</v>
      </c>
      <c r="B10363" s="400" t="s">
        <v>16776</v>
      </c>
      <c r="C10363" s="399" t="s">
        <v>80</v>
      </c>
      <c r="D10363" s="401">
        <v>17.16</v>
      </c>
    </row>
    <row r="10364" spans="1:4" x14ac:dyDescent="0.25">
      <c r="A10364" s="399">
        <v>43054</v>
      </c>
      <c r="B10364" s="400" t="s">
        <v>16777</v>
      </c>
      <c r="C10364" s="399" t="s">
        <v>69</v>
      </c>
      <c r="D10364" s="401">
        <v>7.53</v>
      </c>
    </row>
    <row r="10365" spans="1:4" x14ac:dyDescent="0.25">
      <c r="A10365" s="399">
        <v>42402</v>
      </c>
      <c r="B10365" s="400" t="s">
        <v>16778</v>
      </c>
      <c r="C10365" s="399" t="s">
        <v>69</v>
      </c>
      <c r="D10365" s="401">
        <v>7.19</v>
      </c>
    </row>
    <row r="10366" spans="1:4" x14ac:dyDescent="0.25">
      <c r="A10366" s="399">
        <v>42403</v>
      </c>
      <c r="B10366" s="400" t="s">
        <v>16779</v>
      </c>
      <c r="C10366" s="399" t="s">
        <v>69</v>
      </c>
      <c r="D10366" s="401">
        <v>9.23</v>
      </c>
    </row>
    <row r="10367" spans="1:4" x14ac:dyDescent="0.25">
      <c r="A10367" s="399">
        <v>42404</v>
      </c>
      <c r="B10367" s="400" t="s">
        <v>16780</v>
      </c>
      <c r="C10367" s="399" t="s">
        <v>69</v>
      </c>
      <c r="D10367" s="401">
        <v>9.18</v>
      </c>
    </row>
    <row r="10368" spans="1:4" x14ac:dyDescent="0.25">
      <c r="A10368" s="399">
        <v>42405</v>
      </c>
      <c r="B10368" s="400" t="s">
        <v>16781</v>
      </c>
      <c r="C10368" s="399" t="s">
        <v>69</v>
      </c>
      <c r="D10368" s="401">
        <v>9.7799999999999994</v>
      </c>
    </row>
    <row r="10369" spans="1:4" x14ac:dyDescent="0.25">
      <c r="A10369" s="399">
        <v>34341</v>
      </c>
      <c r="B10369" s="400" t="s">
        <v>16782</v>
      </c>
      <c r="C10369" s="399" t="s">
        <v>69</v>
      </c>
      <c r="D10369" s="401">
        <v>8.48</v>
      </c>
    </row>
    <row r="10370" spans="1:4" x14ac:dyDescent="0.25">
      <c r="A10370" s="399">
        <v>43053</v>
      </c>
      <c r="B10370" s="400" t="s">
        <v>16783</v>
      </c>
      <c r="C10370" s="399" t="s">
        <v>69</v>
      </c>
      <c r="D10370" s="401">
        <v>6.72</v>
      </c>
    </row>
    <row r="10371" spans="1:4" x14ac:dyDescent="0.25">
      <c r="A10371" s="399">
        <v>43058</v>
      </c>
      <c r="B10371" s="400" t="s">
        <v>16784</v>
      </c>
      <c r="C10371" s="399" t="s">
        <v>69</v>
      </c>
      <c r="D10371" s="401">
        <v>6.97</v>
      </c>
    </row>
    <row r="10372" spans="1:4" x14ac:dyDescent="0.25">
      <c r="A10372" s="399">
        <v>34</v>
      </c>
      <c r="B10372" s="400" t="s">
        <v>16785</v>
      </c>
      <c r="C10372" s="399" t="s">
        <v>69</v>
      </c>
      <c r="D10372" s="401">
        <v>7.01</v>
      </c>
    </row>
    <row r="10373" spans="1:4" x14ac:dyDescent="0.25">
      <c r="A10373" s="399">
        <v>43055</v>
      </c>
      <c r="B10373" s="400" t="s">
        <v>16786</v>
      </c>
      <c r="C10373" s="399" t="s">
        <v>69</v>
      </c>
      <c r="D10373" s="401">
        <v>6.07</v>
      </c>
    </row>
    <row r="10374" spans="1:4" x14ac:dyDescent="0.25">
      <c r="A10374" s="399">
        <v>43056</v>
      </c>
      <c r="B10374" s="400" t="s">
        <v>16787</v>
      </c>
      <c r="C10374" s="399" t="s">
        <v>69</v>
      </c>
      <c r="D10374" s="401">
        <v>7</v>
      </c>
    </row>
    <row r="10375" spans="1:4" x14ac:dyDescent="0.25">
      <c r="A10375" s="399">
        <v>43057</v>
      </c>
      <c r="B10375" s="400" t="s">
        <v>16788</v>
      </c>
      <c r="C10375" s="399" t="s">
        <v>69</v>
      </c>
      <c r="D10375" s="401">
        <v>7.69</v>
      </c>
    </row>
    <row r="10376" spans="1:4" x14ac:dyDescent="0.25">
      <c r="A10376" s="399">
        <v>34449</v>
      </c>
      <c r="B10376" s="400" t="s">
        <v>16789</v>
      </c>
      <c r="C10376" s="399" t="s">
        <v>69</v>
      </c>
      <c r="D10376" s="401">
        <v>8.2200000000000006</v>
      </c>
    </row>
    <row r="10377" spans="1:4" x14ac:dyDescent="0.25">
      <c r="A10377" s="399">
        <v>32</v>
      </c>
      <c r="B10377" s="400" t="s">
        <v>16790</v>
      </c>
      <c r="C10377" s="399" t="s">
        <v>69</v>
      </c>
      <c r="D10377" s="401">
        <v>7.39</v>
      </c>
    </row>
    <row r="10378" spans="1:4" x14ac:dyDescent="0.25">
      <c r="A10378" s="399">
        <v>33</v>
      </c>
      <c r="B10378" s="400" t="s">
        <v>16791</v>
      </c>
      <c r="C10378" s="399" t="s">
        <v>69</v>
      </c>
      <c r="D10378" s="401">
        <v>7.43</v>
      </c>
    </row>
    <row r="10379" spans="1:4" x14ac:dyDescent="0.25">
      <c r="A10379" s="399">
        <v>43061</v>
      </c>
      <c r="B10379" s="400" t="s">
        <v>16792</v>
      </c>
      <c r="C10379" s="399" t="s">
        <v>69</v>
      </c>
      <c r="D10379" s="401">
        <v>6.95</v>
      </c>
    </row>
    <row r="10380" spans="1:4" x14ac:dyDescent="0.25">
      <c r="A10380" s="399">
        <v>43059</v>
      </c>
      <c r="B10380" s="400" t="s">
        <v>16793</v>
      </c>
      <c r="C10380" s="399" t="s">
        <v>69</v>
      </c>
      <c r="D10380" s="401">
        <v>6.63</v>
      </c>
    </row>
    <row r="10381" spans="1:4" x14ac:dyDescent="0.25">
      <c r="A10381" s="399">
        <v>43062</v>
      </c>
      <c r="B10381" s="400" t="s">
        <v>16794</v>
      </c>
      <c r="C10381" s="399" t="s">
        <v>69</v>
      </c>
      <c r="D10381" s="401">
        <v>7.35</v>
      </c>
    </row>
    <row r="10382" spans="1:4" x14ac:dyDescent="0.25">
      <c r="A10382" s="399">
        <v>43060</v>
      </c>
      <c r="B10382" s="400" t="s">
        <v>16795</v>
      </c>
      <c r="C10382" s="399" t="s">
        <v>69</v>
      </c>
      <c r="D10382" s="401">
        <v>5.77</v>
      </c>
    </row>
    <row r="10383" spans="1:4" x14ac:dyDescent="0.25">
      <c r="A10383" s="399">
        <v>40410</v>
      </c>
      <c r="B10383" s="400" t="s">
        <v>16796</v>
      </c>
      <c r="C10383" s="399" t="s">
        <v>16729</v>
      </c>
      <c r="D10383" s="401">
        <v>20.49</v>
      </c>
    </row>
    <row r="10384" spans="1:4" x14ac:dyDescent="0.25">
      <c r="A10384" s="399">
        <v>40411</v>
      </c>
      <c r="B10384" s="400" t="s">
        <v>16797</v>
      </c>
      <c r="C10384" s="399" t="s">
        <v>16729</v>
      </c>
      <c r="D10384" s="401">
        <v>22.23</v>
      </c>
    </row>
    <row r="10385" spans="1:4" x14ac:dyDescent="0.25">
      <c r="A10385" s="399">
        <v>40412</v>
      </c>
      <c r="B10385" s="400" t="s">
        <v>16798</v>
      </c>
      <c r="C10385" s="399" t="s">
        <v>16729</v>
      </c>
      <c r="D10385" s="401">
        <v>24.95</v>
      </c>
    </row>
    <row r="10386" spans="1:4" x14ac:dyDescent="0.25">
      <c r="A10386" s="399">
        <v>44254</v>
      </c>
      <c r="B10386" s="400" t="s">
        <v>16799</v>
      </c>
      <c r="C10386" s="399" t="s">
        <v>16729</v>
      </c>
      <c r="D10386" s="401">
        <v>30.96</v>
      </c>
    </row>
    <row r="10387" spans="1:4" x14ac:dyDescent="0.25">
      <c r="A10387" s="399">
        <v>44255</v>
      </c>
      <c r="B10387" s="400" t="s">
        <v>16800</v>
      </c>
      <c r="C10387" s="399" t="s">
        <v>16729</v>
      </c>
      <c r="D10387" s="401">
        <v>34.31</v>
      </c>
    </row>
    <row r="10388" spans="1:4" x14ac:dyDescent="0.25">
      <c r="A10388" s="399">
        <v>44256</v>
      </c>
      <c r="B10388" s="400" t="s">
        <v>16801</v>
      </c>
      <c r="C10388" s="399" t="s">
        <v>16729</v>
      </c>
      <c r="D10388" s="401">
        <v>38.75</v>
      </c>
    </row>
    <row r="10389" spans="1:4" x14ac:dyDescent="0.25">
      <c r="A10389" s="399">
        <v>44257</v>
      </c>
      <c r="B10389" s="400" t="s">
        <v>16802</v>
      </c>
      <c r="C10389" s="399" t="s">
        <v>16729</v>
      </c>
      <c r="D10389" s="401">
        <v>61.31</v>
      </c>
    </row>
    <row r="10390" spans="1:4" x14ac:dyDescent="0.25">
      <c r="A10390" s="399">
        <v>44258</v>
      </c>
      <c r="B10390" s="400" t="s">
        <v>16803</v>
      </c>
      <c r="C10390" s="399" t="s">
        <v>16729</v>
      </c>
      <c r="D10390" s="401">
        <v>70.069999999999993</v>
      </c>
    </row>
    <row r="10391" spans="1:4" x14ac:dyDescent="0.25">
      <c r="A10391" s="399">
        <v>44259</v>
      </c>
      <c r="B10391" s="400" t="s">
        <v>16804</v>
      </c>
      <c r="C10391" s="399" t="s">
        <v>16729</v>
      </c>
      <c r="D10391" s="401">
        <v>96.18</v>
      </c>
    </row>
    <row r="10392" spans="1:4" x14ac:dyDescent="0.25">
      <c r="A10392" s="399">
        <v>37997</v>
      </c>
      <c r="B10392" s="400" t="s">
        <v>16805</v>
      </c>
      <c r="C10392" s="399" t="s">
        <v>16729</v>
      </c>
      <c r="D10392" s="401">
        <v>18.45</v>
      </c>
    </row>
    <row r="10393" spans="1:4" x14ac:dyDescent="0.25">
      <c r="A10393" s="399">
        <v>37998</v>
      </c>
      <c r="B10393" s="400" t="s">
        <v>16806</v>
      </c>
      <c r="C10393" s="399" t="s">
        <v>16729</v>
      </c>
      <c r="D10393" s="401">
        <v>24.69</v>
      </c>
    </row>
    <row r="10394" spans="1:4" x14ac:dyDescent="0.25">
      <c r="A10394" s="399">
        <v>55</v>
      </c>
      <c r="B10394" s="400" t="s">
        <v>16807</v>
      </c>
      <c r="C10394" s="399" t="s">
        <v>16729</v>
      </c>
      <c r="D10394" s="401">
        <v>3.94</v>
      </c>
    </row>
    <row r="10395" spans="1:4" x14ac:dyDescent="0.25">
      <c r="A10395" s="399">
        <v>61</v>
      </c>
      <c r="B10395" s="400" t="s">
        <v>16808</v>
      </c>
      <c r="C10395" s="399" t="s">
        <v>16729</v>
      </c>
      <c r="D10395" s="401">
        <v>3.72</v>
      </c>
    </row>
    <row r="10396" spans="1:4" x14ac:dyDescent="0.25">
      <c r="A10396" s="399">
        <v>62</v>
      </c>
      <c r="B10396" s="400" t="s">
        <v>16809</v>
      </c>
      <c r="C10396" s="399" t="s">
        <v>16729</v>
      </c>
      <c r="D10396" s="401">
        <v>7.72</v>
      </c>
    </row>
    <row r="10397" spans="1:4" x14ac:dyDescent="0.25">
      <c r="A10397" s="399">
        <v>10899</v>
      </c>
      <c r="B10397" s="400" t="s">
        <v>16810</v>
      </c>
      <c r="C10397" s="399" t="s">
        <v>16729</v>
      </c>
      <c r="D10397" s="401">
        <v>144.57</v>
      </c>
    </row>
    <row r="10398" spans="1:4" x14ac:dyDescent="0.25">
      <c r="A10398" s="399">
        <v>10900</v>
      </c>
      <c r="B10398" s="400" t="s">
        <v>16811</v>
      </c>
      <c r="C10398" s="399" t="s">
        <v>16729</v>
      </c>
      <c r="D10398" s="401">
        <v>113.14</v>
      </c>
    </row>
    <row r="10399" spans="1:4" x14ac:dyDescent="0.25">
      <c r="A10399" s="399">
        <v>47</v>
      </c>
      <c r="B10399" s="400" t="s">
        <v>16812</v>
      </c>
      <c r="C10399" s="399" t="s">
        <v>16729</v>
      </c>
      <c r="D10399" s="401">
        <v>90.51</v>
      </c>
    </row>
    <row r="10400" spans="1:4" x14ac:dyDescent="0.25">
      <c r="A10400" s="399">
        <v>48</v>
      </c>
      <c r="B10400" s="400" t="s">
        <v>16813</v>
      </c>
      <c r="C10400" s="399" t="s">
        <v>16729</v>
      </c>
      <c r="D10400" s="401">
        <v>23.61</v>
      </c>
    </row>
    <row r="10401" spans="1:4" x14ac:dyDescent="0.25">
      <c r="A10401" s="399">
        <v>46</v>
      </c>
      <c r="B10401" s="400" t="s">
        <v>16814</v>
      </c>
      <c r="C10401" s="399" t="s">
        <v>16729</v>
      </c>
      <c r="D10401" s="401">
        <v>52.93</v>
      </c>
    </row>
    <row r="10402" spans="1:4" x14ac:dyDescent="0.25">
      <c r="A10402" s="399">
        <v>52</v>
      </c>
      <c r="B10402" s="400" t="s">
        <v>16815</v>
      </c>
      <c r="C10402" s="399" t="s">
        <v>16729</v>
      </c>
      <c r="D10402" s="401">
        <v>17.93</v>
      </c>
    </row>
    <row r="10403" spans="1:4" x14ac:dyDescent="0.25">
      <c r="A10403" s="399">
        <v>43</v>
      </c>
      <c r="B10403" s="400" t="s">
        <v>16816</v>
      </c>
      <c r="C10403" s="399" t="s">
        <v>16729</v>
      </c>
      <c r="D10403" s="401">
        <v>60.53</v>
      </c>
    </row>
    <row r="10404" spans="1:4" x14ac:dyDescent="0.25">
      <c r="A10404" s="399">
        <v>103</v>
      </c>
      <c r="B10404" s="400" t="s">
        <v>16817</v>
      </c>
      <c r="C10404" s="399" t="s">
        <v>16729</v>
      </c>
      <c r="D10404" s="401">
        <v>44.99</v>
      </c>
    </row>
    <row r="10405" spans="1:4" x14ac:dyDescent="0.25">
      <c r="A10405" s="399">
        <v>107</v>
      </c>
      <c r="B10405" s="400" t="s">
        <v>16818</v>
      </c>
      <c r="C10405" s="399" t="s">
        <v>16729</v>
      </c>
      <c r="D10405" s="401">
        <v>0.84</v>
      </c>
    </row>
    <row r="10406" spans="1:4" x14ac:dyDescent="0.25">
      <c r="A10406" s="399">
        <v>65</v>
      </c>
      <c r="B10406" s="400" t="s">
        <v>16819</v>
      </c>
      <c r="C10406" s="399" t="s">
        <v>16729</v>
      </c>
      <c r="D10406" s="401">
        <v>0.93</v>
      </c>
    </row>
    <row r="10407" spans="1:4" x14ac:dyDescent="0.25">
      <c r="A10407" s="399">
        <v>108</v>
      </c>
      <c r="B10407" s="400" t="s">
        <v>16820</v>
      </c>
      <c r="C10407" s="399" t="s">
        <v>16729</v>
      </c>
      <c r="D10407" s="401">
        <v>1.86</v>
      </c>
    </row>
    <row r="10408" spans="1:4" x14ac:dyDescent="0.25">
      <c r="A10408" s="399">
        <v>110</v>
      </c>
      <c r="B10408" s="400" t="s">
        <v>16821</v>
      </c>
      <c r="C10408" s="399" t="s">
        <v>16729</v>
      </c>
      <c r="D10408" s="401">
        <v>6.47</v>
      </c>
    </row>
    <row r="10409" spans="1:4" x14ac:dyDescent="0.25">
      <c r="A10409" s="399">
        <v>109</v>
      </c>
      <c r="B10409" s="400" t="s">
        <v>16822</v>
      </c>
      <c r="C10409" s="399" t="s">
        <v>16729</v>
      </c>
      <c r="D10409" s="401">
        <v>3.85</v>
      </c>
    </row>
    <row r="10410" spans="1:4" x14ac:dyDescent="0.25">
      <c r="A10410" s="399">
        <v>111</v>
      </c>
      <c r="B10410" s="400" t="s">
        <v>16823</v>
      </c>
      <c r="C10410" s="399" t="s">
        <v>16729</v>
      </c>
      <c r="D10410" s="401">
        <v>8.76</v>
      </c>
    </row>
    <row r="10411" spans="1:4" x14ac:dyDescent="0.25">
      <c r="A10411" s="399">
        <v>112</v>
      </c>
      <c r="B10411" s="400" t="s">
        <v>16824</v>
      </c>
      <c r="C10411" s="399" t="s">
        <v>16729</v>
      </c>
      <c r="D10411" s="401">
        <v>4.6399999999999997</v>
      </c>
    </row>
    <row r="10412" spans="1:4" x14ac:dyDescent="0.25">
      <c r="A10412" s="399">
        <v>113</v>
      </c>
      <c r="B10412" s="400" t="s">
        <v>16825</v>
      </c>
      <c r="C10412" s="399" t="s">
        <v>16729</v>
      </c>
      <c r="D10412" s="401">
        <v>11.62</v>
      </c>
    </row>
    <row r="10413" spans="1:4" x14ac:dyDescent="0.25">
      <c r="A10413" s="399">
        <v>104</v>
      </c>
      <c r="B10413" s="400" t="s">
        <v>16826</v>
      </c>
      <c r="C10413" s="399" t="s">
        <v>16729</v>
      </c>
      <c r="D10413" s="401">
        <v>20.22</v>
      </c>
    </row>
    <row r="10414" spans="1:4" x14ac:dyDescent="0.25">
      <c r="A10414" s="399">
        <v>102</v>
      </c>
      <c r="B10414" s="400" t="s">
        <v>16827</v>
      </c>
      <c r="C10414" s="399" t="s">
        <v>16729</v>
      </c>
      <c r="D10414" s="401">
        <v>27.88</v>
      </c>
    </row>
    <row r="10415" spans="1:4" x14ac:dyDescent="0.25">
      <c r="A10415" s="399">
        <v>95</v>
      </c>
      <c r="B10415" s="400" t="s">
        <v>16828</v>
      </c>
      <c r="C10415" s="399" t="s">
        <v>16729</v>
      </c>
      <c r="D10415" s="401">
        <v>11.78</v>
      </c>
    </row>
    <row r="10416" spans="1:4" x14ac:dyDescent="0.25">
      <c r="A10416" s="399">
        <v>96</v>
      </c>
      <c r="B10416" s="400" t="s">
        <v>16829</v>
      </c>
      <c r="C10416" s="399" t="s">
        <v>16729</v>
      </c>
      <c r="D10416" s="401">
        <v>12.81</v>
      </c>
    </row>
    <row r="10417" spans="1:4" x14ac:dyDescent="0.25">
      <c r="A10417" s="399">
        <v>97</v>
      </c>
      <c r="B10417" s="400" t="s">
        <v>16830</v>
      </c>
      <c r="C10417" s="399" t="s">
        <v>16729</v>
      </c>
      <c r="D10417" s="401">
        <v>19.28</v>
      </c>
    </row>
    <row r="10418" spans="1:4" x14ac:dyDescent="0.25">
      <c r="A10418" s="399">
        <v>98</v>
      </c>
      <c r="B10418" s="400" t="s">
        <v>16831</v>
      </c>
      <c r="C10418" s="399" t="s">
        <v>16729</v>
      </c>
      <c r="D10418" s="401">
        <v>28.86</v>
      </c>
    </row>
    <row r="10419" spans="1:4" x14ac:dyDescent="0.25">
      <c r="A10419" s="399">
        <v>99</v>
      </c>
      <c r="B10419" s="400" t="s">
        <v>16832</v>
      </c>
      <c r="C10419" s="399" t="s">
        <v>16729</v>
      </c>
      <c r="D10419" s="401">
        <v>27.28</v>
      </c>
    </row>
    <row r="10420" spans="1:4" x14ac:dyDescent="0.25">
      <c r="A10420" s="399">
        <v>60</v>
      </c>
      <c r="B10420" s="400" t="s">
        <v>16833</v>
      </c>
      <c r="C10420" s="399" t="s">
        <v>16729</v>
      </c>
      <c r="D10420" s="401">
        <v>5.1100000000000003</v>
      </c>
    </row>
    <row r="10421" spans="1:4" x14ac:dyDescent="0.25">
      <c r="A10421" s="399">
        <v>72</v>
      </c>
      <c r="B10421" s="400" t="s">
        <v>16834</v>
      </c>
      <c r="C10421" s="399" t="s">
        <v>16729</v>
      </c>
      <c r="D10421" s="401">
        <v>52.31</v>
      </c>
    </row>
    <row r="10422" spans="1:4" x14ac:dyDescent="0.25">
      <c r="A10422" s="399">
        <v>71</v>
      </c>
      <c r="B10422" s="400" t="s">
        <v>16835</v>
      </c>
      <c r="C10422" s="399" t="s">
        <v>16729</v>
      </c>
      <c r="D10422" s="401">
        <v>32.31</v>
      </c>
    </row>
    <row r="10423" spans="1:4" x14ac:dyDescent="0.25">
      <c r="A10423" s="399">
        <v>67</v>
      </c>
      <c r="B10423" s="400" t="s">
        <v>16836</v>
      </c>
      <c r="C10423" s="399" t="s">
        <v>16729</v>
      </c>
      <c r="D10423" s="401">
        <v>16.91</v>
      </c>
    </row>
    <row r="10424" spans="1:4" x14ac:dyDescent="0.25">
      <c r="A10424" s="399">
        <v>73</v>
      </c>
      <c r="B10424" s="400" t="s">
        <v>16837</v>
      </c>
      <c r="C10424" s="399" t="s">
        <v>16729</v>
      </c>
      <c r="D10424" s="401">
        <v>16.190000000000001</v>
      </c>
    </row>
    <row r="10425" spans="1:4" x14ac:dyDescent="0.25">
      <c r="A10425" s="399">
        <v>100</v>
      </c>
      <c r="B10425" s="400" t="s">
        <v>16838</v>
      </c>
      <c r="C10425" s="399" t="s">
        <v>16729</v>
      </c>
      <c r="D10425" s="401">
        <v>47.66</v>
      </c>
    </row>
    <row r="10426" spans="1:4" x14ac:dyDescent="0.25">
      <c r="A10426" s="399">
        <v>75</v>
      </c>
      <c r="B10426" s="400" t="s">
        <v>16839</v>
      </c>
      <c r="C10426" s="399" t="s">
        <v>16729</v>
      </c>
      <c r="D10426" s="401">
        <v>277.86</v>
      </c>
    </row>
    <row r="10427" spans="1:4" x14ac:dyDescent="0.25">
      <c r="A10427" s="399">
        <v>83</v>
      </c>
      <c r="B10427" s="400" t="s">
        <v>16840</v>
      </c>
      <c r="C10427" s="399" t="s">
        <v>16729</v>
      </c>
      <c r="D10427" s="401">
        <v>222.14</v>
      </c>
    </row>
    <row r="10428" spans="1:4" x14ac:dyDescent="0.25">
      <c r="A10428" s="399">
        <v>74</v>
      </c>
      <c r="B10428" s="400" t="s">
        <v>16841</v>
      </c>
      <c r="C10428" s="399" t="s">
        <v>16729</v>
      </c>
      <c r="D10428" s="401">
        <v>317.60000000000002</v>
      </c>
    </row>
    <row r="10429" spans="1:4" x14ac:dyDescent="0.25">
      <c r="A10429" s="399">
        <v>106</v>
      </c>
      <c r="B10429" s="400" t="s">
        <v>16842</v>
      </c>
      <c r="C10429" s="399" t="s">
        <v>16729</v>
      </c>
      <c r="D10429" s="401">
        <v>401.62</v>
      </c>
    </row>
    <row r="10430" spans="1:4" x14ac:dyDescent="0.25">
      <c r="A10430" s="399">
        <v>88</v>
      </c>
      <c r="B10430" s="400" t="s">
        <v>16843</v>
      </c>
      <c r="C10430" s="399" t="s">
        <v>16729</v>
      </c>
      <c r="D10430" s="401">
        <v>11.29</v>
      </c>
    </row>
    <row r="10431" spans="1:4" x14ac:dyDescent="0.25">
      <c r="A10431" s="399">
        <v>82</v>
      </c>
      <c r="B10431" s="400" t="s">
        <v>16844</v>
      </c>
      <c r="C10431" s="399" t="s">
        <v>16729</v>
      </c>
      <c r="D10431" s="401">
        <v>211.35</v>
      </c>
    </row>
    <row r="10432" spans="1:4" x14ac:dyDescent="0.25">
      <c r="A10432" s="399">
        <v>105</v>
      </c>
      <c r="B10432" s="400" t="s">
        <v>16845</v>
      </c>
      <c r="C10432" s="399" t="s">
        <v>16729</v>
      </c>
      <c r="D10432" s="401">
        <v>299.48</v>
      </c>
    </row>
    <row r="10433" spans="1:4" x14ac:dyDescent="0.25">
      <c r="A10433" s="399">
        <v>39719</v>
      </c>
      <c r="B10433" s="400" t="s">
        <v>16846</v>
      </c>
      <c r="C10433" s="399" t="s">
        <v>80</v>
      </c>
      <c r="D10433" s="401">
        <v>155.72</v>
      </c>
    </row>
    <row r="10434" spans="1:4" x14ac:dyDescent="0.25">
      <c r="A10434" s="399">
        <v>3410</v>
      </c>
      <c r="B10434" s="400" t="s">
        <v>16847</v>
      </c>
      <c r="C10434" s="399" t="s">
        <v>69</v>
      </c>
      <c r="D10434" s="401">
        <v>35.03</v>
      </c>
    </row>
    <row r="10435" spans="1:4" x14ac:dyDescent="0.25">
      <c r="A10435" s="399">
        <v>4791</v>
      </c>
      <c r="B10435" s="400" t="s">
        <v>16848</v>
      </c>
      <c r="C10435" s="399" t="s">
        <v>69</v>
      </c>
      <c r="D10435" s="401">
        <v>49.59</v>
      </c>
    </row>
    <row r="10436" spans="1:4" x14ac:dyDescent="0.25">
      <c r="A10436" s="399">
        <v>157</v>
      </c>
      <c r="B10436" s="400" t="s">
        <v>16849</v>
      </c>
      <c r="C10436" s="399" t="s">
        <v>69</v>
      </c>
      <c r="D10436" s="401">
        <v>151.54</v>
      </c>
    </row>
    <row r="10437" spans="1:4" x14ac:dyDescent="0.25">
      <c r="A10437" s="399">
        <v>156</v>
      </c>
      <c r="B10437" s="400" t="s">
        <v>16850</v>
      </c>
      <c r="C10437" s="399" t="s">
        <v>69</v>
      </c>
      <c r="D10437" s="401">
        <v>53.95</v>
      </c>
    </row>
    <row r="10438" spans="1:4" x14ac:dyDescent="0.25">
      <c r="A10438" s="399">
        <v>131</v>
      </c>
      <c r="B10438" s="400" t="s">
        <v>16851</v>
      </c>
      <c r="C10438" s="399" t="s">
        <v>69</v>
      </c>
      <c r="D10438" s="401">
        <v>46.14</v>
      </c>
    </row>
    <row r="10439" spans="1:4" x14ac:dyDescent="0.25">
      <c r="A10439" s="399">
        <v>21114</v>
      </c>
      <c r="B10439" s="400" t="s">
        <v>16852</v>
      </c>
      <c r="C10439" s="399" t="s">
        <v>16729</v>
      </c>
      <c r="D10439" s="401">
        <v>30.69</v>
      </c>
    </row>
    <row r="10440" spans="1:4" x14ac:dyDescent="0.25">
      <c r="A10440" s="399">
        <v>119</v>
      </c>
      <c r="B10440" s="400" t="s">
        <v>16853</v>
      </c>
      <c r="C10440" s="399" t="s">
        <v>16729</v>
      </c>
      <c r="D10440" s="401">
        <v>7.78</v>
      </c>
    </row>
    <row r="10441" spans="1:4" x14ac:dyDescent="0.25">
      <c r="A10441" s="399">
        <v>122</v>
      </c>
      <c r="B10441" s="400" t="s">
        <v>16854</v>
      </c>
      <c r="C10441" s="399" t="s">
        <v>16729</v>
      </c>
      <c r="D10441" s="401">
        <v>59.86</v>
      </c>
    </row>
    <row r="10442" spans="1:4" x14ac:dyDescent="0.25">
      <c r="A10442" s="399">
        <v>20080</v>
      </c>
      <c r="B10442" s="400" t="s">
        <v>16855</v>
      </c>
      <c r="C10442" s="399" t="s">
        <v>16729</v>
      </c>
      <c r="D10442" s="401">
        <v>19.53</v>
      </c>
    </row>
    <row r="10443" spans="1:4" x14ac:dyDescent="0.25">
      <c r="A10443" s="399">
        <v>124</v>
      </c>
      <c r="B10443" s="400" t="s">
        <v>16856</v>
      </c>
      <c r="C10443" s="399" t="s">
        <v>80</v>
      </c>
      <c r="D10443" s="401">
        <v>17.79</v>
      </c>
    </row>
    <row r="10444" spans="1:4" x14ac:dyDescent="0.25">
      <c r="A10444" s="399">
        <v>7334</v>
      </c>
      <c r="B10444" s="400" t="s">
        <v>16857</v>
      </c>
      <c r="C10444" s="399" t="s">
        <v>80</v>
      </c>
      <c r="D10444" s="401">
        <v>15.95</v>
      </c>
    </row>
    <row r="10445" spans="1:4" x14ac:dyDescent="0.25">
      <c r="A10445" s="399">
        <v>45146</v>
      </c>
      <c r="B10445" s="400" t="s">
        <v>16858</v>
      </c>
      <c r="C10445" s="399" t="s">
        <v>69</v>
      </c>
      <c r="D10445" s="401">
        <v>34.119999999999997</v>
      </c>
    </row>
    <row r="10446" spans="1:4" x14ac:dyDescent="0.25">
      <c r="A10446" s="399">
        <v>123</v>
      </c>
      <c r="B10446" s="400" t="s">
        <v>16859</v>
      </c>
      <c r="C10446" s="399" t="s">
        <v>80</v>
      </c>
      <c r="D10446" s="401">
        <v>7.28</v>
      </c>
    </row>
    <row r="10447" spans="1:4" x14ac:dyDescent="0.25">
      <c r="A10447" s="399">
        <v>127</v>
      </c>
      <c r="B10447" s="400" t="s">
        <v>16860</v>
      </c>
      <c r="C10447" s="399" t="s">
        <v>80</v>
      </c>
      <c r="D10447" s="401">
        <v>17.38</v>
      </c>
    </row>
    <row r="10448" spans="1:4" x14ac:dyDescent="0.25">
      <c r="A10448" s="399">
        <v>133</v>
      </c>
      <c r="B10448" s="400" t="s">
        <v>16861</v>
      </c>
      <c r="C10448" s="399" t="s">
        <v>80</v>
      </c>
      <c r="D10448" s="401">
        <v>7.22</v>
      </c>
    </row>
    <row r="10449" spans="1:4" x14ac:dyDescent="0.25">
      <c r="A10449" s="399">
        <v>43617</v>
      </c>
      <c r="B10449" s="400" t="s">
        <v>16862</v>
      </c>
      <c r="C10449" s="399" t="s">
        <v>80</v>
      </c>
      <c r="D10449" s="401">
        <v>8.06</v>
      </c>
    </row>
    <row r="10450" spans="1:4" x14ac:dyDescent="0.25">
      <c r="A10450" s="399">
        <v>132</v>
      </c>
      <c r="B10450" s="400" t="s">
        <v>16863</v>
      </c>
      <c r="C10450" s="399" t="s">
        <v>80</v>
      </c>
      <c r="D10450" s="401">
        <v>7.48</v>
      </c>
    </row>
    <row r="10451" spans="1:4" x14ac:dyDescent="0.25">
      <c r="A10451" s="399">
        <v>43618</v>
      </c>
      <c r="B10451" s="400" t="s">
        <v>16864</v>
      </c>
      <c r="C10451" s="399" t="s">
        <v>69</v>
      </c>
      <c r="D10451" s="401">
        <v>18.84</v>
      </c>
    </row>
    <row r="10452" spans="1:4" x14ac:dyDescent="0.25">
      <c r="A10452" s="399">
        <v>37476</v>
      </c>
      <c r="B10452" s="400" t="s">
        <v>16865</v>
      </c>
      <c r="C10452" s="399" t="s">
        <v>16729</v>
      </c>
      <c r="D10452" s="401">
        <v>4425.88</v>
      </c>
    </row>
    <row r="10453" spans="1:4" x14ac:dyDescent="0.25">
      <c r="A10453" s="399">
        <v>37478</v>
      </c>
      <c r="B10453" s="400" t="s">
        <v>16866</v>
      </c>
      <c r="C10453" s="399" t="s">
        <v>16729</v>
      </c>
      <c r="D10453" s="401">
        <v>5543.52</v>
      </c>
    </row>
    <row r="10454" spans="1:4" x14ac:dyDescent="0.25">
      <c r="A10454" s="399">
        <v>37477</v>
      </c>
      <c r="B10454" s="400" t="s">
        <v>16867</v>
      </c>
      <c r="C10454" s="399" t="s">
        <v>16729</v>
      </c>
      <c r="D10454" s="401">
        <v>7510.58</v>
      </c>
    </row>
    <row r="10455" spans="1:4" x14ac:dyDescent="0.25">
      <c r="A10455" s="399">
        <v>37479</v>
      </c>
      <c r="B10455" s="400" t="s">
        <v>16868</v>
      </c>
      <c r="C10455" s="399" t="s">
        <v>16729</v>
      </c>
      <c r="D10455" s="401">
        <v>8907.64</v>
      </c>
    </row>
    <row r="10456" spans="1:4" x14ac:dyDescent="0.25">
      <c r="A10456" s="399">
        <v>4319</v>
      </c>
      <c r="B10456" s="400" t="s">
        <v>16869</v>
      </c>
      <c r="C10456" s="399" t="s">
        <v>16729</v>
      </c>
      <c r="D10456" s="401">
        <v>1.92</v>
      </c>
    </row>
    <row r="10457" spans="1:4" x14ac:dyDescent="0.25">
      <c r="A10457" s="399">
        <v>42409</v>
      </c>
      <c r="B10457" s="400" t="s">
        <v>16870</v>
      </c>
      <c r="C10457" s="399" t="s">
        <v>69</v>
      </c>
      <c r="D10457" s="401">
        <v>11.86</v>
      </c>
    </row>
    <row r="10458" spans="1:4" x14ac:dyDescent="0.25">
      <c r="A10458" s="399">
        <v>40553</v>
      </c>
      <c r="B10458" s="400" t="s">
        <v>16871</v>
      </c>
      <c r="C10458" s="399" t="s">
        <v>71</v>
      </c>
      <c r="D10458" s="401">
        <v>60</v>
      </c>
    </row>
    <row r="10459" spans="1:4" x14ac:dyDescent="0.25">
      <c r="A10459" s="399">
        <v>6114</v>
      </c>
      <c r="B10459" s="400" t="s">
        <v>16872</v>
      </c>
      <c r="C10459" s="399" t="s">
        <v>4</v>
      </c>
      <c r="D10459" s="401">
        <v>23.87</v>
      </c>
    </row>
    <row r="10460" spans="1:4" x14ac:dyDescent="0.25">
      <c r="A10460" s="399">
        <v>40912</v>
      </c>
      <c r="B10460" s="400" t="s">
        <v>16873</v>
      </c>
      <c r="C10460" s="399" t="s">
        <v>85</v>
      </c>
      <c r="D10460" s="401">
        <v>4182.3100000000004</v>
      </c>
    </row>
    <row r="10461" spans="1:4" x14ac:dyDescent="0.25">
      <c r="A10461" s="399">
        <v>247</v>
      </c>
      <c r="B10461" s="400" t="s">
        <v>16874</v>
      </c>
      <c r="C10461" s="399" t="s">
        <v>4</v>
      </c>
      <c r="D10461" s="401">
        <v>23.87</v>
      </c>
    </row>
    <row r="10462" spans="1:4" x14ac:dyDescent="0.25">
      <c r="A10462" s="399">
        <v>40919</v>
      </c>
      <c r="B10462" s="400" t="s">
        <v>16875</v>
      </c>
      <c r="C10462" s="399" t="s">
        <v>85</v>
      </c>
      <c r="D10462" s="401">
        <v>4182.3100000000004</v>
      </c>
    </row>
    <row r="10463" spans="1:4" x14ac:dyDescent="0.25">
      <c r="A10463" s="399">
        <v>44499</v>
      </c>
      <c r="B10463" s="400" t="s">
        <v>16876</v>
      </c>
      <c r="C10463" s="399" t="s">
        <v>4</v>
      </c>
      <c r="D10463" s="401">
        <v>23.87</v>
      </c>
    </row>
    <row r="10464" spans="1:4" x14ac:dyDescent="0.25">
      <c r="A10464" s="399">
        <v>40984</v>
      </c>
      <c r="B10464" s="400" t="s">
        <v>16877</v>
      </c>
      <c r="C10464" s="399" t="s">
        <v>85</v>
      </c>
      <c r="D10464" s="401">
        <v>4182.3100000000004</v>
      </c>
    </row>
    <row r="10465" spans="1:4" x14ac:dyDescent="0.25">
      <c r="A10465" s="399">
        <v>248</v>
      </c>
      <c r="B10465" s="400" t="s">
        <v>16878</v>
      </c>
      <c r="C10465" s="399" t="s">
        <v>4</v>
      </c>
      <c r="D10465" s="401">
        <v>21.44</v>
      </c>
    </row>
    <row r="10466" spans="1:4" x14ac:dyDescent="0.25">
      <c r="A10466" s="399">
        <v>41086</v>
      </c>
      <c r="B10466" s="400" t="s">
        <v>16879</v>
      </c>
      <c r="C10466" s="399" t="s">
        <v>85</v>
      </c>
      <c r="D10466" s="401">
        <v>3757.05</v>
      </c>
    </row>
    <row r="10467" spans="1:4" x14ac:dyDescent="0.25">
      <c r="A10467" s="399">
        <v>34466</v>
      </c>
      <c r="B10467" s="400" t="s">
        <v>16880</v>
      </c>
      <c r="C10467" s="399" t="s">
        <v>4</v>
      </c>
      <c r="D10467" s="401">
        <v>23.87</v>
      </c>
    </row>
    <row r="10468" spans="1:4" x14ac:dyDescent="0.25">
      <c r="A10468" s="399">
        <v>41083</v>
      </c>
      <c r="B10468" s="400" t="s">
        <v>16881</v>
      </c>
      <c r="C10468" s="399" t="s">
        <v>85</v>
      </c>
      <c r="D10468" s="401">
        <v>4182.3100000000004</v>
      </c>
    </row>
    <row r="10469" spans="1:4" x14ac:dyDescent="0.25">
      <c r="A10469" s="399">
        <v>252</v>
      </c>
      <c r="B10469" s="400" t="s">
        <v>16882</v>
      </c>
      <c r="C10469" s="399" t="s">
        <v>4</v>
      </c>
      <c r="D10469" s="401">
        <v>23.87</v>
      </c>
    </row>
    <row r="10470" spans="1:4" x14ac:dyDescent="0.25">
      <c r="A10470" s="399">
        <v>40909</v>
      </c>
      <c r="B10470" s="400" t="s">
        <v>16883</v>
      </c>
      <c r="C10470" s="399" t="s">
        <v>85</v>
      </c>
      <c r="D10470" s="401">
        <v>4182.3100000000004</v>
      </c>
    </row>
    <row r="10471" spans="1:4" x14ac:dyDescent="0.25">
      <c r="A10471" s="399">
        <v>242</v>
      </c>
      <c r="B10471" s="400" t="s">
        <v>16884</v>
      </c>
      <c r="C10471" s="399" t="s">
        <v>4</v>
      </c>
      <c r="D10471" s="401">
        <v>22.94</v>
      </c>
    </row>
    <row r="10472" spans="1:4" x14ac:dyDescent="0.25">
      <c r="A10472" s="399">
        <v>41085</v>
      </c>
      <c r="B10472" s="400" t="s">
        <v>16885</v>
      </c>
      <c r="C10472" s="399" t="s">
        <v>85</v>
      </c>
      <c r="D10472" s="401">
        <v>4020.48</v>
      </c>
    </row>
    <row r="10473" spans="1:4" x14ac:dyDescent="0.25">
      <c r="A10473" s="399">
        <v>427</v>
      </c>
      <c r="B10473" s="400" t="s">
        <v>16886</v>
      </c>
      <c r="C10473" s="399" t="s">
        <v>16729</v>
      </c>
      <c r="D10473" s="401">
        <v>6.55</v>
      </c>
    </row>
    <row r="10474" spans="1:4" x14ac:dyDescent="0.25">
      <c r="A10474" s="399">
        <v>417</v>
      </c>
      <c r="B10474" s="400" t="s">
        <v>16887</v>
      </c>
      <c r="C10474" s="399" t="s">
        <v>16729</v>
      </c>
      <c r="D10474" s="401">
        <v>3.08</v>
      </c>
    </row>
    <row r="10475" spans="1:4" x14ac:dyDescent="0.25">
      <c r="A10475" s="399">
        <v>11273</v>
      </c>
      <c r="B10475" s="400" t="s">
        <v>16888</v>
      </c>
      <c r="C10475" s="399" t="s">
        <v>16729</v>
      </c>
      <c r="D10475" s="401">
        <v>9.58</v>
      </c>
    </row>
    <row r="10476" spans="1:4" x14ac:dyDescent="0.25">
      <c r="A10476" s="399">
        <v>11272</v>
      </c>
      <c r="B10476" s="400" t="s">
        <v>16889</v>
      </c>
      <c r="C10476" s="399" t="s">
        <v>16729</v>
      </c>
      <c r="D10476" s="401">
        <v>5.78</v>
      </c>
    </row>
    <row r="10477" spans="1:4" x14ac:dyDescent="0.25">
      <c r="A10477" s="399">
        <v>11275</v>
      </c>
      <c r="B10477" s="400" t="s">
        <v>16890</v>
      </c>
      <c r="C10477" s="399" t="s">
        <v>16729</v>
      </c>
      <c r="D10477" s="401">
        <v>2.3199999999999998</v>
      </c>
    </row>
    <row r="10478" spans="1:4" x14ac:dyDescent="0.25">
      <c r="A10478" s="399">
        <v>11274</v>
      </c>
      <c r="B10478" s="400" t="s">
        <v>16891</v>
      </c>
      <c r="C10478" s="399" t="s">
        <v>16729</v>
      </c>
      <c r="D10478" s="401">
        <v>1.77</v>
      </c>
    </row>
    <row r="10479" spans="1:4" x14ac:dyDescent="0.25">
      <c r="A10479" s="399">
        <v>45250</v>
      </c>
      <c r="B10479" s="400" t="s">
        <v>21612</v>
      </c>
      <c r="C10479" s="399" t="s">
        <v>16729</v>
      </c>
      <c r="D10479" s="401">
        <v>35.32</v>
      </c>
    </row>
    <row r="10480" spans="1:4" x14ac:dyDescent="0.25">
      <c r="A10480" s="399">
        <v>38470</v>
      </c>
      <c r="B10480" s="400" t="s">
        <v>16892</v>
      </c>
      <c r="C10480" s="399" t="s">
        <v>16729</v>
      </c>
      <c r="D10480" s="401">
        <v>36.159999999999997</v>
      </c>
    </row>
    <row r="10481" spans="1:4" x14ac:dyDescent="0.25">
      <c r="A10481" s="399">
        <v>38547</v>
      </c>
      <c r="B10481" s="400" t="s">
        <v>16893</v>
      </c>
      <c r="C10481" s="399" t="s">
        <v>16729</v>
      </c>
      <c r="D10481" s="401">
        <v>240.07</v>
      </c>
    </row>
    <row r="10482" spans="1:4" x14ac:dyDescent="0.25">
      <c r="A10482" s="399">
        <v>38467</v>
      </c>
      <c r="B10482" s="400" t="s">
        <v>16894</v>
      </c>
      <c r="C10482" s="399" t="s">
        <v>16729</v>
      </c>
      <c r="D10482" s="401">
        <v>136.13</v>
      </c>
    </row>
    <row r="10483" spans="1:4" x14ac:dyDescent="0.25">
      <c r="A10483" s="399">
        <v>38468</v>
      </c>
      <c r="B10483" s="400" t="s">
        <v>16895</v>
      </c>
      <c r="C10483" s="399" t="s">
        <v>16729</v>
      </c>
      <c r="D10483" s="401">
        <v>169.93</v>
      </c>
    </row>
    <row r="10484" spans="1:4" x14ac:dyDescent="0.25">
      <c r="A10484" s="399">
        <v>38469</v>
      </c>
      <c r="B10484" s="400" t="s">
        <v>16896</v>
      </c>
      <c r="C10484" s="399" t="s">
        <v>16729</v>
      </c>
      <c r="D10484" s="401">
        <v>229.23</v>
      </c>
    </row>
    <row r="10485" spans="1:4" x14ac:dyDescent="0.25">
      <c r="A10485" s="399">
        <v>45197</v>
      </c>
      <c r="B10485" s="400" t="s">
        <v>21613</v>
      </c>
      <c r="C10485" s="399" t="s">
        <v>16729</v>
      </c>
      <c r="D10485" s="401">
        <v>182.82</v>
      </c>
    </row>
    <row r="10486" spans="1:4" x14ac:dyDescent="0.25">
      <c r="A10486" s="399">
        <v>38471</v>
      </c>
      <c r="B10486" s="400" t="s">
        <v>16897</v>
      </c>
      <c r="C10486" s="399" t="s">
        <v>16729</v>
      </c>
      <c r="D10486" s="401">
        <v>245.17</v>
      </c>
    </row>
    <row r="10487" spans="1:4" x14ac:dyDescent="0.25">
      <c r="A10487" s="399">
        <v>45206</v>
      </c>
      <c r="B10487" s="400" t="s">
        <v>21614</v>
      </c>
      <c r="C10487" s="399" t="s">
        <v>16729</v>
      </c>
      <c r="D10487" s="401">
        <v>48.44</v>
      </c>
    </row>
    <row r="10488" spans="1:4" x14ac:dyDescent="0.25">
      <c r="A10488" s="399">
        <v>37370</v>
      </c>
      <c r="B10488" s="400" t="s">
        <v>16898</v>
      </c>
      <c r="C10488" s="399" t="s">
        <v>4</v>
      </c>
      <c r="D10488" s="401">
        <v>4.33</v>
      </c>
    </row>
    <row r="10489" spans="1:4" x14ac:dyDescent="0.25">
      <c r="A10489" s="399">
        <v>40862</v>
      </c>
      <c r="B10489" s="400" t="s">
        <v>16899</v>
      </c>
      <c r="C10489" s="399" t="s">
        <v>85</v>
      </c>
      <c r="D10489" s="401">
        <v>817.31</v>
      </c>
    </row>
    <row r="10490" spans="1:4" x14ac:dyDescent="0.25">
      <c r="A10490" s="399">
        <v>10658</v>
      </c>
      <c r="B10490" s="400" t="s">
        <v>16900</v>
      </c>
      <c r="C10490" s="399" t="s">
        <v>16729</v>
      </c>
      <c r="D10490" s="401">
        <v>10408.950000000001</v>
      </c>
    </row>
    <row r="10491" spans="1:4" x14ac:dyDescent="0.25">
      <c r="A10491" s="399">
        <v>253</v>
      </c>
      <c r="B10491" s="400" t="s">
        <v>16901</v>
      </c>
      <c r="C10491" s="399" t="s">
        <v>4</v>
      </c>
      <c r="D10491" s="401">
        <v>38.049999999999997</v>
      </c>
    </row>
    <row r="10492" spans="1:4" x14ac:dyDescent="0.25">
      <c r="A10492" s="399">
        <v>40809</v>
      </c>
      <c r="B10492" s="400" t="s">
        <v>16902</v>
      </c>
      <c r="C10492" s="399" t="s">
        <v>85</v>
      </c>
      <c r="D10492" s="401">
        <v>6664.67</v>
      </c>
    </row>
    <row r="10493" spans="1:4" x14ac:dyDescent="0.25">
      <c r="A10493" s="399">
        <v>42428</v>
      </c>
      <c r="B10493" s="400" t="s">
        <v>16903</v>
      </c>
      <c r="C10493" s="399" t="s">
        <v>16729</v>
      </c>
      <c r="D10493" s="401">
        <v>2271</v>
      </c>
    </row>
    <row r="10494" spans="1:4" x14ac:dyDescent="0.25">
      <c r="A10494" s="399">
        <v>301</v>
      </c>
      <c r="B10494" s="400" t="s">
        <v>16904</v>
      </c>
      <c r="C10494" s="399" t="s">
        <v>16729</v>
      </c>
      <c r="D10494" s="401">
        <v>2.76</v>
      </c>
    </row>
    <row r="10495" spans="1:4" x14ac:dyDescent="0.25">
      <c r="A10495" s="399">
        <v>296</v>
      </c>
      <c r="B10495" s="400" t="s">
        <v>16905</v>
      </c>
      <c r="C10495" s="399" t="s">
        <v>16729</v>
      </c>
      <c r="D10495" s="401">
        <v>1.56</v>
      </c>
    </row>
    <row r="10496" spans="1:4" x14ac:dyDescent="0.25">
      <c r="A10496" s="399">
        <v>297</v>
      </c>
      <c r="B10496" s="400" t="s">
        <v>16906</v>
      </c>
      <c r="C10496" s="399" t="s">
        <v>16729</v>
      </c>
      <c r="D10496" s="401">
        <v>2.29</v>
      </c>
    </row>
    <row r="10497" spans="1:4" x14ac:dyDescent="0.25">
      <c r="A10497" s="399">
        <v>299</v>
      </c>
      <c r="B10497" s="400" t="s">
        <v>16907</v>
      </c>
      <c r="C10497" s="399" t="s">
        <v>16729</v>
      </c>
      <c r="D10497" s="401">
        <v>3.24</v>
      </c>
    </row>
    <row r="10498" spans="1:4" x14ac:dyDescent="0.25">
      <c r="A10498" s="399">
        <v>300</v>
      </c>
      <c r="B10498" s="400" t="s">
        <v>16908</v>
      </c>
      <c r="C10498" s="399" t="s">
        <v>16729</v>
      </c>
      <c r="D10498" s="401">
        <v>11.2</v>
      </c>
    </row>
    <row r="10499" spans="1:4" x14ac:dyDescent="0.25">
      <c r="A10499" s="399">
        <v>20085</v>
      </c>
      <c r="B10499" s="400" t="s">
        <v>16909</v>
      </c>
      <c r="C10499" s="399" t="s">
        <v>16729</v>
      </c>
      <c r="D10499" s="401">
        <v>2.0499999999999998</v>
      </c>
    </row>
    <row r="10500" spans="1:4" x14ac:dyDescent="0.25">
      <c r="A10500" s="399">
        <v>298</v>
      </c>
      <c r="B10500" s="400" t="s">
        <v>16910</v>
      </c>
      <c r="C10500" s="399" t="s">
        <v>16729</v>
      </c>
      <c r="D10500" s="401">
        <v>2.4900000000000002</v>
      </c>
    </row>
    <row r="10501" spans="1:4" x14ac:dyDescent="0.25">
      <c r="A10501" s="399">
        <v>311</v>
      </c>
      <c r="B10501" s="400" t="s">
        <v>16911</v>
      </c>
      <c r="C10501" s="399" t="s">
        <v>16729</v>
      </c>
      <c r="D10501" s="401">
        <v>9.24</v>
      </c>
    </row>
    <row r="10502" spans="1:4" x14ac:dyDescent="0.25">
      <c r="A10502" s="399">
        <v>318</v>
      </c>
      <c r="B10502" s="400" t="s">
        <v>16912</v>
      </c>
      <c r="C10502" s="399" t="s">
        <v>16729</v>
      </c>
      <c r="D10502" s="401">
        <v>18.61</v>
      </c>
    </row>
    <row r="10503" spans="1:4" x14ac:dyDescent="0.25">
      <c r="A10503" s="399">
        <v>319</v>
      </c>
      <c r="B10503" s="400" t="s">
        <v>16913</v>
      </c>
      <c r="C10503" s="399" t="s">
        <v>16729</v>
      </c>
      <c r="D10503" s="401">
        <v>29.17</v>
      </c>
    </row>
    <row r="10504" spans="1:4" x14ac:dyDescent="0.25">
      <c r="A10504" s="399">
        <v>303</v>
      </c>
      <c r="B10504" s="400" t="s">
        <v>16914</v>
      </c>
      <c r="C10504" s="399" t="s">
        <v>16729</v>
      </c>
      <c r="D10504" s="401">
        <v>3.05</v>
      </c>
    </row>
    <row r="10505" spans="1:4" x14ac:dyDescent="0.25">
      <c r="A10505" s="399">
        <v>305</v>
      </c>
      <c r="B10505" s="400" t="s">
        <v>16915</v>
      </c>
      <c r="C10505" s="399" t="s">
        <v>16729</v>
      </c>
      <c r="D10505" s="401">
        <v>9.6199999999999992</v>
      </c>
    </row>
    <row r="10506" spans="1:4" x14ac:dyDescent="0.25">
      <c r="A10506" s="399">
        <v>306</v>
      </c>
      <c r="B10506" s="400" t="s">
        <v>16916</v>
      </c>
      <c r="C10506" s="399" t="s">
        <v>16729</v>
      </c>
      <c r="D10506" s="401">
        <v>14.58</v>
      </c>
    </row>
    <row r="10507" spans="1:4" x14ac:dyDescent="0.25">
      <c r="A10507" s="399">
        <v>307</v>
      </c>
      <c r="B10507" s="400" t="s">
        <v>16917</v>
      </c>
      <c r="C10507" s="399" t="s">
        <v>16729</v>
      </c>
      <c r="D10507" s="401">
        <v>36.85</v>
      </c>
    </row>
    <row r="10508" spans="1:4" x14ac:dyDescent="0.25">
      <c r="A10508" s="399">
        <v>309</v>
      </c>
      <c r="B10508" s="400" t="s">
        <v>16918</v>
      </c>
      <c r="C10508" s="399" t="s">
        <v>16729</v>
      </c>
      <c r="D10508" s="401">
        <v>60.37</v>
      </c>
    </row>
    <row r="10509" spans="1:4" x14ac:dyDescent="0.25">
      <c r="A10509" s="399">
        <v>310</v>
      </c>
      <c r="B10509" s="400" t="s">
        <v>16919</v>
      </c>
      <c r="C10509" s="399" t="s">
        <v>16729</v>
      </c>
      <c r="D10509" s="401">
        <v>83.67</v>
      </c>
    </row>
    <row r="10510" spans="1:4" x14ac:dyDescent="0.25">
      <c r="A10510" s="399">
        <v>308</v>
      </c>
      <c r="B10510" s="400" t="s">
        <v>16920</v>
      </c>
      <c r="C10510" s="399" t="s">
        <v>16729</v>
      </c>
      <c r="D10510" s="401">
        <v>82.25</v>
      </c>
    </row>
    <row r="10511" spans="1:4" x14ac:dyDescent="0.25">
      <c r="A10511" s="399">
        <v>328</v>
      </c>
      <c r="B10511" s="400" t="s">
        <v>16921</v>
      </c>
      <c r="C10511" s="399" t="s">
        <v>16729</v>
      </c>
      <c r="D10511" s="401">
        <v>7.31</v>
      </c>
    </row>
    <row r="10512" spans="1:4" x14ac:dyDescent="0.25">
      <c r="A10512" s="399">
        <v>325</v>
      </c>
      <c r="B10512" s="400" t="s">
        <v>16922</v>
      </c>
      <c r="C10512" s="399" t="s">
        <v>16729</v>
      </c>
      <c r="D10512" s="401">
        <v>2.16</v>
      </c>
    </row>
    <row r="10513" spans="1:4" x14ac:dyDescent="0.25">
      <c r="A10513" s="399">
        <v>20326</v>
      </c>
      <c r="B10513" s="400" t="s">
        <v>16923</v>
      </c>
      <c r="C10513" s="399" t="s">
        <v>16729</v>
      </c>
      <c r="D10513" s="401">
        <v>3.95</v>
      </c>
    </row>
    <row r="10514" spans="1:4" x14ac:dyDescent="0.25">
      <c r="A10514" s="399">
        <v>329</v>
      </c>
      <c r="B10514" s="400" t="s">
        <v>16924</v>
      </c>
      <c r="C10514" s="399" t="s">
        <v>16729</v>
      </c>
      <c r="D10514" s="401">
        <v>6.11</v>
      </c>
    </row>
    <row r="10515" spans="1:4" x14ac:dyDescent="0.25">
      <c r="A10515" s="399">
        <v>39642</v>
      </c>
      <c r="B10515" s="400" t="s">
        <v>16925</v>
      </c>
      <c r="C10515" s="399" t="s">
        <v>16729</v>
      </c>
      <c r="D10515" s="401">
        <v>2.71</v>
      </c>
    </row>
    <row r="10516" spans="1:4" x14ac:dyDescent="0.25">
      <c r="A10516" s="399">
        <v>39641</v>
      </c>
      <c r="B10516" s="400" t="s">
        <v>16926</v>
      </c>
      <c r="C10516" s="399" t="s">
        <v>16729</v>
      </c>
      <c r="D10516" s="401">
        <v>2.38</v>
      </c>
    </row>
    <row r="10517" spans="1:4" x14ac:dyDescent="0.25">
      <c r="A10517" s="399">
        <v>39643</v>
      </c>
      <c r="B10517" s="400" t="s">
        <v>16927</v>
      </c>
      <c r="C10517" s="399" t="s">
        <v>16729</v>
      </c>
      <c r="D10517" s="401">
        <v>3.18</v>
      </c>
    </row>
    <row r="10518" spans="1:4" x14ac:dyDescent="0.25">
      <c r="A10518" s="399">
        <v>39644</v>
      </c>
      <c r="B10518" s="400" t="s">
        <v>16928</v>
      </c>
      <c r="C10518" s="399" t="s">
        <v>16729</v>
      </c>
      <c r="D10518" s="401">
        <v>4.93</v>
      </c>
    </row>
    <row r="10519" spans="1:4" x14ac:dyDescent="0.25">
      <c r="A10519" s="399">
        <v>39645</v>
      </c>
      <c r="B10519" s="400" t="s">
        <v>16929</v>
      </c>
      <c r="C10519" s="399" t="s">
        <v>16729</v>
      </c>
      <c r="D10519" s="401">
        <v>5.4</v>
      </c>
    </row>
    <row r="10520" spans="1:4" x14ac:dyDescent="0.25">
      <c r="A10520" s="399">
        <v>41610</v>
      </c>
      <c r="B10520" s="400" t="s">
        <v>16930</v>
      </c>
      <c r="C10520" s="399" t="s">
        <v>16729</v>
      </c>
      <c r="D10520" s="401">
        <v>821.11</v>
      </c>
    </row>
    <row r="10521" spans="1:4" x14ac:dyDescent="0.25">
      <c r="A10521" s="399">
        <v>41611</v>
      </c>
      <c r="B10521" s="400" t="s">
        <v>16931</v>
      </c>
      <c r="C10521" s="399" t="s">
        <v>16729</v>
      </c>
      <c r="D10521" s="401">
        <v>1294.23</v>
      </c>
    </row>
    <row r="10522" spans="1:4" x14ac:dyDescent="0.25">
      <c r="A10522" s="399">
        <v>41612</v>
      </c>
      <c r="B10522" s="400" t="s">
        <v>16932</v>
      </c>
      <c r="C10522" s="399" t="s">
        <v>16729</v>
      </c>
      <c r="D10522" s="401">
        <v>1817.29</v>
      </c>
    </row>
    <row r="10523" spans="1:4" x14ac:dyDescent="0.25">
      <c r="A10523" s="399">
        <v>41637</v>
      </c>
      <c r="B10523" s="400" t="s">
        <v>16933</v>
      </c>
      <c r="C10523" s="399" t="s">
        <v>16729</v>
      </c>
      <c r="D10523" s="401">
        <v>169.88</v>
      </c>
    </row>
    <row r="10524" spans="1:4" x14ac:dyDescent="0.25">
      <c r="A10524" s="399">
        <v>41638</v>
      </c>
      <c r="B10524" s="400" t="s">
        <v>16934</v>
      </c>
      <c r="C10524" s="399" t="s">
        <v>16729</v>
      </c>
      <c r="D10524" s="401">
        <v>221.29</v>
      </c>
    </row>
    <row r="10525" spans="1:4" x14ac:dyDescent="0.25">
      <c r="A10525" s="399">
        <v>41639</v>
      </c>
      <c r="B10525" s="400" t="s">
        <v>16935</v>
      </c>
      <c r="C10525" s="399" t="s">
        <v>16729</v>
      </c>
      <c r="D10525" s="401">
        <v>535.35</v>
      </c>
    </row>
    <row r="10526" spans="1:4" x14ac:dyDescent="0.25">
      <c r="A10526" s="399">
        <v>11789</v>
      </c>
      <c r="B10526" s="400" t="s">
        <v>16936</v>
      </c>
      <c r="C10526" s="399" t="s">
        <v>16729</v>
      </c>
      <c r="D10526" s="401">
        <v>0.87</v>
      </c>
    </row>
    <row r="10527" spans="1:4" x14ac:dyDescent="0.25">
      <c r="A10527" s="399">
        <v>20975</v>
      </c>
      <c r="B10527" s="400" t="s">
        <v>16937</v>
      </c>
      <c r="C10527" s="399" t="s">
        <v>16729</v>
      </c>
      <c r="D10527" s="401">
        <v>22.67</v>
      </c>
    </row>
    <row r="10528" spans="1:4" x14ac:dyDescent="0.25">
      <c r="A10528" s="399">
        <v>20976</v>
      </c>
      <c r="B10528" s="400" t="s">
        <v>16938</v>
      </c>
      <c r="C10528" s="399" t="s">
        <v>16729</v>
      </c>
      <c r="D10528" s="401">
        <v>34.25</v>
      </c>
    </row>
    <row r="10529" spans="1:4" x14ac:dyDescent="0.25">
      <c r="A10529" s="399">
        <v>6138</v>
      </c>
      <c r="B10529" s="400" t="s">
        <v>16939</v>
      </c>
      <c r="C10529" s="399" t="s">
        <v>16729</v>
      </c>
      <c r="D10529" s="401">
        <v>11.03</v>
      </c>
    </row>
    <row r="10530" spans="1:4" x14ac:dyDescent="0.25">
      <c r="A10530" s="399">
        <v>40340</v>
      </c>
      <c r="B10530" s="400" t="s">
        <v>16940</v>
      </c>
      <c r="C10530" s="399" t="s">
        <v>16729</v>
      </c>
      <c r="D10530" s="401">
        <v>20.3</v>
      </c>
    </row>
    <row r="10531" spans="1:4" x14ac:dyDescent="0.25">
      <c r="A10531" s="399">
        <v>40341</v>
      </c>
      <c r="B10531" s="400" t="s">
        <v>16941</v>
      </c>
      <c r="C10531" s="399" t="s">
        <v>16729</v>
      </c>
      <c r="D10531" s="401">
        <v>24.23</v>
      </c>
    </row>
    <row r="10532" spans="1:4" x14ac:dyDescent="0.25">
      <c r="A10532" s="399">
        <v>40342</v>
      </c>
      <c r="B10532" s="400" t="s">
        <v>16942</v>
      </c>
      <c r="C10532" s="399" t="s">
        <v>16729</v>
      </c>
      <c r="D10532" s="401">
        <v>28.9</v>
      </c>
    </row>
    <row r="10533" spans="1:4" x14ac:dyDescent="0.25">
      <c r="A10533" s="399">
        <v>40343</v>
      </c>
      <c r="B10533" s="400" t="s">
        <v>16943</v>
      </c>
      <c r="C10533" s="399" t="s">
        <v>16729</v>
      </c>
      <c r="D10533" s="401">
        <v>34.270000000000003</v>
      </c>
    </row>
    <row r="10534" spans="1:4" x14ac:dyDescent="0.25">
      <c r="A10534" s="399">
        <v>40344</v>
      </c>
      <c r="B10534" s="400" t="s">
        <v>16944</v>
      </c>
      <c r="C10534" s="399" t="s">
        <v>16729</v>
      </c>
      <c r="D10534" s="401">
        <v>46.73</v>
      </c>
    </row>
    <row r="10535" spans="1:4" x14ac:dyDescent="0.25">
      <c r="A10535" s="399">
        <v>40345</v>
      </c>
      <c r="B10535" s="400" t="s">
        <v>16945</v>
      </c>
      <c r="C10535" s="399" t="s">
        <v>16729</v>
      </c>
      <c r="D10535" s="401">
        <v>57.58</v>
      </c>
    </row>
    <row r="10536" spans="1:4" x14ac:dyDescent="0.25">
      <c r="A10536" s="399">
        <v>40346</v>
      </c>
      <c r="B10536" s="400" t="s">
        <v>16946</v>
      </c>
      <c r="C10536" s="399" t="s">
        <v>16729</v>
      </c>
      <c r="D10536" s="401">
        <v>66.790000000000006</v>
      </c>
    </row>
    <row r="10537" spans="1:4" x14ac:dyDescent="0.25">
      <c r="A10537" s="399">
        <v>40347</v>
      </c>
      <c r="B10537" s="400" t="s">
        <v>16947</v>
      </c>
      <c r="C10537" s="399" t="s">
        <v>16729</v>
      </c>
      <c r="D10537" s="401">
        <v>83.91</v>
      </c>
    </row>
    <row r="10538" spans="1:4" x14ac:dyDescent="0.25">
      <c r="A10538" s="399">
        <v>43424</v>
      </c>
      <c r="B10538" s="400" t="s">
        <v>16948</v>
      </c>
      <c r="C10538" s="399" t="s">
        <v>16729</v>
      </c>
      <c r="D10538" s="401">
        <v>687.95</v>
      </c>
    </row>
    <row r="10539" spans="1:4" x14ac:dyDescent="0.25">
      <c r="A10539" s="399">
        <v>43426</v>
      </c>
      <c r="B10539" s="400" t="s">
        <v>16949</v>
      </c>
      <c r="C10539" s="399" t="s">
        <v>16729</v>
      </c>
      <c r="D10539" s="401">
        <v>2372.7600000000002</v>
      </c>
    </row>
    <row r="10540" spans="1:4" x14ac:dyDescent="0.25">
      <c r="A10540" s="399">
        <v>12565</v>
      </c>
      <c r="B10540" s="400" t="s">
        <v>16950</v>
      </c>
      <c r="C10540" s="399" t="s">
        <v>16729</v>
      </c>
      <c r="D10540" s="401">
        <v>832.09</v>
      </c>
    </row>
    <row r="10541" spans="1:4" x14ac:dyDescent="0.25">
      <c r="A10541" s="399">
        <v>12567</v>
      </c>
      <c r="B10541" s="400" t="s">
        <v>16951</v>
      </c>
      <c r="C10541" s="399" t="s">
        <v>16729</v>
      </c>
      <c r="D10541" s="401">
        <v>1117.6400000000001</v>
      </c>
    </row>
    <row r="10542" spans="1:4" x14ac:dyDescent="0.25">
      <c r="A10542" s="399">
        <v>12568</v>
      </c>
      <c r="B10542" s="400" t="s">
        <v>16952</v>
      </c>
      <c r="C10542" s="399" t="s">
        <v>16729</v>
      </c>
      <c r="D10542" s="401">
        <v>1564.7</v>
      </c>
    </row>
    <row r="10543" spans="1:4" x14ac:dyDescent="0.25">
      <c r="A10543" s="399">
        <v>43441</v>
      </c>
      <c r="B10543" s="400" t="s">
        <v>16953</v>
      </c>
      <c r="C10543" s="399" t="s">
        <v>16729</v>
      </c>
      <c r="D10543" s="401">
        <v>201.17</v>
      </c>
    </row>
    <row r="10544" spans="1:4" x14ac:dyDescent="0.25">
      <c r="A10544" s="399">
        <v>43423</v>
      </c>
      <c r="B10544" s="400" t="s">
        <v>16954</v>
      </c>
      <c r="C10544" s="399" t="s">
        <v>16729</v>
      </c>
      <c r="D10544" s="401">
        <v>93.88</v>
      </c>
    </row>
    <row r="10545" spans="1:4" x14ac:dyDescent="0.25">
      <c r="A10545" s="399">
        <v>12532</v>
      </c>
      <c r="B10545" s="400" t="s">
        <v>16955</v>
      </c>
      <c r="C10545" s="399" t="s">
        <v>16729</v>
      </c>
      <c r="D10545" s="401">
        <v>144.79</v>
      </c>
    </row>
    <row r="10546" spans="1:4" x14ac:dyDescent="0.25">
      <c r="A10546" s="399">
        <v>43444</v>
      </c>
      <c r="B10546" s="400" t="s">
        <v>16956</v>
      </c>
      <c r="C10546" s="399" t="s">
        <v>16729</v>
      </c>
      <c r="D10546" s="401">
        <v>486.17</v>
      </c>
    </row>
    <row r="10547" spans="1:4" x14ac:dyDescent="0.25">
      <c r="A10547" s="399">
        <v>12551</v>
      </c>
      <c r="B10547" s="400" t="s">
        <v>16957</v>
      </c>
      <c r="C10547" s="399" t="s">
        <v>16729</v>
      </c>
      <c r="D10547" s="401">
        <v>346.87</v>
      </c>
    </row>
    <row r="10548" spans="1:4" x14ac:dyDescent="0.25">
      <c r="A10548" s="399">
        <v>43442</v>
      </c>
      <c r="B10548" s="400" t="s">
        <v>16958</v>
      </c>
      <c r="C10548" s="399" t="s">
        <v>16729</v>
      </c>
      <c r="D10548" s="401">
        <v>268.23</v>
      </c>
    </row>
    <row r="10549" spans="1:4" x14ac:dyDescent="0.25">
      <c r="A10549" s="399">
        <v>43443</v>
      </c>
      <c r="B10549" s="400" t="s">
        <v>16959</v>
      </c>
      <c r="C10549" s="399" t="s">
        <v>16729</v>
      </c>
      <c r="D10549" s="401">
        <v>352.05</v>
      </c>
    </row>
    <row r="10550" spans="1:4" x14ac:dyDescent="0.25">
      <c r="A10550" s="399">
        <v>12544</v>
      </c>
      <c r="B10550" s="400" t="s">
        <v>16960</v>
      </c>
      <c r="C10550" s="399" t="s">
        <v>16729</v>
      </c>
      <c r="D10550" s="401">
        <v>189.99</v>
      </c>
    </row>
    <row r="10551" spans="1:4" x14ac:dyDescent="0.25">
      <c r="A10551" s="399">
        <v>12547</v>
      </c>
      <c r="B10551" s="400" t="s">
        <v>16961</v>
      </c>
      <c r="C10551" s="399" t="s">
        <v>16729</v>
      </c>
      <c r="D10551" s="401">
        <v>255.53</v>
      </c>
    </row>
    <row r="10552" spans="1:4" x14ac:dyDescent="0.25">
      <c r="A10552" s="399">
        <v>43445</v>
      </c>
      <c r="B10552" s="400" t="s">
        <v>16962</v>
      </c>
      <c r="C10552" s="399" t="s">
        <v>16729</v>
      </c>
      <c r="D10552" s="401">
        <v>670.58</v>
      </c>
    </row>
    <row r="10553" spans="1:4" x14ac:dyDescent="0.25">
      <c r="A10553" s="399">
        <v>12563</v>
      </c>
      <c r="B10553" s="400" t="s">
        <v>16963</v>
      </c>
      <c r="C10553" s="399" t="s">
        <v>16729</v>
      </c>
      <c r="D10553" s="401">
        <v>479.78</v>
      </c>
    </row>
    <row r="10554" spans="1:4" x14ac:dyDescent="0.25">
      <c r="A10554" s="399">
        <v>43425</v>
      </c>
      <c r="B10554" s="400" t="s">
        <v>16964</v>
      </c>
      <c r="C10554" s="399" t="s">
        <v>16729</v>
      </c>
      <c r="D10554" s="401">
        <v>301.76</v>
      </c>
    </row>
    <row r="10555" spans="1:4" x14ac:dyDescent="0.25">
      <c r="A10555" s="399">
        <v>43446</v>
      </c>
      <c r="B10555" s="400" t="s">
        <v>16965</v>
      </c>
      <c r="C10555" s="399" t="s">
        <v>16729</v>
      </c>
      <c r="D10555" s="401">
        <v>637.04999999999995</v>
      </c>
    </row>
    <row r="10556" spans="1:4" x14ac:dyDescent="0.25">
      <c r="A10556" s="399">
        <v>43447</v>
      </c>
      <c r="B10556" s="400" t="s">
        <v>16966</v>
      </c>
      <c r="C10556" s="399" t="s">
        <v>16729</v>
      </c>
      <c r="D10556" s="401">
        <v>782.35</v>
      </c>
    </row>
    <row r="10557" spans="1:4" x14ac:dyDescent="0.25">
      <c r="A10557" s="399">
        <v>43448</v>
      </c>
      <c r="B10557" s="400" t="s">
        <v>16967</v>
      </c>
      <c r="C10557" s="399" t="s">
        <v>16729</v>
      </c>
      <c r="D10557" s="401">
        <v>1095.29</v>
      </c>
    </row>
    <row r="10558" spans="1:4" x14ac:dyDescent="0.25">
      <c r="A10558" s="399">
        <v>13761</v>
      </c>
      <c r="B10558" s="400" t="s">
        <v>16968</v>
      </c>
      <c r="C10558" s="399" t="s">
        <v>16729</v>
      </c>
      <c r="D10558" s="401">
        <v>3430.78</v>
      </c>
    </row>
    <row r="10559" spans="1:4" x14ac:dyDescent="0.25">
      <c r="A10559" s="399">
        <v>4814</v>
      </c>
      <c r="B10559" s="400" t="s">
        <v>16969</v>
      </c>
      <c r="C10559" s="399" t="s">
        <v>16729</v>
      </c>
      <c r="D10559" s="401">
        <v>46.32</v>
      </c>
    </row>
    <row r="10560" spans="1:4" x14ac:dyDescent="0.25">
      <c r="A10560" s="399">
        <v>44473</v>
      </c>
      <c r="B10560" s="400" t="s">
        <v>21653</v>
      </c>
      <c r="C10560" s="399" t="s">
        <v>16729</v>
      </c>
      <c r="D10560" s="401">
        <v>2202.2199999999998</v>
      </c>
    </row>
    <row r="10561" spans="1:4" x14ac:dyDescent="0.25">
      <c r="A10561" s="399">
        <v>6122</v>
      </c>
      <c r="B10561" s="400" t="s">
        <v>16970</v>
      </c>
      <c r="C10561" s="399" t="s">
        <v>4</v>
      </c>
      <c r="D10561" s="401">
        <v>39.43</v>
      </c>
    </row>
    <row r="10562" spans="1:4" x14ac:dyDescent="0.25">
      <c r="A10562" s="399">
        <v>40810</v>
      </c>
      <c r="B10562" s="400" t="s">
        <v>16971</v>
      </c>
      <c r="C10562" s="399" t="s">
        <v>85</v>
      </c>
      <c r="D10562" s="401">
        <v>6909.2</v>
      </c>
    </row>
    <row r="10563" spans="1:4" x14ac:dyDescent="0.25">
      <c r="A10563" s="399">
        <v>21100</v>
      </c>
      <c r="B10563" s="400" t="s">
        <v>16972</v>
      </c>
      <c r="C10563" s="399" t="s">
        <v>16729</v>
      </c>
      <c r="D10563" s="401">
        <v>3845.1</v>
      </c>
    </row>
    <row r="10564" spans="1:4" x14ac:dyDescent="0.25">
      <c r="A10564" s="399">
        <v>11811</v>
      </c>
      <c r="B10564" s="400" t="s">
        <v>16973</v>
      </c>
      <c r="C10564" s="399" t="s">
        <v>16729</v>
      </c>
      <c r="D10564" s="401">
        <v>5550.48</v>
      </c>
    </row>
    <row r="10565" spans="1:4" x14ac:dyDescent="0.25">
      <c r="A10565" s="399">
        <v>11816</v>
      </c>
      <c r="B10565" s="400" t="s">
        <v>16974</v>
      </c>
      <c r="C10565" s="399" t="s">
        <v>16729</v>
      </c>
      <c r="D10565" s="401">
        <v>4100</v>
      </c>
    </row>
    <row r="10566" spans="1:4" x14ac:dyDescent="0.25">
      <c r="A10566" s="399">
        <v>11814</v>
      </c>
      <c r="B10566" s="400" t="s">
        <v>16975</v>
      </c>
      <c r="C10566" s="399" t="s">
        <v>16729</v>
      </c>
      <c r="D10566" s="401">
        <v>8924.67</v>
      </c>
    </row>
    <row r="10567" spans="1:4" x14ac:dyDescent="0.25">
      <c r="A10567" s="399">
        <v>14186</v>
      </c>
      <c r="B10567" s="400" t="s">
        <v>16976</v>
      </c>
      <c r="C10567" s="399" t="s">
        <v>16729</v>
      </c>
      <c r="D10567" s="401">
        <v>11206.13</v>
      </c>
    </row>
    <row r="10568" spans="1:4" x14ac:dyDescent="0.25">
      <c r="A10568" s="399">
        <v>14185</v>
      </c>
      <c r="B10568" s="400" t="s">
        <v>16977</v>
      </c>
      <c r="C10568" s="399" t="s">
        <v>16729</v>
      </c>
      <c r="D10568" s="401">
        <v>14516.3</v>
      </c>
    </row>
    <row r="10569" spans="1:4" x14ac:dyDescent="0.25">
      <c r="A10569" s="399">
        <v>44498</v>
      </c>
      <c r="B10569" s="400" t="s">
        <v>21654</v>
      </c>
      <c r="C10569" s="399" t="s">
        <v>16729</v>
      </c>
      <c r="D10569" s="401">
        <v>385137.15</v>
      </c>
    </row>
    <row r="10570" spans="1:4" x14ac:dyDescent="0.25">
      <c r="A10570" s="399">
        <v>34469</v>
      </c>
      <c r="B10570" s="400" t="s">
        <v>16978</v>
      </c>
      <c r="C10570" s="399" t="s">
        <v>16729</v>
      </c>
      <c r="D10570" s="401">
        <v>9750.75</v>
      </c>
    </row>
    <row r="10571" spans="1:4" x14ac:dyDescent="0.25">
      <c r="A10571" s="399">
        <v>34476</v>
      </c>
      <c r="B10571" s="400" t="s">
        <v>16979</v>
      </c>
      <c r="C10571" s="399" t="s">
        <v>16729</v>
      </c>
      <c r="D10571" s="401">
        <v>5085.42</v>
      </c>
    </row>
    <row r="10572" spans="1:4" x14ac:dyDescent="0.25">
      <c r="A10572" s="399">
        <v>34477</v>
      </c>
      <c r="B10572" s="400" t="s">
        <v>16980</v>
      </c>
      <c r="C10572" s="399" t="s">
        <v>16729</v>
      </c>
      <c r="D10572" s="401">
        <v>6749.34</v>
      </c>
    </row>
    <row r="10573" spans="1:4" x14ac:dyDescent="0.25">
      <c r="A10573" s="399">
        <v>34482</v>
      </c>
      <c r="B10573" s="400" t="s">
        <v>16981</v>
      </c>
      <c r="C10573" s="399" t="s">
        <v>16729</v>
      </c>
      <c r="D10573" s="401">
        <v>6303.51</v>
      </c>
    </row>
    <row r="10574" spans="1:4" x14ac:dyDescent="0.25">
      <c r="A10574" s="399">
        <v>34472</v>
      </c>
      <c r="B10574" s="400" t="s">
        <v>16982</v>
      </c>
      <c r="C10574" s="399" t="s">
        <v>16729</v>
      </c>
      <c r="D10574" s="401">
        <v>3000</v>
      </c>
    </row>
    <row r="10575" spans="1:4" x14ac:dyDescent="0.25">
      <c r="A10575" s="399">
        <v>42425</v>
      </c>
      <c r="B10575" s="400" t="s">
        <v>16983</v>
      </c>
      <c r="C10575" s="399" t="s">
        <v>16729</v>
      </c>
      <c r="D10575" s="401">
        <v>2559.0500000000002</v>
      </c>
    </row>
    <row r="10576" spans="1:4" x14ac:dyDescent="0.25">
      <c r="A10576" s="399">
        <v>42422</v>
      </c>
      <c r="B10576" s="400" t="s">
        <v>16984</v>
      </c>
      <c r="C10576" s="399" t="s">
        <v>16729</v>
      </c>
      <c r="D10576" s="401">
        <v>3799</v>
      </c>
    </row>
    <row r="10577" spans="1:4" x14ac:dyDescent="0.25">
      <c r="A10577" s="399">
        <v>43184</v>
      </c>
      <c r="B10577" s="400" t="s">
        <v>16985</v>
      </c>
      <c r="C10577" s="399" t="s">
        <v>16729</v>
      </c>
      <c r="D10577" s="401">
        <v>5250.58</v>
      </c>
    </row>
    <row r="10578" spans="1:4" x14ac:dyDescent="0.25">
      <c r="A10578" s="399">
        <v>42424</v>
      </c>
      <c r="B10578" s="400" t="s">
        <v>16986</v>
      </c>
      <c r="C10578" s="399" t="s">
        <v>16729</v>
      </c>
      <c r="D10578" s="401">
        <v>2285.46</v>
      </c>
    </row>
    <row r="10579" spans="1:4" x14ac:dyDescent="0.25">
      <c r="A10579" s="399">
        <v>42416</v>
      </c>
      <c r="B10579" s="400" t="s">
        <v>16987</v>
      </c>
      <c r="C10579" s="399" t="s">
        <v>16729</v>
      </c>
      <c r="D10579" s="401">
        <v>9852.34</v>
      </c>
    </row>
    <row r="10580" spans="1:4" x14ac:dyDescent="0.25">
      <c r="A10580" s="399">
        <v>42417</v>
      </c>
      <c r="B10580" s="400" t="s">
        <v>16988</v>
      </c>
      <c r="C10580" s="399" t="s">
        <v>16729</v>
      </c>
      <c r="D10580" s="401">
        <v>11045.28</v>
      </c>
    </row>
    <row r="10581" spans="1:4" x14ac:dyDescent="0.25">
      <c r="A10581" s="399">
        <v>42419</v>
      </c>
      <c r="B10581" s="400" t="s">
        <v>16989</v>
      </c>
      <c r="C10581" s="399" t="s">
        <v>16729</v>
      </c>
      <c r="D10581" s="401">
        <v>12478.82</v>
      </c>
    </row>
    <row r="10582" spans="1:4" x14ac:dyDescent="0.25">
      <c r="A10582" s="399">
        <v>42420</v>
      </c>
      <c r="B10582" s="400" t="s">
        <v>16990</v>
      </c>
      <c r="C10582" s="399" t="s">
        <v>16729</v>
      </c>
      <c r="D10582" s="401">
        <v>17151.22</v>
      </c>
    </row>
    <row r="10583" spans="1:4" x14ac:dyDescent="0.25">
      <c r="A10583" s="399">
        <v>42421</v>
      </c>
      <c r="B10583" s="400" t="s">
        <v>16991</v>
      </c>
      <c r="C10583" s="399" t="s">
        <v>16729</v>
      </c>
      <c r="D10583" s="401">
        <v>20808.84</v>
      </c>
    </row>
    <row r="10584" spans="1:4" x14ac:dyDescent="0.25">
      <c r="A10584" s="399">
        <v>39556</v>
      </c>
      <c r="B10584" s="400" t="s">
        <v>16992</v>
      </c>
      <c r="C10584" s="399" t="s">
        <v>16729</v>
      </c>
      <c r="D10584" s="401">
        <v>7226.44</v>
      </c>
    </row>
    <row r="10585" spans="1:4" x14ac:dyDescent="0.25">
      <c r="A10585" s="399">
        <v>39557</v>
      </c>
      <c r="B10585" s="400" t="s">
        <v>16993</v>
      </c>
      <c r="C10585" s="399" t="s">
        <v>16729</v>
      </c>
      <c r="D10585" s="401">
        <v>7781.3</v>
      </c>
    </row>
    <row r="10586" spans="1:4" x14ac:dyDescent="0.25">
      <c r="A10586" s="399">
        <v>39559</v>
      </c>
      <c r="B10586" s="400" t="s">
        <v>16994</v>
      </c>
      <c r="C10586" s="399" t="s">
        <v>16729</v>
      </c>
      <c r="D10586" s="401">
        <v>11499.27</v>
      </c>
    </row>
    <row r="10587" spans="1:4" x14ac:dyDescent="0.25">
      <c r="A10587" s="399">
        <v>39560</v>
      </c>
      <c r="B10587" s="400" t="s">
        <v>16995</v>
      </c>
      <c r="C10587" s="399" t="s">
        <v>16729</v>
      </c>
      <c r="D10587" s="401">
        <v>13303.53</v>
      </c>
    </row>
    <row r="10588" spans="1:4" x14ac:dyDescent="0.25">
      <c r="A10588" s="399">
        <v>39561</v>
      </c>
      <c r="B10588" s="400" t="s">
        <v>16996</v>
      </c>
      <c r="C10588" s="399" t="s">
        <v>16729</v>
      </c>
      <c r="D10588" s="401">
        <v>13917.19</v>
      </c>
    </row>
    <row r="10589" spans="1:4" x14ac:dyDescent="0.25">
      <c r="A10589" s="399">
        <v>43195</v>
      </c>
      <c r="B10589" s="400" t="s">
        <v>16997</v>
      </c>
      <c r="C10589" s="399" t="s">
        <v>16729</v>
      </c>
      <c r="D10589" s="401">
        <v>6039.19</v>
      </c>
    </row>
    <row r="10590" spans="1:4" x14ac:dyDescent="0.25">
      <c r="A10590" s="399">
        <v>43196</v>
      </c>
      <c r="B10590" s="400" t="s">
        <v>16998</v>
      </c>
      <c r="C10590" s="399" t="s">
        <v>16729</v>
      </c>
      <c r="D10590" s="401">
        <v>7484.71</v>
      </c>
    </row>
    <row r="10591" spans="1:4" x14ac:dyDescent="0.25">
      <c r="A10591" s="399">
        <v>43198</v>
      </c>
      <c r="B10591" s="400" t="s">
        <v>16999</v>
      </c>
      <c r="C10591" s="399" t="s">
        <v>16729</v>
      </c>
      <c r="D10591" s="401">
        <v>11122.1</v>
      </c>
    </row>
    <row r="10592" spans="1:4" x14ac:dyDescent="0.25">
      <c r="A10592" s="399">
        <v>43199</v>
      </c>
      <c r="B10592" s="400" t="s">
        <v>17000</v>
      </c>
      <c r="C10592" s="399" t="s">
        <v>16729</v>
      </c>
      <c r="D10592" s="401">
        <v>11529.65</v>
      </c>
    </row>
    <row r="10593" spans="1:4" x14ac:dyDescent="0.25">
      <c r="A10593" s="399">
        <v>43200</v>
      </c>
      <c r="B10593" s="400" t="s">
        <v>17001</v>
      </c>
      <c r="C10593" s="399" t="s">
        <v>16729</v>
      </c>
      <c r="D10593" s="401">
        <v>13231.11</v>
      </c>
    </row>
    <row r="10594" spans="1:4" x14ac:dyDescent="0.25">
      <c r="A10594" s="399">
        <v>43190</v>
      </c>
      <c r="B10594" s="400" t="s">
        <v>17002</v>
      </c>
      <c r="C10594" s="399" t="s">
        <v>16729</v>
      </c>
      <c r="D10594" s="401">
        <v>2053.81</v>
      </c>
    </row>
    <row r="10595" spans="1:4" x14ac:dyDescent="0.25">
      <c r="A10595" s="399">
        <v>39555</v>
      </c>
      <c r="B10595" s="400" t="s">
        <v>17003</v>
      </c>
      <c r="C10595" s="399" t="s">
        <v>16729</v>
      </c>
      <c r="D10595" s="401">
        <v>2221.69</v>
      </c>
    </row>
    <row r="10596" spans="1:4" x14ac:dyDescent="0.25">
      <c r="A10596" s="399">
        <v>43191</v>
      </c>
      <c r="B10596" s="400" t="s">
        <v>17004</v>
      </c>
      <c r="C10596" s="399" t="s">
        <v>16729</v>
      </c>
      <c r="D10596" s="401">
        <v>2955.15</v>
      </c>
    </row>
    <row r="10597" spans="1:4" x14ac:dyDescent="0.25">
      <c r="A10597" s="399">
        <v>39548</v>
      </c>
      <c r="B10597" s="400" t="s">
        <v>17005</v>
      </c>
      <c r="C10597" s="399" t="s">
        <v>16729</v>
      </c>
      <c r="D10597" s="401">
        <v>3295.46</v>
      </c>
    </row>
    <row r="10598" spans="1:4" x14ac:dyDescent="0.25">
      <c r="A10598" s="399">
        <v>43192</v>
      </c>
      <c r="B10598" s="400" t="s">
        <v>17006</v>
      </c>
      <c r="C10598" s="399" t="s">
        <v>16729</v>
      </c>
      <c r="D10598" s="401">
        <v>3870.99</v>
      </c>
    </row>
    <row r="10599" spans="1:4" x14ac:dyDescent="0.25">
      <c r="A10599" s="399">
        <v>39554</v>
      </c>
      <c r="B10599" s="400" t="s">
        <v>17007</v>
      </c>
      <c r="C10599" s="399" t="s">
        <v>16729</v>
      </c>
      <c r="D10599" s="401">
        <v>4357.74</v>
      </c>
    </row>
    <row r="10600" spans="1:4" x14ac:dyDescent="0.25">
      <c r="A10600" s="399">
        <v>43194</v>
      </c>
      <c r="B10600" s="400" t="s">
        <v>17008</v>
      </c>
      <c r="C10600" s="399" t="s">
        <v>16729</v>
      </c>
      <c r="D10600" s="401">
        <v>1759.43</v>
      </c>
    </row>
    <row r="10601" spans="1:4" x14ac:dyDescent="0.25">
      <c r="A10601" s="399">
        <v>39551</v>
      </c>
      <c r="B10601" s="400" t="s">
        <v>17009</v>
      </c>
      <c r="C10601" s="399" t="s">
        <v>16729</v>
      </c>
      <c r="D10601" s="401">
        <v>1937.33</v>
      </c>
    </row>
    <row r="10602" spans="1:4" x14ac:dyDescent="0.25">
      <c r="A10602" s="399">
        <v>43185</v>
      </c>
      <c r="B10602" s="400" t="s">
        <v>17010</v>
      </c>
      <c r="C10602" s="399" t="s">
        <v>16729</v>
      </c>
      <c r="D10602" s="401">
        <v>5505.54</v>
      </c>
    </row>
    <row r="10603" spans="1:4" x14ac:dyDescent="0.25">
      <c r="A10603" s="399">
        <v>43186</v>
      </c>
      <c r="B10603" s="400" t="s">
        <v>17011</v>
      </c>
      <c r="C10603" s="399" t="s">
        <v>16729</v>
      </c>
      <c r="D10603" s="401">
        <v>5807.23</v>
      </c>
    </row>
    <row r="10604" spans="1:4" x14ac:dyDescent="0.25">
      <c r="A10604" s="399">
        <v>43187</v>
      </c>
      <c r="B10604" s="400" t="s">
        <v>17012</v>
      </c>
      <c r="C10604" s="399" t="s">
        <v>16729</v>
      </c>
      <c r="D10604" s="401">
        <v>7706.25</v>
      </c>
    </row>
    <row r="10605" spans="1:4" x14ac:dyDescent="0.25">
      <c r="A10605" s="399">
        <v>43188</v>
      </c>
      <c r="B10605" s="400" t="s">
        <v>17013</v>
      </c>
      <c r="C10605" s="399" t="s">
        <v>16729</v>
      </c>
      <c r="D10605" s="401">
        <v>9337.15</v>
      </c>
    </row>
    <row r="10606" spans="1:4" x14ac:dyDescent="0.25">
      <c r="A10606" s="399">
        <v>43189</v>
      </c>
      <c r="B10606" s="400" t="s">
        <v>17014</v>
      </c>
      <c r="C10606" s="399" t="s">
        <v>16729</v>
      </c>
      <c r="D10606" s="401">
        <v>10502.73</v>
      </c>
    </row>
    <row r="10607" spans="1:4" x14ac:dyDescent="0.25">
      <c r="A10607" s="399">
        <v>39580</v>
      </c>
      <c r="B10607" s="400" t="s">
        <v>17015</v>
      </c>
      <c r="C10607" s="399" t="s">
        <v>16729</v>
      </c>
      <c r="D10607" s="401">
        <v>82765.850000000006</v>
      </c>
    </row>
    <row r="10608" spans="1:4" x14ac:dyDescent="0.25">
      <c r="A10608" s="399">
        <v>39577</v>
      </c>
      <c r="B10608" s="400" t="s">
        <v>17016</v>
      </c>
      <c r="C10608" s="399" t="s">
        <v>16729</v>
      </c>
      <c r="D10608" s="401">
        <v>25905.53</v>
      </c>
    </row>
    <row r="10609" spans="1:4" x14ac:dyDescent="0.25">
      <c r="A10609" s="399">
        <v>39578</v>
      </c>
      <c r="B10609" s="400" t="s">
        <v>17017</v>
      </c>
      <c r="C10609" s="399" t="s">
        <v>16729</v>
      </c>
      <c r="D10609" s="401">
        <v>33431.599999999999</v>
      </c>
    </row>
    <row r="10610" spans="1:4" x14ac:dyDescent="0.25">
      <c r="A10610" s="399">
        <v>39579</v>
      </c>
      <c r="B10610" s="400" t="s">
        <v>17018</v>
      </c>
      <c r="C10610" s="399" t="s">
        <v>16729</v>
      </c>
      <c r="D10610" s="401">
        <v>48640.37</v>
      </c>
    </row>
    <row r="10611" spans="1:4" x14ac:dyDescent="0.25">
      <c r="A10611" s="399">
        <v>39826</v>
      </c>
      <c r="B10611" s="400" t="s">
        <v>17019</v>
      </c>
      <c r="C10611" s="399" t="s">
        <v>16729</v>
      </c>
      <c r="D10611" s="401">
        <v>5973.92</v>
      </c>
    </row>
    <row r="10612" spans="1:4" x14ac:dyDescent="0.25">
      <c r="A10612" s="399">
        <v>10700</v>
      </c>
      <c r="B10612" s="400" t="s">
        <v>17020</v>
      </c>
      <c r="C10612" s="399" t="s">
        <v>16729</v>
      </c>
      <c r="D10612" s="401">
        <v>23518.32</v>
      </c>
    </row>
    <row r="10613" spans="1:4" x14ac:dyDescent="0.25">
      <c r="A10613" s="399">
        <v>346</v>
      </c>
      <c r="B10613" s="400" t="s">
        <v>17021</v>
      </c>
      <c r="C10613" s="399" t="s">
        <v>69</v>
      </c>
      <c r="D10613" s="401">
        <v>25.66</v>
      </c>
    </row>
    <row r="10614" spans="1:4" x14ac:dyDescent="0.25">
      <c r="A10614" s="399">
        <v>3312</v>
      </c>
      <c r="B10614" s="400" t="s">
        <v>17022</v>
      </c>
      <c r="C10614" s="399" t="s">
        <v>69</v>
      </c>
      <c r="D10614" s="401">
        <v>22.72</v>
      </c>
    </row>
    <row r="10615" spans="1:4" x14ac:dyDescent="0.25">
      <c r="A10615" s="399">
        <v>339</v>
      </c>
      <c r="B10615" s="400" t="s">
        <v>17023</v>
      </c>
      <c r="C10615" s="399" t="s">
        <v>74</v>
      </c>
      <c r="D10615" s="401">
        <v>1.32</v>
      </c>
    </row>
    <row r="10616" spans="1:4" x14ac:dyDescent="0.25">
      <c r="A10616" s="399">
        <v>340</v>
      </c>
      <c r="B10616" s="400" t="s">
        <v>17024</v>
      </c>
      <c r="C10616" s="399" t="s">
        <v>74</v>
      </c>
      <c r="D10616" s="401">
        <v>1.19</v>
      </c>
    </row>
    <row r="10617" spans="1:4" x14ac:dyDescent="0.25">
      <c r="A10617" s="399">
        <v>43130</v>
      </c>
      <c r="B10617" s="400" t="s">
        <v>17025</v>
      </c>
      <c r="C10617" s="399" t="s">
        <v>69</v>
      </c>
      <c r="D10617" s="401">
        <v>21.66</v>
      </c>
    </row>
    <row r="10618" spans="1:4" x14ac:dyDescent="0.25">
      <c r="A10618" s="399">
        <v>344</v>
      </c>
      <c r="B10618" s="400" t="s">
        <v>17026</v>
      </c>
      <c r="C10618" s="399" t="s">
        <v>69</v>
      </c>
      <c r="D10618" s="401">
        <v>28.47</v>
      </c>
    </row>
    <row r="10619" spans="1:4" x14ac:dyDescent="0.25">
      <c r="A10619" s="399">
        <v>345</v>
      </c>
      <c r="B10619" s="400" t="s">
        <v>17027</v>
      </c>
      <c r="C10619" s="399" t="s">
        <v>69</v>
      </c>
      <c r="D10619" s="401">
        <v>30.89</v>
      </c>
    </row>
    <row r="10620" spans="1:4" x14ac:dyDescent="0.25">
      <c r="A10620" s="399">
        <v>43131</v>
      </c>
      <c r="B10620" s="400" t="s">
        <v>17028</v>
      </c>
      <c r="C10620" s="399" t="s">
        <v>69</v>
      </c>
      <c r="D10620" s="401">
        <v>25.16</v>
      </c>
    </row>
    <row r="10621" spans="1:4" x14ac:dyDescent="0.25">
      <c r="A10621" s="399">
        <v>3313</v>
      </c>
      <c r="B10621" s="400" t="s">
        <v>17029</v>
      </c>
      <c r="C10621" s="399" t="s">
        <v>69</v>
      </c>
      <c r="D10621" s="401">
        <v>29.24</v>
      </c>
    </row>
    <row r="10622" spans="1:4" x14ac:dyDescent="0.25">
      <c r="A10622" s="399">
        <v>43132</v>
      </c>
      <c r="B10622" s="400" t="s">
        <v>17030</v>
      </c>
      <c r="C10622" s="399" t="s">
        <v>69</v>
      </c>
      <c r="D10622" s="401">
        <v>21.66</v>
      </c>
    </row>
    <row r="10623" spans="1:4" x14ac:dyDescent="0.25">
      <c r="A10623" s="399">
        <v>45245</v>
      </c>
      <c r="B10623" s="400" t="s">
        <v>21615</v>
      </c>
      <c r="C10623" s="399" t="s">
        <v>16729</v>
      </c>
      <c r="D10623" s="401">
        <v>38.840000000000003</v>
      </c>
    </row>
    <row r="10624" spans="1:4" x14ac:dyDescent="0.25">
      <c r="A10624" s="399">
        <v>366</v>
      </c>
      <c r="B10624" s="400" t="s">
        <v>17031</v>
      </c>
      <c r="C10624" s="399" t="s">
        <v>71</v>
      </c>
      <c r="D10624" s="401">
        <v>85</v>
      </c>
    </row>
    <row r="10625" spans="1:4" x14ac:dyDescent="0.25">
      <c r="A10625" s="399">
        <v>367</v>
      </c>
      <c r="B10625" s="400" t="s">
        <v>17032</v>
      </c>
      <c r="C10625" s="399" t="s">
        <v>71</v>
      </c>
      <c r="D10625" s="401">
        <v>86.11</v>
      </c>
    </row>
    <row r="10626" spans="1:4" x14ac:dyDescent="0.25">
      <c r="A10626" s="399">
        <v>370</v>
      </c>
      <c r="B10626" s="400" t="s">
        <v>17033</v>
      </c>
      <c r="C10626" s="399" t="s">
        <v>71</v>
      </c>
      <c r="D10626" s="401">
        <v>85</v>
      </c>
    </row>
    <row r="10627" spans="1:4" x14ac:dyDescent="0.25">
      <c r="A10627" s="399">
        <v>368</v>
      </c>
      <c r="B10627" s="400" t="s">
        <v>17034</v>
      </c>
      <c r="C10627" s="399" t="s">
        <v>71</v>
      </c>
      <c r="D10627" s="401">
        <v>42.5</v>
      </c>
    </row>
    <row r="10628" spans="1:4" x14ac:dyDescent="0.25">
      <c r="A10628" s="399">
        <v>11075</v>
      </c>
      <c r="B10628" s="400" t="s">
        <v>17035</v>
      </c>
      <c r="C10628" s="399" t="s">
        <v>71</v>
      </c>
      <c r="D10628" s="401">
        <v>975.53</v>
      </c>
    </row>
    <row r="10629" spans="1:4" x14ac:dyDescent="0.25">
      <c r="A10629" s="399">
        <v>1381</v>
      </c>
      <c r="B10629" s="400" t="s">
        <v>17036</v>
      </c>
      <c r="C10629" s="399" t="s">
        <v>69</v>
      </c>
      <c r="D10629" s="401">
        <v>0.8</v>
      </c>
    </row>
    <row r="10630" spans="1:4" x14ac:dyDescent="0.25">
      <c r="A10630" s="399">
        <v>34353</v>
      </c>
      <c r="B10630" s="400" t="s">
        <v>17037</v>
      </c>
      <c r="C10630" s="399" t="s">
        <v>69</v>
      </c>
      <c r="D10630" s="401">
        <v>1.49</v>
      </c>
    </row>
    <row r="10631" spans="1:4" x14ac:dyDescent="0.25">
      <c r="A10631" s="399">
        <v>37595</v>
      </c>
      <c r="B10631" s="400" t="s">
        <v>17038</v>
      </c>
      <c r="C10631" s="399" t="s">
        <v>69</v>
      </c>
      <c r="D10631" s="401">
        <v>2.46</v>
      </c>
    </row>
    <row r="10632" spans="1:4" x14ac:dyDescent="0.25">
      <c r="A10632" s="399">
        <v>37596</v>
      </c>
      <c r="B10632" s="400" t="s">
        <v>17039</v>
      </c>
      <c r="C10632" s="399" t="s">
        <v>69</v>
      </c>
      <c r="D10632" s="401">
        <v>2.82</v>
      </c>
    </row>
    <row r="10633" spans="1:4" x14ac:dyDescent="0.25">
      <c r="A10633" s="399">
        <v>371</v>
      </c>
      <c r="B10633" s="400" t="s">
        <v>17040</v>
      </c>
      <c r="C10633" s="399" t="s">
        <v>69</v>
      </c>
      <c r="D10633" s="401">
        <v>0.87</v>
      </c>
    </row>
    <row r="10634" spans="1:4" x14ac:dyDescent="0.25">
      <c r="A10634" s="399">
        <v>37553</v>
      </c>
      <c r="B10634" s="400" t="s">
        <v>17041</v>
      </c>
      <c r="C10634" s="399" t="s">
        <v>69</v>
      </c>
      <c r="D10634" s="401">
        <v>1.63</v>
      </c>
    </row>
    <row r="10635" spans="1:4" x14ac:dyDescent="0.25">
      <c r="A10635" s="399">
        <v>37552</v>
      </c>
      <c r="B10635" s="400" t="s">
        <v>17042</v>
      </c>
      <c r="C10635" s="399" t="s">
        <v>69</v>
      </c>
      <c r="D10635" s="401">
        <v>2.63</v>
      </c>
    </row>
    <row r="10636" spans="1:4" x14ac:dyDescent="0.25">
      <c r="A10636" s="399">
        <v>36880</v>
      </c>
      <c r="B10636" s="400" t="s">
        <v>17043</v>
      </c>
      <c r="C10636" s="399" t="s">
        <v>69</v>
      </c>
      <c r="D10636" s="401">
        <v>2.67</v>
      </c>
    </row>
    <row r="10637" spans="1:4" x14ac:dyDescent="0.25">
      <c r="A10637" s="399">
        <v>34355</v>
      </c>
      <c r="B10637" s="400" t="s">
        <v>17044</v>
      </c>
      <c r="C10637" s="399" t="s">
        <v>69</v>
      </c>
      <c r="D10637" s="401">
        <v>2.2999999999999998</v>
      </c>
    </row>
    <row r="10638" spans="1:4" x14ac:dyDescent="0.25">
      <c r="A10638" s="399">
        <v>130</v>
      </c>
      <c r="B10638" s="400" t="s">
        <v>17045</v>
      </c>
      <c r="C10638" s="399" t="s">
        <v>69</v>
      </c>
      <c r="D10638" s="401">
        <v>4.1500000000000004</v>
      </c>
    </row>
    <row r="10639" spans="1:4" x14ac:dyDescent="0.25">
      <c r="A10639" s="399">
        <v>135</v>
      </c>
      <c r="B10639" s="400" t="s">
        <v>17046</v>
      </c>
      <c r="C10639" s="399" t="s">
        <v>69</v>
      </c>
      <c r="D10639" s="401">
        <v>3.34</v>
      </c>
    </row>
    <row r="10640" spans="1:4" x14ac:dyDescent="0.25">
      <c r="A10640" s="399">
        <v>36886</v>
      </c>
      <c r="B10640" s="400" t="s">
        <v>17047</v>
      </c>
      <c r="C10640" s="399" t="s">
        <v>69</v>
      </c>
      <c r="D10640" s="401">
        <v>0.83</v>
      </c>
    </row>
    <row r="10641" spans="1:4" x14ac:dyDescent="0.25">
      <c r="A10641" s="399">
        <v>38546</v>
      </c>
      <c r="B10641" s="400" t="s">
        <v>17048</v>
      </c>
      <c r="C10641" s="399" t="s">
        <v>71</v>
      </c>
      <c r="D10641" s="401">
        <v>480.1</v>
      </c>
    </row>
    <row r="10642" spans="1:4" x14ac:dyDescent="0.25">
      <c r="A10642" s="399">
        <v>34549</v>
      </c>
      <c r="B10642" s="400" t="s">
        <v>17049</v>
      </c>
      <c r="C10642" s="399" t="s">
        <v>71</v>
      </c>
      <c r="D10642" s="401">
        <v>775.28</v>
      </c>
    </row>
    <row r="10643" spans="1:4" x14ac:dyDescent="0.25">
      <c r="A10643" s="399">
        <v>6081</v>
      </c>
      <c r="B10643" s="400" t="s">
        <v>17050</v>
      </c>
      <c r="C10643" s="399" t="s">
        <v>71</v>
      </c>
      <c r="D10643" s="401">
        <v>54.26</v>
      </c>
    </row>
    <row r="10644" spans="1:4" x14ac:dyDescent="0.25">
      <c r="A10644" s="399">
        <v>6077</v>
      </c>
      <c r="B10644" s="400" t="s">
        <v>17051</v>
      </c>
      <c r="C10644" s="399" t="s">
        <v>71</v>
      </c>
      <c r="D10644" s="401">
        <v>38.76</v>
      </c>
    </row>
    <row r="10645" spans="1:4" x14ac:dyDescent="0.25">
      <c r="A10645" s="399">
        <v>6079</v>
      </c>
      <c r="B10645" s="400" t="s">
        <v>17052</v>
      </c>
      <c r="C10645" s="399" t="s">
        <v>71</v>
      </c>
      <c r="D10645" s="401">
        <v>38.76</v>
      </c>
    </row>
    <row r="10646" spans="1:4" x14ac:dyDescent="0.25">
      <c r="A10646" s="399">
        <v>1091</v>
      </c>
      <c r="B10646" s="400" t="s">
        <v>17053</v>
      </c>
      <c r="C10646" s="399" t="s">
        <v>16729</v>
      </c>
      <c r="D10646" s="401">
        <v>26.08</v>
      </c>
    </row>
    <row r="10647" spans="1:4" x14ac:dyDescent="0.25">
      <c r="A10647" s="399">
        <v>1094</v>
      </c>
      <c r="B10647" s="400" t="s">
        <v>17054</v>
      </c>
      <c r="C10647" s="399" t="s">
        <v>16729</v>
      </c>
      <c r="D10647" s="401">
        <v>18.239999999999998</v>
      </c>
    </row>
    <row r="10648" spans="1:4" x14ac:dyDescent="0.25">
      <c r="A10648" s="399">
        <v>1095</v>
      </c>
      <c r="B10648" s="400" t="s">
        <v>17055</v>
      </c>
      <c r="C10648" s="399" t="s">
        <v>16729</v>
      </c>
      <c r="D10648" s="401">
        <v>38.770000000000003</v>
      </c>
    </row>
    <row r="10649" spans="1:4" x14ac:dyDescent="0.25">
      <c r="A10649" s="399">
        <v>1092</v>
      </c>
      <c r="B10649" s="400" t="s">
        <v>17056</v>
      </c>
      <c r="C10649" s="399" t="s">
        <v>16729</v>
      </c>
      <c r="D10649" s="401">
        <v>30</v>
      </c>
    </row>
    <row r="10650" spans="1:4" x14ac:dyDescent="0.25">
      <c r="A10650" s="399">
        <v>1093</v>
      </c>
      <c r="B10650" s="400" t="s">
        <v>17057</v>
      </c>
      <c r="C10650" s="399" t="s">
        <v>16729</v>
      </c>
      <c r="D10650" s="401">
        <v>70.06</v>
      </c>
    </row>
    <row r="10651" spans="1:4" x14ac:dyDescent="0.25">
      <c r="A10651" s="399">
        <v>1090</v>
      </c>
      <c r="B10651" s="400" t="s">
        <v>17058</v>
      </c>
      <c r="C10651" s="399" t="s">
        <v>16729</v>
      </c>
      <c r="D10651" s="401">
        <v>50.16</v>
      </c>
    </row>
    <row r="10652" spans="1:4" x14ac:dyDescent="0.25">
      <c r="A10652" s="399">
        <v>1096</v>
      </c>
      <c r="B10652" s="400" t="s">
        <v>17059</v>
      </c>
      <c r="C10652" s="399" t="s">
        <v>16729</v>
      </c>
      <c r="D10652" s="401">
        <v>90.27</v>
      </c>
    </row>
    <row r="10653" spans="1:4" x14ac:dyDescent="0.25">
      <c r="A10653" s="399">
        <v>1097</v>
      </c>
      <c r="B10653" s="400" t="s">
        <v>17060</v>
      </c>
      <c r="C10653" s="399" t="s">
        <v>16729</v>
      </c>
      <c r="D10653" s="401">
        <v>76.63</v>
      </c>
    </row>
    <row r="10654" spans="1:4" x14ac:dyDescent="0.25">
      <c r="A10654" s="399">
        <v>378</v>
      </c>
      <c r="B10654" s="400" t="s">
        <v>17061</v>
      </c>
      <c r="C10654" s="399" t="s">
        <v>4</v>
      </c>
      <c r="D10654" s="401">
        <v>26.09</v>
      </c>
    </row>
    <row r="10655" spans="1:4" x14ac:dyDescent="0.25">
      <c r="A10655" s="399">
        <v>40911</v>
      </c>
      <c r="B10655" s="400" t="s">
        <v>17062</v>
      </c>
      <c r="C10655" s="399" t="s">
        <v>85</v>
      </c>
      <c r="D10655" s="401">
        <v>4570.16</v>
      </c>
    </row>
    <row r="10656" spans="1:4" x14ac:dyDescent="0.25">
      <c r="A10656" s="399">
        <v>33939</v>
      </c>
      <c r="B10656" s="400" t="s">
        <v>17063</v>
      </c>
      <c r="C10656" s="399" t="s">
        <v>4</v>
      </c>
      <c r="D10656" s="401">
        <v>122.41</v>
      </c>
    </row>
    <row r="10657" spans="1:4" x14ac:dyDescent="0.25">
      <c r="A10657" s="399">
        <v>40815</v>
      </c>
      <c r="B10657" s="400" t="s">
        <v>17064</v>
      </c>
      <c r="C10657" s="399" t="s">
        <v>85</v>
      </c>
      <c r="D10657" s="401">
        <v>21443.01</v>
      </c>
    </row>
    <row r="10658" spans="1:4" x14ac:dyDescent="0.25">
      <c r="A10658" s="399">
        <v>33952</v>
      </c>
      <c r="B10658" s="400" t="s">
        <v>17065</v>
      </c>
      <c r="C10658" s="399" t="s">
        <v>4</v>
      </c>
      <c r="D10658" s="401">
        <v>129.15</v>
      </c>
    </row>
    <row r="10659" spans="1:4" x14ac:dyDescent="0.25">
      <c r="A10659" s="399">
        <v>40816</v>
      </c>
      <c r="B10659" s="400" t="s">
        <v>17066</v>
      </c>
      <c r="C10659" s="399" t="s">
        <v>85</v>
      </c>
      <c r="D10659" s="401">
        <v>22623.1</v>
      </c>
    </row>
    <row r="10660" spans="1:4" x14ac:dyDescent="0.25">
      <c r="A10660" s="399">
        <v>33953</v>
      </c>
      <c r="B10660" s="400" t="s">
        <v>17067</v>
      </c>
      <c r="C10660" s="399" t="s">
        <v>4</v>
      </c>
      <c r="D10660" s="401">
        <v>138.07</v>
      </c>
    </row>
    <row r="10661" spans="1:4" x14ac:dyDescent="0.25">
      <c r="A10661" s="399">
        <v>40817</v>
      </c>
      <c r="B10661" s="400" t="s">
        <v>17068</v>
      </c>
      <c r="C10661" s="399" t="s">
        <v>85</v>
      </c>
      <c r="D10661" s="401">
        <v>24185.83</v>
      </c>
    </row>
    <row r="10662" spans="1:4" x14ac:dyDescent="0.25">
      <c r="A10662" s="399">
        <v>13348</v>
      </c>
      <c r="B10662" s="400" t="s">
        <v>17069</v>
      </c>
      <c r="C10662" s="399" t="s">
        <v>16729</v>
      </c>
      <c r="D10662" s="401">
        <v>1.62</v>
      </c>
    </row>
    <row r="10663" spans="1:4" x14ac:dyDescent="0.25">
      <c r="A10663" s="399">
        <v>39212</v>
      </c>
      <c r="B10663" s="400" t="s">
        <v>17070</v>
      </c>
      <c r="C10663" s="399" t="s">
        <v>16729</v>
      </c>
      <c r="D10663" s="401">
        <v>2.17</v>
      </c>
    </row>
    <row r="10664" spans="1:4" x14ac:dyDescent="0.25">
      <c r="A10664" s="399">
        <v>39211</v>
      </c>
      <c r="B10664" s="400" t="s">
        <v>17071</v>
      </c>
      <c r="C10664" s="399" t="s">
        <v>16729</v>
      </c>
      <c r="D10664" s="401">
        <v>1.94</v>
      </c>
    </row>
    <row r="10665" spans="1:4" x14ac:dyDescent="0.25">
      <c r="A10665" s="399">
        <v>39210</v>
      </c>
      <c r="B10665" s="400" t="s">
        <v>17072</v>
      </c>
      <c r="C10665" s="399" t="s">
        <v>16729</v>
      </c>
      <c r="D10665" s="401">
        <v>1.0900000000000001</v>
      </c>
    </row>
    <row r="10666" spans="1:4" x14ac:dyDescent="0.25">
      <c r="A10666" s="399">
        <v>39208</v>
      </c>
      <c r="B10666" s="400" t="s">
        <v>17073</v>
      </c>
      <c r="C10666" s="399" t="s">
        <v>16729</v>
      </c>
      <c r="D10666" s="401">
        <v>0.59</v>
      </c>
    </row>
    <row r="10667" spans="1:4" x14ac:dyDescent="0.25">
      <c r="A10667" s="399">
        <v>39214</v>
      </c>
      <c r="B10667" s="400" t="s">
        <v>17074</v>
      </c>
      <c r="C10667" s="399" t="s">
        <v>16729</v>
      </c>
      <c r="D10667" s="401">
        <v>4.0199999999999996</v>
      </c>
    </row>
    <row r="10668" spans="1:4" x14ac:dyDescent="0.25">
      <c r="A10668" s="399">
        <v>39213</v>
      </c>
      <c r="B10668" s="400" t="s">
        <v>17075</v>
      </c>
      <c r="C10668" s="399" t="s">
        <v>16729</v>
      </c>
      <c r="D10668" s="401">
        <v>2.84</v>
      </c>
    </row>
    <row r="10669" spans="1:4" x14ac:dyDescent="0.25">
      <c r="A10669" s="399">
        <v>39215</v>
      </c>
      <c r="B10669" s="400" t="s">
        <v>17076</v>
      </c>
      <c r="C10669" s="399" t="s">
        <v>16729</v>
      </c>
      <c r="D10669" s="401">
        <v>7.32</v>
      </c>
    </row>
    <row r="10670" spans="1:4" x14ac:dyDescent="0.25">
      <c r="A10670" s="399">
        <v>39209</v>
      </c>
      <c r="B10670" s="400" t="s">
        <v>17077</v>
      </c>
      <c r="C10670" s="399" t="s">
        <v>16729</v>
      </c>
      <c r="D10670" s="401">
        <v>0.7</v>
      </c>
    </row>
    <row r="10671" spans="1:4" x14ac:dyDescent="0.25">
      <c r="A10671" s="399">
        <v>39207</v>
      </c>
      <c r="B10671" s="400" t="s">
        <v>17078</v>
      </c>
      <c r="C10671" s="399" t="s">
        <v>16729</v>
      </c>
      <c r="D10671" s="401">
        <v>1.0900000000000001</v>
      </c>
    </row>
    <row r="10672" spans="1:4" x14ac:dyDescent="0.25">
      <c r="A10672" s="399">
        <v>39216</v>
      </c>
      <c r="B10672" s="400" t="s">
        <v>17079</v>
      </c>
      <c r="C10672" s="399" t="s">
        <v>16729</v>
      </c>
      <c r="D10672" s="401">
        <v>10.210000000000001</v>
      </c>
    </row>
    <row r="10673" spans="1:4" x14ac:dyDescent="0.25">
      <c r="A10673" s="399">
        <v>11267</v>
      </c>
      <c r="B10673" s="400" t="s">
        <v>17080</v>
      </c>
      <c r="C10673" s="399" t="s">
        <v>16729</v>
      </c>
      <c r="D10673" s="401">
        <v>1.42</v>
      </c>
    </row>
    <row r="10674" spans="1:4" x14ac:dyDescent="0.25">
      <c r="A10674" s="399">
        <v>379</v>
      </c>
      <c r="B10674" s="400" t="s">
        <v>17081</v>
      </c>
      <c r="C10674" s="399" t="s">
        <v>16729</v>
      </c>
      <c r="D10674" s="401">
        <v>1.43</v>
      </c>
    </row>
    <row r="10675" spans="1:4" x14ac:dyDescent="0.25">
      <c r="A10675" s="399">
        <v>510</v>
      </c>
      <c r="B10675" s="400" t="s">
        <v>17082</v>
      </c>
      <c r="C10675" s="399" t="s">
        <v>69</v>
      </c>
      <c r="D10675" s="401">
        <v>12.29</v>
      </c>
    </row>
    <row r="10676" spans="1:4" x14ac:dyDescent="0.25">
      <c r="A10676" s="399">
        <v>516</v>
      </c>
      <c r="B10676" s="400" t="s">
        <v>17083</v>
      </c>
      <c r="C10676" s="399" t="s">
        <v>69</v>
      </c>
      <c r="D10676" s="401">
        <v>14.57</v>
      </c>
    </row>
    <row r="10677" spans="1:4" x14ac:dyDescent="0.25">
      <c r="A10677" s="399">
        <v>509</v>
      </c>
      <c r="B10677" s="400" t="s">
        <v>17084</v>
      </c>
      <c r="C10677" s="399" t="s">
        <v>69</v>
      </c>
      <c r="D10677" s="401">
        <v>16.350000000000001</v>
      </c>
    </row>
    <row r="10678" spans="1:4" x14ac:dyDescent="0.25">
      <c r="A10678" s="399">
        <v>40331</v>
      </c>
      <c r="B10678" s="400" t="s">
        <v>17085</v>
      </c>
      <c r="C10678" s="399" t="s">
        <v>4</v>
      </c>
      <c r="D10678" s="401">
        <v>23.78</v>
      </c>
    </row>
    <row r="10679" spans="1:4" x14ac:dyDescent="0.25">
      <c r="A10679" s="399">
        <v>40930</v>
      </c>
      <c r="B10679" s="400" t="s">
        <v>17086</v>
      </c>
      <c r="C10679" s="399" t="s">
        <v>85</v>
      </c>
      <c r="D10679" s="401">
        <v>4167.71</v>
      </c>
    </row>
    <row r="10680" spans="1:4" x14ac:dyDescent="0.25">
      <c r="A10680" s="399">
        <v>377</v>
      </c>
      <c r="B10680" s="400" t="s">
        <v>17087</v>
      </c>
      <c r="C10680" s="399" t="s">
        <v>16729</v>
      </c>
      <c r="D10680" s="401">
        <v>41.9</v>
      </c>
    </row>
    <row r="10681" spans="1:4" x14ac:dyDescent="0.25">
      <c r="A10681" s="399">
        <v>11761</v>
      </c>
      <c r="B10681" s="400" t="s">
        <v>17088</v>
      </c>
      <c r="C10681" s="399" t="s">
        <v>16729</v>
      </c>
      <c r="D10681" s="401">
        <v>89.16</v>
      </c>
    </row>
    <row r="10682" spans="1:4" x14ac:dyDescent="0.25">
      <c r="A10682" s="399">
        <v>7588</v>
      </c>
      <c r="B10682" s="400" t="s">
        <v>17089</v>
      </c>
      <c r="C10682" s="399" t="s">
        <v>16729</v>
      </c>
      <c r="D10682" s="401">
        <v>43.59</v>
      </c>
    </row>
    <row r="10683" spans="1:4" x14ac:dyDescent="0.25">
      <c r="A10683" s="399">
        <v>34551</v>
      </c>
      <c r="B10683" s="400" t="s">
        <v>17090</v>
      </c>
      <c r="C10683" s="399" t="s">
        <v>4</v>
      </c>
      <c r="D10683" s="401">
        <v>21.44</v>
      </c>
    </row>
    <row r="10684" spans="1:4" x14ac:dyDescent="0.25">
      <c r="A10684" s="399">
        <v>41078</v>
      </c>
      <c r="B10684" s="400" t="s">
        <v>17091</v>
      </c>
      <c r="C10684" s="399" t="s">
        <v>85</v>
      </c>
      <c r="D10684" s="401">
        <v>3756.82</v>
      </c>
    </row>
    <row r="10685" spans="1:4" x14ac:dyDescent="0.25">
      <c r="A10685" s="399">
        <v>246</v>
      </c>
      <c r="B10685" s="400" t="s">
        <v>17092</v>
      </c>
      <c r="C10685" s="399" t="s">
        <v>4</v>
      </c>
      <c r="D10685" s="401">
        <v>23.87</v>
      </c>
    </row>
    <row r="10686" spans="1:4" x14ac:dyDescent="0.25">
      <c r="A10686" s="399">
        <v>40927</v>
      </c>
      <c r="B10686" s="400" t="s">
        <v>17093</v>
      </c>
      <c r="C10686" s="399" t="s">
        <v>85</v>
      </c>
      <c r="D10686" s="401">
        <v>4182.3100000000004</v>
      </c>
    </row>
    <row r="10687" spans="1:4" x14ac:dyDescent="0.25">
      <c r="A10687" s="399">
        <v>2350</v>
      </c>
      <c r="B10687" s="400" t="s">
        <v>17094</v>
      </c>
      <c r="C10687" s="399" t="s">
        <v>4</v>
      </c>
      <c r="D10687" s="401">
        <v>32.64</v>
      </c>
    </row>
    <row r="10688" spans="1:4" x14ac:dyDescent="0.25">
      <c r="A10688" s="399">
        <v>40812</v>
      </c>
      <c r="B10688" s="400" t="s">
        <v>17095</v>
      </c>
      <c r="C10688" s="399" t="s">
        <v>85</v>
      </c>
      <c r="D10688" s="401">
        <v>5718.54</v>
      </c>
    </row>
    <row r="10689" spans="1:4" x14ac:dyDescent="0.25">
      <c r="A10689" s="399">
        <v>245</v>
      </c>
      <c r="B10689" s="400" t="s">
        <v>17096</v>
      </c>
      <c r="C10689" s="399" t="s">
        <v>4</v>
      </c>
      <c r="D10689" s="401">
        <v>41.47</v>
      </c>
    </row>
    <row r="10690" spans="1:4" x14ac:dyDescent="0.25">
      <c r="A10690" s="399">
        <v>41090</v>
      </c>
      <c r="B10690" s="400" t="s">
        <v>17097</v>
      </c>
      <c r="C10690" s="399" t="s">
        <v>85</v>
      </c>
      <c r="D10690" s="401">
        <v>7265.86</v>
      </c>
    </row>
    <row r="10691" spans="1:4" x14ac:dyDescent="0.25">
      <c r="A10691" s="399">
        <v>251</v>
      </c>
      <c r="B10691" s="400" t="s">
        <v>17098</v>
      </c>
      <c r="C10691" s="399" t="s">
        <v>4</v>
      </c>
      <c r="D10691" s="401">
        <v>23.87</v>
      </c>
    </row>
    <row r="10692" spans="1:4" x14ac:dyDescent="0.25">
      <c r="A10692" s="399">
        <v>40975</v>
      </c>
      <c r="B10692" s="400" t="s">
        <v>17099</v>
      </c>
      <c r="C10692" s="399" t="s">
        <v>85</v>
      </c>
      <c r="D10692" s="401">
        <v>4182.3100000000004</v>
      </c>
    </row>
    <row r="10693" spans="1:4" x14ac:dyDescent="0.25">
      <c r="A10693" s="399">
        <v>6127</v>
      </c>
      <c r="B10693" s="400" t="s">
        <v>17100</v>
      </c>
      <c r="C10693" s="399" t="s">
        <v>4</v>
      </c>
      <c r="D10693" s="401">
        <v>23.87</v>
      </c>
    </row>
    <row r="10694" spans="1:4" x14ac:dyDescent="0.25">
      <c r="A10694" s="399">
        <v>41072</v>
      </c>
      <c r="B10694" s="400" t="s">
        <v>17101</v>
      </c>
      <c r="C10694" s="399" t="s">
        <v>85</v>
      </c>
      <c r="D10694" s="401">
        <v>4182.3100000000004</v>
      </c>
    </row>
    <row r="10695" spans="1:4" x14ac:dyDescent="0.25">
      <c r="A10695" s="399">
        <v>6121</v>
      </c>
      <c r="B10695" s="400" t="s">
        <v>17102</v>
      </c>
      <c r="C10695" s="399" t="s">
        <v>4</v>
      </c>
      <c r="D10695" s="401">
        <v>21.44</v>
      </c>
    </row>
    <row r="10696" spans="1:4" x14ac:dyDescent="0.25">
      <c r="A10696" s="399">
        <v>41071</v>
      </c>
      <c r="B10696" s="400" t="s">
        <v>17103</v>
      </c>
      <c r="C10696" s="399" t="s">
        <v>85</v>
      </c>
      <c r="D10696" s="401">
        <v>3755.01</v>
      </c>
    </row>
    <row r="10697" spans="1:4" x14ac:dyDescent="0.25">
      <c r="A10697" s="399">
        <v>244</v>
      </c>
      <c r="B10697" s="400" t="s">
        <v>17104</v>
      </c>
      <c r="C10697" s="399" t="s">
        <v>4</v>
      </c>
      <c r="D10697" s="401">
        <v>34.71</v>
      </c>
    </row>
    <row r="10698" spans="1:4" x14ac:dyDescent="0.25">
      <c r="A10698" s="399">
        <v>41093</v>
      </c>
      <c r="B10698" s="400" t="s">
        <v>17105</v>
      </c>
      <c r="C10698" s="399" t="s">
        <v>85</v>
      </c>
      <c r="D10698" s="401">
        <v>6081.81</v>
      </c>
    </row>
    <row r="10699" spans="1:4" x14ac:dyDescent="0.25">
      <c r="A10699" s="399">
        <v>532</v>
      </c>
      <c r="B10699" s="400" t="s">
        <v>17106</v>
      </c>
      <c r="C10699" s="399" t="s">
        <v>4</v>
      </c>
      <c r="D10699" s="401">
        <v>36.729999999999997</v>
      </c>
    </row>
    <row r="10700" spans="1:4" x14ac:dyDescent="0.25">
      <c r="A10700" s="399">
        <v>40931</v>
      </c>
      <c r="B10700" s="400" t="s">
        <v>17107</v>
      </c>
      <c r="C10700" s="399" t="s">
        <v>85</v>
      </c>
      <c r="D10700" s="401">
        <v>6434.44</v>
      </c>
    </row>
    <row r="10701" spans="1:4" x14ac:dyDescent="0.25">
      <c r="A10701" s="399">
        <v>36150</v>
      </c>
      <c r="B10701" s="400" t="s">
        <v>17108</v>
      </c>
      <c r="C10701" s="399" t="s">
        <v>16729</v>
      </c>
      <c r="D10701" s="401">
        <v>45.01</v>
      </c>
    </row>
    <row r="10702" spans="1:4" x14ac:dyDescent="0.25">
      <c r="A10702" s="399">
        <v>45262</v>
      </c>
      <c r="B10702" s="400" t="s">
        <v>21616</v>
      </c>
      <c r="C10702" s="399" t="s">
        <v>16729</v>
      </c>
      <c r="D10702" s="401">
        <v>13.4</v>
      </c>
    </row>
    <row r="10703" spans="1:4" x14ac:dyDescent="0.25">
      <c r="A10703" s="399">
        <v>4760</v>
      </c>
      <c r="B10703" s="400" t="s">
        <v>17109</v>
      </c>
      <c r="C10703" s="399" t="s">
        <v>4</v>
      </c>
      <c r="D10703" s="401">
        <v>26.09</v>
      </c>
    </row>
    <row r="10704" spans="1:4" x14ac:dyDescent="0.25">
      <c r="A10704" s="399">
        <v>41069</v>
      </c>
      <c r="B10704" s="400" t="s">
        <v>17110</v>
      </c>
      <c r="C10704" s="399" t="s">
        <v>85</v>
      </c>
      <c r="D10704" s="401">
        <v>4570.16</v>
      </c>
    </row>
    <row r="10705" spans="1:4" x14ac:dyDescent="0.25">
      <c r="A10705" s="399">
        <v>10422</v>
      </c>
      <c r="B10705" s="400" t="s">
        <v>17111</v>
      </c>
      <c r="C10705" s="399" t="s">
        <v>16729</v>
      </c>
      <c r="D10705" s="401">
        <v>371.95</v>
      </c>
    </row>
    <row r="10706" spans="1:4" x14ac:dyDescent="0.25">
      <c r="A10706" s="399">
        <v>44019</v>
      </c>
      <c r="B10706" s="400" t="s">
        <v>17112</v>
      </c>
      <c r="C10706" s="399" t="s">
        <v>16729</v>
      </c>
      <c r="D10706" s="401">
        <v>514.87</v>
      </c>
    </row>
    <row r="10707" spans="1:4" x14ac:dyDescent="0.25">
      <c r="A10707" s="399">
        <v>36520</v>
      </c>
      <c r="B10707" s="400" t="s">
        <v>17113</v>
      </c>
      <c r="C10707" s="399" t="s">
        <v>16729</v>
      </c>
      <c r="D10707" s="401">
        <v>626.03</v>
      </c>
    </row>
    <row r="10708" spans="1:4" x14ac:dyDescent="0.25">
      <c r="A10708" s="399">
        <v>42319</v>
      </c>
      <c r="B10708" s="400" t="s">
        <v>17114</v>
      </c>
      <c r="C10708" s="399" t="s">
        <v>16729</v>
      </c>
      <c r="D10708" s="401">
        <v>560.95000000000005</v>
      </c>
    </row>
    <row r="10709" spans="1:4" x14ac:dyDescent="0.25">
      <c r="A10709" s="399">
        <v>10420</v>
      </c>
      <c r="B10709" s="400" t="s">
        <v>17115</v>
      </c>
      <c r="C10709" s="399" t="s">
        <v>16729</v>
      </c>
      <c r="D10709" s="401">
        <v>198.99</v>
      </c>
    </row>
    <row r="10710" spans="1:4" x14ac:dyDescent="0.25">
      <c r="A10710" s="399">
        <v>10421</v>
      </c>
      <c r="B10710" s="400" t="s">
        <v>17116</v>
      </c>
      <c r="C10710" s="399" t="s">
        <v>16729</v>
      </c>
      <c r="D10710" s="401">
        <v>218.66</v>
      </c>
    </row>
    <row r="10711" spans="1:4" x14ac:dyDescent="0.25">
      <c r="A10711" s="399">
        <v>11786</v>
      </c>
      <c r="B10711" s="400" t="s">
        <v>17117</v>
      </c>
      <c r="C10711" s="399" t="s">
        <v>16729</v>
      </c>
      <c r="D10711" s="401">
        <v>440.91</v>
      </c>
    </row>
    <row r="10712" spans="1:4" x14ac:dyDescent="0.25">
      <c r="A10712" s="399">
        <v>45195</v>
      </c>
      <c r="B10712" s="400" t="s">
        <v>21617</v>
      </c>
      <c r="C10712" s="399" t="s">
        <v>16729</v>
      </c>
      <c r="D10712" s="401">
        <v>4608.2299999999996</v>
      </c>
    </row>
    <row r="10713" spans="1:4" x14ac:dyDescent="0.25">
      <c r="A10713" s="399">
        <v>45226</v>
      </c>
      <c r="B10713" s="400" t="s">
        <v>21655</v>
      </c>
      <c r="C10713" s="399" t="s">
        <v>16729</v>
      </c>
      <c r="D10713" s="401">
        <v>17.760000000000002</v>
      </c>
    </row>
    <row r="10714" spans="1:4" x14ac:dyDescent="0.25">
      <c r="A10714" s="399">
        <v>4815</v>
      </c>
      <c r="B10714" s="400" t="s">
        <v>17118</v>
      </c>
      <c r="C10714" s="399" t="s">
        <v>16729</v>
      </c>
      <c r="D10714" s="401">
        <v>11.02</v>
      </c>
    </row>
    <row r="10715" spans="1:4" x14ac:dyDescent="0.25">
      <c r="A10715" s="399">
        <v>541</v>
      </c>
      <c r="B10715" s="400" t="s">
        <v>17119</v>
      </c>
      <c r="C10715" s="399" t="s">
        <v>16729</v>
      </c>
      <c r="D10715" s="401">
        <v>275.89999999999998</v>
      </c>
    </row>
    <row r="10716" spans="1:4" x14ac:dyDescent="0.25">
      <c r="A10716" s="399">
        <v>542</v>
      </c>
      <c r="B10716" s="400" t="s">
        <v>17120</v>
      </c>
      <c r="C10716" s="399" t="s">
        <v>16729</v>
      </c>
      <c r="D10716" s="401">
        <v>345.84</v>
      </c>
    </row>
    <row r="10717" spans="1:4" x14ac:dyDescent="0.25">
      <c r="A10717" s="399">
        <v>540</v>
      </c>
      <c r="B10717" s="400" t="s">
        <v>17121</v>
      </c>
      <c r="C10717" s="399" t="s">
        <v>16729</v>
      </c>
      <c r="D10717" s="401">
        <v>779.35</v>
      </c>
    </row>
    <row r="10718" spans="1:4" x14ac:dyDescent="0.25">
      <c r="A10718" s="399">
        <v>38364</v>
      </c>
      <c r="B10718" s="400" t="s">
        <v>17122</v>
      </c>
      <c r="C10718" s="399" t="s">
        <v>16729</v>
      </c>
      <c r="D10718" s="401">
        <v>995.8</v>
      </c>
    </row>
    <row r="10719" spans="1:4" x14ac:dyDescent="0.25">
      <c r="A10719" s="399">
        <v>11692</v>
      </c>
      <c r="B10719" s="400" t="s">
        <v>17123</v>
      </c>
      <c r="C10719" s="399" t="s">
        <v>75</v>
      </c>
      <c r="D10719" s="401">
        <v>667.18</v>
      </c>
    </row>
    <row r="10720" spans="1:4" x14ac:dyDescent="0.25">
      <c r="A10720" s="399">
        <v>1746</v>
      </c>
      <c r="B10720" s="400" t="s">
        <v>17124</v>
      </c>
      <c r="C10720" s="399" t="s">
        <v>16729</v>
      </c>
      <c r="D10720" s="401">
        <v>241.97</v>
      </c>
    </row>
    <row r="10721" spans="1:4" x14ac:dyDescent="0.25">
      <c r="A10721" s="399">
        <v>1748</v>
      </c>
      <c r="B10721" s="400" t="s">
        <v>17125</v>
      </c>
      <c r="C10721" s="399" t="s">
        <v>16729</v>
      </c>
      <c r="D10721" s="401">
        <v>321.76</v>
      </c>
    </row>
    <row r="10722" spans="1:4" x14ac:dyDescent="0.25">
      <c r="A10722" s="399">
        <v>1749</v>
      </c>
      <c r="B10722" s="400" t="s">
        <v>17126</v>
      </c>
      <c r="C10722" s="399" t="s">
        <v>16729</v>
      </c>
      <c r="D10722" s="401">
        <v>466.17</v>
      </c>
    </row>
    <row r="10723" spans="1:4" x14ac:dyDescent="0.25">
      <c r="A10723" s="399">
        <v>37412</v>
      </c>
      <c r="B10723" s="400" t="s">
        <v>17127</v>
      </c>
      <c r="C10723" s="399" t="s">
        <v>16729</v>
      </c>
      <c r="D10723" s="401">
        <v>236.52</v>
      </c>
    </row>
    <row r="10724" spans="1:4" x14ac:dyDescent="0.25">
      <c r="A10724" s="399">
        <v>1745</v>
      </c>
      <c r="B10724" s="400" t="s">
        <v>17128</v>
      </c>
      <c r="C10724" s="399" t="s">
        <v>16729</v>
      </c>
      <c r="D10724" s="401">
        <v>281.26</v>
      </c>
    </row>
    <row r="10725" spans="1:4" x14ac:dyDescent="0.25">
      <c r="A10725" s="399">
        <v>1750</v>
      </c>
      <c r="B10725" s="400" t="s">
        <v>17129</v>
      </c>
      <c r="C10725" s="399" t="s">
        <v>16729</v>
      </c>
      <c r="D10725" s="401">
        <v>657.26</v>
      </c>
    </row>
    <row r="10726" spans="1:4" x14ac:dyDescent="0.25">
      <c r="A10726" s="399">
        <v>11687</v>
      </c>
      <c r="B10726" s="400" t="s">
        <v>17130</v>
      </c>
      <c r="C10726" s="399" t="s">
        <v>74</v>
      </c>
      <c r="D10726" s="401">
        <v>1047.22</v>
      </c>
    </row>
    <row r="10727" spans="1:4" x14ac:dyDescent="0.25">
      <c r="A10727" s="399">
        <v>11689</v>
      </c>
      <c r="B10727" s="400" t="s">
        <v>17131</v>
      </c>
      <c r="C10727" s="399" t="s">
        <v>74</v>
      </c>
      <c r="D10727" s="401">
        <v>1312.1</v>
      </c>
    </row>
    <row r="10728" spans="1:4" x14ac:dyDescent="0.25">
      <c r="A10728" s="399">
        <v>11693</v>
      </c>
      <c r="B10728" s="400" t="s">
        <v>17132</v>
      </c>
      <c r="C10728" s="399" t="s">
        <v>75</v>
      </c>
      <c r="D10728" s="401">
        <v>305.91000000000003</v>
      </c>
    </row>
    <row r="10729" spans="1:4" x14ac:dyDescent="0.25">
      <c r="A10729" s="399">
        <v>36215</v>
      </c>
      <c r="B10729" s="400" t="s">
        <v>17133</v>
      </c>
      <c r="C10729" s="399" t="s">
        <v>16729</v>
      </c>
      <c r="D10729" s="401">
        <v>881.03</v>
      </c>
    </row>
    <row r="10730" spans="1:4" x14ac:dyDescent="0.25">
      <c r="A10730" s="399">
        <v>42439</v>
      </c>
      <c r="B10730" s="400" t="s">
        <v>17134</v>
      </c>
      <c r="C10730" s="399" t="s">
        <v>16729</v>
      </c>
      <c r="D10730" s="401">
        <v>1207.8399999999999</v>
      </c>
    </row>
    <row r="10731" spans="1:4" x14ac:dyDescent="0.25">
      <c r="A10731" s="399">
        <v>38381</v>
      </c>
      <c r="B10731" s="400" t="s">
        <v>17135</v>
      </c>
      <c r="C10731" s="399" t="s">
        <v>16729</v>
      </c>
      <c r="D10731" s="401">
        <v>14.2</v>
      </c>
    </row>
    <row r="10732" spans="1:4" x14ac:dyDescent="0.25">
      <c r="A10732" s="399">
        <v>39621</v>
      </c>
      <c r="B10732" s="400" t="s">
        <v>17136</v>
      </c>
      <c r="C10732" s="399" t="s">
        <v>13764</v>
      </c>
      <c r="D10732" s="401">
        <v>1398.41</v>
      </c>
    </row>
    <row r="10733" spans="1:4" x14ac:dyDescent="0.25">
      <c r="A10733" s="399">
        <v>39624</v>
      </c>
      <c r="B10733" s="400" t="s">
        <v>17137</v>
      </c>
      <c r="C10733" s="399" t="s">
        <v>13764</v>
      </c>
      <c r="D10733" s="401">
        <v>1542.6</v>
      </c>
    </row>
    <row r="10734" spans="1:4" x14ac:dyDescent="0.25">
      <c r="A10734" s="399">
        <v>39615</v>
      </c>
      <c r="B10734" s="400" t="s">
        <v>17138</v>
      </c>
      <c r="C10734" s="399" t="s">
        <v>16729</v>
      </c>
      <c r="D10734" s="401">
        <v>623.35</v>
      </c>
    </row>
    <row r="10735" spans="1:4" x14ac:dyDescent="0.25">
      <c r="A10735" s="399">
        <v>39620</v>
      </c>
      <c r="B10735" s="400" t="s">
        <v>17139</v>
      </c>
      <c r="C10735" s="399" t="s">
        <v>16729</v>
      </c>
      <c r="D10735" s="401">
        <v>952.03</v>
      </c>
    </row>
    <row r="10736" spans="1:4" x14ac:dyDescent="0.25">
      <c r="A10736" s="399">
        <v>39623</v>
      </c>
      <c r="B10736" s="400" t="s">
        <v>17140</v>
      </c>
      <c r="C10736" s="399" t="s">
        <v>16729</v>
      </c>
      <c r="D10736" s="401">
        <v>1019.7</v>
      </c>
    </row>
    <row r="10737" spans="1:4" x14ac:dyDescent="0.25">
      <c r="A10737" s="399">
        <v>546</v>
      </c>
      <c r="B10737" s="400" t="s">
        <v>17141</v>
      </c>
      <c r="C10737" s="399" t="s">
        <v>69</v>
      </c>
      <c r="D10737" s="401">
        <v>10.44</v>
      </c>
    </row>
    <row r="10738" spans="1:4" x14ac:dyDescent="0.25">
      <c r="A10738" s="399">
        <v>566</v>
      </c>
      <c r="B10738" s="400" t="s">
        <v>17142</v>
      </c>
      <c r="C10738" s="399" t="s">
        <v>74</v>
      </c>
      <c r="D10738" s="401">
        <v>4.95</v>
      </c>
    </row>
    <row r="10739" spans="1:4" x14ac:dyDescent="0.25">
      <c r="A10739" s="399">
        <v>565</v>
      </c>
      <c r="B10739" s="400" t="s">
        <v>17143</v>
      </c>
      <c r="C10739" s="399" t="s">
        <v>74</v>
      </c>
      <c r="D10739" s="401">
        <v>18.059999999999999</v>
      </c>
    </row>
    <row r="10740" spans="1:4" x14ac:dyDescent="0.25">
      <c r="A10740" s="399">
        <v>555</v>
      </c>
      <c r="B10740" s="400" t="s">
        <v>17144</v>
      </c>
      <c r="C10740" s="399" t="s">
        <v>74</v>
      </c>
      <c r="D10740" s="401">
        <v>12.8</v>
      </c>
    </row>
    <row r="10741" spans="1:4" x14ac:dyDescent="0.25">
      <c r="A10741" s="399">
        <v>557</v>
      </c>
      <c r="B10741" s="400" t="s">
        <v>17145</v>
      </c>
      <c r="C10741" s="399" t="s">
        <v>74</v>
      </c>
      <c r="D10741" s="401">
        <v>40.17</v>
      </c>
    </row>
    <row r="10742" spans="1:4" x14ac:dyDescent="0.25">
      <c r="A10742" s="399">
        <v>552</v>
      </c>
      <c r="B10742" s="400" t="s">
        <v>17146</v>
      </c>
      <c r="C10742" s="399" t="s">
        <v>74</v>
      </c>
      <c r="D10742" s="401">
        <v>19.93</v>
      </c>
    </row>
    <row r="10743" spans="1:4" x14ac:dyDescent="0.25">
      <c r="A10743" s="399">
        <v>563</v>
      </c>
      <c r="B10743" s="400" t="s">
        <v>17147</v>
      </c>
      <c r="C10743" s="399" t="s">
        <v>74</v>
      </c>
      <c r="D10743" s="401">
        <v>29.95</v>
      </c>
    </row>
    <row r="10744" spans="1:4" x14ac:dyDescent="0.25">
      <c r="A10744" s="399">
        <v>549</v>
      </c>
      <c r="B10744" s="400" t="s">
        <v>17148</v>
      </c>
      <c r="C10744" s="399" t="s">
        <v>74</v>
      </c>
      <c r="D10744" s="401">
        <v>53.9</v>
      </c>
    </row>
    <row r="10745" spans="1:4" x14ac:dyDescent="0.25">
      <c r="A10745" s="399">
        <v>551</v>
      </c>
      <c r="B10745" s="400" t="s">
        <v>17149</v>
      </c>
      <c r="C10745" s="399" t="s">
        <v>74</v>
      </c>
      <c r="D10745" s="401">
        <v>106.73</v>
      </c>
    </row>
    <row r="10746" spans="1:4" x14ac:dyDescent="0.25">
      <c r="A10746" s="399">
        <v>559</v>
      </c>
      <c r="B10746" s="400" t="s">
        <v>17150</v>
      </c>
      <c r="C10746" s="399" t="s">
        <v>74</v>
      </c>
      <c r="D10746" s="401">
        <v>26.68</v>
      </c>
    </row>
    <row r="10747" spans="1:4" x14ac:dyDescent="0.25">
      <c r="A10747" s="399">
        <v>560</v>
      </c>
      <c r="B10747" s="400" t="s">
        <v>17151</v>
      </c>
      <c r="C10747" s="399" t="s">
        <v>74</v>
      </c>
      <c r="D10747" s="401">
        <v>33.380000000000003</v>
      </c>
    </row>
    <row r="10748" spans="1:4" x14ac:dyDescent="0.25">
      <c r="A10748" s="399">
        <v>547</v>
      </c>
      <c r="B10748" s="400" t="s">
        <v>17152</v>
      </c>
      <c r="C10748" s="399" t="s">
        <v>74</v>
      </c>
      <c r="D10748" s="401">
        <v>39.97</v>
      </c>
    </row>
    <row r="10749" spans="1:4" x14ac:dyDescent="0.25">
      <c r="A10749" s="399">
        <v>36207</v>
      </c>
      <c r="B10749" s="400" t="s">
        <v>17153</v>
      </c>
      <c r="C10749" s="399" t="s">
        <v>16729</v>
      </c>
      <c r="D10749" s="401">
        <v>390.23</v>
      </c>
    </row>
    <row r="10750" spans="1:4" x14ac:dyDescent="0.25">
      <c r="A10750" s="399">
        <v>36209</v>
      </c>
      <c r="B10750" s="400" t="s">
        <v>17154</v>
      </c>
      <c r="C10750" s="399" t="s">
        <v>16729</v>
      </c>
      <c r="D10750" s="401">
        <v>447.85</v>
      </c>
    </row>
    <row r="10751" spans="1:4" x14ac:dyDescent="0.25">
      <c r="A10751" s="399">
        <v>36210</v>
      </c>
      <c r="B10751" s="400" t="s">
        <v>17155</v>
      </c>
      <c r="C10751" s="399" t="s">
        <v>16729</v>
      </c>
      <c r="D10751" s="401">
        <v>484.56</v>
      </c>
    </row>
    <row r="10752" spans="1:4" x14ac:dyDescent="0.25">
      <c r="A10752" s="399">
        <v>36204</v>
      </c>
      <c r="B10752" s="400" t="s">
        <v>17156</v>
      </c>
      <c r="C10752" s="399" t="s">
        <v>16729</v>
      </c>
      <c r="D10752" s="401">
        <v>171.81</v>
      </c>
    </row>
    <row r="10753" spans="1:4" x14ac:dyDescent="0.25">
      <c r="A10753" s="399">
        <v>36205</v>
      </c>
      <c r="B10753" s="400" t="s">
        <v>17157</v>
      </c>
      <c r="C10753" s="399" t="s">
        <v>16729</v>
      </c>
      <c r="D10753" s="401">
        <v>190.81</v>
      </c>
    </row>
    <row r="10754" spans="1:4" x14ac:dyDescent="0.25">
      <c r="A10754" s="399">
        <v>36081</v>
      </c>
      <c r="B10754" s="400" t="s">
        <v>17158</v>
      </c>
      <c r="C10754" s="399" t="s">
        <v>16729</v>
      </c>
      <c r="D10754" s="401">
        <v>203.45</v>
      </c>
    </row>
    <row r="10755" spans="1:4" x14ac:dyDescent="0.25">
      <c r="A10755" s="399">
        <v>36206</v>
      </c>
      <c r="B10755" s="400" t="s">
        <v>17159</v>
      </c>
      <c r="C10755" s="399" t="s">
        <v>16729</v>
      </c>
      <c r="D10755" s="401">
        <v>213.15</v>
      </c>
    </row>
    <row r="10756" spans="1:4" x14ac:dyDescent="0.25">
      <c r="A10756" s="399">
        <v>36218</v>
      </c>
      <c r="B10756" s="400" t="s">
        <v>17160</v>
      </c>
      <c r="C10756" s="399" t="s">
        <v>16729</v>
      </c>
      <c r="D10756" s="401">
        <v>173.26</v>
      </c>
    </row>
    <row r="10757" spans="1:4" x14ac:dyDescent="0.25">
      <c r="A10757" s="399">
        <v>36220</v>
      </c>
      <c r="B10757" s="400" t="s">
        <v>17161</v>
      </c>
      <c r="C10757" s="399" t="s">
        <v>16729</v>
      </c>
      <c r="D10757" s="401">
        <v>198.68</v>
      </c>
    </row>
    <row r="10758" spans="1:4" x14ac:dyDescent="0.25">
      <c r="A10758" s="399">
        <v>36080</v>
      </c>
      <c r="B10758" s="400" t="s">
        <v>17162</v>
      </c>
      <c r="C10758" s="399" t="s">
        <v>16729</v>
      </c>
      <c r="D10758" s="401">
        <v>214.9</v>
      </c>
    </row>
    <row r="10759" spans="1:4" x14ac:dyDescent="0.25">
      <c r="A10759" s="399">
        <v>36223</v>
      </c>
      <c r="B10759" s="400" t="s">
        <v>17163</v>
      </c>
      <c r="C10759" s="399" t="s">
        <v>16729</v>
      </c>
      <c r="D10759" s="401">
        <v>225.03</v>
      </c>
    </row>
    <row r="10760" spans="1:4" x14ac:dyDescent="0.25">
      <c r="A10760" s="399">
        <v>38127</v>
      </c>
      <c r="B10760" s="400" t="s">
        <v>17164</v>
      </c>
      <c r="C10760" s="399" t="s">
        <v>16729</v>
      </c>
      <c r="D10760" s="401">
        <v>386.86</v>
      </c>
    </row>
    <row r="10761" spans="1:4" x14ac:dyDescent="0.25">
      <c r="A10761" s="399">
        <v>38060</v>
      </c>
      <c r="B10761" s="400" t="s">
        <v>17165</v>
      </c>
      <c r="C10761" s="399" t="s">
        <v>16729</v>
      </c>
      <c r="D10761" s="401">
        <v>57.92</v>
      </c>
    </row>
    <row r="10762" spans="1:4" x14ac:dyDescent="0.25">
      <c r="A10762" s="399">
        <v>10956</v>
      </c>
      <c r="B10762" s="400" t="s">
        <v>17166</v>
      </c>
      <c r="C10762" s="399" t="s">
        <v>16729</v>
      </c>
      <c r="D10762" s="401">
        <v>63.51</v>
      </c>
    </row>
    <row r="10763" spans="1:4" x14ac:dyDescent="0.25">
      <c r="A10763" s="399">
        <v>39380</v>
      </c>
      <c r="B10763" s="400" t="s">
        <v>17167</v>
      </c>
      <c r="C10763" s="399" t="s">
        <v>16729</v>
      </c>
      <c r="D10763" s="401">
        <v>20.28</v>
      </c>
    </row>
    <row r="10764" spans="1:4" x14ac:dyDescent="0.25">
      <c r="A10764" s="399">
        <v>44172</v>
      </c>
      <c r="B10764" s="400" t="s">
        <v>17168</v>
      </c>
      <c r="C10764" s="399" t="s">
        <v>16729</v>
      </c>
      <c r="D10764" s="401">
        <v>7.83</v>
      </c>
    </row>
    <row r="10765" spans="1:4" x14ac:dyDescent="0.25">
      <c r="A10765" s="399">
        <v>37597</v>
      </c>
      <c r="B10765" s="400" t="s">
        <v>17169</v>
      </c>
      <c r="C10765" s="399" t="s">
        <v>16729</v>
      </c>
      <c r="D10765" s="401">
        <v>651367.18000000005</v>
      </c>
    </row>
    <row r="10766" spans="1:4" x14ac:dyDescent="0.25">
      <c r="A10766" s="399">
        <v>183</v>
      </c>
      <c r="B10766" s="400" t="s">
        <v>17170</v>
      </c>
      <c r="C10766" s="399" t="s">
        <v>17171</v>
      </c>
      <c r="D10766" s="401">
        <v>280</v>
      </c>
    </row>
    <row r="10767" spans="1:4" x14ac:dyDescent="0.25">
      <c r="A10767" s="399">
        <v>184</v>
      </c>
      <c r="B10767" s="400" t="s">
        <v>17172</v>
      </c>
      <c r="C10767" s="399" t="s">
        <v>17171</v>
      </c>
      <c r="D10767" s="401">
        <v>173.41</v>
      </c>
    </row>
    <row r="10768" spans="1:4" x14ac:dyDescent="0.25">
      <c r="A10768" s="399">
        <v>181</v>
      </c>
      <c r="B10768" s="400" t="s">
        <v>17173</v>
      </c>
      <c r="C10768" s="399" t="s">
        <v>17171</v>
      </c>
      <c r="D10768" s="401">
        <v>373.93</v>
      </c>
    </row>
    <row r="10769" spans="1:4" x14ac:dyDescent="0.25">
      <c r="A10769" s="399">
        <v>20001</v>
      </c>
      <c r="B10769" s="400" t="s">
        <v>17174</v>
      </c>
      <c r="C10769" s="399" t="s">
        <v>17171</v>
      </c>
      <c r="D10769" s="401">
        <v>216.77</v>
      </c>
    </row>
    <row r="10770" spans="1:4" x14ac:dyDescent="0.25">
      <c r="A10770" s="399">
        <v>39837</v>
      </c>
      <c r="B10770" s="400" t="s">
        <v>17175</v>
      </c>
      <c r="C10770" s="399" t="s">
        <v>17171</v>
      </c>
      <c r="D10770" s="401">
        <v>389.74</v>
      </c>
    </row>
    <row r="10771" spans="1:4" x14ac:dyDescent="0.25">
      <c r="A10771" s="399">
        <v>43366</v>
      </c>
      <c r="B10771" s="400" t="s">
        <v>21656</v>
      </c>
      <c r="C10771" s="399" t="s">
        <v>69</v>
      </c>
      <c r="D10771" s="401">
        <v>1.64</v>
      </c>
    </row>
    <row r="10772" spans="1:4" x14ac:dyDescent="0.25">
      <c r="A10772" s="399">
        <v>10535</v>
      </c>
      <c r="B10772" s="400" t="s">
        <v>17176</v>
      </c>
      <c r="C10772" s="399" t="s">
        <v>16729</v>
      </c>
      <c r="D10772" s="401">
        <v>4990</v>
      </c>
    </row>
    <row r="10773" spans="1:4" x14ac:dyDescent="0.25">
      <c r="A10773" s="399">
        <v>10537</v>
      </c>
      <c r="B10773" s="400" t="s">
        <v>17177</v>
      </c>
      <c r="C10773" s="399" t="s">
        <v>16729</v>
      </c>
      <c r="D10773" s="401">
        <v>6805</v>
      </c>
    </row>
    <row r="10774" spans="1:4" x14ac:dyDescent="0.25">
      <c r="A10774" s="399">
        <v>13891</v>
      </c>
      <c r="B10774" s="400" t="s">
        <v>17178</v>
      </c>
      <c r="C10774" s="399" t="s">
        <v>16729</v>
      </c>
      <c r="D10774" s="401">
        <v>6241.72</v>
      </c>
    </row>
    <row r="10775" spans="1:4" x14ac:dyDescent="0.25">
      <c r="A10775" s="399">
        <v>44492</v>
      </c>
      <c r="B10775" s="400" t="s">
        <v>21657</v>
      </c>
      <c r="C10775" s="399" t="s">
        <v>16729</v>
      </c>
      <c r="D10775" s="401">
        <v>27148.98</v>
      </c>
    </row>
    <row r="10776" spans="1:4" x14ac:dyDescent="0.25">
      <c r="A10776" s="399">
        <v>36396</v>
      </c>
      <c r="B10776" s="400" t="s">
        <v>17179</v>
      </c>
      <c r="C10776" s="399" t="s">
        <v>16729</v>
      </c>
      <c r="D10776" s="401">
        <v>5708.89</v>
      </c>
    </row>
    <row r="10777" spans="1:4" x14ac:dyDescent="0.25">
      <c r="A10777" s="399">
        <v>36397</v>
      </c>
      <c r="B10777" s="400" t="s">
        <v>17180</v>
      </c>
      <c r="C10777" s="399" t="s">
        <v>16729</v>
      </c>
      <c r="D10777" s="401">
        <v>20298.3</v>
      </c>
    </row>
    <row r="10778" spans="1:4" x14ac:dyDescent="0.25">
      <c r="A10778" s="399">
        <v>36398</v>
      </c>
      <c r="B10778" s="400" t="s">
        <v>17181</v>
      </c>
      <c r="C10778" s="399" t="s">
        <v>16729</v>
      </c>
      <c r="D10778" s="401">
        <v>24670.89</v>
      </c>
    </row>
    <row r="10779" spans="1:4" x14ac:dyDescent="0.25">
      <c r="A10779" s="399">
        <v>647</v>
      </c>
      <c r="B10779" s="400" t="s">
        <v>17182</v>
      </c>
      <c r="C10779" s="399" t="s">
        <v>4</v>
      </c>
      <c r="D10779" s="401">
        <v>32.119999999999997</v>
      </c>
    </row>
    <row r="10780" spans="1:4" x14ac:dyDescent="0.25">
      <c r="A10780" s="399">
        <v>40920</v>
      </c>
      <c r="B10780" s="400" t="s">
        <v>17183</v>
      </c>
      <c r="C10780" s="399" t="s">
        <v>85</v>
      </c>
      <c r="D10780" s="401">
        <v>5628.77</v>
      </c>
    </row>
    <row r="10781" spans="1:4" x14ac:dyDescent="0.25">
      <c r="A10781" s="399">
        <v>715</v>
      </c>
      <c r="B10781" s="400" t="s">
        <v>17184</v>
      </c>
      <c r="C10781" s="399" t="s">
        <v>16729</v>
      </c>
      <c r="D10781" s="401">
        <v>20.11</v>
      </c>
    </row>
    <row r="10782" spans="1:4" x14ac:dyDescent="0.25">
      <c r="A10782" s="399">
        <v>716</v>
      </c>
      <c r="B10782" s="400" t="s">
        <v>17185</v>
      </c>
      <c r="C10782" s="399" t="s">
        <v>16729</v>
      </c>
      <c r="D10782" s="401">
        <v>22.74</v>
      </c>
    </row>
    <row r="10783" spans="1:4" x14ac:dyDescent="0.25">
      <c r="A10783" s="399">
        <v>7270</v>
      </c>
      <c r="B10783" s="400" t="s">
        <v>17186</v>
      </c>
      <c r="C10783" s="399" t="s">
        <v>16729</v>
      </c>
      <c r="D10783" s="401">
        <v>0.75</v>
      </c>
    </row>
    <row r="10784" spans="1:4" x14ac:dyDescent="0.25">
      <c r="A10784" s="399">
        <v>44460</v>
      </c>
      <c r="B10784" s="400" t="s">
        <v>17187</v>
      </c>
      <c r="C10784" s="399" t="s">
        <v>16729</v>
      </c>
      <c r="D10784" s="401">
        <v>1.25</v>
      </c>
    </row>
    <row r="10785" spans="1:4" x14ac:dyDescent="0.25">
      <c r="A10785" s="399">
        <v>44461</v>
      </c>
      <c r="B10785" s="400" t="s">
        <v>17188</v>
      </c>
      <c r="C10785" s="399" t="s">
        <v>16729</v>
      </c>
      <c r="D10785" s="401">
        <v>1.71</v>
      </c>
    </row>
    <row r="10786" spans="1:4" x14ac:dyDescent="0.25">
      <c r="A10786" s="399">
        <v>7267</v>
      </c>
      <c r="B10786" s="400" t="s">
        <v>17189</v>
      </c>
      <c r="C10786" s="399" t="s">
        <v>16729</v>
      </c>
      <c r="D10786" s="401">
        <v>0.63</v>
      </c>
    </row>
    <row r="10787" spans="1:4" x14ac:dyDescent="0.25">
      <c r="A10787" s="399">
        <v>44458</v>
      </c>
      <c r="B10787" s="400" t="s">
        <v>17190</v>
      </c>
      <c r="C10787" s="399" t="s">
        <v>16729</v>
      </c>
      <c r="D10787" s="401">
        <v>0.76</v>
      </c>
    </row>
    <row r="10788" spans="1:4" x14ac:dyDescent="0.25">
      <c r="A10788" s="399">
        <v>44457</v>
      </c>
      <c r="B10788" s="400" t="s">
        <v>17191</v>
      </c>
      <c r="C10788" s="399" t="s">
        <v>16729</v>
      </c>
      <c r="D10788" s="401">
        <v>1.48</v>
      </c>
    </row>
    <row r="10789" spans="1:4" x14ac:dyDescent="0.25">
      <c r="A10789" s="399">
        <v>7271</v>
      </c>
      <c r="B10789" s="400" t="s">
        <v>17192</v>
      </c>
      <c r="C10789" s="399" t="s">
        <v>16729</v>
      </c>
      <c r="D10789" s="401">
        <v>0.8</v>
      </c>
    </row>
    <row r="10790" spans="1:4" x14ac:dyDescent="0.25">
      <c r="A10790" s="399">
        <v>7268</v>
      </c>
      <c r="B10790" s="400" t="s">
        <v>17193</v>
      </c>
      <c r="C10790" s="399" t="s">
        <v>16729</v>
      </c>
      <c r="D10790" s="401">
        <v>1.24</v>
      </c>
    </row>
    <row r="10791" spans="1:4" x14ac:dyDescent="0.25">
      <c r="A10791" s="399">
        <v>44459</v>
      </c>
      <c r="B10791" s="400" t="s">
        <v>17194</v>
      </c>
      <c r="C10791" s="399" t="s">
        <v>16729</v>
      </c>
      <c r="D10791" s="401">
        <v>0.8</v>
      </c>
    </row>
    <row r="10792" spans="1:4" x14ac:dyDescent="0.25">
      <c r="A10792" s="399">
        <v>44462</v>
      </c>
      <c r="B10792" s="400" t="s">
        <v>17195</v>
      </c>
      <c r="C10792" s="399" t="s">
        <v>16729</v>
      </c>
      <c r="D10792" s="401">
        <v>1.42</v>
      </c>
    </row>
    <row r="10793" spans="1:4" x14ac:dyDescent="0.25">
      <c r="A10793" s="399">
        <v>44463</v>
      </c>
      <c r="B10793" s="400" t="s">
        <v>17196</v>
      </c>
      <c r="C10793" s="399" t="s">
        <v>16729</v>
      </c>
      <c r="D10793" s="401">
        <v>1.84</v>
      </c>
    </row>
    <row r="10794" spans="1:4" x14ac:dyDescent="0.25">
      <c r="A10794" s="399">
        <v>44464</v>
      </c>
      <c r="B10794" s="400" t="s">
        <v>17197</v>
      </c>
      <c r="C10794" s="399" t="s">
        <v>16729</v>
      </c>
      <c r="D10794" s="401">
        <v>1.9</v>
      </c>
    </row>
    <row r="10795" spans="1:4" x14ac:dyDescent="0.25">
      <c r="A10795" s="399">
        <v>44465</v>
      </c>
      <c r="B10795" s="400" t="s">
        <v>17198</v>
      </c>
      <c r="C10795" s="399" t="s">
        <v>16729</v>
      </c>
      <c r="D10795" s="401">
        <v>2.61</v>
      </c>
    </row>
    <row r="10796" spans="1:4" x14ac:dyDescent="0.25">
      <c r="A10796" s="399">
        <v>38783</v>
      </c>
      <c r="B10796" s="400" t="s">
        <v>17199</v>
      </c>
      <c r="C10796" s="399" t="s">
        <v>16729</v>
      </c>
      <c r="D10796" s="401">
        <v>0.91</v>
      </c>
    </row>
    <row r="10797" spans="1:4" x14ac:dyDescent="0.25">
      <c r="A10797" s="399">
        <v>44466</v>
      </c>
      <c r="B10797" s="400" t="s">
        <v>17200</v>
      </c>
      <c r="C10797" s="399" t="s">
        <v>16729</v>
      </c>
      <c r="D10797" s="401">
        <v>1.85</v>
      </c>
    </row>
    <row r="10798" spans="1:4" x14ac:dyDescent="0.25">
      <c r="A10798" s="399">
        <v>44467</v>
      </c>
      <c r="B10798" s="400" t="s">
        <v>17201</v>
      </c>
      <c r="C10798" s="399" t="s">
        <v>16729</v>
      </c>
      <c r="D10798" s="401">
        <v>2.23</v>
      </c>
    </row>
    <row r="10799" spans="1:4" x14ac:dyDescent="0.25">
      <c r="A10799" s="399">
        <v>44468</v>
      </c>
      <c r="B10799" s="400" t="s">
        <v>17202</v>
      </c>
      <c r="C10799" s="399" t="s">
        <v>16729</v>
      </c>
      <c r="D10799" s="401">
        <v>1.94</v>
      </c>
    </row>
    <row r="10800" spans="1:4" x14ac:dyDescent="0.25">
      <c r="A10800" s="399">
        <v>37593</v>
      </c>
      <c r="B10800" s="400" t="s">
        <v>17203</v>
      </c>
      <c r="C10800" s="399" t="s">
        <v>16729</v>
      </c>
      <c r="D10800" s="401">
        <v>2.4900000000000002</v>
      </c>
    </row>
    <row r="10801" spans="1:4" x14ac:dyDescent="0.25">
      <c r="A10801" s="399">
        <v>37594</v>
      </c>
      <c r="B10801" s="400" t="s">
        <v>17204</v>
      </c>
      <c r="C10801" s="399" t="s">
        <v>16729</v>
      </c>
      <c r="D10801" s="401">
        <v>2.96</v>
      </c>
    </row>
    <row r="10802" spans="1:4" x14ac:dyDescent="0.25">
      <c r="A10802" s="399">
        <v>37592</v>
      </c>
      <c r="B10802" s="400" t="s">
        <v>17205</v>
      </c>
      <c r="C10802" s="399" t="s">
        <v>16729</v>
      </c>
      <c r="D10802" s="401">
        <v>1.97</v>
      </c>
    </row>
    <row r="10803" spans="1:4" x14ac:dyDescent="0.25">
      <c r="A10803" s="399">
        <v>41372</v>
      </c>
      <c r="B10803" s="400" t="s">
        <v>17206</v>
      </c>
      <c r="C10803" s="399" t="s">
        <v>75</v>
      </c>
      <c r="D10803" s="401">
        <v>120.34</v>
      </c>
    </row>
    <row r="10804" spans="1:4" x14ac:dyDescent="0.25">
      <c r="A10804" s="399">
        <v>41371</v>
      </c>
      <c r="B10804" s="400" t="s">
        <v>17207</v>
      </c>
      <c r="C10804" s="399" t="s">
        <v>75</v>
      </c>
      <c r="D10804" s="401">
        <v>71.13</v>
      </c>
    </row>
    <row r="10805" spans="1:4" x14ac:dyDescent="0.25">
      <c r="A10805" s="399">
        <v>34556</v>
      </c>
      <c r="B10805" s="400" t="s">
        <v>17208</v>
      </c>
      <c r="C10805" s="399" t="s">
        <v>16729</v>
      </c>
      <c r="D10805" s="401">
        <v>4.6500000000000004</v>
      </c>
    </row>
    <row r="10806" spans="1:4" x14ac:dyDescent="0.25">
      <c r="A10806" s="399">
        <v>37873</v>
      </c>
      <c r="B10806" s="400" t="s">
        <v>17209</v>
      </c>
      <c r="C10806" s="399" t="s">
        <v>16729</v>
      </c>
      <c r="D10806" s="401">
        <v>4.7300000000000004</v>
      </c>
    </row>
    <row r="10807" spans="1:4" x14ac:dyDescent="0.25">
      <c r="A10807" s="399">
        <v>34564</v>
      </c>
      <c r="B10807" s="400" t="s">
        <v>17210</v>
      </c>
      <c r="C10807" s="399" t="s">
        <v>16729</v>
      </c>
      <c r="D10807" s="401">
        <v>4.95</v>
      </c>
    </row>
    <row r="10808" spans="1:4" x14ac:dyDescent="0.25">
      <c r="A10808" s="399">
        <v>34565</v>
      </c>
      <c r="B10808" s="400" t="s">
        <v>17211</v>
      </c>
      <c r="C10808" s="399" t="s">
        <v>16729</v>
      </c>
      <c r="D10808" s="401">
        <v>5.24</v>
      </c>
    </row>
    <row r="10809" spans="1:4" x14ac:dyDescent="0.25">
      <c r="A10809" s="399">
        <v>38590</v>
      </c>
      <c r="B10809" s="400" t="s">
        <v>17212</v>
      </c>
      <c r="C10809" s="399" t="s">
        <v>16729</v>
      </c>
      <c r="D10809" s="401">
        <v>3.87</v>
      </c>
    </row>
    <row r="10810" spans="1:4" x14ac:dyDescent="0.25">
      <c r="A10810" s="399">
        <v>34566</v>
      </c>
      <c r="B10810" s="400" t="s">
        <v>17213</v>
      </c>
      <c r="C10810" s="399" t="s">
        <v>16729</v>
      </c>
      <c r="D10810" s="401">
        <v>4.07</v>
      </c>
    </row>
    <row r="10811" spans="1:4" x14ac:dyDescent="0.25">
      <c r="A10811" s="399">
        <v>34567</v>
      </c>
      <c r="B10811" s="400" t="s">
        <v>17214</v>
      </c>
      <c r="C10811" s="399" t="s">
        <v>16729</v>
      </c>
      <c r="D10811" s="401">
        <v>4.3099999999999996</v>
      </c>
    </row>
    <row r="10812" spans="1:4" x14ac:dyDescent="0.25">
      <c r="A10812" s="399">
        <v>38591</v>
      </c>
      <c r="B10812" s="400" t="s">
        <v>17215</v>
      </c>
      <c r="C10812" s="399" t="s">
        <v>16729</v>
      </c>
      <c r="D10812" s="401">
        <v>3.91</v>
      </c>
    </row>
    <row r="10813" spans="1:4" x14ac:dyDescent="0.25">
      <c r="A10813" s="399">
        <v>34568</v>
      </c>
      <c r="B10813" s="400" t="s">
        <v>17216</v>
      </c>
      <c r="C10813" s="399" t="s">
        <v>16729</v>
      </c>
      <c r="D10813" s="401">
        <v>5.0999999999999996</v>
      </c>
    </row>
    <row r="10814" spans="1:4" x14ac:dyDescent="0.25">
      <c r="A10814" s="399">
        <v>34569</v>
      </c>
      <c r="B10814" s="400" t="s">
        <v>17217</v>
      </c>
      <c r="C10814" s="399" t="s">
        <v>16729</v>
      </c>
      <c r="D10814" s="401">
        <v>5.24</v>
      </c>
    </row>
    <row r="10815" spans="1:4" x14ac:dyDescent="0.25">
      <c r="A10815" s="399">
        <v>34570</v>
      </c>
      <c r="B10815" s="400" t="s">
        <v>17218</v>
      </c>
      <c r="C10815" s="399" t="s">
        <v>16729</v>
      </c>
      <c r="D10815" s="401">
        <v>5.69</v>
      </c>
    </row>
    <row r="10816" spans="1:4" x14ac:dyDescent="0.25">
      <c r="A10816" s="399">
        <v>25070</v>
      </c>
      <c r="B10816" s="400" t="s">
        <v>17219</v>
      </c>
      <c r="C10816" s="399" t="s">
        <v>16729</v>
      </c>
      <c r="D10816" s="401">
        <v>4.28</v>
      </c>
    </row>
    <row r="10817" spans="1:4" x14ac:dyDescent="0.25">
      <c r="A10817" s="399">
        <v>34571</v>
      </c>
      <c r="B10817" s="400" t="s">
        <v>17220</v>
      </c>
      <c r="C10817" s="399" t="s">
        <v>16729</v>
      </c>
      <c r="D10817" s="401">
        <v>4.32</v>
      </c>
    </row>
    <row r="10818" spans="1:4" x14ac:dyDescent="0.25">
      <c r="A10818" s="399">
        <v>34573</v>
      </c>
      <c r="B10818" s="400" t="s">
        <v>17221</v>
      </c>
      <c r="C10818" s="399" t="s">
        <v>16729</v>
      </c>
      <c r="D10818" s="401">
        <v>4.55</v>
      </c>
    </row>
    <row r="10819" spans="1:4" x14ac:dyDescent="0.25">
      <c r="A10819" s="399">
        <v>37107</v>
      </c>
      <c r="B10819" s="400" t="s">
        <v>17222</v>
      </c>
      <c r="C10819" s="399" t="s">
        <v>16729</v>
      </c>
      <c r="D10819" s="401">
        <v>6.01</v>
      </c>
    </row>
    <row r="10820" spans="1:4" x14ac:dyDescent="0.25">
      <c r="A10820" s="399">
        <v>34576</v>
      </c>
      <c r="B10820" s="400" t="s">
        <v>17223</v>
      </c>
      <c r="C10820" s="399" t="s">
        <v>16729</v>
      </c>
      <c r="D10820" s="401">
        <v>6.63</v>
      </c>
    </row>
    <row r="10821" spans="1:4" x14ac:dyDescent="0.25">
      <c r="A10821" s="399">
        <v>34577</v>
      </c>
      <c r="B10821" s="400" t="s">
        <v>17224</v>
      </c>
      <c r="C10821" s="399" t="s">
        <v>16729</v>
      </c>
      <c r="D10821" s="401">
        <v>6.91</v>
      </c>
    </row>
    <row r="10822" spans="1:4" x14ac:dyDescent="0.25">
      <c r="A10822" s="399">
        <v>34578</v>
      </c>
      <c r="B10822" s="400" t="s">
        <v>17225</v>
      </c>
      <c r="C10822" s="399" t="s">
        <v>16729</v>
      </c>
      <c r="D10822" s="401">
        <v>7.5</v>
      </c>
    </row>
    <row r="10823" spans="1:4" x14ac:dyDescent="0.25">
      <c r="A10823" s="399">
        <v>34579</v>
      </c>
      <c r="B10823" s="400" t="s">
        <v>17226</v>
      </c>
      <c r="C10823" s="399" t="s">
        <v>16729</v>
      </c>
      <c r="D10823" s="401">
        <v>8</v>
      </c>
    </row>
    <row r="10824" spans="1:4" x14ac:dyDescent="0.25">
      <c r="A10824" s="399">
        <v>25067</v>
      </c>
      <c r="B10824" s="400" t="s">
        <v>17227</v>
      </c>
      <c r="C10824" s="399" t="s">
        <v>16729</v>
      </c>
      <c r="D10824" s="401">
        <v>5.35</v>
      </c>
    </row>
    <row r="10825" spans="1:4" x14ac:dyDescent="0.25">
      <c r="A10825" s="399">
        <v>34580</v>
      </c>
      <c r="B10825" s="400" t="s">
        <v>17228</v>
      </c>
      <c r="C10825" s="399" t="s">
        <v>16729</v>
      </c>
      <c r="D10825" s="401">
        <v>5.97</v>
      </c>
    </row>
    <row r="10826" spans="1:4" x14ac:dyDescent="0.25">
      <c r="A10826" s="399">
        <v>25071</v>
      </c>
      <c r="B10826" s="400" t="s">
        <v>17229</v>
      </c>
      <c r="C10826" s="399" t="s">
        <v>16729</v>
      </c>
      <c r="D10826" s="401">
        <v>2.97</v>
      </c>
    </row>
    <row r="10827" spans="1:4" x14ac:dyDescent="0.25">
      <c r="A10827" s="399">
        <v>44171</v>
      </c>
      <c r="B10827" s="400" t="s">
        <v>17230</v>
      </c>
      <c r="C10827" s="399" t="s">
        <v>16729</v>
      </c>
      <c r="D10827" s="401">
        <v>22.34</v>
      </c>
    </row>
    <row r="10828" spans="1:4" x14ac:dyDescent="0.25">
      <c r="A10828" s="399">
        <v>38395</v>
      </c>
      <c r="B10828" s="400" t="s">
        <v>17231</v>
      </c>
      <c r="C10828" s="399" t="s">
        <v>16729</v>
      </c>
      <c r="D10828" s="401">
        <v>9.64</v>
      </c>
    </row>
    <row r="10829" spans="1:4" x14ac:dyDescent="0.25">
      <c r="A10829" s="399">
        <v>34583</v>
      </c>
      <c r="B10829" s="400" t="s">
        <v>17232</v>
      </c>
      <c r="C10829" s="399" t="s">
        <v>75</v>
      </c>
      <c r="D10829" s="401">
        <v>56.78</v>
      </c>
    </row>
    <row r="10830" spans="1:4" x14ac:dyDescent="0.25">
      <c r="A10830" s="399">
        <v>34584</v>
      </c>
      <c r="B10830" s="400" t="s">
        <v>17233</v>
      </c>
      <c r="C10830" s="399" t="s">
        <v>75</v>
      </c>
      <c r="D10830" s="401">
        <v>41.64</v>
      </c>
    </row>
    <row r="10831" spans="1:4" x14ac:dyDescent="0.25">
      <c r="A10831" s="399">
        <v>709</v>
      </c>
      <c r="B10831" s="400" t="s">
        <v>17234</v>
      </c>
      <c r="C10831" s="399" t="s">
        <v>75</v>
      </c>
      <c r="D10831" s="401">
        <v>784.9</v>
      </c>
    </row>
    <row r="10832" spans="1:4" x14ac:dyDescent="0.25">
      <c r="A10832" s="399">
        <v>34592</v>
      </c>
      <c r="B10832" s="400" t="s">
        <v>17235</v>
      </c>
      <c r="C10832" s="399" t="s">
        <v>16729</v>
      </c>
      <c r="D10832" s="401">
        <v>3.4</v>
      </c>
    </row>
    <row r="10833" spans="1:4" x14ac:dyDescent="0.25">
      <c r="A10833" s="399">
        <v>34599</v>
      </c>
      <c r="B10833" s="400" t="s">
        <v>17236</v>
      </c>
      <c r="C10833" s="399" t="s">
        <v>16729</v>
      </c>
      <c r="D10833" s="401">
        <v>3.06</v>
      </c>
    </row>
    <row r="10834" spans="1:4" x14ac:dyDescent="0.25">
      <c r="A10834" s="399">
        <v>651</v>
      </c>
      <c r="B10834" s="400" t="s">
        <v>17237</v>
      </c>
      <c r="C10834" s="399" t="s">
        <v>16729</v>
      </c>
      <c r="D10834" s="401">
        <v>3.75</v>
      </c>
    </row>
    <row r="10835" spans="1:4" x14ac:dyDescent="0.25">
      <c r="A10835" s="399">
        <v>654</v>
      </c>
      <c r="B10835" s="400" t="s">
        <v>17238</v>
      </c>
      <c r="C10835" s="399" t="s">
        <v>16729</v>
      </c>
      <c r="D10835" s="401">
        <v>4.6500000000000004</v>
      </c>
    </row>
    <row r="10836" spans="1:4" x14ac:dyDescent="0.25">
      <c r="A10836" s="399">
        <v>37103</v>
      </c>
      <c r="B10836" s="400" t="s">
        <v>17239</v>
      </c>
      <c r="C10836" s="399" t="s">
        <v>16729</v>
      </c>
      <c r="D10836" s="401">
        <v>3.89</v>
      </c>
    </row>
    <row r="10837" spans="1:4" x14ac:dyDescent="0.25">
      <c r="A10837" s="399">
        <v>34555</v>
      </c>
      <c r="B10837" s="400" t="s">
        <v>17240</v>
      </c>
      <c r="C10837" s="399" t="s">
        <v>16729</v>
      </c>
      <c r="D10837" s="401">
        <v>4.9400000000000004</v>
      </c>
    </row>
    <row r="10838" spans="1:4" x14ac:dyDescent="0.25">
      <c r="A10838" s="399">
        <v>674</v>
      </c>
      <c r="B10838" s="400" t="s">
        <v>17241</v>
      </c>
      <c r="C10838" s="399" t="s">
        <v>75</v>
      </c>
      <c r="D10838" s="401">
        <v>85.75</v>
      </c>
    </row>
    <row r="10839" spans="1:4" x14ac:dyDescent="0.25">
      <c r="A10839" s="399">
        <v>34600</v>
      </c>
      <c r="B10839" s="400" t="s">
        <v>17242</v>
      </c>
      <c r="C10839" s="399" t="s">
        <v>75</v>
      </c>
      <c r="D10839" s="401">
        <v>125.95</v>
      </c>
    </row>
    <row r="10840" spans="1:4" x14ac:dyDescent="0.25">
      <c r="A10840" s="399">
        <v>652</v>
      </c>
      <c r="B10840" s="400" t="s">
        <v>17243</v>
      </c>
      <c r="C10840" s="399" t="s">
        <v>75</v>
      </c>
      <c r="D10840" s="401">
        <v>192.94</v>
      </c>
    </row>
    <row r="10841" spans="1:4" x14ac:dyDescent="0.25">
      <c r="A10841" s="399">
        <v>650</v>
      </c>
      <c r="B10841" s="400" t="s">
        <v>17244</v>
      </c>
      <c r="C10841" s="399" t="s">
        <v>16729</v>
      </c>
      <c r="D10841" s="401">
        <v>3</v>
      </c>
    </row>
    <row r="10842" spans="1:4" x14ac:dyDescent="0.25">
      <c r="A10842" s="399">
        <v>718</v>
      </c>
      <c r="B10842" s="400" t="s">
        <v>17245</v>
      </c>
      <c r="C10842" s="399" t="s">
        <v>16729</v>
      </c>
      <c r="D10842" s="401">
        <v>19.87</v>
      </c>
    </row>
    <row r="10843" spans="1:4" x14ac:dyDescent="0.25">
      <c r="A10843" s="399">
        <v>11981</v>
      </c>
      <c r="B10843" s="400" t="s">
        <v>17246</v>
      </c>
      <c r="C10843" s="399" t="s">
        <v>16729</v>
      </c>
      <c r="D10843" s="401">
        <v>19.3</v>
      </c>
    </row>
    <row r="10844" spans="1:4" x14ac:dyDescent="0.25">
      <c r="A10844" s="399">
        <v>34586</v>
      </c>
      <c r="B10844" s="400" t="s">
        <v>17247</v>
      </c>
      <c r="C10844" s="399" t="s">
        <v>16729</v>
      </c>
      <c r="D10844" s="401">
        <v>1.97</v>
      </c>
    </row>
    <row r="10845" spans="1:4" x14ac:dyDescent="0.25">
      <c r="A10845" s="399">
        <v>38603</v>
      </c>
      <c r="B10845" s="400" t="s">
        <v>17248</v>
      </c>
      <c r="C10845" s="399" t="s">
        <v>16729</v>
      </c>
      <c r="D10845" s="401">
        <v>2.34</v>
      </c>
    </row>
    <row r="10846" spans="1:4" x14ac:dyDescent="0.25">
      <c r="A10846" s="399">
        <v>34588</v>
      </c>
      <c r="B10846" s="400" t="s">
        <v>17249</v>
      </c>
      <c r="C10846" s="399" t="s">
        <v>16729</v>
      </c>
      <c r="D10846" s="401">
        <v>2.66</v>
      </c>
    </row>
    <row r="10847" spans="1:4" x14ac:dyDescent="0.25">
      <c r="A10847" s="399">
        <v>34590</v>
      </c>
      <c r="B10847" s="400" t="s">
        <v>17250</v>
      </c>
      <c r="C10847" s="399" t="s">
        <v>16729</v>
      </c>
      <c r="D10847" s="401">
        <v>2.64</v>
      </c>
    </row>
    <row r="10848" spans="1:4" x14ac:dyDescent="0.25">
      <c r="A10848" s="399">
        <v>34591</v>
      </c>
      <c r="B10848" s="400" t="s">
        <v>17251</v>
      </c>
      <c r="C10848" s="399" t="s">
        <v>16729</v>
      </c>
      <c r="D10848" s="401">
        <v>3.22</v>
      </c>
    </row>
    <row r="10849" spans="1:4" x14ac:dyDescent="0.25">
      <c r="A10849" s="399">
        <v>40517</v>
      </c>
      <c r="B10849" s="400" t="s">
        <v>17252</v>
      </c>
      <c r="C10849" s="399" t="s">
        <v>75</v>
      </c>
      <c r="D10849" s="401">
        <v>87.98</v>
      </c>
    </row>
    <row r="10850" spans="1:4" x14ac:dyDescent="0.25">
      <c r="A10850" s="399">
        <v>40515</v>
      </c>
      <c r="B10850" s="400" t="s">
        <v>17253</v>
      </c>
      <c r="C10850" s="399" t="s">
        <v>75</v>
      </c>
      <c r="D10850" s="401">
        <v>96.78</v>
      </c>
    </row>
    <row r="10851" spans="1:4" x14ac:dyDescent="0.25">
      <c r="A10851" s="399">
        <v>40524</v>
      </c>
      <c r="B10851" s="400" t="s">
        <v>17254</v>
      </c>
      <c r="C10851" s="399" t="s">
        <v>75</v>
      </c>
      <c r="D10851" s="401">
        <v>100.55</v>
      </c>
    </row>
    <row r="10852" spans="1:4" x14ac:dyDescent="0.25">
      <c r="A10852" s="399">
        <v>40529</v>
      </c>
      <c r="B10852" s="400" t="s">
        <v>17255</v>
      </c>
      <c r="C10852" s="399" t="s">
        <v>75</v>
      </c>
      <c r="D10852" s="401">
        <v>159.43</v>
      </c>
    </row>
    <row r="10853" spans="1:4" x14ac:dyDescent="0.25">
      <c r="A10853" s="399">
        <v>36156</v>
      </c>
      <c r="B10853" s="400" t="s">
        <v>17256</v>
      </c>
      <c r="C10853" s="399" t="s">
        <v>75</v>
      </c>
      <c r="D10853" s="401">
        <v>95.26</v>
      </c>
    </row>
    <row r="10854" spans="1:4" x14ac:dyDescent="0.25">
      <c r="A10854" s="399">
        <v>36155</v>
      </c>
      <c r="B10854" s="400" t="s">
        <v>17257</v>
      </c>
      <c r="C10854" s="399" t="s">
        <v>75</v>
      </c>
      <c r="D10854" s="401">
        <v>75.41</v>
      </c>
    </row>
    <row r="10855" spans="1:4" x14ac:dyDescent="0.25">
      <c r="A10855" s="399">
        <v>36154</v>
      </c>
      <c r="B10855" s="400" t="s">
        <v>17258</v>
      </c>
      <c r="C10855" s="399" t="s">
        <v>75</v>
      </c>
      <c r="D10855" s="401">
        <v>113.78</v>
      </c>
    </row>
    <row r="10856" spans="1:4" x14ac:dyDescent="0.25">
      <c r="A10856" s="399">
        <v>36170</v>
      </c>
      <c r="B10856" s="400" t="s">
        <v>17259</v>
      </c>
      <c r="C10856" s="399" t="s">
        <v>75</v>
      </c>
      <c r="D10856" s="401">
        <v>86</v>
      </c>
    </row>
    <row r="10857" spans="1:4" x14ac:dyDescent="0.25">
      <c r="A10857" s="399">
        <v>695</v>
      </c>
      <c r="B10857" s="400" t="s">
        <v>17260</v>
      </c>
      <c r="C10857" s="399" t="s">
        <v>75</v>
      </c>
      <c r="D10857" s="401">
        <v>95.59</v>
      </c>
    </row>
    <row r="10858" spans="1:4" x14ac:dyDescent="0.25">
      <c r="A10858" s="399">
        <v>679</v>
      </c>
      <c r="B10858" s="400" t="s">
        <v>17261</v>
      </c>
      <c r="C10858" s="399" t="s">
        <v>75</v>
      </c>
      <c r="D10858" s="401">
        <v>136.4</v>
      </c>
    </row>
    <row r="10859" spans="1:4" x14ac:dyDescent="0.25">
      <c r="A10859" s="399">
        <v>711</v>
      </c>
      <c r="B10859" s="400" t="s">
        <v>17262</v>
      </c>
      <c r="C10859" s="399" t="s">
        <v>75</v>
      </c>
      <c r="D10859" s="401">
        <v>86</v>
      </c>
    </row>
    <row r="10860" spans="1:4" x14ac:dyDescent="0.25">
      <c r="A10860" s="399">
        <v>712</v>
      </c>
      <c r="B10860" s="400" t="s">
        <v>17263</v>
      </c>
      <c r="C10860" s="399" t="s">
        <v>75</v>
      </c>
      <c r="D10860" s="401">
        <v>103.2</v>
      </c>
    </row>
    <row r="10861" spans="1:4" x14ac:dyDescent="0.25">
      <c r="A10861" s="399">
        <v>12614</v>
      </c>
      <c r="B10861" s="400" t="s">
        <v>17264</v>
      </c>
      <c r="C10861" s="399" t="s">
        <v>16729</v>
      </c>
      <c r="D10861" s="401">
        <v>56.84</v>
      </c>
    </row>
    <row r="10862" spans="1:4" x14ac:dyDescent="0.25">
      <c r="A10862" s="399">
        <v>6140</v>
      </c>
      <c r="B10862" s="400" t="s">
        <v>17265</v>
      </c>
      <c r="C10862" s="399" t="s">
        <v>16729</v>
      </c>
      <c r="D10862" s="401">
        <v>4.3899999999999997</v>
      </c>
    </row>
    <row r="10863" spans="1:4" x14ac:dyDescent="0.25">
      <c r="A10863" s="399">
        <v>38399</v>
      </c>
      <c r="B10863" s="400" t="s">
        <v>17266</v>
      </c>
      <c r="C10863" s="399" t="s">
        <v>16729</v>
      </c>
      <c r="D10863" s="401">
        <v>179.76</v>
      </c>
    </row>
    <row r="10864" spans="1:4" x14ac:dyDescent="0.25">
      <c r="A10864" s="399">
        <v>729</v>
      </c>
      <c r="B10864" s="400" t="s">
        <v>17267</v>
      </c>
      <c r="C10864" s="399" t="s">
        <v>16729</v>
      </c>
      <c r="D10864" s="401">
        <v>950.75</v>
      </c>
    </row>
    <row r="10865" spans="1:4" x14ac:dyDescent="0.25">
      <c r="A10865" s="399">
        <v>39925</v>
      </c>
      <c r="B10865" s="400" t="s">
        <v>17268</v>
      </c>
      <c r="C10865" s="399" t="s">
        <v>16729</v>
      </c>
      <c r="D10865" s="401">
        <v>13738.25</v>
      </c>
    </row>
    <row r="10866" spans="1:4" x14ac:dyDescent="0.25">
      <c r="A10866" s="399">
        <v>731</v>
      </c>
      <c r="B10866" s="400" t="s">
        <v>17269</v>
      </c>
      <c r="C10866" s="399" t="s">
        <v>16729</v>
      </c>
      <c r="D10866" s="401">
        <v>925.31</v>
      </c>
    </row>
    <row r="10867" spans="1:4" x14ac:dyDescent="0.25">
      <c r="A10867" s="399">
        <v>10575</v>
      </c>
      <c r="B10867" s="400" t="s">
        <v>17270</v>
      </c>
      <c r="C10867" s="399" t="s">
        <v>16729</v>
      </c>
      <c r="D10867" s="401">
        <v>1444.02</v>
      </c>
    </row>
    <row r="10868" spans="1:4" x14ac:dyDescent="0.25">
      <c r="A10868" s="399">
        <v>733</v>
      </c>
      <c r="B10868" s="400" t="s">
        <v>17271</v>
      </c>
      <c r="C10868" s="399" t="s">
        <v>16729</v>
      </c>
      <c r="D10868" s="401">
        <v>1581.03</v>
      </c>
    </row>
    <row r="10869" spans="1:4" x14ac:dyDescent="0.25">
      <c r="A10869" s="399">
        <v>732</v>
      </c>
      <c r="B10869" s="400" t="s">
        <v>17272</v>
      </c>
      <c r="C10869" s="399" t="s">
        <v>16729</v>
      </c>
      <c r="D10869" s="401">
        <v>1559.77</v>
      </c>
    </row>
    <row r="10870" spans="1:4" x14ac:dyDescent="0.25">
      <c r="A10870" s="399">
        <v>735</v>
      </c>
      <c r="B10870" s="400" t="s">
        <v>17273</v>
      </c>
      <c r="C10870" s="399" t="s">
        <v>16729</v>
      </c>
      <c r="D10870" s="401">
        <v>2774.75</v>
      </c>
    </row>
    <row r="10871" spans="1:4" x14ac:dyDescent="0.25">
      <c r="A10871" s="399">
        <v>737</v>
      </c>
      <c r="B10871" s="400" t="s">
        <v>17274</v>
      </c>
      <c r="C10871" s="399" t="s">
        <v>16729</v>
      </c>
      <c r="D10871" s="401">
        <v>8746.74</v>
      </c>
    </row>
    <row r="10872" spans="1:4" x14ac:dyDescent="0.25">
      <c r="A10872" s="399">
        <v>736</v>
      </c>
      <c r="B10872" s="400" t="s">
        <v>17275</v>
      </c>
      <c r="C10872" s="399" t="s">
        <v>16729</v>
      </c>
      <c r="D10872" s="401">
        <v>2333.0700000000002</v>
      </c>
    </row>
    <row r="10873" spans="1:4" x14ac:dyDescent="0.25">
      <c r="A10873" s="399">
        <v>738</v>
      </c>
      <c r="B10873" s="400" t="s">
        <v>17276</v>
      </c>
      <c r="C10873" s="399" t="s">
        <v>16729</v>
      </c>
      <c r="D10873" s="401">
        <v>4055.8</v>
      </c>
    </row>
    <row r="10874" spans="1:4" x14ac:dyDescent="0.25">
      <c r="A10874" s="399">
        <v>740</v>
      </c>
      <c r="B10874" s="400" t="s">
        <v>17277</v>
      </c>
      <c r="C10874" s="399" t="s">
        <v>16729</v>
      </c>
      <c r="D10874" s="401">
        <v>8228.3799999999992</v>
      </c>
    </row>
    <row r="10875" spans="1:4" x14ac:dyDescent="0.25">
      <c r="A10875" s="399">
        <v>734</v>
      </c>
      <c r="B10875" s="400" t="s">
        <v>17278</v>
      </c>
      <c r="C10875" s="399" t="s">
        <v>16729</v>
      </c>
      <c r="D10875" s="401">
        <v>1672.07</v>
      </c>
    </row>
    <row r="10876" spans="1:4" x14ac:dyDescent="0.25">
      <c r="A10876" s="399">
        <v>39008</v>
      </c>
      <c r="B10876" s="400" t="s">
        <v>17279</v>
      </c>
      <c r="C10876" s="399" t="s">
        <v>16729</v>
      </c>
      <c r="D10876" s="401">
        <v>60829.62</v>
      </c>
    </row>
    <row r="10877" spans="1:4" x14ac:dyDescent="0.25">
      <c r="A10877" s="399">
        <v>39009</v>
      </c>
      <c r="B10877" s="400" t="s">
        <v>17280</v>
      </c>
      <c r="C10877" s="399" t="s">
        <v>16729</v>
      </c>
      <c r="D10877" s="401">
        <v>65171.4</v>
      </c>
    </row>
    <row r="10878" spans="1:4" x14ac:dyDescent="0.25">
      <c r="A10878" s="399">
        <v>10587</v>
      </c>
      <c r="B10878" s="400" t="s">
        <v>17281</v>
      </c>
      <c r="C10878" s="399" t="s">
        <v>16729</v>
      </c>
      <c r="D10878" s="401">
        <v>4242.7</v>
      </c>
    </row>
    <row r="10879" spans="1:4" x14ac:dyDescent="0.25">
      <c r="A10879" s="399">
        <v>759</v>
      </c>
      <c r="B10879" s="400" t="s">
        <v>17282</v>
      </c>
      <c r="C10879" s="399" t="s">
        <v>16729</v>
      </c>
      <c r="D10879" s="401">
        <v>6100.16</v>
      </c>
    </row>
    <row r="10880" spans="1:4" x14ac:dyDescent="0.25">
      <c r="A10880" s="399">
        <v>761</v>
      </c>
      <c r="B10880" s="400" t="s">
        <v>17283</v>
      </c>
      <c r="C10880" s="399" t="s">
        <v>16729</v>
      </c>
      <c r="D10880" s="401">
        <v>10340.280000000001</v>
      </c>
    </row>
    <row r="10881" spans="1:4" x14ac:dyDescent="0.25">
      <c r="A10881" s="399">
        <v>750</v>
      </c>
      <c r="B10881" s="400" t="s">
        <v>17284</v>
      </c>
      <c r="C10881" s="399" t="s">
        <v>16729</v>
      </c>
      <c r="D10881" s="401">
        <v>9817.27</v>
      </c>
    </row>
    <row r="10882" spans="1:4" x14ac:dyDescent="0.25">
      <c r="A10882" s="399">
        <v>755</v>
      </c>
      <c r="B10882" s="400" t="s">
        <v>17285</v>
      </c>
      <c r="C10882" s="399" t="s">
        <v>16729</v>
      </c>
      <c r="D10882" s="401">
        <v>40285.33</v>
      </c>
    </row>
    <row r="10883" spans="1:4" x14ac:dyDescent="0.25">
      <c r="A10883" s="399">
        <v>749</v>
      </c>
      <c r="B10883" s="400" t="s">
        <v>17286</v>
      </c>
      <c r="C10883" s="399" t="s">
        <v>16729</v>
      </c>
      <c r="D10883" s="401">
        <v>14816.2</v>
      </c>
    </row>
    <row r="10884" spans="1:4" x14ac:dyDescent="0.25">
      <c r="A10884" s="399">
        <v>756</v>
      </c>
      <c r="B10884" s="400" t="s">
        <v>17287</v>
      </c>
      <c r="C10884" s="399" t="s">
        <v>16729</v>
      </c>
      <c r="D10884" s="401">
        <v>43936.55</v>
      </c>
    </row>
    <row r="10885" spans="1:4" x14ac:dyDescent="0.25">
      <c r="A10885" s="399">
        <v>10588</v>
      </c>
      <c r="B10885" s="400" t="s">
        <v>17288</v>
      </c>
      <c r="C10885" s="399" t="s">
        <v>16729</v>
      </c>
      <c r="D10885" s="401">
        <v>4404.46</v>
      </c>
    </row>
    <row r="10886" spans="1:4" x14ac:dyDescent="0.25">
      <c r="A10886" s="399">
        <v>10592</v>
      </c>
      <c r="B10886" s="400" t="s">
        <v>17289</v>
      </c>
      <c r="C10886" s="399" t="s">
        <v>16729</v>
      </c>
      <c r="D10886" s="401">
        <v>5320</v>
      </c>
    </row>
    <row r="10887" spans="1:4" x14ac:dyDescent="0.25">
      <c r="A10887" s="399">
        <v>10589</v>
      </c>
      <c r="B10887" s="400" t="s">
        <v>17290</v>
      </c>
      <c r="C10887" s="399" t="s">
        <v>16729</v>
      </c>
      <c r="D10887" s="401">
        <v>7147.08</v>
      </c>
    </row>
    <row r="10888" spans="1:4" x14ac:dyDescent="0.25">
      <c r="A10888" s="399">
        <v>760</v>
      </c>
      <c r="B10888" s="400" t="s">
        <v>17291</v>
      </c>
      <c r="C10888" s="399" t="s">
        <v>16729</v>
      </c>
      <c r="D10888" s="401">
        <v>39900</v>
      </c>
    </row>
    <row r="10889" spans="1:4" x14ac:dyDescent="0.25">
      <c r="A10889" s="399">
        <v>751</v>
      </c>
      <c r="B10889" s="400" t="s">
        <v>17292</v>
      </c>
      <c r="C10889" s="399" t="s">
        <v>16729</v>
      </c>
      <c r="D10889" s="401">
        <v>6284.25</v>
      </c>
    </row>
    <row r="10890" spans="1:4" x14ac:dyDescent="0.25">
      <c r="A10890" s="399">
        <v>754</v>
      </c>
      <c r="B10890" s="400" t="s">
        <v>17293</v>
      </c>
      <c r="C10890" s="399" t="s">
        <v>16729</v>
      </c>
      <c r="D10890" s="401">
        <v>9975</v>
      </c>
    </row>
    <row r="10891" spans="1:4" x14ac:dyDescent="0.25">
      <c r="A10891" s="399">
        <v>757</v>
      </c>
      <c r="B10891" s="400" t="s">
        <v>17294</v>
      </c>
      <c r="C10891" s="399" t="s">
        <v>16729</v>
      </c>
      <c r="D10891" s="401">
        <v>19950</v>
      </c>
    </row>
    <row r="10892" spans="1:4" x14ac:dyDescent="0.25">
      <c r="A10892" s="399">
        <v>44489</v>
      </c>
      <c r="B10892" s="400" t="s">
        <v>17295</v>
      </c>
      <c r="C10892" s="399" t="s">
        <v>16729</v>
      </c>
      <c r="D10892" s="401">
        <v>236356.02</v>
      </c>
    </row>
    <row r="10893" spans="1:4" x14ac:dyDescent="0.25">
      <c r="A10893" s="399">
        <v>39917</v>
      </c>
      <c r="B10893" s="400" t="s">
        <v>17296</v>
      </c>
      <c r="C10893" s="399" t="s">
        <v>16729</v>
      </c>
      <c r="D10893" s="401">
        <v>93438.69</v>
      </c>
    </row>
    <row r="10894" spans="1:4" x14ac:dyDescent="0.25">
      <c r="A10894" s="399">
        <v>38167</v>
      </c>
      <c r="B10894" s="400" t="s">
        <v>17297</v>
      </c>
      <c r="C10894" s="399" t="s">
        <v>13764</v>
      </c>
      <c r="D10894" s="401">
        <v>24.85</v>
      </c>
    </row>
    <row r="10895" spans="1:4" x14ac:dyDescent="0.25">
      <c r="A10895" s="399">
        <v>36145</v>
      </c>
      <c r="B10895" s="400" t="s">
        <v>17298</v>
      </c>
      <c r="C10895" s="399" t="s">
        <v>13764</v>
      </c>
      <c r="D10895" s="401">
        <v>48.23</v>
      </c>
    </row>
    <row r="10896" spans="1:4" x14ac:dyDescent="0.25">
      <c r="A10896" s="399">
        <v>12893</v>
      </c>
      <c r="B10896" s="400" t="s">
        <v>17299</v>
      </c>
      <c r="C10896" s="399" t="s">
        <v>13764</v>
      </c>
      <c r="D10896" s="401">
        <v>84.88</v>
      </c>
    </row>
    <row r="10897" spans="1:4" x14ac:dyDescent="0.25">
      <c r="A10897" s="399">
        <v>11685</v>
      </c>
      <c r="B10897" s="400" t="s">
        <v>17300</v>
      </c>
      <c r="C10897" s="399" t="s">
        <v>16729</v>
      </c>
      <c r="D10897" s="401">
        <v>30.51</v>
      </c>
    </row>
    <row r="10898" spans="1:4" x14ac:dyDescent="0.25">
      <c r="A10898" s="399">
        <v>11680</v>
      </c>
      <c r="B10898" s="400" t="s">
        <v>21658</v>
      </c>
      <c r="C10898" s="399" t="s">
        <v>16729</v>
      </c>
      <c r="D10898" s="401">
        <v>16.89</v>
      </c>
    </row>
    <row r="10899" spans="1:4" x14ac:dyDescent="0.25">
      <c r="A10899" s="399">
        <v>11679</v>
      </c>
      <c r="B10899" s="400" t="s">
        <v>21659</v>
      </c>
      <c r="C10899" s="399" t="s">
        <v>16729</v>
      </c>
      <c r="D10899" s="401">
        <v>22.9</v>
      </c>
    </row>
    <row r="10900" spans="1:4" x14ac:dyDescent="0.25">
      <c r="A10900" s="399">
        <v>2512</v>
      </c>
      <c r="B10900" s="400" t="s">
        <v>17301</v>
      </c>
      <c r="C10900" s="399" t="s">
        <v>16729</v>
      </c>
      <c r="D10900" s="401">
        <v>39</v>
      </c>
    </row>
    <row r="10901" spans="1:4" x14ac:dyDescent="0.25">
      <c r="A10901" s="399">
        <v>45203</v>
      </c>
      <c r="B10901" s="400" t="s">
        <v>21660</v>
      </c>
      <c r="C10901" s="399" t="s">
        <v>16729</v>
      </c>
      <c r="D10901" s="401">
        <v>9.07</v>
      </c>
    </row>
    <row r="10902" spans="1:4" x14ac:dyDescent="0.25">
      <c r="A10902" s="399">
        <v>4374</v>
      </c>
      <c r="B10902" s="400" t="s">
        <v>17302</v>
      </c>
      <c r="C10902" s="399" t="s">
        <v>16729</v>
      </c>
      <c r="D10902" s="401">
        <v>0.18</v>
      </c>
    </row>
    <row r="10903" spans="1:4" x14ac:dyDescent="0.25">
      <c r="A10903" s="399">
        <v>7568</v>
      </c>
      <c r="B10903" s="400" t="s">
        <v>17303</v>
      </c>
      <c r="C10903" s="399" t="s">
        <v>16729</v>
      </c>
      <c r="D10903" s="401">
        <v>0.3</v>
      </c>
    </row>
    <row r="10904" spans="1:4" x14ac:dyDescent="0.25">
      <c r="A10904" s="399">
        <v>7584</v>
      </c>
      <c r="B10904" s="400" t="s">
        <v>17304</v>
      </c>
      <c r="C10904" s="399" t="s">
        <v>16729</v>
      </c>
      <c r="D10904" s="401">
        <v>0.46</v>
      </c>
    </row>
    <row r="10905" spans="1:4" x14ac:dyDescent="0.25">
      <c r="A10905" s="399">
        <v>11945</v>
      </c>
      <c r="B10905" s="400" t="s">
        <v>17305</v>
      </c>
      <c r="C10905" s="399" t="s">
        <v>16729</v>
      </c>
      <c r="D10905" s="401">
        <v>0.03</v>
      </c>
    </row>
    <row r="10906" spans="1:4" x14ac:dyDescent="0.25">
      <c r="A10906" s="399">
        <v>11946</v>
      </c>
      <c r="B10906" s="400" t="s">
        <v>17306</v>
      </c>
      <c r="C10906" s="399" t="s">
        <v>16729</v>
      </c>
      <c r="D10906" s="401">
        <v>0.03</v>
      </c>
    </row>
    <row r="10907" spans="1:4" x14ac:dyDescent="0.25">
      <c r="A10907" s="399">
        <v>4375</v>
      </c>
      <c r="B10907" s="400" t="s">
        <v>17307</v>
      </c>
      <c r="C10907" s="399" t="s">
        <v>16729</v>
      </c>
      <c r="D10907" s="401">
        <v>0.05</v>
      </c>
    </row>
    <row r="10908" spans="1:4" x14ac:dyDescent="0.25">
      <c r="A10908" s="399">
        <v>11950</v>
      </c>
      <c r="B10908" s="400" t="s">
        <v>17308</v>
      </c>
      <c r="C10908" s="399" t="s">
        <v>16729</v>
      </c>
      <c r="D10908" s="401">
        <v>0.1</v>
      </c>
    </row>
    <row r="10909" spans="1:4" x14ac:dyDescent="0.25">
      <c r="A10909" s="399">
        <v>4376</v>
      </c>
      <c r="B10909" s="400" t="s">
        <v>17309</v>
      </c>
      <c r="C10909" s="399" t="s">
        <v>16729</v>
      </c>
      <c r="D10909" s="401">
        <v>0.09</v>
      </c>
    </row>
    <row r="10910" spans="1:4" x14ac:dyDescent="0.25">
      <c r="A10910" s="399">
        <v>7583</v>
      </c>
      <c r="B10910" s="400" t="s">
        <v>17310</v>
      </c>
      <c r="C10910" s="399" t="s">
        <v>16729</v>
      </c>
      <c r="D10910" s="401">
        <v>0.2</v>
      </c>
    </row>
    <row r="10911" spans="1:4" x14ac:dyDescent="0.25">
      <c r="A10911" s="399">
        <v>4350</v>
      </c>
      <c r="B10911" s="400" t="s">
        <v>17311</v>
      </c>
      <c r="C10911" s="399" t="s">
        <v>16729</v>
      </c>
      <c r="D10911" s="401">
        <v>0.7</v>
      </c>
    </row>
    <row r="10912" spans="1:4" x14ac:dyDescent="0.25">
      <c r="A10912" s="399">
        <v>44400</v>
      </c>
      <c r="B10912" s="400" t="s">
        <v>17312</v>
      </c>
      <c r="C10912" s="399" t="s">
        <v>16729</v>
      </c>
      <c r="D10912" s="401">
        <v>34.19</v>
      </c>
    </row>
    <row r="10913" spans="1:4" x14ac:dyDescent="0.25">
      <c r="A10913" s="399">
        <v>39886</v>
      </c>
      <c r="B10913" s="400" t="s">
        <v>17313</v>
      </c>
      <c r="C10913" s="399" t="s">
        <v>16729</v>
      </c>
      <c r="D10913" s="401">
        <v>6.3</v>
      </c>
    </row>
    <row r="10914" spans="1:4" x14ac:dyDescent="0.25">
      <c r="A10914" s="399">
        <v>39887</v>
      </c>
      <c r="B10914" s="400" t="s">
        <v>17314</v>
      </c>
      <c r="C10914" s="399" t="s">
        <v>16729</v>
      </c>
      <c r="D10914" s="401">
        <v>9.4600000000000009</v>
      </c>
    </row>
    <row r="10915" spans="1:4" x14ac:dyDescent="0.25">
      <c r="A10915" s="399">
        <v>39888</v>
      </c>
      <c r="B10915" s="400" t="s">
        <v>17315</v>
      </c>
      <c r="C10915" s="399" t="s">
        <v>16729</v>
      </c>
      <c r="D10915" s="401">
        <v>21.63</v>
      </c>
    </row>
    <row r="10916" spans="1:4" x14ac:dyDescent="0.25">
      <c r="A10916" s="399">
        <v>39890</v>
      </c>
      <c r="B10916" s="400" t="s">
        <v>17316</v>
      </c>
      <c r="C10916" s="399" t="s">
        <v>16729</v>
      </c>
      <c r="D10916" s="401">
        <v>36.92</v>
      </c>
    </row>
    <row r="10917" spans="1:4" x14ac:dyDescent="0.25">
      <c r="A10917" s="399">
        <v>39891</v>
      </c>
      <c r="B10917" s="400" t="s">
        <v>17317</v>
      </c>
      <c r="C10917" s="399" t="s">
        <v>16729</v>
      </c>
      <c r="D10917" s="401">
        <v>52.06</v>
      </c>
    </row>
    <row r="10918" spans="1:4" x14ac:dyDescent="0.25">
      <c r="A10918" s="399">
        <v>39892</v>
      </c>
      <c r="B10918" s="400" t="s">
        <v>17318</v>
      </c>
      <c r="C10918" s="399" t="s">
        <v>16729</v>
      </c>
      <c r="D10918" s="401">
        <v>162.29</v>
      </c>
    </row>
    <row r="10919" spans="1:4" x14ac:dyDescent="0.25">
      <c r="A10919" s="399">
        <v>790</v>
      </c>
      <c r="B10919" s="400" t="s">
        <v>17319</v>
      </c>
      <c r="C10919" s="399" t="s">
        <v>16729</v>
      </c>
      <c r="D10919" s="401">
        <v>21.58</v>
      </c>
    </row>
    <row r="10920" spans="1:4" x14ac:dyDescent="0.25">
      <c r="A10920" s="399">
        <v>791</v>
      </c>
      <c r="B10920" s="400" t="s">
        <v>17320</v>
      </c>
      <c r="C10920" s="399" t="s">
        <v>16729</v>
      </c>
      <c r="D10920" s="401">
        <v>21.58</v>
      </c>
    </row>
    <row r="10921" spans="1:4" x14ac:dyDescent="0.25">
      <c r="A10921" s="399">
        <v>766</v>
      </c>
      <c r="B10921" s="400" t="s">
        <v>17321</v>
      </c>
      <c r="C10921" s="399" t="s">
        <v>16729</v>
      </c>
      <c r="D10921" s="401">
        <v>21.58</v>
      </c>
    </row>
    <row r="10922" spans="1:4" x14ac:dyDescent="0.25">
      <c r="A10922" s="399">
        <v>767</v>
      </c>
      <c r="B10922" s="400" t="s">
        <v>17322</v>
      </c>
      <c r="C10922" s="399" t="s">
        <v>16729</v>
      </c>
      <c r="D10922" s="401">
        <v>21.58</v>
      </c>
    </row>
    <row r="10923" spans="1:4" x14ac:dyDescent="0.25">
      <c r="A10923" s="399">
        <v>789</v>
      </c>
      <c r="B10923" s="400" t="s">
        <v>17323</v>
      </c>
      <c r="C10923" s="399" t="s">
        <v>16729</v>
      </c>
      <c r="D10923" s="401">
        <v>16.579999999999998</v>
      </c>
    </row>
    <row r="10924" spans="1:4" x14ac:dyDescent="0.25">
      <c r="A10924" s="399">
        <v>768</v>
      </c>
      <c r="B10924" s="400" t="s">
        <v>17324</v>
      </c>
      <c r="C10924" s="399" t="s">
        <v>16729</v>
      </c>
      <c r="D10924" s="401">
        <v>16.95</v>
      </c>
    </row>
    <row r="10925" spans="1:4" x14ac:dyDescent="0.25">
      <c r="A10925" s="399">
        <v>769</v>
      </c>
      <c r="B10925" s="400" t="s">
        <v>17325</v>
      </c>
      <c r="C10925" s="399" t="s">
        <v>16729</v>
      </c>
      <c r="D10925" s="401">
        <v>16.95</v>
      </c>
    </row>
    <row r="10926" spans="1:4" x14ac:dyDescent="0.25">
      <c r="A10926" s="399">
        <v>764</v>
      </c>
      <c r="B10926" s="400" t="s">
        <v>17326</v>
      </c>
      <c r="C10926" s="399" t="s">
        <v>16729</v>
      </c>
      <c r="D10926" s="401">
        <v>10.43</v>
      </c>
    </row>
    <row r="10927" spans="1:4" x14ac:dyDescent="0.25">
      <c r="A10927" s="399">
        <v>765</v>
      </c>
      <c r="B10927" s="400" t="s">
        <v>17327</v>
      </c>
      <c r="C10927" s="399" t="s">
        <v>16729</v>
      </c>
      <c r="D10927" s="401">
        <v>10.43</v>
      </c>
    </row>
    <row r="10928" spans="1:4" x14ac:dyDescent="0.25">
      <c r="A10928" s="399">
        <v>770</v>
      </c>
      <c r="B10928" s="400" t="s">
        <v>17328</v>
      </c>
      <c r="C10928" s="399" t="s">
        <v>16729</v>
      </c>
      <c r="D10928" s="401">
        <v>5.98</v>
      </c>
    </row>
    <row r="10929" spans="1:4" x14ac:dyDescent="0.25">
      <c r="A10929" s="399">
        <v>12394</v>
      </c>
      <c r="B10929" s="400" t="s">
        <v>17329</v>
      </c>
      <c r="C10929" s="399" t="s">
        <v>16729</v>
      </c>
      <c r="D10929" s="401">
        <v>5.98</v>
      </c>
    </row>
    <row r="10930" spans="1:4" x14ac:dyDescent="0.25">
      <c r="A10930" s="399">
        <v>787</v>
      </c>
      <c r="B10930" s="400" t="s">
        <v>17330</v>
      </c>
      <c r="C10930" s="399" t="s">
        <v>16729</v>
      </c>
      <c r="D10930" s="401">
        <v>46.59</v>
      </c>
    </row>
    <row r="10931" spans="1:4" x14ac:dyDescent="0.25">
      <c r="A10931" s="399">
        <v>774</v>
      </c>
      <c r="B10931" s="400" t="s">
        <v>17331</v>
      </c>
      <c r="C10931" s="399" t="s">
        <v>16729</v>
      </c>
      <c r="D10931" s="401">
        <v>46.59</v>
      </c>
    </row>
    <row r="10932" spans="1:4" x14ac:dyDescent="0.25">
      <c r="A10932" s="399">
        <v>773</v>
      </c>
      <c r="B10932" s="400" t="s">
        <v>17332</v>
      </c>
      <c r="C10932" s="399" t="s">
        <v>16729</v>
      </c>
      <c r="D10932" s="401">
        <v>46.59</v>
      </c>
    </row>
    <row r="10933" spans="1:4" x14ac:dyDescent="0.25">
      <c r="A10933" s="399">
        <v>775</v>
      </c>
      <c r="B10933" s="400" t="s">
        <v>17333</v>
      </c>
      <c r="C10933" s="399" t="s">
        <v>16729</v>
      </c>
      <c r="D10933" s="401">
        <v>46.59</v>
      </c>
    </row>
    <row r="10934" spans="1:4" x14ac:dyDescent="0.25">
      <c r="A10934" s="399">
        <v>788</v>
      </c>
      <c r="B10934" s="400" t="s">
        <v>17334</v>
      </c>
      <c r="C10934" s="399" t="s">
        <v>16729</v>
      </c>
      <c r="D10934" s="401">
        <v>28.96</v>
      </c>
    </row>
    <row r="10935" spans="1:4" x14ac:dyDescent="0.25">
      <c r="A10935" s="399">
        <v>772</v>
      </c>
      <c r="B10935" s="400" t="s">
        <v>17335</v>
      </c>
      <c r="C10935" s="399" t="s">
        <v>16729</v>
      </c>
      <c r="D10935" s="401">
        <v>28.96</v>
      </c>
    </row>
    <row r="10936" spans="1:4" x14ac:dyDescent="0.25">
      <c r="A10936" s="399">
        <v>771</v>
      </c>
      <c r="B10936" s="400" t="s">
        <v>17336</v>
      </c>
      <c r="C10936" s="399" t="s">
        <v>16729</v>
      </c>
      <c r="D10936" s="401">
        <v>28.96</v>
      </c>
    </row>
    <row r="10937" spans="1:4" x14ac:dyDescent="0.25">
      <c r="A10937" s="399">
        <v>776</v>
      </c>
      <c r="B10937" s="400" t="s">
        <v>17337</v>
      </c>
      <c r="C10937" s="399" t="s">
        <v>16729</v>
      </c>
      <c r="D10937" s="401">
        <v>68.680000000000007</v>
      </c>
    </row>
    <row r="10938" spans="1:4" x14ac:dyDescent="0.25">
      <c r="A10938" s="399">
        <v>777</v>
      </c>
      <c r="B10938" s="400" t="s">
        <v>17338</v>
      </c>
      <c r="C10938" s="399" t="s">
        <v>16729</v>
      </c>
      <c r="D10938" s="401">
        <v>66.77</v>
      </c>
    </row>
    <row r="10939" spans="1:4" x14ac:dyDescent="0.25">
      <c r="A10939" s="399">
        <v>780</v>
      </c>
      <c r="B10939" s="400" t="s">
        <v>17339</v>
      </c>
      <c r="C10939" s="399" t="s">
        <v>16729</v>
      </c>
      <c r="D10939" s="401">
        <v>67.099999999999994</v>
      </c>
    </row>
    <row r="10940" spans="1:4" x14ac:dyDescent="0.25">
      <c r="A10940" s="399">
        <v>778</v>
      </c>
      <c r="B10940" s="400" t="s">
        <v>17340</v>
      </c>
      <c r="C10940" s="399" t="s">
        <v>16729</v>
      </c>
      <c r="D10940" s="401">
        <v>68.680000000000007</v>
      </c>
    </row>
    <row r="10941" spans="1:4" x14ac:dyDescent="0.25">
      <c r="A10941" s="399">
        <v>779</v>
      </c>
      <c r="B10941" s="400" t="s">
        <v>17341</v>
      </c>
      <c r="C10941" s="399" t="s">
        <v>16729</v>
      </c>
      <c r="D10941" s="401">
        <v>7.2</v>
      </c>
    </row>
    <row r="10942" spans="1:4" x14ac:dyDescent="0.25">
      <c r="A10942" s="399">
        <v>781</v>
      </c>
      <c r="B10942" s="400" t="s">
        <v>17342</v>
      </c>
      <c r="C10942" s="399" t="s">
        <v>16729</v>
      </c>
      <c r="D10942" s="401">
        <v>126.9</v>
      </c>
    </row>
    <row r="10943" spans="1:4" x14ac:dyDescent="0.25">
      <c r="A10943" s="399">
        <v>786</v>
      </c>
      <c r="B10943" s="400" t="s">
        <v>17343</v>
      </c>
      <c r="C10943" s="399" t="s">
        <v>16729</v>
      </c>
      <c r="D10943" s="401">
        <v>126.9</v>
      </c>
    </row>
    <row r="10944" spans="1:4" x14ac:dyDescent="0.25">
      <c r="A10944" s="399">
        <v>782</v>
      </c>
      <c r="B10944" s="400" t="s">
        <v>17344</v>
      </c>
      <c r="C10944" s="399" t="s">
        <v>16729</v>
      </c>
      <c r="D10944" s="401">
        <v>126.9</v>
      </c>
    </row>
    <row r="10945" spans="1:4" x14ac:dyDescent="0.25">
      <c r="A10945" s="399">
        <v>783</v>
      </c>
      <c r="B10945" s="400" t="s">
        <v>17345</v>
      </c>
      <c r="C10945" s="399" t="s">
        <v>16729</v>
      </c>
      <c r="D10945" s="401">
        <v>347.3</v>
      </c>
    </row>
    <row r="10946" spans="1:4" x14ac:dyDescent="0.25">
      <c r="A10946" s="399">
        <v>785</v>
      </c>
      <c r="B10946" s="400" t="s">
        <v>17346</v>
      </c>
      <c r="C10946" s="399" t="s">
        <v>16729</v>
      </c>
      <c r="D10946" s="401">
        <v>366.96</v>
      </c>
    </row>
    <row r="10947" spans="1:4" x14ac:dyDescent="0.25">
      <c r="A10947" s="399">
        <v>784</v>
      </c>
      <c r="B10947" s="400" t="s">
        <v>17347</v>
      </c>
      <c r="C10947" s="399" t="s">
        <v>16729</v>
      </c>
      <c r="D10947" s="401">
        <v>393.66</v>
      </c>
    </row>
    <row r="10948" spans="1:4" x14ac:dyDescent="0.25">
      <c r="A10948" s="399">
        <v>828</v>
      </c>
      <c r="B10948" s="400" t="s">
        <v>17348</v>
      </c>
      <c r="C10948" s="399" t="s">
        <v>16729</v>
      </c>
      <c r="D10948" s="401">
        <v>0.62</v>
      </c>
    </row>
    <row r="10949" spans="1:4" x14ac:dyDescent="0.25">
      <c r="A10949" s="399">
        <v>829</v>
      </c>
      <c r="B10949" s="400" t="s">
        <v>17349</v>
      </c>
      <c r="C10949" s="399" t="s">
        <v>16729</v>
      </c>
      <c r="D10949" s="401">
        <v>0.99</v>
      </c>
    </row>
    <row r="10950" spans="1:4" x14ac:dyDescent="0.25">
      <c r="A10950" s="399">
        <v>812</v>
      </c>
      <c r="B10950" s="400" t="s">
        <v>17350</v>
      </c>
      <c r="C10950" s="399" t="s">
        <v>16729</v>
      </c>
      <c r="D10950" s="401">
        <v>2.19</v>
      </c>
    </row>
    <row r="10951" spans="1:4" x14ac:dyDescent="0.25">
      <c r="A10951" s="399">
        <v>819</v>
      </c>
      <c r="B10951" s="400" t="s">
        <v>17351</v>
      </c>
      <c r="C10951" s="399" t="s">
        <v>16729</v>
      </c>
      <c r="D10951" s="401">
        <v>3.8</v>
      </c>
    </row>
    <row r="10952" spans="1:4" x14ac:dyDescent="0.25">
      <c r="A10952" s="399">
        <v>818</v>
      </c>
      <c r="B10952" s="400" t="s">
        <v>17352</v>
      </c>
      <c r="C10952" s="399" t="s">
        <v>16729</v>
      </c>
      <c r="D10952" s="401">
        <v>7.09</v>
      </c>
    </row>
    <row r="10953" spans="1:4" x14ac:dyDescent="0.25">
      <c r="A10953" s="399">
        <v>20086</v>
      </c>
      <c r="B10953" s="400" t="s">
        <v>17353</v>
      </c>
      <c r="C10953" s="399" t="s">
        <v>16729</v>
      </c>
      <c r="D10953" s="401">
        <v>3.25</v>
      </c>
    </row>
    <row r="10954" spans="1:4" x14ac:dyDescent="0.25">
      <c r="A10954" s="399">
        <v>832</v>
      </c>
      <c r="B10954" s="400" t="s">
        <v>17354</v>
      </c>
      <c r="C10954" s="399" t="s">
        <v>16729</v>
      </c>
      <c r="D10954" s="401">
        <v>2.93</v>
      </c>
    </row>
    <row r="10955" spans="1:4" x14ac:dyDescent="0.25">
      <c r="A10955" s="399">
        <v>834</v>
      </c>
      <c r="B10955" s="400" t="s">
        <v>17355</v>
      </c>
      <c r="C10955" s="399" t="s">
        <v>16729</v>
      </c>
      <c r="D10955" s="401">
        <v>3.79</v>
      </c>
    </row>
    <row r="10956" spans="1:4" x14ac:dyDescent="0.25">
      <c r="A10956" s="399">
        <v>813</v>
      </c>
      <c r="B10956" s="400" t="s">
        <v>17356</v>
      </c>
      <c r="C10956" s="399" t="s">
        <v>16729</v>
      </c>
      <c r="D10956" s="401">
        <v>4.41</v>
      </c>
    </row>
    <row r="10957" spans="1:4" x14ac:dyDescent="0.25">
      <c r="A10957" s="399">
        <v>820</v>
      </c>
      <c r="B10957" s="400" t="s">
        <v>17357</v>
      </c>
      <c r="C10957" s="399" t="s">
        <v>16729</v>
      </c>
      <c r="D10957" s="401">
        <v>5.94</v>
      </c>
    </row>
    <row r="10958" spans="1:4" x14ac:dyDescent="0.25">
      <c r="A10958" s="399">
        <v>816</v>
      </c>
      <c r="B10958" s="400" t="s">
        <v>17358</v>
      </c>
      <c r="C10958" s="399" t="s">
        <v>16729</v>
      </c>
      <c r="D10958" s="401">
        <v>10.58</v>
      </c>
    </row>
    <row r="10959" spans="1:4" x14ac:dyDescent="0.25">
      <c r="A10959" s="399">
        <v>814</v>
      </c>
      <c r="B10959" s="400" t="s">
        <v>17359</v>
      </c>
      <c r="C10959" s="399" t="s">
        <v>16729</v>
      </c>
      <c r="D10959" s="401">
        <v>13.15</v>
      </c>
    </row>
    <row r="10960" spans="1:4" x14ac:dyDescent="0.25">
      <c r="A10960" s="399">
        <v>822</v>
      </c>
      <c r="B10960" s="400" t="s">
        <v>17360</v>
      </c>
      <c r="C10960" s="399" t="s">
        <v>16729</v>
      </c>
      <c r="D10960" s="401">
        <v>17.16</v>
      </c>
    </row>
    <row r="10961" spans="1:4" x14ac:dyDescent="0.25">
      <c r="A10961" s="399">
        <v>821</v>
      </c>
      <c r="B10961" s="400" t="s">
        <v>17361</v>
      </c>
      <c r="C10961" s="399" t="s">
        <v>16729</v>
      </c>
      <c r="D10961" s="401">
        <v>19.63</v>
      </c>
    </row>
    <row r="10962" spans="1:4" x14ac:dyDescent="0.25">
      <c r="A10962" s="399">
        <v>39191</v>
      </c>
      <c r="B10962" s="400" t="s">
        <v>17362</v>
      </c>
      <c r="C10962" s="399" t="s">
        <v>16729</v>
      </c>
      <c r="D10962" s="401">
        <v>22.82</v>
      </c>
    </row>
    <row r="10963" spans="1:4" x14ac:dyDescent="0.25">
      <c r="A10963" s="399">
        <v>39190</v>
      </c>
      <c r="B10963" s="400" t="s">
        <v>17363</v>
      </c>
      <c r="C10963" s="399" t="s">
        <v>16729</v>
      </c>
      <c r="D10963" s="401">
        <v>23.84</v>
      </c>
    </row>
    <row r="10964" spans="1:4" x14ac:dyDescent="0.25">
      <c r="A10964" s="399">
        <v>39189</v>
      </c>
      <c r="B10964" s="400" t="s">
        <v>17364</v>
      </c>
      <c r="C10964" s="399" t="s">
        <v>16729</v>
      </c>
      <c r="D10964" s="401">
        <v>25.23</v>
      </c>
    </row>
    <row r="10965" spans="1:4" x14ac:dyDescent="0.25">
      <c r="A10965" s="399">
        <v>39188</v>
      </c>
      <c r="B10965" s="400" t="s">
        <v>17365</v>
      </c>
      <c r="C10965" s="399" t="s">
        <v>16729</v>
      </c>
      <c r="D10965" s="401">
        <v>18.57</v>
      </c>
    </row>
    <row r="10966" spans="1:4" x14ac:dyDescent="0.25">
      <c r="A10966" s="399">
        <v>39186</v>
      </c>
      <c r="B10966" s="400" t="s">
        <v>17366</v>
      </c>
      <c r="C10966" s="399" t="s">
        <v>16729</v>
      </c>
      <c r="D10966" s="401">
        <v>22.57</v>
      </c>
    </row>
    <row r="10967" spans="1:4" x14ac:dyDescent="0.25">
      <c r="A10967" s="399">
        <v>39187</v>
      </c>
      <c r="B10967" s="400" t="s">
        <v>17367</v>
      </c>
      <c r="C10967" s="399" t="s">
        <v>16729</v>
      </c>
      <c r="D10967" s="401">
        <v>19.46</v>
      </c>
    </row>
    <row r="10968" spans="1:4" x14ac:dyDescent="0.25">
      <c r="A10968" s="399">
        <v>39184</v>
      </c>
      <c r="B10968" s="400" t="s">
        <v>17368</v>
      </c>
      <c r="C10968" s="399" t="s">
        <v>16729</v>
      </c>
      <c r="D10968" s="401">
        <v>7.32</v>
      </c>
    </row>
    <row r="10969" spans="1:4" x14ac:dyDescent="0.25">
      <c r="A10969" s="399">
        <v>39185</v>
      </c>
      <c r="B10969" s="400" t="s">
        <v>17369</v>
      </c>
      <c r="C10969" s="399" t="s">
        <v>16729</v>
      </c>
      <c r="D10969" s="401">
        <v>6.68</v>
      </c>
    </row>
    <row r="10970" spans="1:4" x14ac:dyDescent="0.25">
      <c r="A10970" s="399">
        <v>39198</v>
      </c>
      <c r="B10970" s="400" t="s">
        <v>17370</v>
      </c>
      <c r="C10970" s="399" t="s">
        <v>16729</v>
      </c>
      <c r="D10970" s="401">
        <v>74.86</v>
      </c>
    </row>
    <row r="10971" spans="1:4" x14ac:dyDescent="0.25">
      <c r="A10971" s="399">
        <v>39197</v>
      </c>
      <c r="B10971" s="400" t="s">
        <v>17371</v>
      </c>
      <c r="C10971" s="399" t="s">
        <v>16729</v>
      </c>
      <c r="D10971" s="401">
        <v>78.2</v>
      </c>
    </row>
    <row r="10972" spans="1:4" x14ac:dyDescent="0.25">
      <c r="A10972" s="399">
        <v>39196</v>
      </c>
      <c r="B10972" s="400" t="s">
        <v>17372</v>
      </c>
      <c r="C10972" s="399" t="s">
        <v>16729</v>
      </c>
      <c r="D10972" s="401">
        <v>80.64</v>
      </c>
    </row>
    <row r="10973" spans="1:4" x14ac:dyDescent="0.25">
      <c r="A10973" s="399">
        <v>39199</v>
      </c>
      <c r="B10973" s="400" t="s">
        <v>17373</v>
      </c>
      <c r="C10973" s="399" t="s">
        <v>16729</v>
      </c>
      <c r="D10973" s="401">
        <v>72.040000000000006</v>
      </c>
    </row>
    <row r="10974" spans="1:4" x14ac:dyDescent="0.25">
      <c r="A10974" s="399">
        <v>39195</v>
      </c>
      <c r="B10974" s="400" t="s">
        <v>17374</v>
      </c>
      <c r="C10974" s="399" t="s">
        <v>16729</v>
      </c>
      <c r="D10974" s="401">
        <v>41.58</v>
      </c>
    </row>
    <row r="10975" spans="1:4" x14ac:dyDescent="0.25">
      <c r="A10975" s="399">
        <v>39194</v>
      </c>
      <c r="B10975" s="400" t="s">
        <v>17375</v>
      </c>
      <c r="C10975" s="399" t="s">
        <v>16729</v>
      </c>
      <c r="D10975" s="401">
        <v>44.5</v>
      </c>
    </row>
    <row r="10976" spans="1:4" x14ac:dyDescent="0.25">
      <c r="A10976" s="399">
        <v>39193</v>
      </c>
      <c r="B10976" s="400" t="s">
        <v>17376</v>
      </c>
      <c r="C10976" s="399" t="s">
        <v>16729</v>
      </c>
      <c r="D10976" s="401">
        <v>48.77</v>
      </c>
    </row>
    <row r="10977" spans="1:4" x14ac:dyDescent="0.25">
      <c r="A10977" s="399">
        <v>39192</v>
      </c>
      <c r="B10977" s="400" t="s">
        <v>17377</v>
      </c>
      <c r="C10977" s="399" t="s">
        <v>16729</v>
      </c>
      <c r="D10977" s="401">
        <v>50.73</v>
      </c>
    </row>
    <row r="10978" spans="1:4" x14ac:dyDescent="0.25">
      <c r="A10978" s="399">
        <v>39201</v>
      </c>
      <c r="B10978" s="400" t="s">
        <v>17378</v>
      </c>
      <c r="C10978" s="399" t="s">
        <v>16729</v>
      </c>
      <c r="D10978" s="401">
        <v>89.5</v>
      </c>
    </row>
    <row r="10979" spans="1:4" x14ac:dyDescent="0.25">
      <c r="A10979" s="399">
        <v>39200</v>
      </c>
      <c r="B10979" s="400" t="s">
        <v>17379</v>
      </c>
      <c r="C10979" s="399" t="s">
        <v>16729</v>
      </c>
      <c r="D10979" s="401">
        <v>90.22</v>
      </c>
    </row>
    <row r="10980" spans="1:4" x14ac:dyDescent="0.25">
      <c r="A10980" s="399">
        <v>39203</v>
      </c>
      <c r="B10980" s="400" t="s">
        <v>17380</v>
      </c>
      <c r="C10980" s="399" t="s">
        <v>16729</v>
      </c>
      <c r="D10980" s="401">
        <v>72.849999999999994</v>
      </c>
    </row>
    <row r="10981" spans="1:4" x14ac:dyDescent="0.25">
      <c r="A10981" s="399">
        <v>39202</v>
      </c>
      <c r="B10981" s="400" t="s">
        <v>17381</v>
      </c>
      <c r="C10981" s="399" t="s">
        <v>16729</v>
      </c>
      <c r="D10981" s="401">
        <v>85.57</v>
      </c>
    </row>
    <row r="10982" spans="1:4" x14ac:dyDescent="0.25">
      <c r="A10982" s="399">
        <v>39920</v>
      </c>
      <c r="B10982" s="400" t="s">
        <v>21661</v>
      </c>
      <c r="C10982" s="399" t="s">
        <v>16729</v>
      </c>
      <c r="D10982" s="401">
        <v>6.14</v>
      </c>
    </row>
    <row r="10983" spans="1:4" x14ac:dyDescent="0.25">
      <c r="A10983" s="399">
        <v>39205</v>
      </c>
      <c r="B10983" s="400" t="s">
        <v>17382</v>
      </c>
      <c r="C10983" s="399" t="s">
        <v>16729</v>
      </c>
      <c r="D10983" s="401">
        <v>142.77000000000001</v>
      </c>
    </row>
    <row r="10984" spans="1:4" x14ac:dyDescent="0.25">
      <c r="A10984" s="399">
        <v>39204</v>
      </c>
      <c r="B10984" s="400" t="s">
        <v>17383</v>
      </c>
      <c r="C10984" s="399" t="s">
        <v>16729</v>
      </c>
      <c r="D10984" s="401">
        <v>146.22</v>
      </c>
    </row>
    <row r="10985" spans="1:4" x14ac:dyDescent="0.25">
      <c r="A10985" s="399">
        <v>39206</v>
      </c>
      <c r="B10985" s="400" t="s">
        <v>17384</v>
      </c>
      <c r="C10985" s="399" t="s">
        <v>16729</v>
      </c>
      <c r="D10985" s="401">
        <v>138.72</v>
      </c>
    </row>
    <row r="10986" spans="1:4" x14ac:dyDescent="0.25">
      <c r="A10986" s="399">
        <v>798</v>
      </c>
      <c r="B10986" s="400" t="s">
        <v>17385</v>
      </c>
      <c r="C10986" s="399" t="s">
        <v>16729</v>
      </c>
      <c r="D10986" s="401">
        <v>1.22</v>
      </c>
    </row>
    <row r="10987" spans="1:4" x14ac:dyDescent="0.25">
      <c r="A10987" s="399">
        <v>797</v>
      </c>
      <c r="B10987" s="400" t="s">
        <v>17386</v>
      </c>
      <c r="C10987" s="399" t="s">
        <v>16729</v>
      </c>
      <c r="D10987" s="401">
        <v>8.89</v>
      </c>
    </row>
    <row r="10988" spans="1:4" x14ac:dyDescent="0.25">
      <c r="A10988" s="399">
        <v>796</v>
      </c>
      <c r="B10988" s="400" t="s">
        <v>17387</v>
      </c>
      <c r="C10988" s="399" t="s">
        <v>16729</v>
      </c>
      <c r="D10988" s="401">
        <v>7.55</v>
      </c>
    </row>
    <row r="10989" spans="1:4" x14ac:dyDescent="0.25">
      <c r="A10989" s="399">
        <v>799</v>
      </c>
      <c r="B10989" s="400" t="s">
        <v>17388</v>
      </c>
      <c r="C10989" s="399" t="s">
        <v>16729</v>
      </c>
      <c r="D10989" s="401">
        <v>3.65</v>
      </c>
    </row>
    <row r="10990" spans="1:4" x14ac:dyDescent="0.25">
      <c r="A10990" s="399">
        <v>792</v>
      </c>
      <c r="B10990" s="400" t="s">
        <v>17389</v>
      </c>
      <c r="C10990" s="399" t="s">
        <v>16729</v>
      </c>
      <c r="D10990" s="401">
        <v>3.54</v>
      </c>
    </row>
    <row r="10991" spans="1:4" x14ac:dyDescent="0.25">
      <c r="A10991" s="399">
        <v>38001</v>
      </c>
      <c r="B10991" s="400" t="s">
        <v>17390</v>
      </c>
      <c r="C10991" s="399" t="s">
        <v>16729</v>
      </c>
      <c r="D10991" s="401">
        <v>1.27</v>
      </c>
    </row>
    <row r="10992" spans="1:4" x14ac:dyDescent="0.25">
      <c r="A10992" s="399">
        <v>38002</v>
      </c>
      <c r="B10992" s="400" t="s">
        <v>17391</v>
      </c>
      <c r="C10992" s="399" t="s">
        <v>16729</v>
      </c>
      <c r="D10992" s="401">
        <v>4.41</v>
      </c>
    </row>
    <row r="10993" spans="1:4" x14ac:dyDescent="0.25">
      <c r="A10993" s="399">
        <v>38003</v>
      </c>
      <c r="B10993" s="400" t="s">
        <v>17392</v>
      </c>
      <c r="C10993" s="399" t="s">
        <v>16729</v>
      </c>
      <c r="D10993" s="401">
        <v>30.14</v>
      </c>
    </row>
    <row r="10994" spans="1:4" x14ac:dyDescent="0.25">
      <c r="A10994" s="399">
        <v>38004</v>
      </c>
      <c r="B10994" s="400" t="s">
        <v>17393</v>
      </c>
      <c r="C10994" s="399" t="s">
        <v>16729</v>
      </c>
      <c r="D10994" s="401">
        <v>34.67</v>
      </c>
    </row>
    <row r="10995" spans="1:4" x14ac:dyDescent="0.25">
      <c r="A10995" s="399">
        <v>44263</v>
      </c>
      <c r="B10995" s="400" t="s">
        <v>17394</v>
      </c>
      <c r="C10995" s="399" t="s">
        <v>16729</v>
      </c>
      <c r="D10995" s="401">
        <v>62.23</v>
      </c>
    </row>
    <row r="10996" spans="1:4" x14ac:dyDescent="0.25">
      <c r="A10996" s="399">
        <v>36327</v>
      </c>
      <c r="B10996" s="400" t="s">
        <v>17395</v>
      </c>
      <c r="C10996" s="399" t="s">
        <v>16729</v>
      </c>
      <c r="D10996" s="401">
        <v>4.28</v>
      </c>
    </row>
    <row r="10997" spans="1:4" x14ac:dyDescent="0.25">
      <c r="A10997" s="399">
        <v>38992</v>
      </c>
      <c r="B10997" s="400" t="s">
        <v>17396</v>
      </c>
      <c r="C10997" s="399" t="s">
        <v>16729</v>
      </c>
      <c r="D10997" s="401">
        <v>5.19</v>
      </c>
    </row>
    <row r="10998" spans="1:4" x14ac:dyDescent="0.25">
      <c r="A10998" s="399">
        <v>38993</v>
      </c>
      <c r="B10998" s="400" t="s">
        <v>17397</v>
      </c>
      <c r="C10998" s="399" t="s">
        <v>16729</v>
      </c>
      <c r="D10998" s="401">
        <v>13.51</v>
      </c>
    </row>
    <row r="10999" spans="1:4" x14ac:dyDescent="0.25">
      <c r="A10999" s="399">
        <v>44175</v>
      </c>
      <c r="B10999" s="400" t="s">
        <v>17398</v>
      </c>
      <c r="C10999" s="399" t="s">
        <v>16729</v>
      </c>
      <c r="D10999" s="401">
        <v>23.57</v>
      </c>
    </row>
    <row r="11000" spans="1:4" x14ac:dyDescent="0.25">
      <c r="A11000" s="399">
        <v>44177</v>
      </c>
      <c r="B11000" s="400" t="s">
        <v>17399</v>
      </c>
      <c r="C11000" s="399" t="s">
        <v>16729</v>
      </c>
      <c r="D11000" s="401">
        <v>17.61</v>
      </c>
    </row>
    <row r="11001" spans="1:4" x14ac:dyDescent="0.25">
      <c r="A11001" s="399">
        <v>38418</v>
      </c>
      <c r="B11001" s="400" t="s">
        <v>17400</v>
      </c>
      <c r="C11001" s="399" t="s">
        <v>16729</v>
      </c>
      <c r="D11001" s="401">
        <v>5.59</v>
      </c>
    </row>
    <row r="11002" spans="1:4" x14ac:dyDescent="0.25">
      <c r="A11002" s="399">
        <v>39178</v>
      </c>
      <c r="B11002" s="400" t="s">
        <v>17401</v>
      </c>
      <c r="C11002" s="399" t="s">
        <v>16729</v>
      </c>
      <c r="D11002" s="401">
        <v>2.4700000000000002</v>
      </c>
    </row>
    <row r="11003" spans="1:4" x14ac:dyDescent="0.25">
      <c r="A11003" s="399">
        <v>39177</v>
      </c>
      <c r="B11003" s="400" t="s">
        <v>17402</v>
      </c>
      <c r="C11003" s="399" t="s">
        <v>16729</v>
      </c>
      <c r="D11003" s="401">
        <v>2.23</v>
      </c>
    </row>
    <row r="11004" spans="1:4" x14ac:dyDescent="0.25">
      <c r="A11004" s="399">
        <v>39176</v>
      </c>
      <c r="B11004" s="400" t="s">
        <v>17403</v>
      </c>
      <c r="C11004" s="399" t="s">
        <v>16729</v>
      </c>
      <c r="D11004" s="401">
        <v>1.46</v>
      </c>
    </row>
    <row r="11005" spans="1:4" x14ac:dyDescent="0.25">
      <c r="A11005" s="399">
        <v>39174</v>
      </c>
      <c r="B11005" s="400" t="s">
        <v>17404</v>
      </c>
      <c r="C11005" s="399" t="s">
        <v>16729</v>
      </c>
      <c r="D11005" s="401">
        <v>1.1100000000000001</v>
      </c>
    </row>
    <row r="11006" spans="1:4" x14ac:dyDescent="0.25">
      <c r="A11006" s="399">
        <v>39180</v>
      </c>
      <c r="B11006" s="400" t="s">
        <v>17405</v>
      </c>
      <c r="C11006" s="399" t="s">
        <v>16729</v>
      </c>
      <c r="D11006" s="401">
        <v>6.7</v>
      </c>
    </row>
    <row r="11007" spans="1:4" x14ac:dyDescent="0.25">
      <c r="A11007" s="399">
        <v>39179</v>
      </c>
      <c r="B11007" s="400" t="s">
        <v>17406</v>
      </c>
      <c r="C11007" s="399" t="s">
        <v>16729</v>
      </c>
      <c r="D11007" s="401">
        <v>5.93</v>
      </c>
    </row>
    <row r="11008" spans="1:4" x14ac:dyDescent="0.25">
      <c r="A11008" s="399">
        <v>39181</v>
      </c>
      <c r="B11008" s="400" t="s">
        <v>17407</v>
      </c>
      <c r="C11008" s="399" t="s">
        <v>16729</v>
      </c>
      <c r="D11008" s="401">
        <v>8.98</v>
      </c>
    </row>
    <row r="11009" spans="1:4" x14ac:dyDescent="0.25">
      <c r="A11009" s="399">
        <v>39175</v>
      </c>
      <c r="B11009" s="400" t="s">
        <v>17408</v>
      </c>
      <c r="C11009" s="399" t="s">
        <v>16729</v>
      </c>
      <c r="D11009" s="401">
        <v>1.36</v>
      </c>
    </row>
    <row r="11010" spans="1:4" x14ac:dyDescent="0.25">
      <c r="A11010" s="399">
        <v>39217</v>
      </c>
      <c r="B11010" s="400" t="s">
        <v>17409</v>
      </c>
      <c r="C11010" s="399" t="s">
        <v>16729</v>
      </c>
      <c r="D11010" s="401">
        <v>1.05</v>
      </c>
    </row>
    <row r="11011" spans="1:4" x14ac:dyDescent="0.25">
      <c r="A11011" s="399">
        <v>39182</v>
      </c>
      <c r="B11011" s="400" t="s">
        <v>17410</v>
      </c>
      <c r="C11011" s="399" t="s">
        <v>16729</v>
      </c>
      <c r="D11011" s="401">
        <v>12.64</v>
      </c>
    </row>
    <row r="11012" spans="1:4" x14ac:dyDescent="0.25">
      <c r="A11012" s="399">
        <v>12616</v>
      </c>
      <c r="B11012" s="400" t="s">
        <v>17411</v>
      </c>
      <c r="C11012" s="399" t="s">
        <v>16729</v>
      </c>
      <c r="D11012" s="401">
        <v>17.239999999999998</v>
      </c>
    </row>
    <row r="11013" spans="1:4" x14ac:dyDescent="0.25">
      <c r="A11013" s="399">
        <v>1049</v>
      </c>
      <c r="B11013" s="400" t="s">
        <v>17412</v>
      </c>
      <c r="C11013" s="399" t="s">
        <v>16729</v>
      </c>
      <c r="D11013" s="401">
        <v>10.57</v>
      </c>
    </row>
    <row r="11014" spans="1:4" x14ac:dyDescent="0.25">
      <c r="A11014" s="399">
        <v>1099</v>
      </c>
      <c r="B11014" s="400" t="s">
        <v>17413</v>
      </c>
      <c r="C11014" s="399" t="s">
        <v>16729</v>
      </c>
      <c r="D11014" s="401">
        <v>8.09</v>
      </c>
    </row>
    <row r="11015" spans="1:4" x14ac:dyDescent="0.25">
      <c r="A11015" s="399">
        <v>1050</v>
      </c>
      <c r="B11015" s="400" t="s">
        <v>17414</v>
      </c>
      <c r="C11015" s="399" t="s">
        <v>16729</v>
      </c>
      <c r="D11015" s="401">
        <v>5.53</v>
      </c>
    </row>
    <row r="11016" spans="1:4" x14ac:dyDescent="0.25">
      <c r="A11016" s="399">
        <v>39678</v>
      </c>
      <c r="B11016" s="400" t="s">
        <v>17415</v>
      </c>
      <c r="C11016" s="399" t="s">
        <v>16729</v>
      </c>
      <c r="D11016" s="401">
        <v>3.26</v>
      </c>
    </row>
    <row r="11017" spans="1:4" x14ac:dyDescent="0.25">
      <c r="A11017" s="399">
        <v>1101</v>
      </c>
      <c r="B11017" s="400" t="s">
        <v>17416</v>
      </c>
      <c r="C11017" s="399" t="s">
        <v>16729</v>
      </c>
      <c r="D11017" s="401">
        <v>34.89</v>
      </c>
    </row>
    <row r="11018" spans="1:4" x14ac:dyDescent="0.25">
      <c r="A11018" s="399">
        <v>1100</v>
      </c>
      <c r="B11018" s="400" t="s">
        <v>17417</v>
      </c>
      <c r="C11018" s="399" t="s">
        <v>16729</v>
      </c>
      <c r="D11018" s="401">
        <v>18</v>
      </c>
    </row>
    <row r="11019" spans="1:4" x14ac:dyDescent="0.25">
      <c r="A11019" s="399">
        <v>39679</v>
      </c>
      <c r="B11019" s="400" t="s">
        <v>17418</v>
      </c>
      <c r="C11019" s="399" t="s">
        <v>16729</v>
      </c>
      <c r="D11019" s="401">
        <v>69.53</v>
      </c>
    </row>
    <row r="11020" spans="1:4" x14ac:dyDescent="0.25">
      <c r="A11020" s="399">
        <v>1102</v>
      </c>
      <c r="B11020" s="400" t="s">
        <v>17419</v>
      </c>
      <c r="C11020" s="399" t="s">
        <v>16729</v>
      </c>
      <c r="D11020" s="401">
        <v>52.02</v>
      </c>
    </row>
    <row r="11021" spans="1:4" x14ac:dyDescent="0.25">
      <c r="A11021" s="399">
        <v>1098</v>
      </c>
      <c r="B11021" s="400" t="s">
        <v>17420</v>
      </c>
      <c r="C11021" s="399" t="s">
        <v>16729</v>
      </c>
      <c r="D11021" s="401">
        <v>4.32</v>
      </c>
    </row>
    <row r="11022" spans="1:4" x14ac:dyDescent="0.25">
      <c r="A11022" s="399">
        <v>1051</v>
      </c>
      <c r="B11022" s="400" t="s">
        <v>17421</v>
      </c>
      <c r="C11022" s="399" t="s">
        <v>16729</v>
      </c>
      <c r="D11022" s="401">
        <v>75.61</v>
      </c>
    </row>
    <row r="11023" spans="1:4" x14ac:dyDescent="0.25">
      <c r="A11023" s="399">
        <v>37399</v>
      </c>
      <c r="B11023" s="400" t="s">
        <v>17422</v>
      </c>
      <c r="C11023" s="399" t="s">
        <v>16729</v>
      </c>
      <c r="D11023" s="401">
        <v>31.25</v>
      </c>
    </row>
    <row r="11024" spans="1:4" x14ac:dyDescent="0.25">
      <c r="A11024" s="399">
        <v>43834</v>
      </c>
      <c r="B11024" s="400" t="s">
        <v>17423</v>
      </c>
      <c r="C11024" s="399" t="s">
        <v>74</v>
      </c>
      <c r="D11024" s="401">
        <v>22.56</v>
      </c>
    </row>
    <row r="11025" spans="1:4" x14ac:dyDescent="0.25">
      <c r="A11025" s="399">
        <v>43835</v>
      </c>
      <c r="B11025" s="400" t="s">
        <v>17424</v>
      </c>
      <c r="C11025" s="399" t="s">
        <v>74</v>
      </c>
      <c r="D11025" s="401">
        <v>2.02</v>
      </c>
    </row>
    <row r="11026" spans="1:4" x14ac:dyDescent="0.25">
      <c r="A11026" s="399">
        <v>43833</v>
      </c>
      <c r="B11026" s="400" t="s">
        <v>17425</v>
      </c>
      <c r="C11026" s="399" t="s">
        <v>74</v>
      </c>
      <c r="D11026" s="401">
        <v>2.1</v>
      </c>
    </row>
    <row r="11027" spans="1:4" x14ac:dyDescent="0.25">
      <c r="A11027" s="399">
        <v>41955</v>
      </c>
      <c r="B11027" s="400" t="s">
        <v>17426</v>
      </c>
      <c r="C11027" s="399" t="s">
        <v>69</v>
      </c>
      <c r="D11027" s="401">
        <v>72.489999999999995</v>
      </c>
    </row>
    <row r="11028" spans="1:4" x14ac:dyDescent="0.25">
      <c r="A11028" s="399">
        <v>41953</v>
      </c>
      <c r="B11028" s="400" t="s">
        <v>17427</v>
      </c>
      <c r="C11028" s="399" t="s">
        <v>69</v>
      </c>
      <c r="D11028" s="401">
        <v>69.180000000000007</v>
      </c>
    </row>
    <row r="11029" spans="1:4" x14ac:dyDescent="0.25">
      <c r="A11029" s="399">
        <v>41954</v>
      </c>
      <c r="B11029" s="400" t="s">
        <v>17428</v>
      </c>
      <c r="C11029" s="399" t="s">
        <v>69</v>
      </c>
      <c r="D11029" s="401">
        <v>68.52</v>
      </c>
    </row>
    <row r="11030" spans="1:4" x14ac:dyDescent="0.25">
      <c r="A11030" s="399">
        <v>25004</v>
      </c>
      <c r="B11030" s="400" t="s">
        <v>17429</v>
      </c>
      <c r="C11030" s="399" t="s">
        <v>69</v>
      </c>
      <c r="D11030" s="401">
        <v>51.47</v>
      </c>
    </row>
    <row r="11031" spans="1:4" x14ac:dyDescent="0.25">
      <c r="A11031" s="399">
        <v>25002</v>
      </c>
      <c r="B11031" s="400" t="s">
        <v>17430</v>
      </c>
      <c r="C11031" s="399" t="s">
        <v>69</v>
      </c>
      <c r="D11031" s="401">
        <v>51.47</v>
      </c>
    </row>
    <row r="11032" spans="1:4" x14ac:dyDescent="0.25">
      <c r="A11032" s="399">
        <v>37409</v>
      </c>
      <c r="B11032" s="400" t="s">
        <v>17431</v>
      </c>
      <c r="C11032" s="399" t="s">
        <v>69</v>
      </c>
      <c r="D11032" s="401">
        <v>51.47</v>
      </c>
    </row>
    <row r="11033" spans="1:4" x14ac:dyDescent="0.25">
      <c r="A11033" s="399">
        <v>841</v>
      </c>
      <c r="B11033" s="400" t="s">
        <v>17432</v>
      </c>
      <c r="C11033" s="399" t="s">
        <v>69</v>
      </c>
      <c r="D11033" s="401">
        <v>52.1</v>
      </c>
    </row>
    <row r="11034" spans="1:4" x14ac:dyDescent="0.25">
      <c r="A11034" s="399">
        <v>25005</v>
      </c>
      <c r="B11034" s="400" t="s">
        <v>17433</v>
      </c>
      <c r="C11034" s="399" t="s">
        <v>69</v>
      </c>
      <c r="D11034" s="401">
        <v>56.48</v>
      </c>
    </row>
    <row r="11035" spans="1:4" x14ac:dyDescent="0.25">
      <c r="A11035" s="399">
        <v>25003</v>
      </c>
      <c r="B11035" s="400" t="s">
        <v>17434</v>
      </c>
      <c r="C11035" s="399" t="s">
        <v>69</v>
      </c>
      <c r="D11035" s="401">
        <v>57.33</v>
      </c>
    </row>
    <row r="11036" spans="1:4" x14ac:dyDescent="0.25">
      <c r="A11036" s="399">
        <v>37410</v>
      </c>
      <c r="B11036" s="400" t="s">
        <v>17435</v>
      </c>
      <c r="C11036" s="399" t="s">
        <v>69</v>
      </c>
      <c r="D11036" s="401">
        <v>56.48</v>
      </c>
    </row>
    <row r="11037" spans="1:4" x14ac:dyDescent="0.25">
      <c r="A11037" s="399">
        <v>842</v>
      </c>
      <c r="B11037" s="400" t="s">
        <v>17436</v>
      </c>
      <c r="C11037" s="399" t="s">
        <v>69</v>
      </c>
      <c r="D11037" s="401">
        <v>57.28</v>
      </c>
    </row>
    <row r="11038" spans="1:4" x14ac:dyDescent="0.25">
      <c r="A11038" s="399">
        <v>44391</v>
      </c>
      <c r="B11038" s="400" t="s">
        <v>17437</v>
      </c>
      <c r="C11038" s="399" t="s">
        <v>74</v>
      </c>
      <c r="D11038" s="401">
        <v>122.06</v>
      </c>
    </row>
    <row r="11039" spans="1:4" x14ac:dyDescent="0.25">
      <c r="A11039" s="399">
        <v>44388</v>
      </c>
      <c r="B11039" s="400" t="s">
        <v>17438</v>
      </c>
      <c r="C11039" s="399" t="s">
        <v>74</v>
      </c>
      <c r="D11039" s="401">
        <v>2.64</v>
      </c>
    </row>
    <row r="11040" spans="1:4" x14ac:dyDescent="0.25">
      <c r="A11040" s="399">
        <v>44392</v>
      </c>
      <c r="B11040" s="400" t="s">
        <v>17439</v>
      </c>
      <c r="C11040" s="399" t="s">
        <v>74</v>
      </c>
      <c r="D11040" s="401">
        <v>243.03</v>
      </c>
    </row>
    <row r="11041" spans="1:4" x14ac:dyDescent="0.25">
      <c r="A11041" s="399">
        <v>44390</v>
      </c>
      <c r="B11041" s="400" t="s">
        <v>17440</v>
      </c>
      <c r="C11041" s="399" t="s">
        <v>74</v>
      </c>
      <c r="D11041" s="401">
        <v>51.49</v>
      </c>
    </row>
    <row r="11042" spans="1:4" x14ac:dyDescent="0.25">
      <c r="A11042" s="399">
        <v>44389</v>
      </c>
      <c r="B11042" s="400" t="s">
        <v>17441</v>
      </c>
      <c r="C11042" s="399" t="s">
        <v>74</v>
      </c>
      <c r="D11042" s="401">
        <v>6.08</v>
      </c>
    </row>
    <row r="11043" spans="1:4" x14ac:dyDescent="0.25">
      <c r="A11043" s="399">
        <v>862</v>
      </c>
      <c r="B11043" s="400" t="s">
        <v>17442</v>
      </c>
      <c r="C11043" s="399" t="s">
        <v>74</v>
      </c>
      <c r="D11043" s="401">
        <v>11.14</v>
      </c>
    </row>
    <row r="11044" spans="1:4" x14ac:dyDescent="0.25">
      <c r="A11044" s="399">
        <v>866</v>
      </c>
      <c r="B11044" s="400" t="s">
        <v>17443</v>
      </c>
      <c r="C11044" s="399" t="s">
        <v>74</v>
      </c>
      <c r="D11044" s="401">
        <v>141.52000000000001</v>
      </c>
    </row>
    <row r="11045" spans="1:4" x14ac:dyDescent="0.25">
      <c r="A11045" s="399">
        <v>892</v>
      </c>
      <c r="B11045" s="400" t="s">
        <v>17444</v>
      </c>
      <c r="C11045" s="399" t="s">
        <v>74</v>
      </c>
      <c r="D11045" s="401">
        <v>171.3</v>
      </c>
    </row>
    <row r="11046" spans="1:4" x14ac:dyDescent="0.25">
      <c r="A11046" s="399">
        <v>857</v>
      </c>
      <c r="B11046" s="400" t="s">
        <v>17445</v>
      </c>
      <c r="C11046" s="399" t="s">
        <v>74</v>
      </c>
      <c r="D11046" s="401">
        <v>18.63</v>
      </c>
    </row>
    <row r="11047" spans="1:4" x14ac:dyDescent="0.25">
      <c r="A11047" s="399">
        <v>37404</v>
      </c>
      <c r="B11047" s="400" t="s">
        <v>17446</v>
      </c>
      <c r="C11047" s="399" t="s">
        <v>74</v>
      </c>
      <c r="D11047" s="401">
        <v>198.2</v>
      </c>
    </row>
    <row r="11048" spans="1:4" x14ac:dyDescent="0.25">
      <c r="A11048" s="399">
        <v>868</v>
      </c>
      <c r="B11048" s="400" t="s">
        <v>17447</v>
      </c>
      <c r="C11048" s="399" t="s">
        <v>74</v>
      </c>
      <c r="D11048" s="401">
        <v>26.55</v>
      </c>
    </row>
    <row r="11049" spans="1:4" x14ac:dyDescent="0.25">
      <c r="A11049" s="399">
        <v>863</v>
      </c>
      <c r="B11049" s="400" t="s">
        <v>17448</v>
      </c>
      <c r="C11049" s="399" t="s">
        <v>74</v>
      </c>
      <c r="D11049" s="401">
        <v>39.1</v>
      </c>
    </row>
    <row r="11050" spans="1:4" x14ac:dyDescent="0.25">
      <c r="A11050" s="399">
        <v>867</v>
      </c>
      <c r="B11050" s="400" t="s">
        <v>17449</v>
      </c>
      <c r="C11050" s="399" t="s">
        <v>74</v>
      </c>
      <c r="D11050" s="401">
        <v>55.71</v>
      </c>
    </row>
    <row r="11051" spans="1:4" x14ac:dyDescent="0.25">
      <c r="A11051" s="399">
        <v>864</v>
      </c>
      <c r="B11051" s="400" t="s">
        <v>17450</v>
      </c>
      <c r="C11051" s="399" t="s">
        <v>74</v>
      </c>
      <c r="D11051" s="401">
        <v>73.58</v>
      </c>
    </row>
    <row r="11052" spans="1:4" x14ac:dyDescent="0.25">
      <c r="A11052" s="399">
        <v>865</v>
      </c>
      <c r="B11052" s="400" t="s">
        <v>17451</v>
      </c>
      <c r="C11052" s="399" t="s">
        <v>74</v>
      </c>
      <c r="D11052" s="401">
        <v>105.84</v>
      </c>
    </row>
    <row r="11053" spans="1:4" x14ac:dyDescent="0.25">
      <c r="A11053" s="399">
        <v>39251</v>
      </c>
      <c r="B11053" s="400" t="s">
        <v>17452</v>
      </c>
      <c r="C11053" s="399" t="s">
        <v>74</v>
      </c>
      <c r="D11053" s="401">
        <v>0.69</v>
      </c>
    </row>
    <row r="11054" spans="1:4" x14ac:dyDescent="0.25">
      <c r="A11054" s="399">
        <v>1011</v>
      </c>
      <c r="B11054" s="400" t="s">
        <v>17453</v>
      </c>
      <c r="C11054" s="399" t="s">
        <v>74</v>
      </c>
      <c r="D11054" s="401">
        <v>0.95</v>
      </c>
    </row>
    <row r="11055" spans="1:4" x14ac:dyDescent="0.25">
      <c r="A11055" s="399">
        <v>39252</v>
      </c>
      <c r="B11055" s="400" t="s">
        <v>17454</v>
      </c>
      <c r="C11055" s="399" t="s">
        <v>74</v>
      </c>
      <c r="D11055" s="401">
        <v>1.24</v>
      </c>
    </row>
    <row r="11056" spans="1:4" x14ac:dyDescent="0.25">
      <c r="A11056" s="399">
        <v>1013</v>
      </c>
      <c r="B11056" s="400" t="s">
        <v>17455</v>
      </c>
      <c r="C11056" s="399" t="s">
        <v>74</v>
      </c>
      <c r="D11056" s="401">
        <v>1.49</v>
      </c>
    </row>
    <row r="11057" spans="1:4" x14ac:dyDescent="0.25">
      <c r="A11057" s="399">
        <v>980</v>
      </c>
      <c r="B11057" s="400" t="s">
        <v>17456</v>
      </c>
      <c r="C11057" s="399" t="s">
        <v>74</v>
      </c>
      <c r="D11057" s="401">
        <v>10.77</v>
      </c>
    </row>
    <row r="11058" spans="1:4" x14ac:dyDescent="0.25">
      <c r="A11058" s="399">
        <v>39237</v>
      </c>
      <c r="B11058" s="400" t="s">
        <v>17457</v>
      </c>
      <c r="C11058" s="399" t="s">
        <v>74</v>
      </c>
      <c r="D11058" s="401">
        <v>114.57</v>
      </c>
    </row>
    <row r="11059" spans="1:4" x14ac:dyDescent="0.25">
      <c r="A11059" s="399">
        <v>39238</v>
      </c>
      <c r="B11059" s="400" t="s">
        <v>17458</v>
      </c>
      <c r="C11059" s="399" t="s">
        <v>74</v>
      </c>
      <c r="D11059" s="401">
        <v>144.49</v>
      </c>
    </row>
    <row r="11060" spans="1:4" x14ac:dyDescent="0.25">
      <c r="A11060" s="399">
        <v>979</v>
      </c>
      <c r="B11060" s="400" t="s">
        <v>17459</v>
      </c>
      <c r="C11060" s="399" t="s">
        <v>74</v>
      </c>
      <c r="D11060" s="401">
        <v>15.39</v>
      </c>
    </row>
    <row r="11061" spans="1:4" x14ac:dyDescent="0.25">
      <c r="A11061" s="399">
        <v>39239</v>
      </c>
      <c r="B11061" s="400" t="s">
        <v>17460</v>
      </c>
      <c r="C11061" s="399" t="s">
        <v>74</v>
      </c>
      <c r="D11061" s="401">
        <v>174.56</v>
      </c>
    </row>
    <row r="11062" spans="1:4" x14ac:dyDescent="0.25">
      <c r="A11062" s="399">
        <v>1014</v>
      </c>
      <c r="B11062" s="400" t="s">
        <v>17461</v>
      </c>
      <c r="C11062" s="399" t="s">
        <v>74</v>
      </c>
      <c r="D11062" s="401">
        <v>2.36</v>
      </c>
    </row>
    <row r="11063" spans="1:4" x14ac:dyDescent="0.25">
      <c r="A11063" s="399">
        <v>39240</v>
      </c>
      <c r="B11063" s="400" t="s">
        <v>17462</v>
      </c>
      <c r="C11063" s="399" t="s">
        <v>74</v>
      </c>
      <c r="D11063" s="401">
        <v>229.6</v>
      </c>
    </row>
    <row r="11064" spans="1:4" x14ac:dyDescent="0.25">
      <c r="A11064" s="399">
        <v>39232</v>
      </c>
      <c r="B11064" s="400" t="s">
        <v>17463</v>
      </c>
      <c r="C11064" s="399" t="s">
        <v>74</v>
      </c>
      <c r="D11064" s="401">
        <v>24.09</v>
      </c>
    </row>
    <row r="11065" spans="1:4" x14ac:dyDescent="0.25">
      <c r="A11065" s="399">
        <v>39233</v>
      </c>
      <c r="B11065" s="400" t="s">
        <v>17464</v>
      </c>
      <c r="C11065" s="399" t="s">
        <v>74</v>
      </c>
      <c r="D11065" s="401">
        <v>35.119999999999997</v>
      </c>
    </row>
    <row r="11066" spans="1:4" x14ac:dyDescent="0.25">
      <c r="A11066" s="399">
        <v>981</v>
      </c>
      <c r="B11066" s="400" t="s">
        <v>17465</v>
      </c>
      <c r="C11066" s="399" t="s">
        <v>74</v>
      </c>
      <c r="D11066" s="401">
        <v>3.92</v>
      </c>
    </row>
    <row r="11067" spans="1:4" x14ac:dyDescent="0.25">
      <c r="A11067" s="399">
        <v>39234</v>
      </c>
      <c r="B11067" s="400" t="s">
        <v>17466</v>
      </c>
      <c r="C11067" s="399" t="s">
        <v>74</v>
      </c>
      <c r="D11067" s="401">
        <v>48.89</v>
      </c>
    </row>
    <row r="11068" spans="1:4" x14ac:dyDescent="0.25">
      <c r="A11068" s="399">
        <v>982</v>
      </c>
      <c r="B11068" s="400" t="s">
        <v>17467</v>
      </c>
      <c r="C11068" s="399" t="s">
        <v>74</v>
      </c>
      <c r="D11068" s="401">
        <v>5.63</v>
      </c>
    </row>
    <row r="11069" spans="1:4" x14ac:dyDescent="0.25">
      <c r="A11069" s="399">
        <v>39235</v>
      </c>
      <c r="B11069" s="400" t="s">
        <v>17468</v>
      </c>
      <c r="C11069" s="399" t="s">
        <v>74</v>
      </c>
      <c r="D11069" s="401">
        <v>72.099999999999994</v>
      </c>
    </row>
    <row r="11070" spans="1:4" x14ac:dyDescent="0.25">
      <c r="A11070" s="399">
        <v>39236</v>
      </c>
      <c r="B11070" s="400" t="s">
        <v>17469</v>
      </c>
      <c r="C11070" s="399" t="s">
        <v>74</v>
      </c>
      <c r="D11070" s="401">
        <v>95.56</v>
      </c>
    </row>
    <row r="11071" spans="1:4" x14ac:dyDescent="0.25">
      <c r="A11071" s="399">
        <v>993</v>
      </c>
      <c r="B11071" s="400" t="s">
        <v>17470</v>
      </c>
      <c r="C11071" s="399" t="s">
        <v>74</v>
      </c>
      <c r="D11071" s="401">
        <v>2.0099999999999998</v>
      </c>
    </row>
    <row r="11072" spans="1:4" x14ac:dyDescent="0.25">
      <c r="A11072" s="399">
        <v>1020</v>
      </c>
      <c r="B11072" s="400" t="s">
        <v>17471</v>
      </c>
      <c r="C11072" s="399" t="s">
        <v>74</v>
      </c>
      <c r="D11072" s="401">
        <v>10.27</v>
      </c>
    </row>
    <row r="11073" spans="1:4" x14ac:dyDescent="0.25">
      <c r="A11073" s="399">
        <v>1017</v>
      </c>
      <c r="B11073" s="400" t="s">
        <v>17472</v>
      </c>
      <c r="C11073" s="399" t="s">
        <v>74</v>
      </c>
      <c r="D11073" s="401">
        <v>125.84</v>
      </c>
    </row>
    <row r="11074" spans="1:4" x14ac:dyDescent="0.25">
      <c r="A11074" s="399">
        <v>999</v>
      </c>
      <c r="B11074" s="400" t="s">
        <v>17473</v>
      </c>
      <c r="C11074" s="399" t="s">
        <v>74</v>
      </c>
      <c r="D11074" s="401">
        <v>152.46</v>
      </c>
    </row>
    <row r="11075" spans="1:4" x14ac:dyDescent="0.25">
      <c r="A11075" s="399">
        <v>995</v>
      </c>
      <c r="B11075" s="400" t="s">
        <v>17474</v>
      </c>
      <c r="C11075" s="399" t="s">
        <v>74</v>
      </c>
      <c r="D11075" s="401">
        <v>16.350000000000001</v>
      </c>
    </row>
    <row r="11076" spans="1:4" x14ac:dyDescent="0.25">
      <c r="A11076" s="399">
        <v>1000</v>
      </c>
      <c r="B11076" s="400" t="s">
        <v>17475</v>
      </c>
      <c r="C11076" s="399" t="s">
        <v>74</v>
      </c>
      <c r="D11076" s="401">
        <v>187.27</v>
      </c>
    </row>
    <row r="11077" spans="1:4" x14ac:dyDescent="0.25">
      <c r="A11077" s="399">
        <v>1022</v>
      </c>
      <c r="B11077" s="400" t="s">
        <v>17476</v>
      </c>
      <c r="C11077" s="399" t="s">
        <v>74</v>
      </c>
      <c r="D11077" s="401">
        <v>2.81</v>
      </c>
    </row>
    <row r="11078" spans="1:4" x14ac:dyDescent="0.25">
      <c r="A11078" s="399">
        <v>1015</v>
      </c>
      <c r="B11078" s="400" t="s">
        <v>17477</v>
      </c>
      <c r="C11078" s="399" t="s">
        <v>74</v>
      </c>
      <c r="D11078" s="401">
        <v>248.86</v>
      </c>
    </row>
    <row r="11079" spans="1:4" x14ac:dyDescent="0.25">
      <c r="A11079" s="399">
        <v>996</v>
      </c>
      <c r="B11079" s="400" t="s">
        <v>17478</v>
      </c>
      <c r="C11079" s="399" t="s">
        <v>74</v>
      </c>
      <c r="D11079" s="401">
        <v>25.35</v>
      </c>
    </row>
    <row r="11080" spans="1:4" x14ac:dyDescent="0.25">
      <c r="A11080" s="399">
        <v>1001</v>
      </c>
      <c r="B11080" s="400" t="s">
        <v>17479</v>
      </c>
      <c r="C11080" s="399" t="s">
        <v>74</v>
      </c>
      <c r="D11080" s="401">
        <v>322.89</v>
      </c>
    </row>
    <row r="11081" spans="1:4" x14ac:dyDescent="0.25">
      <c r="A11081" s="399">
        <v>1019</v>
      </c>
      <c r="B11081" s="400" t="s">
        <v>17480</v>
      </c>
      <c r="C11081" s="399" t="s">
        <v>74</v>
      </c>
      <c r="D11081" s="401">
        <v>35.83</v>
      </c>
    </row>
    <row r="11082" spans="1:4" x14ac:dyDescent="0.25">
      <c r="A11082" s="399">
        <v>1021</v>
      </c>
      <c r="B11082" s="400" t="s">
        <v>17481</v>
      </c>
      <c r="C11082" s="399" t="s">
        <v>74</v>
      </c>
      <c r="D11082" s="401">
        <v>4.3099999999999996</v>
      </c>
    </row>
    <row r="11083" spans="1:4" x14ac:dyDescent="0.25">
      <c r="A11083" s="399">
        <v>39249</v>
      </c>
      <c r="B11083" s="400" t="s">
        <v>17482</v>
      </c>
      <c r="C11083" s="399" t="s">
        <v>74</v>
      </c>
      <c r="D11083" s="401">
        <v>434.14</v>
      </c>
    </row>
    <row r="11084" spans="1:4" x14ac:dyDescent="0.25">
      <c r="A11084" s="399">
        <v>1018</v>
      </c>
      <c r="B11084" s="400" t="s">
        <v>17483</v>
      </c>
      <c r="C11084" s="399" t="s">
        <v>74</v>
      </c>
      <c r="D11084" s="401">
        <v>52.98</v>
      </c>
    </row>
    <row r="11085" spans="1:4" x14ac:dyDescent="0.25">
      <c r="A11085" s="399">
        <v>39250</v>
      </c>
      <c r="B11085" s="400" t="s">
        <v>17484</v>
      </c>
      <c r="C11085" s="399" t="s">
        <v>74</v>
      </c>
      <c r="D11085" s="401">
        <v>519.33000000000004</v>
      </c>
    </row>
    <row r="11086" spans="1:4" x14ac:dyDescent="0.25">
      <c r="A11086" s="399">
        <v>994</v>
      </c>
      <c r="B11086" s="400" t="s">
        <v>17485</v>
      </c>
      <c r="C11086" s="399" t="s">
        <v>74</v>
      </c>
      <c r="D11086" s="401">
        <v>6.26</v>
      </c>
    </row>
    <row r="11087" spans="1:4" x14ac:dyDescent="0.25">
      <c r="A11087" s="399">
        <v>977</v>
      </c>
      <c r="B11087" s="400" t="s">
        <v>17486</v>
      </c>
      <c r="C11087" s="399" t="s">
        <v>74</v>
      </c>
      <c r="D11087" s="401">
        <v>74.12</v>
      </c>
    </row>
    <row r="11088" spans="1:4" x14ac:dyDescent="0.25">
      <c r="A11088" s="399">
        <v>998</v>
      </c>
      <c r="B11088" s="400" t="s">
        <v>17487</v>
      </c>
      <c r="C11088" s="399" t="s">
        <v>74</v>
      </c>
      <c r="D11088" s="401">
        <v>96.23</v>
      </c>
    </row>
    <row r="11089" spans="1:4" x14ac:dyDescent="0.25">
      <c r="A11089" s="399">
        <v>1006</v>
      </c>
      <c r="B11089" s="400" t="s">
        <v>17488</v>
      </c>
      <c r="C11089" s="399" t="s">
        <v>74</v>
      </c>
      <c r="D11089" s="401">
        <v>127.51</v>
      </c>
    </row>
    <row r="11090" spans="1:4" x14ac:dyDescent="0.25">
      <c r="A11090" s="399">
        <v>990</v>
      </c>
      <c r="B11090" s="400" t="s">
        <v>17489</v>
      </c>
      <c r="C11090" s="399" t="s">
        <v>74</v>
      </c>
      <c r="D11090" s="401">
        <v>169.55</v>
      </c>
    </row>
    <row r="11091" spans="1:4" x14ac:dyDescent="0.25">
      <c r="A11091" s="399">
        <v>39241</v>
      </c>
      <c r="B11091" s="400" t="s">
        <v>17490</v>
      </c>
      <c r="C11091" s="399" t="s">
        <v>74</v>
      </c>
      <c r="D11091" s="401">
        <v>16.690000000000001</v>
      </c>
    </row>
    <row r="11092" spans="1:4" x14ac:dyDescent="0.25">
      <c r="A11092" s="399">
        <v>1005</v>
      </c>
      <c r="B11092" s="400" t="s">
        <v>17491</v>
      </c>
      <c r="C11092" s="399" t="s">
        <v>74</v>
      </c>
      <c r="D11092" s="401">
        <v>211.1</v>
      </c>
    </row>
    <row r="11093" spans="1:4" x14ac:dyDescent="0.25">
      <c r="A11093" s="399">
        <v>991</v>
      </c>
      <c r="B11093" s="400" t="s">
        <v>17492</v>
      </c>
      <c r="C11093" s="399" t="s">
        <v>74</v>
      </c>
      <c r="D11093" s="401">
        <v>276.5</v>
      </c>
    </row>
    <row r="11094" spans="1:4" x14ac:dyDescent="0.25">
      <c r="A11094" s="399">
        <v>986</v>
      </c>
      <c r="B11094" s="400" t="s">
        <v>17493</v>
      </c>
      <c r="C11094" s="399" t="s">
        <v>74</v>
      </c>
      <c r="D11094" s="401">
        <v>26.37</v>
      </c>
    </row>
    <row r="11095" spans="1:4" x14ac:dyDescent="0.25">
      <c r="A11095" s="399">
        <v>987</v>
      </c>
      <c r="B11095" s="400" t="s">
        <v>17494</v>
      </c>
      <c r="C11095" s="399" t="s">
        <v>74</v>
      </c>
      <c r="D11095" s="401">
        <v>36.1</v>
      </c>
    </row>
    <row r="11096" spans="1:4" x14ac:dyDescent="0.25">
      <c r="A11096" s="399">
        <v>1007</v>
      </c>
      <c r="B11096" s="400" t="s">
        <v>17495</v>
      </c>
      <c r="C11096" s="399" t="s">
        <v>74</v>
      </c>
      <c r="D11096" s="401">
        <v>49.97</v>
      </c>
    </row>
    <row r="11097" spans="1:4" x14ac:dyDescent="0.25">
      <c r="A11097" s="399">
        <v>1008</v>
      </c>
      <c r="B11097" s="400" t="s">
        <v>17496</v>
      </c>
      <c r="C11097" s="399" t="s">
        <v>74</v>
      </c>
      <c r="D11097" s="401">
        <v>6.34</v>
      </c>
    </row>
    <row r="11098" spans="1:4" x14ac:dyDescent="0.25">
      <c r="A11098" s="399">
        <v>988</v>
      </c>
      <c r="B11098" s="400" t="s">
        <v>17497</v>
      </c>
      <c r="C11098" s="399" t="s">
        <v>74</v>
      </c>
      <c r="D11098" s="401">
        <v>68.91</v>
      </c>
    </row>
    <row r="11099" spans="1:4" x14ac:dyDescent="0.25">
      <c r="A11099" s="399">
        <v>989</v>
      </c>
      <c r="B11099" s="400" t="s">
        <v>17498</v>
      </c>
      <c r="C11099" s="399" t="s">
        <v>74</v>
      </c>
      <c r="D11099" s="401">
        <v>95.11</v>
      </c>
    </row>
    <row r="11100" spans="1:4" x14ac:dyDescent="0.25">
      <c r="A11100" s="399">
        <v>43972</v>
      </c>
      <c r="B11100" s="400" t="s">
        <v>17499</v>
      </c>
      <c r="C11100" s="399" t="s">
        <v>74</v>
      </c>
      <c r="D11100" s="401">
        <v>4.3099999999999996</v>
      </c>
    </row>
    <row r="11101" spans="1:4" x14ac:dyDescent="0.25">
      <c r="A11101" s="399">
        <v>43971</v>
      </c>
      <c r="B11101" s="400" t="s">
        <v>17500</v>
      </c>
      <c r="C11101" s="399" t="s">
        <v>74</v>
      </c>
      <c r="D11101" s="401">
        <v>3.29</v>
      </c>
    </row>
    <row r="11102" spans="1:4" x14ac:dyDescent="0.25">
      <c r="A11102" s="399">
        <v>39598</v>
      </c>
      <c r="B11102" s="400" t="s">
        <v>17501</v>
      </c>
      <c r="C11102" s="399" t="s">
        <v>74</v>
      </c>
      <c r="D11102" s="401">
        <v>6.1</v>
      </c>
    </row>
    <row r="11103" spans="1:4" x14ac:dyDescent="0.25">
      <c r="A11103" s="399">
        <v>43973</v>
      </c>
      <c r="B11103" s="400" t="s">
        <v>17502</v>
      </c>
      <c r="C11103" s="399" t="s">
        <v>74</v>
      </c>
      <c r="D11103" s="401">
        <v>4.5</v>
      </c>
    </row>
    <row r="11104" spans="1:4" x14ac:dyDescent="0.25">
      <c r="A11104" s="399">
        <v>39599</v>
      </c>
      <c r="B11104" s="400" t="s">
        <v>17503</v>
      </c>
      <c r="C11104" s="399" t="s">
        <v>74</v>
      </c>
      <c r="D11104" s="401">
        <v>8.7799999999999994</v>
      </c>
    </row>
    <row r="11105" spans="1:4" x14ac:dyDescent="0.25">
      <c r="A11105" s="399">
        <v>43832</v>
      </c>
      <c r="B11105" s="400" t="s">
        <v>17504</v>
      </c>
      <c r="C11105" s="399" t="s">
        <v>74</v>
      </c>
      <c r="D11105" s="401">
        <v>23.12</v>
      </c>
    </row>
    <row r="11106" spans="1:4" x14ac:dyDescent="0.25">
      <c r="A11106" s="399">
        <v>34602</v>
      </c>
      <c r="B11106" s="400" t="s">
        <v>17505</v>
      </c>
      <c r="C11106" s="399" t="s">
        <v>74</v>
      </c>
      <c r="D11106" s="401">
        <v>4.3600000000000003</v>
      </c>
    </row>
    <row r="11107" spans="1:4" x14ac:dyDescent="0.25">
      <c r="A11107" s="399">
        <v>34607</v>
      </c>
      <c r="B11107" s="400" t="s">
        <v>17506</v>
      </c>
      <c r="C11107" s="399" t="s">
        <v>74</v>
      </c>
      <c r="D11107" s="401">
        <v>10.69</v>
      </c>
    </row>
    <row r="11108" spans="1:4" x14ac:dyDescent="0.25">
      <c r="A11108" s="399">
        <v>34609</v>
      </c>
      <c r="B11108" s="400" t="s">
        <v>17507</v>
      </c>
      <c r="C11108" s="399" t="s">
        <v>74</v>
      </c>
      <c r="D11108" s="401">
        <v>15.55</v>
      </c>
    </row>
    <row r="11109" spans="1:4" x14ac:dyDescent="0.25">
      <c r="A11109" s="399">
        <v>34618</v>
      </c>
      <c r="B11109" s="400" t="s">
        <v>17508</v>
      </c>
      <c r="C11109" s="399" t="s">
        <v>74</v>
      </c>
      <c r="D11109" s="401">
        <v>5.95</v>
      </c>
    </row>
    <row r="11110" spans="1:4" x14ac:dyDescent="0.25">
      <c r="A11110" s="399">
        <v>34621</v>
      </c>
      <c r="B11110" s="400" t="s">
        <v>17509</v>
      </c>
      <c r="C11110" s="399" t="s">
        <v>74</v>
      </c>
      <c r="D11110" s="401">
        <v>14.74</v>
      </c>
    </row>
    <row r="11111" spans="1:4" x14ac:dyDescent="0.25">
      <c r="A11111" s="399">
        <v>34622</v>
      </c>
      <c r="B11111" s="400" t="s">
        <v>17510</v>
      </c>
      <c r="C11111" s="399" t="s">
        <v>74</v>
      </c>
      <c r="D11111" s="401">
        <v>21.9</v>
      </c>
    </row>
    <row r="11112" spans="1:4" x14ac:dyDescent="0.25">
      <c r="A11112" s="399">
        <v>34624</v>
      </c>
      <c r="B11112" s="400" t="s">
        <v>17511</v>
      </c>
      <c r="C11112" s="399" t="s">
        <v>74</v>
      </c>
      <c r="D11112" s="401">
        <v>7.94</v>
      </c>
    </row>
    <row r="11113" spans="1:4" x14ac:dyDescent="0.25">
      <c r="A11113" s="399">
        <v>34627</v>
      </c>
      <c r="B11113" s="400" t="s">
        <v>17512</v>
      </c>
      <c r="C11113" s="399" t="s">
        <v>74</v>
      </c>
      <c r="D11113" s="401">
        <v>19.149999999999999</v>
      </c>
    </row>
    <row r="11114" spans="1:4" x14ac:dyDescent="0.25">
      <c r="A11114" s="399">
        <v>34629</v>
      </c>
      <c r="B11114" s="400" t="s">
        <v>17513</v>
      </c>
      <c r="C11114" s="399" t="s">
        <v>74</v>
      </c>
      <c r="D11114" s="401">
        <v>29.26</v>
      </c>
    </row>
    <row r="11115" spans="1:4" x14ac:dyDescent="0.25">
      <c r="A11115" s="399">
        <v>39257</v>
      </c>
      <c r="B11115" s="400" t="s">
        <v>17514</v>
      </c>
      <c r="C11115" s="399" t="s">
        <v>74</v>
      </c>
      <c r="D11115" s="401">
        <v>5.95</v>
      </c>
    </row>
    <row r="11116" spans="1:4" x14ac:dyDescent="0.25">
      <c r="A11116" s="399">
        <v>39261</v>
      </c>
      <c r="B11116" s="400" t="s">
        <v>17515</v>
      </c>
      <c r="C11116" s="399" t="s">
        <v>74</v>
      </c>
      <c r="D11116" s="401">
        <v>34.090000000000003</v>
      </c>
    </row>
    <row r="11117" spans="1:4" x14ac:dyDescent="0.25">
      <c r="A11117" s="399">
        <v>39268</v>
      </c>
      <c r="B11117" s="400" t="s">
        <v>17516</v>
      </c>
      <c r="C11117" s="399" t="s">
        <v>74</v>
      </c>
      <c r="D11117" s="401">
        <v>532.80999999999995</v>
      </c>
    </row>
    <row r="11118" spans="1:4" x14ac:dyDescent="0.25">
      <c r="A11118" s="399">
        <v>39262</v>
      </c>
      <c r="B11118" s="400" t="s">
        <v>17517</v>
      </c>
      <c r="C11118" s="399" t="s">
        <v>74</v>
      </c>
      <c r="D11118" s="401">
        <v>54.28</v>
      </c>
    </row>
    <row r="11119" spans="1:4" x14ac:dyDescent="0.25">
      <c r="A11119" s="399">
        <v>39258</v>
      </c>
      <c r="B11119" s="400" t="s">
        <v>17518</v>
      </c>
      <c r="C11119" s="399" t="s">
        <v>74</v>
      </c>
      <c r="D11119" s="401">
        <v>8.9700000000000006</v>
      </c>
    </row>
    <row r="11120" spans="1:4" x14ac:dyDescent="0.25">
      <c r="A11120" s="399">
        <v>39263</v>
      </c>
      <c r="B11120" s="400" t="s">
        <v>17519</v>
      </c>
      <c r="C11120" s="399" t="s">
        <v>74</v>
      </c>
      <c r="D11120" s="401">
        <v>93.86</v>
      </c>
    </row>
    <row r="11121" spans="1:4" x14ac:dyDescent="0.25">
      <c r="A11121" s="399">
        <v>39264</v>
      </c>
      <c r="B11121" s="400" t="s">
        <v>17520</v>
      </c>
      <c r="C11121" s="399" t="s">
        <v>74</v>
      </c>
      <c r="D11121" s="401">
        <v>130.03</v>
      </c>
    </row>
    <row r="11122" spans="1:4" x14ac:dyDescent="0.25">
      <c r="A11122" s="399">
        <v>39259</v>
      </c>
      <c r="B11122" s="400" t="s">
        <v>17521</v>
      </c>
      <c r="C11122" s="399" t="s">
        <v>74</v>
      </c>
      <c r="D11122" s="401">
        <v>13.82</v>
      </c>
    </row>
    <row r="11123" spans="1:4" x14ac:dyDescent="0.25">
      <c r="A11123" s="399">
        <v>39265</v>
      </c>
      <c r="B11123" s="400" t="s">
        <v>17522</v>
      </c>
      <c r="C11123" s="399" t="s">
        <v>74</v>
      </c>
      <c r="D11123" s="401">
        <v>176.53</v>
      </c>
    </row>
    <row r="11124" spans="1:4" x14ac:dyDescent="0.25">
      <c r="A11124" s="399">
        <v>39260</v>
      </c>
      <c r="B11124" s="400" t="s">
        <v>17523</v>
      </c>
      <c r="C11124" s="399" t="s">
        <v>74</v>
      </c>
      <c r="D11124" s="401">
        <v>21.16</v>
      </c>
    </row>
    <row r="11125" spans="1:4" x14ac:dyDescent="0.25">
      <c r="A11125" s="399">
        <v>39266</v>
      </c>
      <c r="B11125" s="400" t="s">
        <v>17524</v>
      </c>
      <c r="C11125" s="399" t="s">
        <v>74</v>
      </c>
      <c r="D11125" s="401">
        <v>266.38</v>
      </c>
    </row>
    <row r="11126" spans="1:4" x14ac:dyDescent="0.25">
      <c r="A11126" s="399">
        <v>39267</v>
      </c>
      <c r="B11126" s="400" t="s">
        <v>17525</v>
      </c>
      <c r="C11126" s="399" t="s">
        <v>74</v>
      </c>
      <c r="D11126" s="401">
        <v>333.05</v>
      </c>
    </row>
    <row r="11127" spans="1:4" x14ac:dyDescent="0.25">
      <c r="A11127" s="399">
        <v>11901</v>
      </c>
      <c r="B11127" s="400" t="s">
        <v>17526</v>
      </c>
      <c r="C11127" s="399" t="s">
        <v>74</v>
      </c>
      <c r="D11127" s="401">
        <v>0.79</v>
      </c>
    </row>
    <row r="11128" spans="1:4" x14ac:dyDescent="0.25">
      <c r="A11128" s="399">
        <v>11902</v>
      </c>
      <c r="B11128" s="400" t="s">
        <v>17527</v>
      </c>
      <c r="C11128" s="399" t="s">
        <v>74</v>
      </c>
      <c r="D11128" s="401">
        <v>1.51</v>
      </c>
    </row>
    <row r="11129" spans="1:4" x14ac:dyDescent="0.25">
      <c r="A11129" s="399">
        <v>11903</v>
      </c>
      <c r="B11129" s="400" t="s">
        <v>17528</v>
      </c>
      <c r="C11129" s="399" t="s">
        <v>74</v>
      </c>
      <c r="D11129" s="401">
        <v>1.6</v>
      </c>
    </row>
    <row r="11130" spans="1:4" x14ac:dyDescent="0.25">
      <c r="A11130" s="399">
        <v>11904</v>
      </c>
      <c r="B11130" s="400" t="s">
        <v>17529</v>
      </c>
      <c r="C11130" s="399" t="s">
        <v>74</v>
      </c>
      <c r="D11130" s="401">
        <v>2.4300000000000002</v>
      </c>
    </row>
    <row r="11131" spans="1:4" x14ac:dyDescent="0.25">
      <c r="A11131" s="399">
        <v>11905</v>
      </c>
      <c r="B11131" s="400" t="s">
        <v>17530</v>
      </c>
      <c r="C11131" s="399" t="s">
        <v>74</v>
      </c>
      <c r="D11131" s="401">
        <v>2.96</v>
      </c>
    </row>
    <row r="11132" spans="1:4" x14ac:dyDescent="0.25">
      <c r="A11132" s="399">
        <v>11906</v>
      </c>
      <c r="B11132" s="400" t="s">
        <v>17531</v>
      </c>
      <c r="C11132" s="399" t="s">
        <v>74</v>
      </c>
      <c r="D11132" s="401">
        <v>3.77</v>
      </c>
    </row>
    <row r="11133" spans="1:4" x14ac:dyDescent="0.25">
      <c r="A11133" s="399">
        <v>11919</v>
      </c>
      <c r="B11133" s="400" t="s">
        <v>17532</v>
      </c>
      <c r="C11133" s="399" t="s">
        <v>74</v>
      </c>
      <c r="D11133" s="401">
        <v>6.9</v>
      </c>
    </row>
    <row r="11134" spans="1:4" x14ac:dyDescent="0.25">
      <c r="A11134" s="399">
        <v>11920</v>
      </c>
      <c r="B11134" s="400" t="s">
        <v>17533</v>
      </c>
      <c r="C11134" s="399" t="s">
        <v>74</v>
      </c>
      <c r="D11134" s="401">
        <v>13.11</v>
      </c>
    </row>
    <row r="11135" spans="1:4" x14ac:dyDescent="0.25">
      <c r="A11135" s="399">
        <v>11924</v>
      </c>
      <c r="B11135" s="400" t="s">
        <v>17534</v>
      </c>
      <c r="C11135" s="399" t="s">
        <v>74</v>
      </c>
      <c r="D11135" s="401">
        <v>110.07</v>
      </c>
    </row>
    <row r="11136" spans="1:4" x14ac:dyDescent="0.25">
      <c r="A11136" s="399">
        <v>11921</v>
      </c>
      <c r="B11136" s="400" t="s">
        <v>17535</v>
      </c>
      <c r="C11136" s="399" t="s">
        <v>74</v>
      </c>
      <c r="D11136" s="401">
        <v>19.18</v>
      </c>
    </row>
    <row r="11137" spans="1:4" x14ac:dyDescent="0.25">
      <c r="A11137" s="399">
        <v>11922</v>
      </c>
      <c r="B11137" s="400" t="s">
        <v>17536</v>
      </c>
      <c r="C11137" s="399" t="s">
        <v>74</v>
      </c>
      <c r="D11137" s="401">
        <v>31.02</v>
      </c>
    </row>
    <row r="11138" spans="1:4" x14ac:dyDescent="0.25">
      <c r="A11138" s="399">
        <v>11923</v>
      </c>
      <c r="B11138" s="400" t="s">
        <v>17537</v>
      </c>
      <c r="C11138" s="399" t="s">
        <v>74</v>
      </c>
      <c r="D11138" s="401">
        <v>45.41</v>
      </c>
    </row>
    <row r="11139" spans="1:4" x14ac:dyDescent="0.25">
      <c r="A11139" s="399">
        <v>11916</v>
      </c>
      <c r="B11139" s="400" t="s">
        <v>17538</v>
      </c>
      <c r="C11139" s="399" t="s">
        <v>74</v>
      </c>
      <c r="D11139" s="401">
        <v>9.44</v>
      </c>
    </row>
    <row r="11140" spans="1:4" x14ac:dyDescent="0.25">
      <c r="A11140" s="399">
        <v>11914</v>
      </c>
      <c r="B11140" s="400" t="s">
        <v>17539</v>
      </c>
      <c r="C11140" s="399" t="s">
        <v>74</v>
      </c>
      <c r="D11140" s="401">
        <v>68.040000000000006</v>
      </c>
    </row>
    <row r="11141" spans="1:4" x14ac:dyDescent="0.25">
      <c r="A11141" s="399">
        <v>11917</v>
      </c>
      <c r="B11141" s="400" t="s">
        <v>17540</v>
      </c>
      <c r="C11141" s="399" t="s">
        <v>74</v>
      </c>
      <c r="D11141" s="401">
        <v>16.63</v>
      </c>
    </row>
    <row r="11142" spans="1:4" x14ac:dyDescent="0.25">
      <c r="A11142" s="399">
        <v>11918</v>
      </c>
      <c r="B11142" s="400" t="s">
        <v>17541</v>
      </c>
      <c r="C11142" s="399" t="s">
        <v>74</v>
      </c>
      <c r="D11142" s="401">
        <v>19.73</v>
      </c>
    </row>
    <row r="11143" spans="1:4" x14ac:dyDescent="0.25">
      <c r="A11143" s="399">
        <v>37734</v>
      </c>
      <c r="B11143" s="400" t="s">
        <v>17542</v>
      </c>
      <c r="C11143" s="399" t="s">
        <v>16729</v>
      </c>
      <c r="D11143" s="401">
        <v>81699.7</v>
      </c>
    </row>
    <row r="11144" spans="1:4" x14ac:dyDescent="0.25">
      <c r="A11144" s="399">
        <v>42251</v>
      </c>
      <c r="B11144" s="400" t="s">
        <v>17543</v>
      </c>
      <c r="C11144" s="399" t="s">
        <v>16729</v>
      </c>
      <c r="D11144" s="401">
        <v>92775</v>
      </c>
    </row>
    <row r="11145" spans="1:4" x14ac:dyDescent="0.25">
      <c r="A11145" s="399">
        <v>37733</v>
      </c>
      <c r="B11145" s="400" t="s">
        <v>17544</v>
      </c>
      <c r="C11145" s="399" t="s">
        <v>16729</v>
      </c>
      <c r="D11145" s="401">
        <v>61258.13</v>
      </c>
    </row>
    <row r="11146" spans="1:4" x14ac:dyDescent="0.25">
      <c r="A11146" s="399">
        <v>37735</v>
      </c>
      <c r="B11146" s="400" t="s">
        <v>17545</v>
      </c>
      <c r="C11146" s="399" t="s">
        <v>16729</v>
      </c>
      <c r="D11146" s="401">
        <v>73816.05</v>
      </c>
    </row>
    <row r="11147" spans="1:4" x14ac:dyDescent="0.25">
      <c r="A11147" s="399">
        <v>5090</v>
      </c>
      <c r="B11147" s="400" t="s">
        <v>17546</v>
      </c>
      <c r="C11147" s="399" t="s">
        <v>16729</v>
      </c>
      <c r="D11147" s="401">
        <v>18.239999999999998</v>
      </c>
    </row>
    <row r="11148" spans="1:4" x14ac:dyDescent="0.25">
      <c r="A11148" s="399">
        <v>5085</v>
      </c>
      <c r="B11148" s="400" t="s">
        <v>17547</v>
      </c>
      <c r="C11148" s="399" t="s">
        <v>16729</v>
      </c>
      <c r="D11148" s="401">
        <v>27.15</v>
      </c>
    </row>
    <row r="11149" spans="1:4" x14ac:dyDescent="0.25">
      <c r="A11149" s="399">
        <v>43603</v>
      </c>
      <c r="B11149" s="400" t="s">
        <v>17548</v>
      </c>
      <c r="C11149" s="399" t="s">
        <v>16729</v>
      </c>
      <c r="D11149" s="401">
        <v>38.79</v>
      </c>
    </row>
    <row r="11150" spans="1:4" x14ac:dyDescent="0.25">
      <c r="A11150" s="399">
        <v>38374</v>
      </c>
      <c r="B11150" s="400" t="s">
        <v>17549</v>
      </c>
      <c r="C11150" s="399" t="s">
        <v>16729</v>
      </c>
      <c r="D11150" s="401">
        <v>889.65</v>
      </c>
    </row>
    <row r="11151" spans="1:4" x14ac:dyDescent="0.25">
      <c r="A11151" s="399">
        <v>4513</v>
      </c>
      <c r="B11151" s="400" t="s">
        <v>17550</v>
      </c>
      <c r="C11151" s="399" t="s">
        <v>74</v>
      </c>
      <c r="D11151" s="401">
        <v>5.73</v>
      </c>
    </row>
    <row r="11152" spans="1:4" x14ac:dyDescent="0.25">
      <c r="A11152" s="399">
        <v>20212</v>
      </c>
      <c r="B11152" s="400" t="s">
        <v>17551</v>
      </c>
      <c r="C11152" s="399" t="s">
        <v>74</v>
      </c>
      <c r="D11152" s="401">
        <v>25.63</v>
      </c>
    </row>
    <row r="11153" spans="1:4" x14ac:dyDescent="0.25">
      <c r="A11153" s="399">
        <v>20209</v>
      </c>
      <c r="B11153" s="400" t="s">
        <v>17552</v>
      </c>
      <c r="C11153" s="399" t="s">
        <v>74</v>
      </c>
      <c r="D11153" s="401">
        <v>30.61</v>
      </c>
    </row>
    <row r="11154" spans="1:4" x14ac:dyDescent="0.25">
      <c r="A11154" s="399">
        <v>4430</v>
      </c>
      <c r="B11154" s="400" t="s">
        <v>17553</v>
      </c>
      <c r="C11154" s="399" t="s">
        <v>74</v>
      </c>
      <c r="D11154" s="401">
        <v>15</v>
      </c>
    </row>
    <row r="11155" spans="1:4" x14ac:dyDescent="0.25">
      <c r="A11155" s="399">
        <v>4433</v>
      </c>
      <c r="B11155" s="400" t="s">
        <v>17554</v>
      </c>
      <c r="C11155" s="399" t="s">
        <v>74</v>
      </c>
      <c r="D11155" s="401">
        <v>29.33</v>
      </c>
    </row>
    <row r="11156" spans="1:4" x14ac:dyDescent="0.25">
      <c r="A11156" s="399">
        <v>4400</v>
      </c>
      <c r="B11156" s="400" t="s">
        <v>17555</v>
      </c>
      <c r="C11156" s="399" t="s">
        <v>74</v>
      </c>
      <c r="D11156" s="401">
        <v>23.87</v>
      </c>
    </row>
    <row r="11157" spans="1:4" x14ac:dyDescent="0.25">
      <c r="A11157" s="399">
        <v>2729</v>
      </c>
      <c r="B11157" s="400" t="s">
        <v>17556</v>
      </c>
      <c r="C11157" s="399" t="s">
        <v>16729</v>
      </c>
      <c r="D11157" s="401">
        <v>29.95</v>
      </c>
    </row>
    <row r="11158" spans="1:4" x14ac:dyDescent="0.25">
      <c r="A11158" s="399">
        <v>37106</v>
      </c>
      <c r="B11158" s="400" t="s">
        <v>17557</v>
      </c>
      <c r="C11158" s="399" t="s">
        <v>16729</v>
      </c>
      <c r="D11158" s="401">
        <v>4821.29</v>
      </c>
    </row>
    <row r="11159" spans="1:4" x14ac:dyDescent="0.25">
      <c r="A11159" s="399">
        <v>11869</v>
      </c>
      <c r="B11159" s="400" t="s">
        <v>17558</v>
      </c>
      <c r="C11159" s="399" t="s">
        <v>16729</v>
      </c>
      <c r="D11159" s="401">
        <v>964.25</v>
      </c>
    </row>
    <row r="11160" spans="1:4" x14ac:dyDescent="0.25">
      <c r="A11160" s="399">
        <v>43981</v>
      </c>
      <c r="B11160" s="400" t="s">
        <v>17559</v>
      </c>
      <c r="C11160" s="399" t="s">
        <v>16729</v>
      </c>
      <c r="D11160" s="401">
        <v>7265.64</v>
      </c>
    </row>
    <row r="11161" spans="1:4" x14ac:dyDescent="0.25">
      <c r="A11161" s="399">
        <v>37104</v>
      </c>
      <c r="B11161" s="400" t="s">
        <v>17560</v>
      </c>
      <c r="C11161" s="399" t="s">
        <v>16729</v>
      </c>
      <c r="D11161" s="401">
        <v>1210.1600000000001</v>
      </c>
    </row>
    <row r="11162" spans="1:4" x14ac:dyDescent="0.25">
      <c r="A11162" s="399">
        <v>43982</v>
      </c>
      <c r="B11162" s="400" t="s">
        <v>17561</v>
      </c>
      <c r="C11162" s="399" t="s">
        <v>16729</v>
      </c>
      <c r="D11162" s="401">
        <v>11477.88</v>
      </c>
    </row>
    <row r="11163" spans="1:4" x14ac:dyDescent="0.25">
      <c r="A11163" s="399">
        <v>43978</v>
      </c>
      <c r="B11163" s="400" t="s">
        <v>17562</v>
      </c>
      <c r="C11163" s="399" t="s">
        <v>16729</v>
      </c>
      <c r="D11163" s="401">
        <v>1793.43</v>
      </c>
    </row>
    <row r="11164" spans="1:4" x14ac:dyDescent="0.25">
      <c r="A11164" s="399">
        <v>11871</v>
      </c>
      <c r="B11164" s="400" t="s">
        <v>17563</v>
      </c>
      <c r="C11164" s="399" t="s">
        <v>16729</v>
      </c>
      <c r="D11164" s="401">
        <v>449.49</v>
      </c>
    </row>
    <row r="11165" spans="1:4" x14ac:dyDescent="0.25">
      <c r="A11165" s="399">
        <v>37105</v>
      </c>
      <c r="B11165" s="400" t="s">
        <v>17564</v>
      </c>
      <c r="C11165" s="399" t="s">
        <v>16729</v>
      </c>
      <c r="D11165" s="401">
        <v>2765.68</v>
      </c>
    </row>
    <row r="11166" spans="1:4" x14ac:dyDescent="0.25">
      <c r="A11166" s="399">
        <v>43980</v>
      </c>
      <c r="B11166" s="400" t="s">
        <v>17565</v>
      </c>
      <c r="C11166" s="399" t="s">
        <v>16729</v>
      </c>
      <c r="D11166" s="401">
        <v>3444.37</v>
      </c>
    </row>
    <row r="11167" spans="1:4" x14ac:dyDescent="0.25">
      <c r="A11167" s="399">
        <v>43979</v>
      </c>
      <c r="B11167" s="400" t="s">
        <v>17566</v>
      </c>
      <c r="C11167" s="399" t="s">
        <v>16729</v>
      </c>
      <c r="D11167" s="401">
        <v>647.16</v>
      </c>
    </row>
    <row r="11168" spans="1:4" x14ac:dyDescent="0.25">
      <c r="A11168" s="399">
        <v>11868</v>
      </c>
      <c r="B11168" s="400" t="s">
        <v>17567</v>
      </c>
      <c r="C11168" s="399" t="s">
        <v>16729</v>
      </c>
      <c r="D11168" s="401">
        <v>625.87</v>
      </c>
    </row>
    <row r="11169" spans="1:4" x14ac:dyDescent="0.25">
      <c r="A11169" s="399">
        <v>34636</v>
      </c>
      <c r="B11169" s="400" t="s">
        <v>17568</v>
      </c>
      <c r="C11169" s="399" t="s">
        <v>16729</v>
      </c>
      <c r="D11169" s="401">
        <v>444.45</v>
      </c>
    </row>
    <row r="11170" spans="1:4" x14ac:dyDescent="0.25">
      <c r="A11170" s="399">
        <v>34639</v>
      </c>
      <c r="B11170" s="400" t="s">
        <v>17569</v>
      </c>
      <c r="C11170" s="399" t="s">
        <v>16729</v>
      </c>
      <c r="D11170" s="401">
        <v>1025.8699999999999</v>
      </c>
    </row>
    <row r="11171" spans="1:4" x14ac:dyDescent="0.25">
      <c r="A11171" s="399">
        <v>34640</v>
      </c>
      <c r="B11171" s="400" t="s">
        <v>17570</v>
      </c>
      <c r="C11171" s="399" t="s">
        <v>16729</v>
      </c>
      <c r="D11171" s="401">
        <v>1163.69</v>
      </c>
    </row>
    <row r="11172" spans="1:4" x14ac:dyDescent="0.25">
      <c r="A11172" s="399">
        <v>43977</v>
      </c>
      <c r="B11172" s="400" t="s">
        <v>17571</v>
      </c>
      <c r="C11172" s="399" t="s">
        <v>16729</v>
      </c>
      <c r="D11172" s="401">
        <v>2006.13</v>
      </c>
    </row>
    <row r="11173" spans="1:4" x14ac:dyDescent="0.25">
      <c r="A11173" s="399">
        <v>34637</v>
      </c>
      <c r="B11173" s="400" t="s">
        <v>17572</v>
      </c>
      <c r="C11173" s="399" t="s">
        <v>16729</v>
      </c>
      <c r="D11173" s="401">
        <v>268.77999999999997</v>
      </c>
    </row>
    <row r="11174" spans="1:4" x14ac:dyDescent="0.25">
      <c r="A11174" s="399">
        <v>34638</v>
      </c>
      <c r="B11174" s="400" t="s">
        <v>17573</v>
      </c>
      <c r="C11174" s="399" t="s">
        <v>16729</v>
      </c>
      <c r="D11174" s="401">
        <v>415.75</v>
      </c>
    </row>
    <row r="11175" spans="1:4" x14ac:dyDescent="0.25">
      <c r="A11175" s="399">
        <v>34641</v>
      </c>
      <c r="B11175" s="400" t="s">
        <v>17574</v>
      </c>
      <c r="C11175" s="399" t="s">
        <v>16729</v>
      </c>
      <c r="D11175" s="401">
        <v>124.04</v>
      </c>
    </row>
    <row r="11176" spans="1:4" x14ac:dyDescent="0.25">
      <c r="A11176" s="399">
        <v>43434</v>
      </c>
      <c r="B11176" s="400" t="s">
        <v>17575</v>
      </c>
      <c r="C11176" s="399" t="s">
        <v>16729</v>
      </c>
      <c r="D11176" s="401">
        <v>134.11000000000001</v>
      </c>
    </row>
    <row r="11177" spans="1:4" x14ac:dyDescent="0.25">
      <c r="A11177" s="399">
        <v>43435</v>
      </c>
      <c r="B11177" s="400" t="s">
        <v>17576</v>
      </c>
      <c r="C11177" s="399" t="s">
        <v>16729</v>
      </c>
      <c r="D11177" s="401">
        <v>245.88</v>
      </c>
    </row>
    <row r="11178" spans="1:4" x14ac:dyDescent="0.25">
      <c r="A11178" s="399">
        <v>43436</v>
      </c>
      <c r="B11178" s="400" t="s">
        <v>17577</v>
      </c>
      <c r="C11178" s="399" t="s">
        <v>16729</v>
      </c>
      <c r="D11178" s="401">
        <v>430.29</v>
      </c>
    </row>
    <row r="11179" spans="1:4" x14ac:dyDescent="0.25">
      <c r="A11179" s="399">
        <v>43437</v>
      </c>
      <c r="B11179" s="400" t="s">
        <v>17578</v>
      </c>
      <c r="C11179" s="399" t="s">
        <v>16729</v>
      </c>
      <c r="D11179" s="401">
        <v>780.11</v>
      </c>
    </row>
    <row r="11180" spans="1:4" x14ac:dyDescent="0.25">
      <c r="A11180" s="399">
        <v>43438</v>
      </c>
      <c r="B11180" s="400" t="s">
        <v>17579</v>
      </c>
      <c r="C11180" s="399" t="s">
        <v>16729</v>
      </c>
      <c r="D11180" s="401">
        <v>1397.05</v>
      </c>
    </row>
    <row r="11181" spans="1:4" x14ac:dyDescent="0.25">
      <c r="A11181" s="399">
        <v>41627</v>
      </c>
      <c r="B11181" s="400" t="s">
        <v>17580</v>
      </c>
      <c r="C11181" s="399" t="s">
        <v>16729</v>
      </c>
      <c r="D11181" s="401">
        <v>206.76</v>
      </c>
    </row>
    <row r="11182" spans="1:4" x14ac:dyDescent="0.25">
      <c r="A11182" s="399">
        <v>41628</v>
      </c>
      <c r="B11182" s="400" t="s">
        <v>17581</v>
      </c>
      <c r="C11182" s="399" t="s">
        <v>16729</v>
      </c>
      <c r="D11182" s="401">
        <v>379.99</v>
      </c>
    </row>
    <row r="11183" spans="1:4" x14ac:dyDescent="0.25">
      <c r="A11183" s="399">
        <v>41629</v>
      </c>
      <c r="B11183" s="400" t="s">
        <v>17582</v>
      </c>
      <c r="C11183" s="399" t="s">
        <v>16729</v>
      </c>
      <c r="D11183" s="401">
        <v>482.82</v>
      </c>
    </row>
    <row r="11184" spans="1:4" x14ac:dyDescent="0.25">
      <c r="A11184" s="399">
        <v>43429</v>
      </c>
      <c r="B11184" s="400" t="s">
        <v>17583</v>
      </c>
      <c r="C11184" s="399" t="s">
        <v>16729</v>
      </c>
      <c r="D11184" s="401">
        <v>106.98</v>
      </c>
    </row>
    <row r="11185" spans="1:4" x14ac:dyDescent="0.25">
      <c r="A11185" s="399">
        <v>43430</v>
      </c>
      <c r="B11185" s="400" t="s">
        <v>17584</v>
      </c>
      <c r="C11185" s="399" t="s">
        <v>16729</v>
      </c>
      <c r="D11185" s="401">
        <v>177.7</v>
      </c>
    </row>
    <row r="11186" spans="1:4" x14ac:dyDescent="0.25">
      <c r="A11186" s="399">
        <v>43431</v>
      </c>
      <c r="B11186" s="400" t="s">
        <v>17585</v>
      </c>
      <c r="C11186" s="399" t="s">
        <v>16729</v>
      </c>
      <c r="D11186" s="401">
        <v>344.23</v>
      </c>
    </row>
    <row r="11187" spans="1:4" x14ac:dyDescent="0.25">
      <c r="A11187" s="399">
        <v>43432</v>
      </c>
      <c r="B11187" s="400" t="s">
        <v>17586</v>
      </c>
      <c r="C11187" s="399" t="s">
        <v>16729</v>
      </c>
      <c r="D11187" s="401">
        <v>715.29</v>
      </c>
    </row>
    <row r="11188" spans="1:4" x14ac:dyDescent="0.25">
      <c r="A11188" s="399">
        <v>43433</v>
      </c>
      <c r="B11188" s="400" t="s">
        <v>17587</v>
      </c>
      <c r="C11188" s="399" t="s">
        <v>16729</v>
      </c>
      <c r="D11188" s="401">
        <v>1127.7</v>
      </c>
    </row>
    <row r="11189" spans="1:4" x14ac:dyDescent="0.25">
      <c r="A11189" s="399">
        <v>43094</v>
      </c>
      <c r="B11189" s="400" t="s">
        <v>17588</v>
      </c>
      <c r="C11189" s="399" t="s">
        <v>16729</v>
      </c>
      <c r="D11189" s="401">
        <v>241.34</v>
      </c>
    </row>
    <row r="11190" spans="1:4" x14ac:dyDescent="0.25">
      <c r="A11190" s="399">
        <v>43093</v>
      </c>
      <c r="B11190" s="400" t="s">
        <v>17589</v>
      </c>
      <c r="C11190" s="399" t="s">
        <v>16729</v>
      </c>
      <c r="D11190" s="401">
        <v>256.47000000000003</v>
      </c>
    </row>
    <row r="11191" spans="1:4" x14ac:dyDescent="0.25">
      <c r="A11191" s="399">
        <v>11694</v>
      </c>
      <c r="B11191" s="400" t="s">
        <v>17590</v>
      </c>
      <c r="C11191" s="399" t="s">
        <v>16729</v>
      </c>
      <c r="D11191" s="401">
        <v>1115.21</v>
      </c>
    </row>
    <row r="11192" spans="1:4" x14ac:dyDescent="0.25">
      <c r="A11192" s="399">
        <v>1030</v>
      </c>
      <c r="B11192" s="400" t="s">
        <v>17591</v>
      </c>
      <c r="C11192" s="399" t="s">
        <v>16729</v>
      </c>
      <c r="D11192" s="401">
        <v>50.45</v>
      </c>
    </row>
    <row r="11193" spans="1:4" x14ac:dyDescent="0.25">
      <c r="A11193" s="399">
        <v>11881</v>
      </c>
      <c r="B11193" s="400" t="s">
        <v>17592</v>
      </c>
      <c r="C11193" s="399" t="s">
        <v>16729</v>
      </c>
      <c r="D11193" s="401">
        <v>189.99</v>
      </c>
    </row>
    <row r="11194" spans="1:4" x14ac:dyDescent="0.25">
      <c r="A11194" s="399">
        <v>35277</v>
      </c>
      <c r="B11194" s="400" t="s">
        <v>17593</v>
      </c>
      <c r="C11194" s="399" t="s">
        <v>16729</v>
      </c>
      <c r="D11194" s="401">
        <v>362.17</v>
      </c>
    </row>
    <row r="11195" spans="1:4" x14ac:dyDescent="0.25">
      <c r="A11195" s="399">
        <v>10521</v>
      </c>
      <c r="B11195" s="400" t="s">
        <v>17594</v>
      </c>
      <c r="C11195" s="399" t="s">
        <v>16729</v>
      </c>
      <c r="D11195" s="401">
        <v>403.25</v>
      </c>
    </row>
    <row r="11196" spans="1:4" x14ac:dyDescent="0.25">
      <c r="A11196" s="399">
        <v>10885</v>
      </c>
      <c r="B11196" s="400" t="s">
        <v>17595</v>
      </c>
      <c r="C11196" s="399" t="s">
        <v>16729</v>
      </c>
      <c r="D11196" s="401">
        <v>510.07</v>
      </c>
    </row>
    <row r="11197" spans="1:4" x14ac:dyDescent="0.25">
      <c r="A11197" s="399">
        <v>20962</v>
      </c>
      <c r="B11197" s="400" t="s">
        <v>17596</v>
      </c>
      <c r="C11197" s="399" t="s">
        <v>16729</v>
      </c>
      <c r="D11197" s="401">
        <v>422.46</v>
      </c>
    </row>
    <row r="11198" spans="1:4" x14ac:dyDescent="0.25">
      <c r="A11198" s="399">
        <v>20963</v>
      </c>
      <c r="B11198" s="400" t="s">
        <v>17597</v>
      </c>
      <c r="C11198" s="399" t="s">
        <v>16729</v>
      </c>
      <c r="D11198" s="401">
        <v>516.07000000000005</v>
      </c>
    </row>
    <row r="11199" spans="1:4" x14ac:dyDescent="0.25">
      <c r="A11199" s="399">
        <v>34643</v>
      </c>
      <c r="B11199" s="400" t="s">
        <v>21618</v>
      </c>
      <c r="C11199" s="399" t="s">
        <v>16729</v>
      </c>
      <c r="D11199" s="401">
        <v>41.71</v>
      </c>
    </row>
    <row r="11200" spans="1:4" x14ac:dyDescent="0.25">
      <c r="A11200" s="399">
        <v>41480</v>
      </c>
      <c r="B11200" s="400" t="s">
        <v>21619</v>
      </c>
      <c r="C11200" s="399" t="s">
        <v>16729</v>
      </c>
      <c r="D11200" s="401">
        <v>48.36</v>
      </c>
    </row>
    <row r="11201" spans="1:4" x14ac:dyDescent="0.25">
      <c r="A11201" s="399">
        <v>41474</v>
      </c>
      <c r="B11201" s="400" t="s">
        <v>21620</v>
      </c>
      <c r="C11201" s="399" t="s">
        <v>16729</v>
      </c>
      <c r="D11201" s="401">
        <v>77.25</v>
      </c>
    </row>
    <row r="11202" spans="1:4" x14ac:dyDescent="0.25">
      <c r="A11202" s="399">
        <v>41475</v>
      </c>
      <c r="B11202" s="400" t="s">
        <v>21621</v>
      </c>
      <c r="C11202" s="399" t="s">
        <v>16729</v>
      </c>
      <c r="D11202" s="401">
        <v>65.91</v>
      </c>
    </row>
    <row r="11203" spans="1:4" x14ac:dyDescent="0.25">
      <c r="A11203" s="399">
        <v>41476</v>
      </c>
      <c r="B11203" s="400" t="s">
        <v>21622</v>
      </c>
      <c r="C11203" s="399" t="s">
        <v>16729</v>
      </c>
      <c r="D11203" s="401">
        <v>144.33000000000001</v>
      </c>
    </row>
    <row r="11204" spans="1:4" x14ac:dyDescent="0.25">
      <c r="A11204" s="399">
        <v>2555</v>
      </c>
      <c r="B11204" s="400" t="s">
        <v>17598</v>
      </c>
      <c r="C11204" s="399" t="s">
        <v>16729</v>
      </c>
      <c r="D11204" s="401">
        <v>1.27</v>
      </c>
    </row>
    <row r="11205" spans="1:4" x14ac:dyDescent="0.25">
      <c r="A11205" s="399">
        <v>2556</v>
      </c>
      <c r="B11205" s="400" t="s">
        <v>17599</v>
      </c>
      <c r="C11205" s="399" t="s">
        <v>16729</v>
      </c>
      <c r="D11205" s="401">
        <v>1.32</v>
      </c>
    </row>
    <row r="11206" spans="1:4" x14ac:dyDescent="0.25">
      <c r="A11206" s="399">
        <v>2557</v>
      </c>
      <c r="B11206" s="400" t="s">
        <v>17600</v>
      </c>
      <c r="C11206" s="399" t="s">
        <v>16729</v>
      </c>
      <c r="D11206" s="401">
        <v>2.78</v>
      </c>
    </row>
    <row r="11207" spans="1:4" x14ac:dyDescent="0.25">
      <c r="A11207" s="399">
        <v>10569</v>
      </c>
      <c r="B11207" s="400" t="s">
        <v>17601</v>
      </c>
      <c r="C11207" s="399" t="s">
        <v>16729</v>
      </c>
      <c r="D11207" s="401">
        <v>2.78</v>
      </c>
    </row>
    <row r="11208" spans="1:4" x14ac:dyDescent="0.25">
      <c r="A11208" s="399">
        <v>39810</v>
      </c>
      <c r="B11208" s="400" t="s">
        <v>17602</v>
      </c>
      <c r="C11208" s="399" t="s">
        <v>16729</v>
      </c>
      <c r="D11208" s="401">
        <v>32.57</v>
      </c>
    </row>
    <row r="11209" spans="1:4" x14ac:dyDescent="0.25">
      <c r="A11209" s="399">
        <v>39811</v>
      </c>
      <c r="B11209" s="400" t="s">
        <v>17603</v>
      </c>
      <c r="C11209" s="399" t="s">
        <v>16729</v>
      </c>
      <c r="D11209" s="401">
        <v>39.840000000000003</v>
      </c>
    </row>
    <row r="11210" spans="1:4" x14ac:dyDescent="0.25">
      <c r="A11210" s="399">
        <v>39812</v>
      </c>
      <c r="B11210" s="400" t="s">
        <v>17604</v>
      </c>
      <c r="C11210" s="399" t="s">
        <v>16729</v>
      </c>
      <c r="D11210" s="401">
        <v>65.5</v>
      </c>
    </row>
    <row r="11211" spans="1:4" x14ac:dyDescent="0.25">
      <c r="A11211" s="399">
        <v>43096</v>
      </c>
      <c r="B11211" s="400" t="s">
        <v>17605</v>
      </c>
      <c r="C11211" s="399" t="s">
        <v>16729</v>
      </c>
      <c r="D11211" s="401">
        <v>217.13</v>
      </c>
    </row>
    <row r="11212" spans="1:4" x14ac:dyDescent="0.25">
      <c r="A11212" s="399">
        <v>43102</v>
      </c>
      <c r="B11212" s="400" t="s">
        <v>17606</v>
      </c>
      <c r="C11212" s="399" t="s">
        <v>16729</v>
      </c>
      <c r="D11212" s="401">
        <v>132.03</v>
      </c>
    </row>
    <row r="11213" spans="1:4" x14ac:dyDescent="0.25">
      <c r="A11213" s="399">
        <v>43103</v>
      </c>
      <c r="B11213" s="400" t="s">
        <v>17607</v>
      </c>
      <c r="C11213" s="399" t="s">
        <v>16729</v>
      </c>
      <c r="D11213" s="401">
        <v>194.41</v>
      </c>
    </row>
    <row r="11214" spans="1:4" x14ac:dyDescent="0.25">
      <c r="A11214" s="399">
        <v>43098</v>
      </c>
      <c r="B11214" s="400" t="s">
        <v>17608</v>
      </c>
      <c r="C11214" s="399" t="s">
        <v>16729</v>
      </c>
      <c r="D11214" s="401">
        <v>73.55</v>
      </c>
    </row>
    <row r="11215" spans="1:4" x14ac:dyDescent="0.25">
      <c r="A11215" s="399">
        <v>43097</v>
      </c>
      <c r="B11215" s="400" t="s">
        <v>17609</v>
      </c>
      <c r="C11215" s="399" t="s">
        <v>16729</v>
      </c>
      <c r="D11215" s="401">
        <v>43.57</v>
      </c>
    </row>
    <row r="11216" spans="1:4" x14ac:dyDescent="0.25">
      <c r="A11216" s="399">
        <v>43104</v>
      </c>
      <c r="B11216" s="400" t="s">
        <v>17610</v>
      </c>
      <c r="C11216" s="399" t="s">
        <v>16729</v>
      </c>
      <c r="D11216" s="401">
        <v>515.44000000000005</v>
      </c>
    </row>
    <row r="11217" spans="1:4" x14ac:dyDescent="0.25">
      <c r="A11217" s="399">
        <v>39771</v>
      </c>
      <c r="B11217" s="400" t="s">
        <v>17611</v>
      </c>
      <c r="C11217" s="399" t="s">
        <v>16729</v>
      </c>
      <c r="D11217" s="401">
        <v>26.76</v>
      </c>
    </row>
    <row r="11218" spans="1:4" x14ac:dyDescent="0.25">
      <c r="A11218" s="399">
        <v>39772</v>
      </c>
      <c r="B11218" s="400" t="s">
        <v>17612</v>
      </c>
      <c r="C11218" s="399" t="s">
        <v>16729</v>
      </c>
      <c r="D11218" s="401">
        <v>52.59</v>
      </c>
    </row>
    <row r="11219" spans="1:4" x14ac:dyDescent="0.25">
      <c r="A11219" s="399">
        <v>39773</v>
      </c>
      <c r="B11219" s="400" t="s">
        <v>17613</v>
      </c>
      <c r="C11219" s="399" t="s">
        <v>16729</v>
      </c>
      <c r="D11219" s="401">
        <v>84.53</v>
      </c>
    </row>
    <row r="11220" spans="1:4" x14ac:dyDescent="0.25">
      <c r="A11220" s="399">
        <v>39774</v>
      </c>
      <c r="B11220" s="400" t="s">
        <v>17614</v>
      </c>
      <c r="C11220" s="399" t="s">
        <v>16729</v>
      </c>
      <c r="D11220" s="401">
        <v>126.44</v>
      </c>
    </row>
    <row r="11221" spans="1:4" x14ac:dyDescent="0.25">
      <c r="A11221" s="399">
        <v>39775</v>
      </c>
      <c r="B11221" s="400" t="s">
        <v>17615</v>
      </c>
      <c r="C11221" s="399" t="s">
        <v>16729</v>
      </c>
      <c r="D11221" s="401">
        <v>168.75</v>
      </c>
    </row>
    <row r="11222" spans="1:4" x14ac:dyDescent="0.25">
      <c r="A11222" s="399">
        <v>39776</v>
      </c>
      <c r="B11222" s="400" t="s">
        <v>17616</v>
      </c>
      <c r="C11222" s="399" t="s">
        <v>16729</v>
      </c>
      <c r="D11222" s="401">
        <v>203.94</v>
      </c>
    </row>
    <row r="11223" spans="1:4" x14ac:dyDescent="0.25">
      <c r="A11223" s="399">
        <v>39777</v>
      </c>
      <c r="B11223" s="400" t="s">
        <v>17617</v>
      </c>
      <c r="C11223" s="399" t="s">
        <v>16729</v>
      </c>
      <c r="D11223" s="401">
        <v>258.49</v>
      </c>
    </row>
    <row r="11224" spans="1:4" x14ac:dyDescent="0.25">
      <c r="A11224" s="399">
        <v>20254</v>
      </c>
      <c r="B11224" s="400" t="s">
        <v>17618</v>
      </c>
      <c r="C11224" s="399" t="s">
        <v>16729</v>
      </c>
      <c r="D11224" s="401">
        <v>18.760000000000002</v>
      </c>
    </row>
    <row r="11225" spans="1:4" x14ac:dyDescent="0.25">
      <c r="A11225" s="399">
        <v>20253</v>
      </c>
      <c r="B11225" s="400" t="s">
        <v>17619</v>
      </c>
      <c r="C11225" s="399" t="s">
        <v>16729</v>
      </c>
      <c r="D11225" s="401">
        <v>61.61</v>
      </c>
    </row>
    <row r="11226" spans="1:4" x14ac:dyDescent="0.25">
      <c r="A11226" s="399">
        <v>1872</v>
      </c>
      <c r="B11226" s="400" t="s">
        <v>17620</v>
      </c>
      <c r="C11226" s="399" t="s">
        <v>16729</v>
      </c>
      <c r="D11226" s="401">
        <v>1.88</v>
      </c>
    </row>
    <row r="11227" spans="1:4" x14ac:dyDescent="0.25">
      <c r="A11227" s="399">
        <v>1873</v>
      </c>
      <c r="B11227" s="400" t="s">
        <v>17621</v>
      </c>
      <c r="C11227" s="399" t="s">
        <v>16729</v>
      </c>
      <c r="D11227" s="401">
        <v>3.73</v>
      </c>
    </row>
    <row r="11228" spans="1:4" x14ac:dyDescent="0.25">
      <c r="A11228" s="399">
        <v>14055</v>
      </c>
      <c r="B11228" s="400" t="s">
        <v>17622</v>
      </c>
      <c r="C11228" s="399" t="s">
        <v>16729</v>
      </c>
      <c r="D11228" s="401">
        <v>563</v>
      </c>
    </row>
    <row r="11229" spans="1:4" x14ac:dyDescent="0.25">
      <c r="A11229" s="399">
        <v>11247</v>
      </c>
      <c r="B11229" s="400" t="s">
        <v>17623</v>
      </c>
      <c r="C11229" s="399" t="s">
        <v>16729</v>
      </c>
      <c r="D11229" s="401">
        <v>1184.67</v>
      </c>
    </row>
    <row r="11230" spans="1:4" x14ac:dyDescent="0.25">
      <c r="A11230" s="399">
        <v>11250</v>
      </c>
      <c r="B11230" s="400" t="s">
        <v>17624</v>
      </c>
      <c r="C11230" s="399" t="s">
        <v>16729</v>
      </c>
      <c r="D11230" s="401">
        <v>51</v>
      </c>
    </row>
    <row r="11231" spans="1:4" x14ac:dyDescent="0.25">
      <c r="A11231" s="399">
        <v>11249</v>
      </c>
      <c r="B11231" s="400" t="s">
        <v>17625</v>
      </c>
      <c r="C11231" s="399" t="s">
        <v>16729</v>
      </c>
      <c r="D11231" s="401">
        <v>2314.08</v>
      </c>
    </row>
    <row r="11232" spans="1:4" x14ac:dyDescent="0.25">
      <c r="A11232" s="399">
        <v>11251</v>
      </c>
      <c r="B11232" s="400" t="s">
        <v>17626</v>
      </c>
      <c r="C11232" s="399" t="s">
        <v>16729</v>
      </c>
      <c r="D11232" s="401">
        <v>112.97</v>
      </c>
    </row>
    <row r="11233" spans="1:4" x14ac:dyDescent="0.25">
      <c r="A11233" s="399">
        <v>11253</v>
      </c>
      <c r="B11233" s="400" t="s">
        <v>17627</v>
      </c>
      <c r="C11233" s="399" t="s">
        <v>16729</v>
      </c>
      <c r="D11233" s="401">
        <v>187.2</v>
      </c>
    </row>
    <row r="11234" spans="1:4" x14ac:dyDescent="0.25">
      <c r="A11234" s="399">
        <v>11255</v>
      </c>
      <c r="B11234" s="400" t="s">
        <v>17628</v>
      </c>
      <c r="C11234" s="399" t="s">
        <v>16729</v>
      </c>
      <c r="D11234" s="401">
        <v>279.87</v>
      </c>
    </row>
    <row r="11235" spans="1:4" x14ac:dyDescent="0.25">
      <c r="A11235" s="399">
        <v>11256</v>
      </c>
      <c r="B11235" s="400" t="s">
        <v>17629</v>
      </c>
      <c r="C11235" s="399" t="s">
        <v>16729</v>
      </c>
      <c r="D11235" s="401">
        <v>350.56</v>
      </c>
    </row>
    <row r="11236" spans="1:4" x14ac:dyDescent="0.25">
      <c r="A11236" s="399">
        <v>39693</v>
      </c>
      <c r="B11236" s="400" t="s">
        <v>17630</v>
      </c>
      <c r="C11236" s="399" t="s">
        <v>16729</v>
      </c>
      <c r="D11236" s="401">
        <v>2201.71</v>
      </c>
    </row>
    <row r="11237" spans="1:4" x14ac:dyDescent="0.25">
      <c r="A11237" s="399">
        <v>39692</v>
      </c>
      <c r="B11237" s="400" t="s">
        <v>17631</v>
      </c>
      <c r="C11237" s="399" t="s">
        <v>16729</v>
      </c>
      <c r="D11237" s="401">
        <v>704.49</v>
      </c>
    </row>
    <row r="11238" spans="1:4" x14ac:dyDescent="0.25">
      <c r="A11238" s="399">
        <v>1062</v>
      </c>
      <c r="B11238" s="400" t="s">
        <v>17632</v>
      </c>
      <c r="C11238" s="399" t="s">
        <v>16729</v>
      </c>
      <c r="D11238" s="401">
        <v>223.26</v>
      </c>
    </row>
    <row r="11239" spans="1:4" x14ac:dyDescent="0.25">
      <c r="A11239" s="399">
        <v>39686</v>
      </c>
      <c r="B11239" s="400" t="s">
        <v>17633</v>
      </c>
      <c r="C11239" s="399" t="s">
        <v>16729</v>
      </c>
      <c r="D11239" s="401">
        <v>361.51</v>
      </c>
    </row>
    <row r="11240" spans="1:4" x14ac:dyDescent="0.25">
      <c r="A11240" s="399">
        <v>43095</v>
      </c>
      <c r="B11240" s="400" t="s">
        <v>17634</v>
      </c>
      <c r="C11240" s="399" t="s">
        <v>16729</v>
      </c>
      <c r="D11240" s="401">
        <v>143.08000000000001</v>
      </c>
    </row>
    <row r="11241" spans="1:4" x14ac:dyDescent="0.25">
      <c r="A11241" s="399">
        <v>1871</v>
      </c>
      <c r="B11241" s="400" t="s">
        <v>17635</v>
      </c>
      <c r="C11241" s="399" t="s">
        <v>16729</v>
      </c>
      <c r="D11241" s="401">
        <v>3.36</v>
      </c>
    </row>
    <row r="11242" spans="1:4" x14ac:dyDescent="0.25">
      <c r="A11242" s="399">
        <v>12001</v>
      </c>
      <c r="B11242" s="400" t="s">
        <v>17636</v>
      </c>
      <c r="C11242" s="399" t="s">
        <v>16729</v>
      </c>
      <c r="D11242" s="401">
        <v>4.8600000000000003</v>
      </c>
    </row>
    <row r="11243" spans="1:4" x14ac:dyDescent="0.25">
      <c r="A11243" s="399">
        <v>11882</v>
      </c>
      <c r="B11243" s="400" t="s">
        <v>17637</v>
      </c>
      <c r="C11243" s="399" t="s">
        <v>16729</v>
      </c>
      <c r="D11243" s="401">
        <v>136.35</v>
      </c>
    </row>
    <row r="11244" spans="1:4" x14ac:dyDescent="0.25">
      <c r="A11244" s="399">
        <v>1068</v>
      </c>
      <c r="B11244" s="400" t="s">
        <v>17638</v>
      </c>
      <c r="C11244" s="399" t="s">
        <v>16729</v>
      </c>
      <c r="D11244" s="401">
        <v>1472.68</v>
      </c>
    </row>
    <row r="11245" spans="1:4" x14ac:dyDescent="0.25">
      <c r="A11245" s="399">
        <v>39690</v>
      </c>
      <c r="B11245" s="400" t="s">
        <v>17639</v>
      </c>
      <c r="C11245" s="399" t="s">
        <v>16729</v>
      </c>
      <c r="D11245" s="401">
        <v>2470.66</v>
      </c>
    </row>
    <row r="11246" spans="1:4" x14ac:dyDescent="0.25">
      <c r="A11246" s="399">
        <v>39691</v>
      </c>
      <c r="B11246" s="400" t="s">
        <v>17640</v>
      </c>
      <c r="C11246" s="399" t="s">
        <v>16729</v>
      </c>
      <c r="D11246" s="401">
        <v>3107.4</v>
      </c>
    </row>
    <row r="11247" spans="1:4" x14ac:dyDescent="0.25">
      <c r="A11247" s="399">
        <v>39808</v>
      </c>
      <c r="B11247" s="400" t="s">
        <v>17641</v>
      </c>
      <c r="C11247" s="399" t="s">
        <v>16729</v>
      </c>
      <c r="D11247" s="401">
        <v>74.7</v>
      </c>
    </row>
    <row r="11248" spans="1:4" x14ac:dyDescent="0.25">
      <c r="A11248" s="399">
        <v>39809</v>
      </c>
      <c r="B11248" s="400" t="s">
        <v>17642</v>
      </c>
      <c r="C11248" s="399" t="s">
        <v>16729</v>
      </c>
      <c r="D11248" s="401">
        <v>177.17</v>
      </c>
    </row>
    <row r="11249" spans="1:4" x14ac:dyDescent="0.25">
      <c r="A11249" s="399">
        <v>43439</v>
      </c>
      <c r="B11249" s="400" t="s">
        <v>17643</v>
      </c>
      <c r="C11249" s="399" t="s">
        <v>16729</v>
      </c>
      <c r="D11249" s="401">
        <v>625.88</v>
      </c>
    </row>
    <row r="11250" spans="1:4" x14ac:dyDescent="0.25">
      <c r="A11250" s="399">
        <v>5103</v>
      </c>
      <c r="B11250" s="400" t="s">
        <v>17644</v>
      </c>
      <c r="C11250" s="399" t="s">
        <v>16729</v>
      </c>
      <c r="D11250" s="401">
        <v>22.93</v>
      </c>
    </row>
    <row r="11251" spans="1:4" x14ac:dyDescent="0.25">
      <c r="A11251" s="399">
        <v>11880</v>
      </c>
      <c r="B11251" s="400" t="s">
        <v>17645</v>
      </c>
      <c r="C11251" s="399" t="s">
        <v>16729</v>
      </c>
      <c r="D11251" s="401">
        <v>96.43</v>
      </c>
    </row>
    <row r="11252" spans="1:4" x14ac:dyDescent="0.25">
      <c r="A11252" s="399">
        <v>11714</v>
      </c>
      <c r="B11252" s="400" t="s">
        <v>17646</v>
      </c>
      <c r="C11252" s="399" t="s">
        <v>16729</v>
      </c>
      <c r="D11252" s="401">
        <v>65.7</v>
      </c>
    </row>
    <row r="11253" spans="1:4" x14ac:dyDescent="0.25">
      <c r="A11253" s="399">
        <v>11712</v>
      </c>
      <c r="B11253" s="400" t="s">
        <v>17647</v>
      </c>
      <c r="C11253" s="399" t="s">
        <v>16729</v>
      </c>
      <c r="D11253" s="401">
        <v>42.9</v>
      </c>
    </row>
    <row r="11254" spans="1:4" x14ac:dyDescent="0.25">
      <c r="A11254" s="399">
        <v>11717</v>
      </c>
      <c r="B11254" s="400" t="s">
        <v>17648</v>
      </c>
      <c r="C11254" s="399" t="s">
        <v>16729</v>
      </c>
      <c r="D11254" s="401">
        <v>51.71</v>
      </c>
    </row>
    <row r="11255" spans="1:4" x14ac:dyDescent="0.25">
      <c r="A11255" s="399">
        <v>1106</v>
      </c>
      <c r="B11255" s="400" t="s">
        <v>17649</v>
      </c>
      <c r="C11255" s="399" t="s">
        <v>69</v>
      </c>
      <c r="D11255" s="401">
        <v>0.95</v>
      </c>
    </row>
    <row r="11256" spans="1:4" x14ac:dyDescent="0.25">
      <c r="A11256" s="399">
        <v>11161</v>
      </c>
      <c r="B11256" s="400" t="s">
        <v>17650</v>
      </c>
      <c r="C11256" s="399" t="s">
        <v>69</v>
      </c>
      <c r="D11256" s="401">
        <v>1.58</v>
      </c>
    </row>
    <row r="11257" spans="1:4" x14ac:dyDescent="0.25">
      <c r="A11257" s="399">
        <v>1107</v>
      </c>
      <c r="B11257" s="400" t="s">
        <v>17651</v>
      </c>
      <c r="C11257" s="399" t="s">
        <v>69</v>
      </c>
      <c r="D11257" s="401">
        <v>0.81</v>
      </c>
    </row>
    <row r="11258" spans="1:4" x14ac:dyDescent="0.25">
      <c r="A11258" s="399">
        <v>44479</v>
      </c>
      <c r="B11258" s="400" t="s">
        <v>21662</v>
      </c>
      <c r="C11258" s="399" t="s">
        <v>69</v>
      </c>
      <c r="D11258" s="401">
        <v>0.12</v>
      </c>
    </row>
    <row r="11259" spans="1:4" x14ac:dyDescent="0.25">
      <c r="A11259" s="399">
        <v>4759</v>
      </c>
      <c r="B11259" s="400" t="s">
        <v>17652</v>
      </c>
      <c r="C11259" s="399" t="s">
        <v>4</v>
      </c>
      <c r="D11259" s="401">
        <v>26.07</v>
      </c>
    </row>
    <row r="11260" spans="1:4" x14ac:dyDescent="0.25">
      <c r="A11260" s="399">
        <v>41068</v>
      </c>
      <c r="B11260" s="400" t="s">
        <v>17653</v>
      </c>
      <c r="C11260" s="399" t="s">
        <v>85</v>
      </c>
      <c r="D11260" s="401">
        <v>4570.13</v>
      </c>
    </row>
    <row r="11261" spans="1:4" x14ac:dyDescent="0.25">
      <c r="A11261" s="399">
        <v>12618</v>
      </c>
      <c r="B11261" s="400" t="s">
        <v>17654</v>
      </c>
      <c r="C11261" s="399" t="s">
        <v>16729</v>
      </c>
      <c r="D11261" s="401">
        <v>175.9</v>
      </c>
    </row>
    <row r="11262" spans="1:4" x14ac:dyDescent="0.25">
      <c r="A11262" s="399">
        <v>1108</v>
      </c>
      <c r="B11262" s="400" t="s">
        <v>17655</v>
      </c>
      <c r="C11262" s="399" t="s">
        <v>74</v>
      </c>
      <c r="D11262" s="401">
        <v>24.01</v>
      </c>
    </row>
    <row r="11263" spans="1:4" x14ac:dyDescent="0.25">
      <c r="A11263" s="399">
        <v>1117</v>
      </c>
      <c r="B11263" s="400" t="s">
        <v>17656</v>
      </c>
      <c r="C11263" s="399" t="s">
        <v>74</v>
      </c>
      <c r="D11263" s="401">
        <v>24.2</v>
      </c>
    </row>
    <row r="11264" spans="1:4" x14ac:dyDescent="0.25">
      <c r="A11264" s="399">
        <v>1118</v>
      </c>
      <c r="B11264" s="400" t="s">
        <v>17657</v>
      </c>
      <c r="C11264" s="399" t="s">
        <v>74</v>
      </c>
      <c r="D11264" s="401">
        <v>28.6</v>
      </c>
    </row>
    <row r="11265" spans="1:4" x14ac:dyDescent="0.25">
      <c r="A11265" s="399">
        <v>1110</v>
      </c>
      <c r="B11265" s="400" t="s">
        <v>17658</v>
      </c>
      <c r="C11265" s="399" t="s">
        <v>74</v>
      </c>
      <c r="D11265" s="401">
        <v>28.6</v>
      </c>
    </row>
    <row r="11266" spans="1:4" x14ac:dyDescent="0.25">
      <c r="A11266" s="399">
        <v>40784</v>
      </c>
      <c r="B11266" s="400" t="s">
        <v>17659</v>
      </c>
      <c r="C11266" s="399" t="s">
        <v>74</v>
      </c>
      <c r="D11266" s="401">
        <v>78.900000000000006</v>
      </c>
    </row>
    <row r="11267" spans="1:4" x14ac:dyDescent="0.25">
      <c r="A11267" s="399">
        <v>40782</v>
      </c>
      <c r="B11267" s="400" t="s">
        <v>17660</v>
      </c>
      <c r="C11267" s="399" t="s">
        <v>74</v>
      </c>
      <c r="D11267" s="401">
        <v>30.96</v>
      </c>
    </row>
    <row r="11268" spans="1:4" x14ac:dyDescent="0.25">
      <c r="A11268" s="399">
        <v>40783</v>
      </c>
      <c r="B11268" s="400" t="s">
        <v>17661</v>
      </c>
      <c r="C11268" s="399" t="s">
        <v>74</v>
      </c>
      <c r="D11268" s="401">
        <v>40.33</v>
      </c>
    </row>
    <row r="11269" spans="1:4" x14ac:dyDescent="0.25">
      <c r="A11269" s="399">
        <v>1109</v>
      </c>
      <c r="B11269" s="400" t="s">
        <v>17662</v>
      </c>
      <c r="C11269" s="399" t="s">
        <v>74</v>
      </c>
      <c r="D11269" s="401">
        <v>24.01</v>
      </c>
    </row>
    <row r="11270" spans="1:4" x14ac:dyDescent="0.25">
      <c r="A11270" s="399">
        <v>1119</v>
      </c>
      <c r="B11270" s="400" t="s">
        <v>17663</v>
      </c>
      <c r="C11270" s="399" t="s">
        <v>74</v>
      </c>
      <c r="D11270" s="401">
        <v>15.48</v>
      </c>
    </row>
    <row r="11271" spans="1:4" x14ac:dyDescent="0.25">
      <c r="A11271" s="399">
        <v>13115</v>
      </c>
      <c r="B11271" s="400" t="s">
        <v>17664</v>
      </c>
      <c r="C11271" s="399" t="s">
        <v>74</v>
      </c>
      <c r="D11271" s="401">
        <v>27.56</v>
      </c>
    </row>
    <row r="11272" spans="1:4" x14ac:dyDescent="0.25">
      <c r="A11272" s="399">
        <v>10541</v>
      </c>
      <c r="B11272" s="400" t="s">
        <v>17665</v>
      </c>
      <c r="C11272" s="399" t="s">
        <v>74</v>
      </c>
      <c r="D11272" s="401">
        <v>33.68</v>
      </c>
    </row>
    <row r="11273" spans="1:4" x14ac:dyDescent="0.25">
      <c r="A11273" s="399">
        <v>10542</v>
      </c>
      <c r="B11273" s="400" t="s">
        <v>17666</v>
      </c>
      <c r="C11273" s="399" t="s">
        <v>74</v>
      </c>
      <c r="D11273" s="401">
        <v>44.05</v>
      </c>
    </row>
    <row r="11274" spans="1:4" x14ac:dyDescent="0.25">
      <c r="A11274" s="399">
        <v>10543</v>
      </c>
      <c r="B11274" s="400" t="s">
        <v>17667</v>
      </c>
      <c r="C11274" s="399" t="s">
        <v>74</v>
      </c>
      <c r="D11274" s="401">
        <v>71.47</v>
      </c>
    </row>
    <row r="11275" spans="1:4" x14ac:dyDescent="0.25">
      <c r="A11275" s="399">
        <v>10544</v>
      </c>
      <c r="B11275" s="400" t="s">
        <v>17668</v>
      </c>
      <c r="C11275" s="399" t="s">
        <v>74</v>
      </c>
      <c r="D11275" s="401">
        <v>92.44</v>
      </c>
    </row>
    <row r="11276" spans="1:4" x14ac:dyDescent="0.25">
      <c r="A11276" s="399">
        <v>10545</v>
      </c>
      <c r="B11276" s="400" t="s">
        <v>17669</v>
      </c>
      <c r="C11276" s="399" t="s">
        <v>74</v>
      </c>
      <c r="D11276" s="401">
        <v>172.75</v>
      </c>
    </row>
    <row r="11277" spans="1:4" x14ac:dyDescent="0.25">
      <c r="A11277" s="399">
        <v>38365</v>
      </c>
      <c r="B11277" s="400" t="s">
        <v>17670</v>
      </c>
      <c r="C11277" s="399" t="s">
        <v>75</v>
      </c>
      <c r="D11277" s="401">
        <v>2.1800000000000002</v>
      </c>
    </row>
    <row r="11278" spans="1:4" x14ac:dyDescent="0.25">
      <c r="A11278" s="399">
        <v>44056</v>
      </c>
      <c r="B11278" s="400" t="s">
        <v>17671</v>
      </c>
      <c r="C11278" s="399" t="s">
        <v>16729</v>
      </c>
      <c r="D11278" s="401">
        <v>467016.19</v>
      </c>
    </row>
    <row r="11279" spans="1:4" x14ac:dyDescent="0.25">
      <c r="A11279" s="399">
        <v>44057</v>
      </c>
      <c r="B11279" s="400" t="s">
        <v>17672</v>
      </c>
      <c r="C11279" s="399" t="s">
        <v>16729</v>
      </c>
      <c r="D11279" s="401">
        <v>498450</v>
      </c>
    </row>
    <row r="11280" spans="1:4" x14ac:dyDescent="0.25">
      <c r="A11280" s="399">
        <v>37754</v>
      </c>
      <c r="B11280" s="400" t="s">
        <v>17673</v>
      </c>
      <c r="C11280" s="399" t="s">
        <v>16729</v>
      </c>
      <c r="D11280" s="401">
        <v>515334.44</v>
      </c>
    </row>
    <row r="11281" spans="1:4" x14ac:dyDescent="0.25">
      <c r="A11281" s="399">
        <v>37757</v>
      </c>
      <c r="B11281" s="400" t="s">
        <v>17674</v>
      </c>
      <c r="C11281" s="399" t="s">
        <v>16729</v>
      </c>
      <c r="D11281" s="401">
        <v>574789.21</v>
      </c>
    </row>
    <row r="11282" spans="1:4" x14ac:dyDescent="0.25">
      <c r="A11282" s="399">
        <v>44058</v>
      </c>
      <c r="B11282" s="400" t="s">
        <v>17675</v>
      </c>
      <c r="C11282" s="399" t="s">
        <v>16729</v>
      </c>
      <c r="D11282" s="401">
        <v>543355.41</v>
      </c>
    </row>
    <row r="11283" spans="1:4" x14ac:dyDescent="0.25">
      <c r="A11283" s="399">
        <v>37752</v>
      </c>
      <c r="B11283" s="400" t="s">
        <v>17676</v>
      </c>
      <c r="C11283" s="399" t="s">
        <v>16729</v>
      </c>
      <c r="D11283" s="401">
        <v>565808.09</v>
      </c>
    </row>
    <row r="11284" spans="1:4" x14ac:dyDescent="0.25">
      <c r="A11284" s="399">
        <v>44059</v>
      </c>
      <c r="B11284" s="400" t="s">
        <v>17677</v>
      </c>
      <c r="C11284" s="399" t="s">
        <v>16729</v>
      </c>
      <c r="D11284" s="401">
        <v>447257.83</v>
      </c>
    </row>
    <row r="11285" spans="1:4" x14ac:dyDescent="0.25">
      <c r="A11285" s="399">
        <v>37750</v>
      </c>
      <c r="B11285" s="400" t="s">
        <v>17678</v>
      </c>
      <c r="C11285" s="399" t="s">
        <v>16729</v>
      </c>
      <c r="D11285" s="401">
        <v>448155.94</v>
      </c>
    </row>
    <row r="11286" spans="1:4" x14ac:dyDescent="0.25">
      <c r="A11286" s="399">
        <v>37758</v>
      </c>
      <c r="B11286" s="400" t="s">
        <v>17679</v>
      </c>
      <c r="C11286" s="399" t="s">
        <v>16729</v>
      </c>
      <c r="D11286" s="401">
        <v>713097.82</v>
      </c>
    </row>
    <row r="11287" spans="1:4" x14ac:dyDescent="0.25">
      <c r="A11287" s="399">
        <v>44060</v>
      </c>
      <c r="B11287" s="400" t="s">
        <v>17680</v>
      </c>
      <c r="C11287" s="399" t="s">
        <v>16729</v>
      </c>
      <c r="D11287" s="401">
        <v>689747.03</v>
      </c>
    </row>
    <row r="11288" spans="1:4" x14ac:dyDescent="0.25">
      <c r="A11288" s="399">
        <v>37749</v>
      </c>
      <c r="B11288" s="400" t="s">
        <v>17681</v>
      </c>
      <c r="C11288" s="399" t="s">
        <v>16729</v>
      </c>
      <c r="D11288" s="401">
        <v>736448.65</v>
      </c>
    </row>
    <row r="11289" spans="1:4" x14ac:dyDescent="0.25">
      <c r="A11289" s="399">
        <v>44061</v>
      </c>
      <c r="B11289" s="400" t="s">
        <v>17682</v>
      </c>
      <c r="C11289" s="399" t="s">
        <v>16729</v>
      </c>
      <c r="D11289" s="401">
        <v>676275.42</v>
      </c>
    </row>
    <row r="11290" spans="1:4" x14ac:dyDescent="0.25">
      <c r="A11290" s="399">
        <v>1159</v>
      </c>
      <c r="B11290" s="400" t="s">
        <v>17683</v>
      </c>
      <c r="C11290" s="399" t="s">
        <v>16729</v>
      </c>
      <c r="D11290" s="401">
        <v>271232.17</v>
      </c>
    </row>
    <row r="11291" spans="1:4" x14ac:dyDescent="0.25">
      <c r="A11291" s="399">
        <v>12114</v>
      </c>
      <c r="B11291" s="400" t="s">
        <v>17684</v>
      </c>
      <c r="C11291" s="399" t="s">
        <v>16729</v>
      </c>
      <c r="D11291" s="401">
        <v>138.47</v>
      </c>
    </row>
    <row r="11292" spans="1:4" x14ac:dyDescent="0.25">
      <c r="A11292" s="399">
        <v>38106</v>
      </c>
      <c r="B11292" s="400" t="s">
        <v>17685</v>
      </c>
      <c r="C11292" s="399" t="s">
        <v>16729</v>
      </c>
      <c r="D11292" s="401">
        <v>18.82</v>
      </c>
    </row>
    <row r="11293" spans="1:4" x14ac:dyDescent="0.25">
      <c r="A11293" s="399">
        <v>38085</v>
      </c>
      <c r="B11293" s="400" t="s">
        <v>17686</v>
      </c>
      <c r="C11293" s="399" t="s">
        <v>16729</v>
      </c>
      <c r="D11293" s="401">
        <v>22.23</v>
      </c>
    </row>
    <row r="11294" spans="1:4" x14ac:dyDescent="0.25">
      <c r="A11294" s="399">
        <v>659</v>
      </c>
      <c r="B11294" s="400" t="s">
        <v>17687</v>
      </c>
      <c r="C11294" s="399" t="s">
        <v>16729</v>
      </c>
      <c r="D11294" s="401">
        <v>2.77</v>
      </c>
    </row>
    <row r="11295" spans="1:4" x14ac:dyDescent="0.25">
      <c r="A11295" s="399">
        <v>660</v>
      </c>
      <c r="B11295" s="400" t="s">
        <v>17688</v>
      </c>
      <c r="C11295" s="399" t="s">
        <v>16729</v>
      </c>
      <c r="D11295" s="401">
        <v>3.32</v>
      </c>
    </row>
    <row r="11296" spans="1:4" x14ac:dyDescent="0.25">
      <c r="A11296" s="399">
        <v>658</v>
      </c>
      <c r="B11296" s="400" t="s">
        <v>17689</v>
      </c>
      <c r="C11296" s="399" t="s">
        <v>16729</v>
      </c>
      <c r="D11296" s="401">
        <v>1.87</v>
      </c>
    </row>
    <row r="11297" spans="1:4" x14ac:dyDescent="0.25">
      <c r="A11297" s="399">
        <v>38599</v>
      </c>
      <c r="B11297" s="400" t="s">
        <v>17690</v>
      </c>
      <c r="C11297" s="399" t="s">
        <v>16729</v>
      </c>
      <c r="D11297" s="401">
        <v>5.77</v>
      </c>
    </row>
    <row r="11298" spans="1:4" x14ac:dyDescent="0.25">
      <c r="A11298" s="399">
        <v>38596</v>
      </c>
      <c r="B11298" s="400" t="s">
        <v>17691</v>
      </c>
      <c r="C11298" s="399" t="s">
        <v>16729</v>
      </c>
      <c r="D11298" s="401">
        <v>4.79</v>
      </c>
    </row>
    <row r="11299" spans="1:4" x14ac:dyDescent="0.25">
      <c r="A11299" s="399">
        <v>38600</v>
      </c>
      <c r="B11299" s="400" t="s">
        <v>17692</v>
      </c>
      <c r="C11299" s="399" t="s">
        <v>16729</v>
      </c>
      <c r="D11299" s="401">
        <v>6.12</v>
      </c>
    </row>
    <row r="11300" spans="1:4" x14ac:dyDescent="0.25">
      <c r="A11300" s="399">
        <v>38597</v>
      </c>
      <c r="B11300" s="400" t="s">
        <v>17693</v>
      </c>
      <c r="C11300" s="399" t="s">
        <v>16729</v>
      </c>
      <c r="D11300" s="401">
        <v>4.82</v>
      </c>
    </row>
    <row r="11301" spans="1:4" x14ac:dyDescent="0.25">
      <c r="A11301" s="399">
        <v>38548</v>
      </c>
      <c r="B11301" s="400" t="s">
        <v>17694</v>
      </c>
      <c r="C11301" s="399" t="s">
        <v>16729</v>
      </c>
      <c r="D11301" s="401">
        <v>1.79</v>
      </c>
    </row>
    <row r="11302" spans="1:4" x14ac:dyDescent="0.25">
      <c r="A11302" s="399">
        <v>34649</v>
      </c>
      <c r="B11302" s="400" t="s">
        <v>17695</v>
      </c>
      <c r="C11302" s="399" t="s">
        <v>16729</v>
      </c>
      <c r="D11302" s="401">
        <v>2.63</v>
      </c>
    </row>
    <row r="11303" spans="1:4" x14ac:dyDescent="0.25">
      <c r="A11303" s="399">
        <v>34655</v>
      </c>
      <c r="B11303" s="400" t="s">
        <v>17696</v>
      </c>
      <c r="C11303" s="399" t="s">
        <v>16729</v>
      </c>
      <c r="D11303" s="401">
        <v>3.86</v>
      </c>
    </row>
    <row r="11304" spans="1:4" x14ac:dyDescent="0.25">
      <c r="A11304" s="399">
        <v>40607</v>
      </c>
      <c r="B11304" s="400" t="s">
        <v>17697</v>
      </c>
      <c r="C11304" s="399" t="s">
        <v>16729</v>
      </c>
      <c r="D11304" s="401">
        <v>5.99</v>
      </c>
    </row>
    <row r="11305" spans="1:4" x14ac:dyDescent="0.25">
      <c r="A11305" s="399">
        <v>567</v>
      </c>
      <c r="B11305" s="400" t="s">
        <v>17698</v>
      </c>
      <c r="C11305" s="399" t="s">
        <v>74</v>
      </c>
      <c r="D11305" s="401">
        <v>13.24</v>
      </c>
    </row>
    <row r="11306" spans="1:4" x14ac:dyDescent="0.25">
      <c r="A11306" s="399">
        <v>574</v>
      </c>
      <c r="B11306" s="400" t="s">
        <v>17699</v>
      </c>
      <c r="C11306" s="399" t="s">
        <v>74</v>
      </c>
      <c r="D11306" s="401">
        <v>34.81</v>
      </c>
    </row>
    <row r="11307" spans="1:4" x14ac:dyDescent="0.25">
      <c r="A11307" s="399">
        <v>568</v>
      </c>
      <c r="B11307" s="400" t="s">
        <v>17700</v>
      </c>
      <c r="C11307" s="399" t="s">
        <v>74</v>
      </c>
      <c r="D11307" s="401">
        <v>73.34</v>
      </c>
    </row>
    <row r="11308" spans="1:4" x14ac:dyDescent="0.25">
      <c r="A11308" s="399">
        <v>4777</v>
      </c>
      <c r="B11308" s="400" t="s">
        <v>17701</v>
      </c>
      <c r="C11308" s="399" t="s">
        <v>69</v>
      </c>
      <c r="D11308" s="401">
        <v>8.02</v>
      </c>
    </row>
    <row r="11309" spans="1:4" x14ac:dyDescent="0.25">
      <c r="A11309" s="399">
        <v>592</v>
      </c>
      <c r="B11309" s="400" t="s">
        <v>17702</v>
      </c>
      <c r="C11309" s="399" t="s">
        <v>69</v>
      </c>
      <c r="D11309" s="401">
        <v>36.5</v>
      </c>
    </row>
    <row r="11310" spans="1:4" x14ac:dyDescent="0.25">
      <c r="A11310" s="399">
        <v>586</v>
      </c>
      <c r="B11310" s="400" t="s">
        <v>17703</v>
      </c>
      <c r="C11310" s="399" t="s">
        <v>74</v>
      </c>
      <c r="D11310" s="401">
        <v>21.46</v>
      </c>
    </row>
    <row r="11311" spans="1:4" x14ac:dyDescent="0.25">
      <c r="A11311" s="399">
        <v>588</v>
      </c>
      <c r="B11311" s="400" t="s">
        <v>17704</v>
      </c>
      <c r="C11311" s="399" t="s">
        <v>74</v>
      </c>
      <c r="D11311" s="401">
        <v>33.94</v>
      </c>
    </row>
    <row r="11312" spans="1:4" x14ac:dyDescent="0.25">
      <c r="A11312" s="399">
        <v>591</v>
      </c>
      <c r="B11312" s="400" t="s">
        <v>17705</v>
      </c>
      <c r="C11312" s="399" t="s">
        <v>69</v>
      </c>
      <c r="D11312" s="401">
        <v>34.06</v>
      </c>
    </row>
    <row r="11313" spans="1:4" x14ac:dyDescent="0.25">
      <c r="A11313" s="399">
        <v>584</v>
      </c>
      <c r="B11313" s="400" t="s">
        <v>17706</v>
      </c>
      <c r="C11313" s="399" t="s">
        <v>74</v>
      </c>
      <c r="D11313" s="401">
        <v>36.25</v>
      </c>
    </row>
    <row r="11314" spans="1:4" x14ac:dyDescent="0.25">
      <c r="A11314" s="399">
        <v>589</v>
      </c>
      <c r="B11314" s="400" t="s">
        <v>17707</v>
      </c>
      <c r="C11314" s="399" t="s">
        <v>74</v>
      </c>
      <c r="D11314" s="401">
        <v>57.37</v>
      </c>
    </row>
    <row r="11315" spans="1:4" x14ac:dyDescent="0.25">
      <c r="A11315" s="399">
        <v>1165</v>
      </c>
      <c r="B11315" s="400" t="s">
        <v>17708</v>
      </c>
      <c r="C11315" s="399" t="s">
        <v>16729</v>
      </c>
      <c r="D11315" s="401">
        <v>20</v>
      </c>
    </row>
    <row r="11316" spans="1:4" x14ac:dyDescent="0.25">
      <c r="A11316" s="399">
        <v>1164</v>
      </c>
      <c r="B11316" s="400" t="s">
        <v>17709</v>
      </c>
      <c r="C11316" s="399" t="s">
        <v>16729</v>
      </c>
      <c r="D11316" s="401">
        <v>16.2</v>
      </c>
    </row>
    <row r="11317" spans="1:4" x14ac:dyDescent="0.25">
      <c r="A11317" s="399">
        <v>1170</v>
      </c>
      <c r="B11317" s="400" t="s">
        <v>17710</v>
      </c>
      <c r="C11317" s="399" t="s">
        <v>16729</v>
      </c>
      <c r="D11317" s="401">
        <v>10.61</v>
      </c>
    </row>
    <row r="11318" spans="1:4" x14ac:dyDescent="0.25">
      <c r="A11318" s="399">
        <v>1162</v>
      </c>
      <c r="B11318" s="400" t="s">
        <v>17711</v>
      </c>
      <c r="C11318" s="399" t="s">
        <v>16729</v>
      </c>
      <c r="D11318" s="401">
        <v>5.63</v>
      </c>
    </row>
    <row r="11319" spans="1:4" x14ac:dyDescent="0.25">
      <c r="A11319" s="399">
        <v>12395</v>
      </c>
      <c r="B11319" s="400" t="s">
        <v>17712</v>
      </c>
      <c r="C11319" s="399" t="s">
        <v>16729</v>
      </c>
      <c r="D11319" s="401">
        <v>5.47</v>
      </c>
    </row>
    <row r="11320" spans="1:4" x14ac:dyDescent="0.25">
      <c r="A11320" s="399">
        <v>1169</v>
      </c>
      <c r="B11320" s="400" t="s">
        <v>17713</v>
      </c>
      <c r="C11320" s="399" t="s">
        <v>16729</v>
      </c>
      <c r="D11320" s="401">
        <v>52.1</v>
      </c>
    </row>
    <row r="11321" spans="1:4" x14ac:dyDescent="0.25">
      <c r="A11321" s="399">
        <v>1166</v>
      </c>
      <c r="B11321" s="400" t="s">
        <v>17714</v>
      </c>
      <c r="C11321" s="399" t="s">
        <v>16729</v>
      </c>
      <c r="D11321" s="401">
        <v>28.89</v>
      </c>
    </row>
    <row r="11322" spans="1:4" x14ac:dyDescent="0.25">
      <c r="A11322" s="399">
        <v>1168</v>
      </c>
      <c r="B11322" s="400" t="s">
        <v>17715</v>
      </c>
      <c r="C11322" s="399" t="s">
        <v>16729</v>
      </c>
      <c r="D11322" s="401">
        <v>74.28</v>
      </c>
    </row>
    <row r="11323" spans="1:4" x14ac:dyDescent="0.25">
      <c r="A11323" s="399">
        <v>1163</v>
      </c>
      <c r="B11323" s="400" t="s">
        <v>17716</v>
      </c>
      <c r="C11323" s="399" t="s">
        <v>16729</v>
      </c>
      <c r="D11323" s="401">
        <v>7.28</v>
      </c>
    </row>
    <row r="11324" spans="1:4" x14ac:dyDescent="0.25">
      <c r="A11324" s="399">
        <v>12396</v>
      </c>
      <c r="B11324" s="400" t="s">
        <v>17717</v>
      </c>
      <c r="C11324" s="399" t="s">
        <v>16729</v>
      </c>
      <c r="D11324" s="401">
        <v>5.47</v>
      </c>
    </row>
    <row r="11325" spans="1:4" x14ac:dyDescent="0.25">
      <c r="A11325" s="399">
        <v>1167</v>
      </c>
      <c r="B11325" s="400" t="s">
        <v>17718</v>
      </c>
      <c r="C11325" s="399" t="s">
        <v>16729</v>
      </c>
      <c r="D11325" s="401">
        <v>124.24</v>
      </c>
    </row>
    <row r="11326" spans="1:4" x14ac:dyDescent="0.25">
      <c r="A11326" s="399">
        <v>36331</v>
      </c>
      <c r="B11326" s="400" t="s">
        <v>17719</v>
      </c>
      <c r="C11326" s="399" t="s">
        <v>16729</v>
      </c>
      <c r="D11326" s="401">
        <v>2.5299999999999998</v>
      </c>
    </row>
    <row r="11327" spans="1:4" x14ac:dyDescent="0.25">
      <c r="A11327" s="399">
        <v>36346</v>
      </c>
      <c r="B11327" s="400" t="s">
        <v>17720</v>
      </c>
      <c r="C11327" s="399" t="s">
        <v>16729</v>
      </c>
      <c r="D11327" s="401">
        <v>3.78</v>
      </c>
    </row>
    <row r="11328" spans="1:4" x14ac:dyDescent="0.25">
      <c r="A11328" s="399">
        <v>1202</v>
      </c>
      <c r="B11328" s="400" t="s">
        <v>17721</v>
      </c>
      <c r="C11328" s="399" t="s">
        <v>16729</v>
      </c>
      <c r="D11328" s="401">
        <v>5.17</v>
      </c>
    </row>
    <row r="11329" spans="1:4" x14ac:dyDescent="0.25">
      <c r="A11329" s="399">
        <v>1197</v>
      </c>
      <c r="B11329" s="400" t="s">
        <v>17722</v>
      </c>
      <c r="C11329" s="399" t="s">
        <v>16729</v>
      </c>
      <c r="D11329" s="401">
        <v>1.82</v>
      </c>
    </row>
    <row r="11330" spans="1:4" x14ac:dyDescent="0.25">
      <c r="A11330" s="399">
        <v>1198</v>
      </c>
      <c r="B11330" s="400" t="s">
        <v>17723</v>
      </c>
      <c r="C11330" s="399" t="s">
        <v>16729</v>
      </c>
      <c r="D11330" s="401">
        <v>2.39</v>
      </c>
    </row>
    <row r="11331" spans="1:4" x14ac:dyDescent="0.25">
      <c r="A11331" s="399">
        <v>20088</v>
      </c>
      <c r="B11331" s="400" t="s">
        <v>17724</v>
      </c>
      <c r="C11331" s="399" t="s">
        <v>16729</v>
      </c>
      <c r="D11331" s="401">
        <v>13.53</v>
      </c>
    </row>
    <row r="11332" spans="1:4" x14ac:dyDescent="0.25">
      <c r="A11332" s="399">
        <v>20089</v>
      </c>
      <c r="B11332" s="400" t="s">
        <v>17725</v>
      </c>
      <c r="C11332" s="399" t="s">
        <v>16729</v>
      </c>
      <c r="D11332" s="401">
        <v>66.34</v>
      </c>
    </row>
    <row r="11333" spans="1:4" x14ac:dyDescent="0.25">
      <c r="A11333" s="399">
        <v>20087</v>
      </c>
      <c r="B11333" s="400" t="s">
        <v>17726</v>
      </c>
      <c r="C11333" s="399" t="s">
        <v>16729</v>
      </c>
      <c r="D11333" s="401">
        <v>11.2</v>
      </c>
    </row>
    <row r="11334" spans="1:4" x14ac:dyDescent="0.25">
      <c r="A11334" s="399">
        <v>1191</v>
      </c>
      <c r="B11334" s="400" t="s">
        <v>17727</v>
      </c>
      <c r="C11334" s="399" t="s">
        <v>16729</v>
      </c>
      <c r="D11334" s="401">
        <v>1.3</v>
      </c>
    </row>
    <row r="11335" spans="1:4" x14ac:dyDescent="0.25">
      <c r="A11335" s="399">
        <v>1185</v>
      </c>
      <c r="B11335" s="400" t="s">
        <v>17728</v>
      </c>
      <c r="C11335" s="399" t="s">
        <v>16729</v>
      </c>
      <c r="D11335" s="401">
        <v>1.3</v>
      </c>
    </row>
    <row r="11336" spans="1:4" x14ac:dyDescent="0.25">
      <c r="A11336" s="399">
        <v>1189</v>
      </c>
      <c r="B11336" s="400" t="s">
        <v>17729</v>
      </c>
      <c r="C11336" s="399" t="s">
        <v>16729</v>
      </c>
      <c r="D11336" s="401">
        <v>2.13</v>
      </c>
    </row>
    <row r="11337" spans="1:4" x14ac:dyDescent="0.25">
      <c r="A11337" s="399">
        <v>1193</v>
      </c>
      <c r="B11337" s="400" t="s">
        <v>17730</v>
      </c>
      <c r="C11337" s="399" t="s">
        <v>16729</v>
      </c>
      <c r="D11337" s="401">
        <v>4.09</v>
      </c>
    </row>
    <row r="11338" spans="1:4" x14ac:dyDescent="0.25">
      <c r="A11338" s="399">
        <v>1194</v>
      </c>
      <c r="B11338" s="400" t="s">
        <v>17731</v>
      </c>
      <c r="C11338" s="399" t="s">
        <v>16729</v>
      </c>
      <c r="D11338" s="401">
        <v>7.38</v>
      </c>
    </row>
    <row r="11339" spans="1:4" x14ac:dyDescent="0.25">
      <c r="A11339" s="399">
        <v>1195</v>
      </c>
      <c r="B11339" s="400" t="s">
        <v>17732</v>
      </c>
      <c r="C11339" s="399" t="s">
        <v>16729</v>
      </c>
      <c r="D11339" s="401">
        <v>12.42</v>
      </c>
    </row>
    <row r="11340" spans="1:4" x14ac:dyDescent="0.25">
      <c r="A11340" s="399">
        <v>1204</v>
      </c>
      <c r="B11340" s="400" t="s">
        <v>17733</v>
      </c>
      <c r="C11340" s="399" t="s">
        <v>16729</v>
      </c>
      <c r="D11340" s="401">
        <v>21.73</v>
      </c>
    </row>
    <row r="11341" spans="1:4" x14ac:dyDescent="0.25">
      <c r="A11341" s="399">
        <v>1200</v>
      </c>
      <c r="B11341" s="400" t="s">
        <v>17734</v>
      </c>
      <c r="C11341" s="399" t="s">
        <v>16729</v>
      </c>
      <c r="D11341" s="401">
        <v>10.17</v>
      </c>
    </row>
    <row r="11342" spans="1:4" x14ac:dyDescent="0.25">
      <c r="A11342" s="399">
        <v>12909</v>
      </c>
      <c r="B11342" s="400" t="s">
        <v>17735</v>
      </c>
      <c r="C11342" s="399" t="s">
        <v>16729</v>
      </c>
      <c r="D11342" s="401">
        <v>4.72</v>
      </c>
    </row>
    <row r="11343" spans="1:4" x14ac:dyDescent="0.25">
      <c r="A11343" s="399">
        <v>12910</v>
      </c>
      <c r="B11343" s="400" t="s">
        <v>17736</v>
      </c>
      <c r="C11343" s="399" t="s">
        <v>16729</v>
      </c>
      <c r="D11343" s="401">
        <v>8.48</v>
      </c>
    </row>
    <row r="11344" spans="1:4" x14ac:dyDescent="0.25">
      <c r="A11344" s="399">
        <v>1207</v>
      </c>
      <c r="B11344" s="400" t="s">
        <v>17737</v>
      </c>
      <c r="C11344" s="399" t="s">
        <v>16729</v>
      </c>
      <c r="D11344" s="401">
        <v>37.07</v>
      </c>
    </row>
    <row r="11345" spans="1:4" x14ac:dyDescent="0.25">
      <c r="A11345" s="399">
        <v>1206</v>
      </c>
      <c r="B11345" s="400" t="s">
        <v>17738</v>
      </c>
      <c r="C11345" s="399" t="s">
        <v>16729</v>
      </c>
      <c r="D11345" s="401">
        <v>9.2899999999999991</v>
      </c>
    </row>
    <row r="11346" spans="1:4" x14ac:dyDescent="0.25">
      <c r="A11346" s="399">
        <v>1183</v>
      </c>
      <c r="B11346" s="400" t="s">
        <v>17739</v>
      </c>
      <c r="C11346" s="399" t="s">
        <v>16729</v>
      </c>
      <c r="D11346" s="401">
        <v>24.21</v>
      </c>
    </row>
    <row r="11347" spans="1:4" x14ac:dyDescent="0.25">
      <c r="A11347" s="399">
        <v>42685</v>
      </c>
      <c r="B11347" s="400" t="s">
        <v>17740</v>
      </c>
      <c r="C11347" s="399" t="s">
        <v>16729</v>
      </c>
      <c r="D11347" s="401">
        <v>68.75</v>
      </c>
    </row>
    <row r="11348" spans="1:4" x14ac:dyDescent="0.25">
      <c r="A11348" s="399">
        <v>42686</v>
      </c>
      <c r="B11348" s="400" t="s">
        <v>17741</v>
      </c>
      <c r="C11348" s="399" t="s">
        <v>16729</v>
      </c>
      <c r="D11348" s="401">
        <v>75.73</v>
      </c>
    </row>
    <row r="11349" spans="1:4" x14ac:dyDescent="0.25">
      <c r="A11349" s="399">
        <v>12894</v>
      </c>
      <c r="B11349" s="400" t="s">
        <v>17742</v>
      </c>
      <c r="C11349" s="399" t="s">
        <v>16729</v>
      </c>
      <c r="D11349" s="401">
        <v>23.09</v>
      </c>
    </row>
    <row r="11350" spans="1:4" x14ac:dyDescent="0.25">
      <c r="A11350" s="399">
        <v>12895</v>
      </c>
      <c r="B11350" s="400" t="s">
        <v>17743</v>
      </c>
      <c r="C11350" s="399" t="s">
        <v>16729</v>
      </c>
      <c r="D11350" s="401">
        <v>15.5</v>
      </c>
    </row>
    <row r="11351" spans="1:4" x14ac:dyDescent="0.25">
      <c r="A11351" s="399">
        <v>1631</v>
      </c>
      <c r="B11351" s="400" t="s">
        <v>17744</v>
      </c>
      <c r="C11351" s="399" t="s">
        <v>16729</v>
      </c>
      <c r="D11351" s="401">
        <v>177.46</v>
      </c>
    </row>
    <row r="11352" spans="1:4" x14ac:dyDescent="0.25">
      <c r="A11352" s="399">
        <v>1633</v>
      </c>
      <c r="B11352" s="400" t="s">
        <v>17745</v>
      </c>
      <c r="C11352" s="399" t="s">
        <v>16729</v>
      </c>
      <c r="D11352" s="401">
        <v>301.52</v>
      </c>
    </row>
    <row r="11353" spans="1:4" x14ac:dyDescent="0.25">
      <c r="A11353" s="399">
        <v>10818</v>
      </c>
      <c r="B11353" s="400" t="s">
        <v>17746</v>
      </c>
      <c r="C11353" s="399" t="s">
        <v>69</v>
      </c>
      <c r="D11353" s="401">
        <v>58.81</v>
      </c>
    </row>
    <row r="11354" spans="1:4" x14ac:dyDescent="0.25">
      <c r="A11354" s="399">
        <v>41410</v>
      </c>
      <c r="B11354" s="400" t="s">
        <v>17747</v>
      </c>
      <c r="C11354" s="399" t="s">
        <v>16729</v>
      </c>
      <c r="D11354" s="401">
        <v>81.849999999999994</v>
      </c>
    </row>
    <row r="11355" spans="1:4" x14ac:dyDescent="0.25">
      <c r="A11355" s="399">
        <v>41411</v>
      </c>
      <c r="B11355" s="400" t="s">
        <v>17748</v>
      </c>
      <c r="C11355" s="399" t="s">
        <v>16729</v>
      </c>
      <c r="D11355" s="401">
        <v>74.209999999999994</v>
      </c>
    </row>
    <row r="11356" spans="1:4" x14ac:dyDescent="0.25">
      <c r="A11356" s="399">
        <v>41412</v>
      </c>
      <c r="B11356" s="400" t="s">
        <v>17749</v>
      </c>
      <c r="C11356" s="399" t="s">
        <v>16729</v>
      </c>
      <c r="D11356" s="401">
        <v>143.53</v>
      </c>
    </row>
    <row r="11357" spans="1:4" x14ac:dyDescent="0.25">
      <c r="A11357" s="399">
        <v>41413</v>
      </c>
      <c r="B11357" s="400" t="s">
        <v>17750</v>
      </c>
      <c r="C11357" s="399" t="s">
        <v>16729</v>
      </c>
      <c r="D11357" s="401">
        <v>129.15</v>
      </c>
    </row>
    <row r="11358" spans="1:4" x14ac:dyDescent="0.25">
      <c r="A11358" s="399">
        <v>39359</v>
      </c>
      <c r="B11358" s="400" t="s">
        <v>17751</v>
      </c>
      <c r="C11358" s="399" t="s">
        <v>16729</v>
      </c>
      <c r="D11358" s="401">
        <v>39.33</v>
      </c>
    </row>
    <row r="11359" spans="1:4" x14ac:dyDescent="0.25">
      <c r="A11359" s="399">
        <v>39360</v>
      </c>
      <c r="B11359" s="400" t="s">
        <v>17752</v>
      </c>
      <c r="C11359" s="399" t="s">
        <v>16729</v>
      </c>
      <c r="D11359" s="401">
        <v>39.33</v>
      </c>
    </row>
    <row r="11360" spans="1:4" x14ac:dyDescent="0.25">
      <c r="A11360" s="399">
        <v>10710</v>
      </c>
      <c r="B11360" s="400" t="s">
        <v>17753</v>
      </c>
      <c r="C11360" s="399" t="s">
        <v>75</v>
      </c>
      <c r="D11360" s="401">
        <v>188</v>
      </c>
    </row>
    <row r="11361" spans="1:4" x14ac:dyDescent="0.25">
      <c r="A11361" s="399">
        <v>10709</v>
      </c>
      <c r="B11361" s="400" t="s">
        <v>17754</v>
      </c>
      <c r="C11361" s="399" t="s">
        <v>75</v>
      </c>
      <c r="D11361" s="401">
        <v>230.97</v>
      </c>
    </row>
    <row r="11362" spans="1:4" x14ac:dyDescent="0.25">
      <c r="A11362" s="399">
        <v>39636</v>
      </c>
      <c r="B11362" s="400" t="s">
        <v>17755</v>
      </c>
      <c r="C11362" s="399" t="s">
        <v>75</v>
      </c>
      <c r="D11362" s="401">
        <v>235.85</v>
      </c>
    </row>
    <row r="11363" spans="1:4" x14ac:dyDescent="0.25">
      <c r="A11363" s="399">
        <v>10708</v>
      </c>
      <c r="B11363" s="400" t="s">
        <v>17756</v>
      </c>
      <c r="C11363" s="399" t="s">
        <v>75</v>
      </c>
      <c r="D11363" s="401">
        <v>72.78</v>
      </c>
    </row>
    <row r="11364" spans="1:4" x14ac:dyDescent="0.25">
      <c r="A11364" s="399">
        <v>39635</v>
      </c>
      <c r="B11364" s="400" t="s">
        <v>17757</v>
      </c>
      <c r="C11364" s="399" t="s">
        <v>75</v>
      </c>
      <c r="D11364" s="401">
        <v>123.9</v>
      </c>
    </row>
    <row r="11365" spans="1:4" x14ac:dyDescent="0.25">
      <c r="A11365" s="399">
        <v>6117</v>
      </c>
      <c r="B11365" s="400" t="s">
        <v>17758</v>
      </c>
      <c r="C11365" s="399" t="s">
        <v>4</v>
      </c>
      <c r="D11365" s="401">
        <v>23.87</v>
      </c>
    </row>
    <row r="11366" spans="1:4" x14ac:dyDescent="0.25">
      <c r="A11366" s="399">
        <v>40913</v>
      </c>
      <c r="B11366" s="400" t="s">
        <v>17759</v>
      </c>
      <c r="C11366" s="399" t="s">
        <v>85</v>
      </c>
      <c r="D11366" s="401">
        <v>4182.3100000000004</v>
      </c>
    </row>
    <row r="11367" spans="1:4" x14ac:dyDescent="0.25">
      <c r="A11367" s="399">
        <v>1214</v>
      </c>
      <c r="B11367" s="400" t="s">
        <v>17760</v>
      </c>
      <c r="C11367" s="399" t="s">
        <v>4</v>
      </c>
      <c r="D11367" s="401">
        <v>26.09</v>
      </c>
    </row>
    <row r="11368" spans="1:4" x14ac:dyDescent="0.25">
      <c r="A11368" s="399">
        <v>40915</v>
      </c>
      <c r="B11368" s="400" t="s">
        <v>17761</v>
      </c>
      <c r="C11368" s="399" t="s">
        <v>85</v>
      </c>
      <c r="D11368" s="401">
        <v>4570.16</v>
      </c>
    </row>
    <row r="11369" spans="1:4" x14ac:dyDescent="0.25">
      <c r="A11369" s="399">
        <v>40914</v>
      </c>
      <c r="B11369" s="400" t="s">
        <v>17762</v>
      </c>
      <c r="C11369" s="399" t="s">
        <v>85</v>
      </c>
      <c r="D11369" s="401">
        <v>4570.16</v>
      </c>
    </row>
    <row r="11370" spans="1:4" x14ac:dyDescent="0.25">
      <c r="A11370" s="399">
        <v>1213</v>
      </c>
      <c r="B11370" s="400" t="s">
        <v>17763</v>
      </c>
      <c r="C11370" s="399" t="s">
        <v>4</v>
      </c>
      <c r="D11370" s="401">
        <v>26.09</v>
      </c>
    </row>
    <row r="11371" spans="1:4" x14ac:dyDescent="0.25">
      <c r="A11371" s="399">
        <v>5091</v>
      </c>
      <c r="B11371" s="400" t="s">
        <v>17764</v>
      </c>
      <c r="C11371" s="399" t="s">
        <v>16729</v>
      </c>
      <c r="D11371" s="401">
        <v>17.809999999999999</v>
      </c>
    </row>
    <row r="11372" spans="1:4" x14ac:dyDescent="0.25">
      <c r="A11372" s="399">
        <v>14615</v>
      </c>
      <c r="B11372" s="400" t="s">
        <v>17765</v>
      </c>
      <c r="C11372" s="399" t="s">
        <v>16729</v>
      </c>
      <c r="D11372" s="401">
        <v>3615.09</v>
      </c>
    </row>
    <row r="11373" spans="1:4" x14ac:dyDescent="0.25">
      <c r="A11373" s="399">
        <v>2711</v>
      </c>
      <c r="B11373" s="400" t="s">
        <v>17766</v>
      </c>
      <c r="C11373" s="399" t="s">
        <v>16729</v>
      </c>
      <c r="D11373" s="401">
        <v>206.9</v>
      </c>
    </row>
    <row r="11374" spans="1:4" x14ac:dyDescent="0.25">
      <c r="A11374" s="399">
        <v>45235</v>
      </c>
      <c r="B11374" s="400" t="s">
        <v>21663</v>
      </c>
      <c r="C11374" s="399" t="s">
        <v>16729</v>
      </c>
      <c r="D11374" s="401">
        <v>1333.01</v>
      </c>
    </row>
    <row r="11375" spans="1:4" x14ac:dyDescent="0.25">
      <c r="A11375" s="399">
        <v>37727</v>
      </c>
      <c r="B11375" s="400" t="s">
        <v>17767</v>
      </c>
      <c r="C11375" s="399" t="s">
        <v>16729</v>
      </c>
      <c r="D11375" s="401">
        <v>19043.29</v>
      </c>
    </row>
    <row r="11376" spans="1:4" x14ac:dyDescent="0.25">
      <c r="A11376" s="399">
        <v>37728</v>
      </c>
      <c r="B11376" s="400" t="s">
        <v>17768</v>
      </c>
      <c r="C11376" s="399" t="s">
        <v>16729</v>
      </c>
      <c r="D11376" s="401">
        <v>25834.95</v>
      </c>
    </row>
    <row r="11377" spans="1:4" x14ac:dyDescent="0.25">
      <c r="A11377" s="399">
        <v>37729</v>
      </c>
      <c r="B11377" s="400" t="s">
        <v>17769</v>
      </c>
      <c r="C11377" s="399" t="s">
        <v>16729</v>
      </c>
      <c r="D11377" s="401">
        <v>27965.67</v>
      </c>
    </row>
    <row r="11378" spans="1:4" x14ac:dyDescent="0.25">
      <c r="A11378" s="399">
        <v>37730</v>
      </c>
      <c r="B11378" s="400" t="s">
        <v>17770</v>
      </c>
      <c r="C11378" s="399" t="s">
        <v>16729</v>
      </c>
      <c r="D11378" s="401">
        <v>30096.38</v>
      </c>
    </row>
    <row r="11379" spans="1:4" x14ac:dyDescent="0.25">
      <c r="A11379" s="399">
        <v>37731</v>
      </c>
      <c r="B11379" s="400" t="s">
        <v>17771</v>
      </c>
      <c r="C11379" s="399" t="s">
        <v>16729</v>
      </c>
      <c r="D11379" s="401">
        <v>32227.1</v>
      </c>
    </row>
    <row r="11380" spans="1:4" x14ac:dyDescent="0.25">
      <c r="A11380" s="399">
        <v>37732</v>
      </c>
      <c r="B11380" s="400" t="s">
        <v>17772</v>
      </c>
      <c r="C11380" s="399" t="s">
        <v>16729</v>
      </c>
      <c r="D11380" s="401">
        <v>36754.879999999997</v>
      </c>
    </row>
    <row r="11381" spans="1:4" x14ac:dyDescent="0.25">
      <c r="A11381" s="399">
        <v>45194</v>
      </c>
      <c r="B11381" s="400" t="s">
        <v>21623</v>
      </c>
      <c r="C11381" s="399" t="s">
        <v>16729</v>
      </c>
      <c r="D11381" s="401">
        <v>194.07</v>
      </c>
    </row>
    <row r="11382" spans="1:4" x14ac:dyDescent="0.25">
      <c r="A11382" s="399">
        <v>36496</v>
      </c>
      <c r="B11382" s="400" t="s">
        <v>17773</v>
      </c>
      <c r="C11382" s="399" t="s">
        <v>16729</v>
      </c>
      <c r="D11382" s="401">
        <v>9178.64</v>
      </c>
    </row>
    <row r="11383" spans="1:4" x14ac:dyDescent="0.25">
      <c r="A11383" s="399">
        <v>37762</v>
      </c>
      <c r="B11383" s="400" t="s">
        <v>17774</v>
      </c>
      <c r="C11383" s="399" t="s">
        <v>16729</v>
      </c>
      <c r="D11383" s="401">
        <v>732160.78</v>
      </c>
    </row>
    <row r="11384" spans="1:4" x14ac:dyDescent="0.25">
      <c r="A11384" s="399">
        <v>37763</v>
      </c>
      <c r="B11384" s="400" t="s">
        <v>17775</v>
      </c>
      <c r="C11384" s="399" t="s">
        <v>16729</v>
      </c>
      <c r="D11384" s="401">
        <v>741053.3</v>
      </c>
    </row>
    <row r="11385" spans="1:4" x14ac:dyDescent="0.25">
      <c r="A11385" s="399">
        <v>41992</v>
      </c>
      <c r="B11385" s="400" t="s">
        <v>17776</v>
      </c>
      <c r="C11385" s="399" t="s">
        <v>16729</v>
      </c>
      <c r="D11385" s="401">
        <v>842429.5</v>
      </c>
    </row>
    <row r="11386" spans="1:4" x14ac:dyDescent="0.25">
      <c r="A11386" s="399">
        <v>10630</v>
      </c>
      <c r="B11386" s="400" t="s">
        <v>17777</v>
      </c>
      <c r="C11386" s="399" t="s">
        <v>16729</v>
      </c>
      <c r="D11386" s="401">
        <v>853693.37</v>
      </c>
    </row>
    <row r="11387" spans="1:4" x14ac:dyDescent="0.25">
      <c r="A11387" s="399">
        <v>13215</v>
      </c>
      <c r="B11387" s="400" t="s">
        <v>17778</v>
      </c>
      <c r="C11387" s="399" t="s">
        <v>16729</v>
      </c>
      <c r="D11387" s="401">
        <v>1033028.33</v>
      </c>
    </row>
    <row r="11388" spans="1:4" x14ac:dyDescent="0.25">
      <c r="A11388" s="399">
        <v>4235</v>
      </c>
      <c r="B11388" s="400" t="s">
        <v>17779</v>
      </c>
      <c r="C11388" s="399" t="s">
        <v>4</v>
      </c>
      <c r="D11388" s="401">
        <v>38.72</v>
      </c>
    </row>
    <row r="11389" spans="1:4" x14ac:dyDescent="0.25">
      <c r="A11389" s="399">
        <v>40976</v>
      </c>
      <c r="B11389" s="400" t="s">
        <v>17780</v>
      </c>
      <c r="C11389" s="399" t="s">
        <v>85</v>
      </c>
      <c r="D11389" s="401">
        <v>6782</v>
      </c>
    </row>
    <row r="11390" spans="1:4" x14ac:dyDescent="0.25">
      <c r="A11390" s="399">
        <v>43091</v>
      </c>
      <c r="B11390" s="400" t="s">
        <v>17781</v>
      </c>
      <c r="C11390" s="399" t="s">
        <v>16729</v>
      </c>
      <c r="D11390" s="401">
        <v>5976.18</v>
      </c>
    </row>
    <row r="11391" spans="1:4" x14ac:dyDescent="0.25">
      <c r="A11391" s="399">
        <v>43092</v>
      </c>
      <c r="B11391" s="400" t="s">
        <v>17782</v>
      </c>
      <c r="C11391" s="399" t="s">
        <v>16729</v>
      </c>
      <c r="D11391" s="401">
        <v>7968.24</v>
      </c>
    </row>
    <row r="11392" spans="1:4" x14ac:dyDescent="0.25">
      <c r="A11392" s="399">
        <v>43089</v>
      </c>
      <c r="B11392" s="400" t="s">
        <v>17783</v>
      </c>
      <c r="C11392" s="399" t="s">
        <v>16729</v>
      </c>
      <c r="D11392" s="401">
        <v>1388.69</v>
      </c>
    </row>
    <row r="11393" spans="1:4" x14ac:dyDescent="0.25">
      <c r="A11393" s="399">
        <v>43090</v>
      </c>
      <c r="B11393" s="400" t="s">
        <v>17784</v>
      </c>
      <c r="C11393" s="399" t="s">
        <v>16729</v>
      </c>
      <c r="D11393" s="401">
        <v>3064.7</v>
      </c>
    </row>
    <row r="11394" spans="1:4" x14ac:dyDescent="0.25">
      <c r="A11394" s="399">
        <v>41967</v>
      </c>
      <c r="B11394" s="400" t="s">
        <v>17785</v>
      </c>
      <c r="C11394" s="399" t="s">
        <v>80</v>
      </c>
      <c r="D11394" s="401">
        <v>23.59</v>
      </c>
    </row>
    <row r="11395" spans="1:4" x14ac:dyDescent="0.25">
      <c r="A11395" s="399">
        <v>12760</v>
      </c>
      <c r="B11395" s="400" t="s">
        <v>17786</v>
      </c>
      <c r="C11395" s="399" t="s">
        <v>75</v>
      </c>
      <c r="D11395" s="401">
        <v>1407.05</v>
      </c>
    </row>
    <row r="11396" spans="1:4" x14ac:dyDescent="0.25">
      <c r="A11396" s="399">
        <v>12759</v>
      </c>
      <c r="B11396" s="400" t="s">
        <v>17787</v>
      </c>
      <c r="C11396" s="399" t="s">
        <v>75</v>
      </c>
      <c r="D11396" s="401">
        <v>938.02</v>
      </c>
    </row>
    <row r="11397" spans="1:4" x14ac:dyDescent="0.25">
      <c r="A11397" s="399">
        <v>43105</v>
      </c>
      <c r="B11397" s="400" t="s">
        <v>17788</v>
      </c>
      <c r="C11397" s="399" t="s">
        <v>69</v>
      </c>
      <c r="D11397" s="401">
        <v>31.23</v>
      </c>
    </row>
    <row r="11398" spans="1:4" x14ac:dyDescent="0.25">
      <c r="A11398" s="399">
        <v>40424</v>
      </c>
      <c r="B11398" s="400" t="s">
        <v>17789</v>
      </c>
      <c r="C11398" s="399" t="s">
        <v>69</v>
      </c>
      <c r="D11398" s="401">
        <v>7.93</v>
      </c>
    </row>
    <row r="11399" spans="1:4" x14ac:dyDescent="0.25">
      <c r="A11399" s="399">
        <v>1325</v>
      </c>
      <c r="B11399" s="400" t="s">
        <v>17790</v>
      </c>
      <c r="C11399" s="399" t="s">
        <v>69</v>
      </c>
      <c r="D11399" s="401">
        <v>8.69</v>
      </c>
    </row>
    <row r="11400" spans="1:4" x14ac:dyDescent="0.25">
      <c r="A11400" s="399">
        <v>1327</v>
      </c>
      <c r="B11400" s="400" t="s">
        <v>17791</v>
      </c>
      <c r="C11400" s="399" t="s">
        <v>69</v>
      </c>
      <c r="D11400" s="401">
        <v>9.25</v>
      </c>
    </row>
    <row r="11401" spans="1:4" x14ac:dyDescent="0.25">
      <c r="A11401" s="399">
        <v>1328</v>
      </c>
      <c r="B11401" s="400" t="s">
        <v>17792</v>
      </c>
      <c r="C11401" s="399" t="s">
        <v>69</v>
      </c>
      <c r="D11401" s="401">
        <v>8.7100000000000009</v>
      </c>
    </row>
    <row r="11402" spans="1:4" x14ac:dyDescent="0.25">
      <c r="A11402" s="399">
        <v>1321</v>
      </c>
      <c r="B11402" s="400" t="s">
        <v>17793</v>
      </c>
      <c r="C11402" s="399" t="s">
        <v>69</v>
      </c>
      <c r="D11402" s="401">
        <v>8.06</v>
      </c>
    </row>
    <row r="11403" spans="1:4" x14ac:dyDescent="0.25">
      <c r="A11403" s="399">
        <v>1318</v>
      </c>
      <c r="B11403" s="400" t="s">
        <v>17794</v>
      </c>
      <c r="C11403" s="399" t="s">
        <v>69</v>
      </c>
      <c r="D11403" s="401">
        <v>8.07</v>
      </c>
    </row>
    <row r="11404" spans="1:4" x14ac:dyDescent="0.25">
      <c r="A11404" s="399">
        <v>1322</v>
      </c>
      <c r="B11404" s="400" t="s">
        <v>17795</v>
      </c>
      <c r="C11404" s="399" t="s">
        <v>69</v>
      </c>
      <c r="D11404" s="401">
        <v>8.5299999999999994</v>
      </c>
    </row>
    <row r="11405" spans="1:4" x14ac:dyDescent="0.25">
      <c r="A11405" s="399">
        <v>1323</v>
      </c>
      <c r="B11405" s="400" t="s">
        <v>17796</v>
      </c>
      <c r="C11405" s="399" t="s">
        <v>69</v>
      </c>
      <c r="D11405" s="401">
        <v>8.5299999999999994</v>
      </c>
    </row>
    <row r="11406" spans="1:4" x14ac:dyDescent="0.25">
      <c r="A11406" s="399">
        <v>1319</v>
      </c>
      <c r="B11406" s="400" t="s">
        <v>17797</v>
      </c>
      <c r="C11406" s="399" t="s">
        <v>69</v>
      </c>
      <c r="D11406" s="401">
        <v>7.18</v>
      </c>
    </row>
    <row r="11407" spans="1:4" x14ac:dyDescent="0.25">
      <c r="A11407" s="399">
        <v>11026</v>
      </c>
      <c r="B11407" s="400" t="s">
        <v>17798</v>
      </c>
      <c r="C11407" s="399" t="s">
        <v>69</v>
      </c>
      <c r="D11407" s="401">
        <v>9.8800000000000008</v>
      </c>
    </row>
    <row r="11408" spans="1:4" x14ac:dyDescent="0.25">
      <c r="A11408" s="399">
        <v>11027</v>
      </c>
      <c r="B11408" s="400" t="s">
        <v>17799</v>
      </c>
      <c r="C11408" s="399" t="s">
        <v>69</v>
      </c>
      <c r="D11408" s="401">
        <v>10.29</v>
      </c>
    </row>
    <row r="11409" spans="1:4" x14ac:dyDescent="0.25">
      <c r="A11409" s="399">
        <v>11046</v>
      </c>
      <c r="B11409" s="400" t="s">
        <v>17800</v>
      </c>
      <c r="C11409" s="399" t="s">
        <v>69</v>
      </c>
      <c r="D11409" s="401">
        <v>9.85</v>
      </c>
    </row>
    <row r="11410" spans="1:4" x14ac:dyDescent="0.25">
      <c r="A11410" s="399">
        <v>11047</v>
      </c>
      <c r="B11410" s="400" t="s">
        <v>17801</v>
      </c>
      <c r="C11410" s="399" t="s">
        <v>69</v>
      </c>
      <c r="D11410" s="401">
        <v>10.74</v>
      </c>
    </row>
    <row r="11411" spans="1:4" x14ac:dyDescent="0.25">
      <c r="A11411" s="399">
        <v>43668</v>
      </c>
      <c r="B11411" s="400" t="s">
        <v>17802</v>
      </c>
      <c r="C11411" s="399" t="s">
        <v>69</v>
      </c>
      <c r="D11411" s="401">
        <v>9.48</v>
      </c>
    </row>
    <row r="11412" spans="1:4" x14ac:dyDescent="0.25">
      <c r="A11412" s="399">
        <v>11049</v>
      </c>
      <c r="B11412" s="400" t="s">
        <v>17803</v>
      </c>
      <c r="C11412" s="399" t="s">
        <v>69</v>
      </c>
      <c r="D11412" s="401">
        <v>10.27</v>
      </c>
    </row>
    <row r="11413" spans="1:4" x14ac:dyDescent="0.25">
      <c r="A11413" s="399">
        <v>43106</v>
      </c>
      <c r="B11413" s="400" t="s">
        <v>17804</v>
      </c>
      <c r="C11413" s="399" t="s">
        <v>69</v>
      </c>
      <c r="D11413" s="401">
        <v>10.33</v>
      </c>
    </row>
    <row r="11414" spans="1:4" x14ac:dyDescent="0.25">
      <c r="A11414" s="399">
        <v>11051</v>
      </c>
      <c r="B11414" s="400" t="s">
        <v>17805</v>
      </c>
      <c r="C11414" s="399" t="s">
        <v>69</v>
      </c>
      <c r="D11414" s="401">
        <v>10.78</v>
      </c>
    </row>
    <row r="11415" spans="1:4" x14ac:dyDescent="0.25">
      <c r="A11415" s="399">
        <v>11061</v>
      </c>
      <c r="B11415" s="400" t="s">
        <v>17806</v>
      </c>
      <c r="C11415" s="399" t="s">
        <v>69</v>
      </c>
      <c r="D11415" s="401">
        <v>12.94</v>
      </c>
    </row>
    <row r="11416" spans="1:4" x14ac:dyDescent="0.25">
      <c r="A11416" s="399">
        <v>43667</v>
      </c>
      <c r="B11416" s="400" t="s">
        <v>17807</v>
      </c>
      <c r="C11416" s="399" t="s">
        <v>69</v>
      </c>
      <c r="D11416" s="401">
        <v>9.4</v>
      </c>
    </row>
    <row r="11417" spans="1:4" x14ac:dyDescent="0.25">
      <c r="A11417" s="399">
        <v>1333</v>
      </c>
      <c r="B11417" s="400" t="s">
        <v>17808</v>
      </c>
      <c r="C11417" s="399" t="s">
        <v>69</v>
      </c>
      <c r="D11417" s="401">
        <v>7.83</v>
      </c>
    </row>
    <row r="11418" spans="1:4" x14ac:dyDescent="0.25">
      <c r="A11418" s="399">
        <v>1330</v>
      </c>
      <c r="B11418" s="400" t="s">
        <v>17809</v>
      </c>
      <c r="C11418" s="399" t="s">
        <v>69</v>
      </c>
      <c r="D11418" s="401">
        <v>7.76</v>
      </c>
    </row>
    <row r="11419" spans="1:4" x14ac:dyDescent="0.25">
      <c r="A11419" s="399">
        <v>10957</v>
      </c>
      <c r="B11419" s="400" t="s">
        <v>17810</v>
      </c>
      <c r="C11419" s="399" t="s">
        <v>69</v>
      </c>
      <c r="D11419" s="401">
        <v>8.94</v>
      </c>
    </row>
    <row r="11420" spans="1:4" x14ac:dyDescent="0.25">
      <c r="A11420" s="399">
        <v>1332</v>
      </c>
      <c r="B11420" s="400" t="s">
        <v>17811</v>
      </c>
      <c r="C11420" s="399" t="s">
        <v>69</v>
      </c>
      <c r="D11420" s="401">
        <v>7.95</v>
      </c>
    </row>
    <row r="11421" spans="1:4" x14ac:dyDescent="0.25">
      <c r="A11421" s="399">
        <v>1334</v>
      </c>
      <c r="B11421" s="400" t="s">
        <v>17812</v>
      </c>
      <c r="C11421" s="399" t="s">
        <v>69</v>
      </c>
      <c r="D11421" s="401">
        <v>8.82</v>
      </c>
    </row>
    <row r="11422" spans="1:4" x14ac:dyDescent="0.25">
      <c r="A11422" s="399">
        <v>1335</v>
      </c>
      <c r="B11422" s="400" t="s">
        <v>17813</v>
      </c>
      <c r="C11422" s="399" t="s">
        <v>69</v>
      </c>
      <c r="D11422" s="401">
        <v>9.11</v>
      </c>
    </row>
    <row r="11423" spans="1:4" x14ac:dyDescent="0.25">
      <c r="A11423" s="399">
        <v>40425</v>
      </c>
      <c r="B11423" s="400" t="s">
        <v>17814</v>
      </c>
      <c r="C11423" s="399" t="s">
        <v>69</v>
      </c>
      <c r="D11423" s="401">
        <v>7.8</v>
      </c>
    </row>
    <row r="11424" spans="1:4" x14ac:dyDescent="0.25">
      <c r="A11424" s="399">
        <v>1337</v>
      </c>
      <c r="B11424" s="400" t="s">
        <v>17815</v>
      </c>
      <c r="C11424" s="399" t="s">
        <v>69</v>
      </c>
      <c r="D11424" s="401">
        <v>8.94</v>
      </c>
    </row>
    <row r="11425" spans="1:4" x14ac:dyDescent="0.25">
      <c r="A11425" s="399">
        <v>1338</v>
      </c>
      <c r="B11425" s="400" t="s">
        <v>17816</v>
      </c>
      <c r="C11425" s="399" t="s">
        <v>75</v>
      </c>
      <c r="D11425" s="401">
        <v>36.26</v>
      </c>
    </row>
    <row r="11426" spans="1:4" x14ac:dyDescent="0.25">
      <c r="A11426" s="399">
        <v>1340</v>
      </c>
      <c r="B11426" s="400" t="s">
        <v>17817</v>
      </c>
      <c r="C11426" s="399" t="s">
        <v>75</v>
      </c>
      <c r="D11426" s="401">
        <v>41.92</v>
      </c>
    </row>
    <row r="11427" spans="1:4" x14ac:dyDescent="0.25">
      <c r="A11427" s="399">
        <v>1341</v>
      </c>
      <c r="B11427" s="400" t="s">
        <v>17818</v>
      </c>
      <c r="C11427" s="399" t="s">
        <v>75</v>
      </c>
      <c r="D11427" s="401">
        <v>40.369999999999997</v>
      </c>
    </row>
    <row r="11428" spans="1:4" x14ac:dyDescent="0.25">
      <c r="A11428" s="399">
        <v>34659</v>
      </c>
      <c r="B11428" s="400" t="s">
        <v>17819</v>
      </c>
      <c r="C11428" s="399" t="s">
        <v>75</v>
      </c>
      <c r="D11428" s="401">
        <v>45.41</v>
      </c>
    </row>
    <row r="11429" spans="1:4" x14ac:dyDescent="0.25">
      <c r="A11429" s="399">
        <v>34514</v>
      </c>
      <c r="B11429" s="400" t="s">
        <v>17820</v>
      </c>
      <c r="C11429" s="399" t="s">
        <v>75</v>
      </c>
      <c r="D11429" s="401">
        <v>50.3</v>
      </c>
    </row>
    <row r="11430" spans="1:4" x14ac:dyDescent="0.25">
      <c r="A11430" s="399">
        <v>34660</v>
      </c>
      <c r="B11430" s="400" t="s">
        <v>17821</v>
      </c>
      <c r="C11430" s="399" t="s">
        <v>75</v>
      </c>
      <c r="D11430" s="401">
        <v>63.83</v>
      </c>
    </row>
    <row r="11431" spans="1:4" x14ac:dyDescent="0.25">
      <c r="A11431" s="399">
        <v>34661</v>
      </c>
      <c r="B11431" s="400" t="s">
        <v>17822</v>
      </c>
      <c r="C11431" s="399" t="s">
        <v>75</v>
      </c>
      <c r="D11431" s="401">
        <v>91.68</v>
      </c>
    </row>
    <row r="11432" spans="1:4" x14ac:dyDescent="0.25">
      <c r="A11432" s="399">
        <v>34667</v>
      </c>
      <c r="B11432" s="400" t="s">
        <v>17823</v>
      </c>
      <c r="C11432" s="399" t="s">
        <v>75</v>
      </c>
      <c r="D11432" s="401">
        <v>33.200000000000003</v>
      </c>
    </row>
    <row r="11433" spans="1:4" x14ac:dyDescent="0.25">
      <c r="A11433" s="399">
        <v>34668</v>
      </c>
      <c r="B11433" s="400" t="s">
        <v>17824</v>
      </c>
      <c r="C11433" s="399" t="s">
        <v>75</v>
      </c>
      <c r="D11433" s="401">
        <v>43.39</v>
      </c>
    </row>
    <row r="11434" spans="1:4" x14ac:dyDescent="0.25">
      <c r="A11434" s="399">
        <v>34741</v>
      </c>
      <c r="B11434" s="400" t="s">
        <v>17825</v>
      </c>
      <c r="C11434" s="399" t="s">
        <v>75</v>
      </c>
      <c r="D11434" s="401">
        <v>47.74</v>
      </c>
    </row>
    <row r="11435" spans="1:4" x14ac:dyDescent="0.25">
      <c r="A11435" s="399">
        <v>34664</v>
      </c>
      <c r="B11435" s="400" t="s">
        <v>17826</v>
      </c>
      <c r="C11435" s="399" t="s">
        <v>75</v>
      </c>
      <c r="D11435" s="401">
        <v>52.09</v>
      </c>
    </row>
    <row r="11436" spans="1:4" x14ac:dyDescent="0.25">
      <c r="A11436" s="399">
        <v>34665</v>
      </c>
      <c r="B11436" s="400" t="s">
        <v>17827</v>
      </c>
      <c r="C11436" s="399" t="s">
        <v>75</v>
      </c>
      <c r="D11436" s="401">
        <v>64.67</v>
      </c>
    </row>
    <row r="11437" spans="1:4" x14ac:dyDescent="0.25">
      <c r="A11437" s="399">
        <v>34666</v>
      </c>
      <c r="B11437" s="400" t="s">
        <v>17828</v>
      </c>
      <c r="C11437" s="399" t="s">
        <v>75</v>
      </c>
      <c r="D11437" s="401">
        <v>97.68</v>
      </c>
    </row>
    <row r="11438" spans="1:4" x14ac:dyDescent="0.25">
      <c r="A11438" s="399">
        <v>34669</v>
      </c>
      <c r="B11438" s="400" t="s">
        <v>17829</v>
      </c>
      <c r="C11438" s="399" t="s">
        <v>75</v>
      </c>
      <c r="D11438" s="401">
        <v>35.81</v>
      </c>
    </row>
    <row r="11439" spans="1:4" x14ac:dyDescent="0.25">
      <c r="A11439" s="399">
        <v>34670</v>
      </c>
      <c r="B11439" s="400" t="s">
        <v>17830</v>
      </c>
      <c r="C11439" s="399" t="s">
        <v>75</v>
      </c>
      <c r="D11439" s="401">
        <v>43.8</v>
      </c>
    </row>
    <row r="11440" spans="1:4" x14ac:dyDescent="0.25">
      <c r="A11440" s="399">
        <v>34671</v>
      </c>
      <c r="B11440" s="400" t="s">
        <v>17831</v>
      </c>
      <c r="C11440" s="399" t="s">
        <v>75</v>
      </c>
      <c r="D11440" s="401">
        <v>36.56</v>
      </c>
    </row>
    <row r="11441" spans="1:4" x14ac:dyDescent="0.25">
      <c r="A11441" s="399">
        <v>34672</v>
      </c>
      <c r="B11441" s="400" t="s">
        <v>17832</v>
      </c>
      <c r="C11441" s="399" t="s">
        <v>75</v>
      </c>
      <c r="D11441" s="401">
        <v>38.56</v>
      </c>
    </row>
    <row r="11442" spans="1:4" x14ac:dyDescent="0.25">
      <c r="A11442" s="399">
        <v>34673</v>
      </c>
      <c r="B11442" s="400" t="s">
        <v>17833</v>
      </c>
      <c r="C11442" s="399" t="s">
        <v>75</v>
      </c>
      <c r="D11442" s="401">
        <v>47.05</v>
      </c>
    </row>
    <row r="11443" spans="1:4" x14ac:dyDescent="0.25">
      <c r="A11443" s="399">
        <v>34674</v>
      </c>
      <c r="B11443" s="400" t="s">
        <v>17834</v>
      </c>
      <c r="C11443" s="399" t="s">
        <v>75</v>
      </c>
      <c r="D11443" s="401">
        <v>62.55</v>
      </c>
    </row>
    <row r="11444" spans="1:4" x14ac:dyDescent="0.25">
      <c r="A11444" s="399">
        <v>34675</v>
      </c>
      <c r="B11444" s="400" t="s">
        <v>17835</v>
      </c>
      <c r="C11444" s="399" t="s">
        <v>75</v>
      </c>
      <c r="D11444" s="401">
        <v>76.260000000000005</v>
      </c>
    </row>
    <row r="11445" spans="1:4" x14ac:dyDescent="0.25">
      <c r="A11445" s="399">
        <v>34676</v>
      </c>
      <c r="B11445" s="400" t="s">
        <v>17836</v>
      </c>
      <c r="C11445" s="399" t="s">
        <v>75</v>
      </c>
      <c r="D11445" s="401">
        <v>21.95</v>
      </c>
    </row>
    <row r="11446" spans="1:4" x14ac:dyDescent="0.25">
      <c r="A11446" s="399">
        <v>34677</v>
      </c>
      <c r="B11446" s="400" t="s">
        <v>17837</v>
      </c>
      <c r="C11446" s="399" t="s">
        <v>75</v>
      </c>
      <c r="D11446" s="401">
        <v>29.52</v>
      </c>
    </row>
    <row r="11447" spans="1:4" x14ac:dyDescent="0.25">
      <c r="A11447" s="399">
        <v>43126</v>
      </c>
      <c r="B11447" s="400" t="s">
        <v>17838</v>
      </c>
      <c r="C11447" s="399" t="s">
        <v>75</v>
      </c>
      <c r="D11447" s="401">
        <v>109.45</v>
      </c>
    </row>
    <row r="11448" spans="1:4" x14ac:dyDescent="0.25">
      <c r="A11448" s="399">
        <v>43124</v>
      </c>
      <c r="B11448" s="400" t="s">
        <v>17839</v>
      </c>
      <c r="C11448" s="399" t="s">
        <v>75</v>
      </c>
      <c r="D11448" s="401">
        <v>127.8</v>
      </c>
    </row>
    <row r="11449" spans="1:4" x14ac:dyDescent="0.25">
      <c r="A11449" s="399">
        <v>43125</v>
      </c>
      <c r="B11449" s="400" t="s">
        <v>17840</v>
      </c>
      <c r="C11449" s="399" t="s">
        <v>75</v>
      </c>
      <c r="D11449" s="401">
        <v>165.74</v>
      </c>
    </row>
    <row r="11450" spans="1:4" x14ac:dyDescent="0.25">
      <c r="A11450" s="399">
        <v>40623</v>
      </c>
      <c r="B11450" s="400" t="s">
        <v>21664</v>
      </c>
      <c r="C11450" s="399" t="s">
        <v>13764</v>
      </c>
      <c r="D11450" s="401">
        <v>87.11</v>
      </c>
    </row>
    <row r="11451" spans="1:4" x14ac:dyDescent="0.25">
      <c r="A11451" s="399">
        <v>43701</v>
      </c>
      <c r="B11451" s="400" t="s">
        <v>17841</v>
      </c>
      <c r="C11451" s="399" t="s">
        <v>69</v>
      </c>
      <c r="D11451" s="401">
        <v>40</v>
      </c>
    </row>
    <row r="11452" spans="1:4" x14ac:dyDescent="0.25">
      <c r="A11452" s="399">
        <v>1345</v>
      </c>
      <c r="B11452" s="400" t="s">
        <v>17842</v>
      </c>
      <c r="C11452" s="399" t="s">
        <v>75</v>
      </c>
      <c r="D11452" s="401">
        <v>64.290000000000006</v>
      </c>
    </row>
    <row r="11453" spans="1:4" x14ac:dyDescent="0.25">
      <c r="A11453" s="399">
        <v>1346</v>
      </c>
      <c r="B11453" s="400" t="s">
        <v>17843</v>
      </c>
      <c r="C11453" s="399" t="s">
        <v>75</v>
      </c>
      <c r="D11453" s="401">
        <v>37.4</v>
      </c>
    </row>
    <row r="11454" spans="1:4" x14ac:dyDescent="0.25">
      <c r="A11454" s="399">
        <v>1347</v>
      </c>
      <c r="B11454" s="400" t="s">
        <v>17844</v>
      </c>
      <c r="C11454" s="399" t="s">
        <v>75</v>
      </c>
      <c r="D11454" s="401">
        <v>46.34</v>
      </c>
    </row>
    <row r="11455" spans="1:4" x14ac:dyDescent="0.25">
      <c r="A11455" s="399">
        <v>43678</v>
      </c>
      <c r="B11455" s="400" t="s">
        <v>17845</v>
      </c>
      <c r="C11455" s="399" t="s">
        <v>75</v>
      </c>
      <c r="D11455" s="401">
        <v>53.75</v>
      </c>
    </row>
    <row r="11456" spans="1:4" x14ac:dyDescent="0.25">
      <c r="A11456" s="399">
        <v>43680</v>
      </c>
      <c r="B11456" s="400" t="s">
        <v>17846</v>
      </c>
      <c r="C11456" s="399" t="s">
        <v>75</v>
      </c>
      <c r="D11456" s="401">
        <v>77.430000000000007</v>
      </c>
    </row>
    <row r="11457" spans="1:4" x14ac:dyDescent="0.25">
      <c r="A11457" s="399">
        <v>43679</v>
      </c>
      <c r="B11457" s="400" t="s">
        <v>17847</v>
      </c>
      <c r="C11457" s="399" t="s">
        <v>75</v>
      </c>
      <c r="D11457" s="401">
        <v>27.17</v>
      </c>
    </row>
    <row r="11458" spans="1:4" x14ac:dyDescent="0.25">
      <c r="A11458" s="399">
        <v>1355</v>
      </c>
      <c r="B11458" s="400" t="s">
        <v>17848</v>
      </c>
      <c r="C11458" s="399" t="s">
        <v>75</v>
      </c>
      <c r="D11458" s="401">
        <v>30.92</v>
      </c>
    </row>
    <row r="11459" spans="1:4" x14ac:dyDescent="0.25">
      <c r="A11459" s="399">
        <v>1358</v>
      </c>
      <c r="B11459" s="400" t="s">
        <v>17849</v>
      </c>
      <c r="C11459" s="399" t="s">
        <v>75</v>
      </c>
      <c r="D11459" s="401">
        <v>37.96</v>
      </c>
    </row>
    <row r="11460" spans="1:4" x14ac:dyDescent="0.25">
      <c r="A11460" s="399">
        <v>43677</v>
      </c>
      <c r="B11460" s="400" t="s">
        <v>17850</v>
      </c>
      <c r="C11460" s="399" t="s">
        <v>75</v>
      </c>
      <c r="D11460" s="401">
        <v>47.1</v>
      </c>
    </row>
    <row r="11461" spans="1:4" x14ac:dyDescent="0.25">
      <c r="A11461" s="399">
        <v>43682</v>
      </c>
      <c r="B11461" s="400" t="s">
        <v>17851</v>
      </c>
      <c r="C11461" s="399" t="s">
        <v>75</v>
      </c>
      <c r="D11461" s="401">
        <v>14.44</v>
      </c>
    </row>
    <row r="11462" spans="1:4" x14ac:dyDescent="0.25">
      <c r="A11462" s="399">
        <v>43681</v>
      </c>
      <c r="B11462" s="400" t="s">
        <v>17852</v>
      </c>
      <c r="C11462" s="399" t="s">
        <v>75</v>
      </c>
      <c r="D11462" s="401">
        <v>23.92</v>
      </c>
    </row>
    <row r="11463" spans="1:4" x14ac:dyDescent="0.25">
      <c r="A11463" s="399">
        <v>45248</v>
      </c>
      <c r="B11463" s="400" t="s">
        <v>21624</v>
      </c>
      <c r="C11463" s="399" t="s">
        <v>16729</v>
      </c>
      <c r="D11463" s="401">
        <v>65.3</v>
      </c>
    </row>
    <row r="11464" spans="1:4" x14ac:dyDescent="0.25">
      <c r="A11464" s="399">
        <v>45243</v>
      </c>
      <c r="B11464" s="400" t="s">
        <v>21625</v>
      </c>
      <c r="C11464" s="399" t="s">
        <v>16729</v>
      </c>
      <c r="D11464" s="401">
        <v>211.16</v>
      </c>
    </row>
    <row r="11465" spans="1:4" x14ac:dyDescent="0.25">
      <c r="A11465" s="399">
        <v>45252</v>
      </c>
      <c r="B11465" s="400" t="s">
        <v>21626</v>
      </c>
      <c r="C11465" s="399" t="s">
        <v>16729</v>
      </c>
      <c r="D11465" s="401">
        <v>37.04</v>
      </c>
    </row>
    <row r="11466" spans="1:4" x14ac:dyDescent="0.25">
      <c r="A11466" s="399">
        <v>45246</v>
      </c>
      <c r="B11466" s="400" t="s">
        <v>21627</v>
      </c>
      <c r="C11466" s="399" t="s">
        <v>16729</v>
      </c>
      <c r="D11466" s="401">
        <v>171.63</v>
      </c>
    </row>
    <row r="11467" spans="1:4" x14ac:dyDescent="0.25">
      <c r="A11467" s="399">
        <v>20971</v>
      </c>
      <c r="B11467" s="400" t="s">
        <v>17853</v>
      </c>
      <c r="C11467" s="399" t="s">
        <v>16729</v>
      </c>
      <c r="D11467" s="401">
        <v>31.42</v>
      </c>
    </row>
    <row r="11468" spans="1:4" x14ac:dyDescent="0.25">
      <c r="A11468" s="399">
        <v>45247</v>
      </c>
      <c r="B11468" s="400" t="s">
        <v>21628</v>
      </c>
      <c r="C11468" s="399" t="s">
        <v>16729</v>
      </c>
      <c r="D11468" s="401">
        <v>24.89</v>
      </c>
    </row>
    <row r="11469" spans="1:4" x14ac:dyDescent="0.25">
      <c r="A11469" s="399">
        <v>39746</v>
      </c>
      <c r="B11469" s="400" t="s">
        <v>17854</v>
      </c>
      <c r="C11469" s="399" t="s">
        <v>16729</v>
      </c>
      <c r="D11469" s="401">
        <v>90.66</v>
      </c>
    </row>
    <row r="11470" spans="1:4" x14ac:dyDescent="0.25">
      <c r="A11470" s="399">
        <v>13279</v>
      </c>
      <c r="B11470" s="400" t="s">
        <v>17855</v>
      </c>
      <c r="C11470" s="399" t="s">
        <v>69</v>
      </c>
      <c r="D11470" s="401">
        <v>22.95</v>
      </c>
    </row>
    <row r="11471" spans="1:4" x14ac:dyDescent="0.25">
      <c r="A11471" s="399">
        <v>11977</v>
      </c>
      <c r="B11471" s="400" t="s">
        <v>17856</v>
      </c>
      <c r="C11471" s="399" t="s">
        <v>16729</v>
      </c>
      <c r="D11471" s="401">
        <v>11.89</v>
      </c>
    </row>
    <row r="11472" spans="1:4" x14ac:dyDescent="0.25">
      <c r="A11472" s="399">
        <v>11976</v>
      </c>
      <c r="B11472" s="400" t="s">
        <v>17857</v>
      </c>
      <c r="C11472" s="399" t="s">
        <v>16729</v>
      </c>
      <c r="D11472" s="401">
        <v>1.33</v>
      </c>
    </row>
    <row r="11473" spans="1:4" x14ac:dyDescent="0.25">
      <c r="A11473" s="399">
        <v>11975</v>
      </c>
      <c r="B11473" s="400" t="s">
        <v>17858</v>
      </c>
      <c r="C11473" s="399" t="s">
        <v>16729</v>
      </c>
      <c r="D11473" s="401">
        <v>26.06</v>
      </c>
    </row>
    <row r="11474" spans="1:4" x14ac:dyDescent="0.25">
      <c r="A11474" s="399">
        <v>1368</v>
      </c>
      <c r="B11474" s="400" t="s">
        <v>17859</v>
      </c>
      <c r="C11474" s="399" t="s">
        <v>16729</v>
      </c>
      <c r="D11474" s="401">
        <v>92</v>
      </c>
    </row>
    <row r="11475" spans="1:4" x14ac:dyDescent="0.25">
      <c r="A11475" s="399">
        <v>1367</v>
      </c>
      <c r="B11475" s="400" t="s">
        <v>17860</v>
      </c>
      <c r="C11475" s="399" t="s">
        <v>16729</v>
      </c>
      <c r="D11475" s="401">
        <v>297.58999999999997</v>
      </c>
    </row>
    <row r="11476" spans="1:4" x14ac:dyDescent="0.25">
      <c r="A11476" s="399">
        <v>1380</v>
      </c>
      <c r="B11476" s="400" t="s">
        <v>17861</v>
      </c>
      <c r="C11476" s="399" t="s">
        <v>69</v>
      </c>
      <c r="D11476" s="401">
        <v>4.1500000000000004</v>
      </c>
    </row>
    <row r="11477" spans="1:4" x14ac:dyDescent="0.25">
      <c r="A11477" s="399">
        <v>1375</v>
      </c>
      <c r="B11477" s="400" t="s">
        <v>17862</v>
      </c>
      <c r="C11477" s="399" t="s">
        <v>69</v>
      </c>
      <c r="D11477" s="401">
        <v>17.149999999999999</v>
      </c>
    </row>
    <row r="11478" spans="1:4" x14ac:dyDescent="0.25">
      <c r="A11478" s="399">
        <v>1379</v>
      </c>
      <c r="B11478" s="400" t="s">
        <v>17863</v>
      </c>
      <c r="C11478" s="399" t="s">
        <v>69</v>
      </c>
      <c r="D11478" s="401">
        <v>0.62</v>
      </c>
    </row>
    <row r="11479" spans="1:4" x14ac:dyDescent="0.25">
      <c r="A11479" s="399">
        <v>13284</v>
      </c>
      <c r="B11479" s="400" t="s">
        <v>17864</v>
      </c>
      <c r="C11479" s="399" t="s">
        <v>69</v>
      </c>
      <c r="D11479" s="401">
        <v>0.56000000000000005</v>
      </c>
    </row>
    <row r="11480" spans="1:4" x14ac:dyDescent="0.25">
      <c r="A11480" s="399">
        <v>44528</v>
      </c>
      <c r="B11480" s="400" t="s">
        <v>17865</v>
      </c>
      <c r="C11480" s="399" t="s">
        <v>69</v>
      </c>
      <c r="D11480" s="401">
        <v>3.3</v>
      </c>
    </row>
    <row r="11481" spans="1:4" x14ac:dyDescent="0.25">
      <c r="A11481" s="399">
        <v>34753</v>
      </c>
      <c r="B11481" s="400" t="s">
        <v>17866</v>
      </c>
      <c r="C11481" s="399" t="s">
        <v>69</v>
      </c>
      <c r="D11481" s="401">
        <v>0.6</v>
      </c>
    </row>
    <row r="11482" spans="1:4" x14ac:dyDescent="0.25">
      <c r="A11482" s="399">
        <v>420</v>
      </c>
      <c r="B11482" s="400" t="s">
        <v>17867</v>
      </c>
      <c r="C11482" s="399" t="s">
        <v>16729</v>
      </c>
      <c r="D11482" s="401">
        <v>27.2</v>
      </c>
    </row>
    <row r="11483" spans="1:4" x14ac:dyDescent="0.25">
      <c r="A11483" s="399">
        <v>12327</v>
      </c>
      <c r="B11483" s="400" t="s">
        <v>17868</v>
      </c>
      <c r="C11483" s="399" t="s">
        <v>16729</v>
      </c>
      <c r="D11483" s="401">
        <v>32.4</v>
      </c>
    </row>
    <row r="11484" spans="1:4" x14ac:dyDescent="0.25">
      <c r="A11484" s="399">
        <v>36148</v>
      </c>
      <c r="B11484" s="400" t="s">
        <v>17869</v>
      </c>
      <c r="C11484" s="399" t="s">
        <v>16729</v>
      </c>
      <c r="D11484" s="401">
        <v>170.81</v>
      </c>
    </row>
    <row r="11485" spans="1:4" x14ac:dyDescent="0.25">
      <c r="A11485" s="399">
        <v>12329</v>
      </c>
      <c r="B11485" s="400" t="s">
        <v>17870</v>
      </c>
      <c r="C11485" s="399" t="s">
        <v>69</v>
      </c>
      <c r="D11485" s="401">
        <v>134.66999999999999</v>
      </c>
    </row>
    <row r="11486" spans="1:4" x14ac:dyDescent="0.25">
      <c r="A11486" s="399">
        <v>1339</v>
      </c>
      <c r="B11486" s="400" t="s">
        <v>17871</v>
      </c>
      <c r="C11486" s="399" t="s">
        <v>69</v>
      </c>
      <c r="D11486" s="401">
        <v>36.35</v>
      </c>
    </row>
    <row r="11487" spans="1:4" x14ac:dyDescent="0.25">
      <c r="A11487" s="399">
        <v>44396</v>
      </c>
      <c r="B11487" s="400" t="s">
        <v>17872</v>
      </c>
      <c r="C11487" s="399" t="s">
        <v>69</v>
      </c>
      <c r="D11487" s="401">
        <v>44.82</v>
      </c>
    </row>
    <row r="11488" spans="1:4" x14ac:dyDescent="0.25">
      <c r="A11488" s="399">
        <v>44327</v>
      </c>
      <c r="B11488" s="400" t="s">
        <v>17873</v>
      </c>
      <c r="C11488" s="399" t="s">
        <v>80</v>
      </c>
      <c r="D11488" s="401">
        <v>152.43</v>
      </c>
    </row>
    <row r="11489" spans="1:4" x14ac:dyDescent="0.25">
      <c r="A11489" s="399">
        <v>37418</v>
      </c>
      <c r="B11489" s="400" t="s">
        <v>17874</v>
      </c>
      <c r="C11489" s="399" t="s">
        <v>16729</v>
      </c>
      <c r="D11489" s="401">
        <v>15.68</v>
      </c>
    </row>
    <row r="11490" spans="1:4" x14ac:dyDescent="0.25">
      <c r="A11490" s="399">
        <v>37419</v>
      </c>
      <c r="B11490" s="400" t="s">
        <v>17875</v>
      </c>
      <c r="C11490" s="399" t="s">
        <v>16729</v>
      </c>
      <c r="D11490" s="401">
        <v>16.100000000000001</v>
      </c>
    </row>
    <row r="11491" spans="1:4" x14ac:dyDescent="0.25">
      <c r="A11491" s="399">
        <v>1427</v>
      </c>
      <c r="B11491" s="400" t="s">
        <v>17876</v>
      </c>
      <c r="C11491" s="399" t="s">
        <v>16729</v>
      </c>
      <c r="D11491" s="401">
        <v>21.8</v>
      </c>
    </row>
    <row r="11492" spans="1:4" x14ac:dyDescent="0.25">
      <c r="A11492" s="399">
        <v>1402</v>
      </c>
      <c r="B11492" s="400" t="s">
        <v>17877</v>
      </c>
      <c r="C11492" s="399" t="s">
        <v>16729</v>
      </c>
      <c r="D11492" s="401">
        <v>7.54</v>
      </c>
    </row>
    <row r="11493" spans="1:4" x14ac:dyDescent="0.25">
      <c r="A11493" s="399">
        <v>1420</v>
      </c>
      <c r="B11493" s="400" t="s">
        <v>17878</v>
      </c>
      <c r="C11493" s="399" t="s">
        <v>16729</v>
      </c>
      <c r="D11493" s="401">
        <v>9.6999999999999993</v>
      </c>
    </row>
    <row r="11494" spans="1:4" x14ac:dyDescent="0.25">
      <c r="A11494" s="399">
        <v>1419</v>
      </c>
      <c r="B11494" s="400" t="s">
        <v>17879</v>
      </c>
      <c r="C11494" s="399" t="s">
        <v>16729</v>
      </c>
      <c r="D11494" s="401">
        <v>11.72</v>
      </c>
    </row>
    <row r="11495" spans="1:4" x14ac:dyDescent="0.25">
      <c r="A11495" s="399">
        <v>1414</v>
      </c>
      <c r="B11495" s="400" t="s">
        <v>17880</v>
      </c>
      <c r="C11495" s="399" t="s">
        <v>16729</v>
      </c>
      <c r="D11495" s="401">
        <v>11.47</v>
      </c>
    </row>
    <row r="11496" spans="1:4" x14ac:dyDescent="0.25">
      <c r="A11496" s="399">
        <v>1413</v>
      </c>
      <c r="B11496" s="400" t="s">
        <v>17881</v>
      </c>
      <c r="C11496" s="399" t="s">
        <v>16729</v>
      </c>
      <c r="D11496" s="401">
        <v>16.940000000000001</v>
      </c>
    </row>
    <row r="11497" spans="1:4" x14ac:dyDescent="0.25">
      <c r="A11497" s="399">
        <v>1412</v>
      </c>
      <c r="B11497" s="400" t="s">
        <v>17882</v>
      </c>
      <c r="C11497" s="399" t="s">
        <v>16729</v>
      </c>
      <c r="D11497" s="401">
        <v>14.35</v>
      </c>
    </row>
    <row r="11498" spans="1:4" x14ac:dyDescent="0.25">
      <c r="A11498" s="399">
        <v>1406</v>
      </c>
      <c r="B11498" s="400" t="s">
        <v>17883</v>
      </c>
      <c r="C11498" s="399" t="s">
        <v>16729</v>
      </c>
      <c r="D11498" s="401">
        <v>17.309999999999999</v>
      </c>
    </row>
    <row r="11499" spans="1:4" x14ac:dyDescent="0.25">
      <c r="A11499" s="399">
        <v>45237</v>
      </c>
      <c r="B11499" s="400" t="s">
        <v>21629</v>
      </c>
      <c r="C11499" s="399" t="s">
        <v>16729</v>
      </c>
      <c r="D11499" s="401">
        <v>19.86</v>
      </c>
    </row>
    <row r="11500" spans="1:4" x14ac:dyDescent="0.25">
      <c r="A11500" s="399">
        <v>11281</v>
      </c>
      <c r="B11500" s="400" t="s">
        <v>17884</v>
      </c>
      <c r="C11500" s="399" t="s">
        <v>16729</v>
      </c>
      <c r="D11500" s="401">
        <v>13032.95</v>
      </c>
    </row>
    <row r="11501" spans="1:4" x14ac:dyDescent="0.25">
      <c r="A11501" s="399">
        <v>1442</v>
      </c>
      <c r="B11501" s="400" t="s">
        <v>17885</v>
      </c>
      <c r="C11501" s="399" t="s">
        <v>16729</v>
      </c>
      <c r="D11501" s="401">
        <v>10941.06</v>
      </c>
    </row>
    <row r="11502" spans="1:4" x14ac:dyDescent="0.25">
      <c r="A11502" s="399">
        <v>13457</v>
      </c>
      <c r="B11502" s="400" t="s">
        <v>17886</v>
      </c>
      <c r="C11502" s="399" t="s">
        <v>16729</v>
      </c>
      <c r="D11502" s="401">
        <v>9444.16</v>
      </c>
    </row>
    <row r="11503" spans="1:4" x14ac:dyDescent="0.25">
      <c r="A11503" s="399">
        <v>40699</v>
      </c>
      <c r="B11503" s="400" t="s">
        <v>17887</v>
      </c>
      <c r="C11503" s="399" t="s">
        <v>16729</v>
      </c>
      <c r="D11503" s="401">
        <v>7300.7</v>
      </c>
    </row>
    <row r="11504" spans="1:4" x14ac:dyDescent="0.25">
      <c r="A11504" s="399">
        <v>40701</v>
      </c>
      <c r="B11504" s="400" t="s">
        <v>17888</v>
      </c>
      <c r="C11504" s="399" t="s">
        <v>16729</v>
      </c>
      <c r="D11504" s="401">
        <v>129086.35</v>
      </c>
    </row>
    <row r="11505" spans="1:4" x14ac:dyDescent="0.25">
      <c r="A11505" s="399">
        <v>40700</v>
      </c>
      <c r="B11505" s="400" t="s">
        <v>17889</v>
      </c>
      <c r="C11505" s="399" t="s">
        <v>16729</v>
      </c>
      <c r="D11505" s="401">
        <v>16995.07</v>
      </c>
    </row>
    <row r="11506" spans="1:4" x14ac:dyDescent="0.25">
      <c r="A11506" s="399">
        <v>13458</v>
      </c>
      <c r="B11506" s="400" t="s">
        <v>17890</v>
      </c>
      <c r="C11506" s="399" t="s">
        <v>16729</v>
      </c>
      <c r="D11506" s="401">
        <v>16149.52</v>
      </c>
    </row>
    <row r="11507" spans="1:4" x14ac:dyDescent="0.25">
      <c r="A11507" s="399">
        <v>11134</v>
      </c>
      <c r="B11507" s="400" t="s">
        <v>17891</v>
      </c>
      <c r="C11507" s="399" t="s">
        <v>75</v>
      </c>
      <c r="D11507" s="401">
        <v>53.27</v>
      </c>
    </row>
    <row r="11508" spans="1:4" x14ac:dyDescent="0.25">
      <c r="A11508" s="399">
        <v>11135</v>
      </c>
      <c r="B11508" s="400" t="s">
        <v>17892</v>
      </c>
      <c r="C11508" s="399" t="s">
        <v>75</v>
      </c>
      <c r="D11508" s="401">
        <v>57.52</v>
      </c>
    </row>
    <row r="11509" spans="1:4" x14ac:dyDescent="0.25">
      <c r="A11509" s="399">
        <v>11136</v>
      </c>
      <c r="B11509" s="400" t="s">
        <v>17893</v>
      </c>
      <c r="C11509" s="399" t="s">
        <v>75</v>
      </c>
      <c r="D11509" s="401">
        <v>65.86</v>
      </c>
    </row>
    <row r="11510" spans="1:4" x14ac:dyDescent="0.25">
      <c r="A11510" s="399">
        <v>34743</v>
      </c>
      <c r="B11510" s="400" t="s">
        <v>17894</v>
      </c>
      <c r="C11510" s="399" t="s">
        <v>75</v>
      </c>
      <c r="D11510" s="401">
        <v>79.47</v>
      </c>
    </row>
    <row r="11511" spans="1:4" x14ac:dyDescent="0.25">
      <c r="A11511" s="399">
        <v>11137</v>
      </c>
      <c r="B11511" s="400" t="s">
        <v>17895</v>
      </c>
      <c r="C11511" s="399" t="s">
        <v>75</v>
      </c>
      <c r="D11511" s="401">
        <v>90.26</v>
      </c>
    </row>
    <row r="11512" spans="1:4" x14ac:dyDescent="0.25">
      <c r="A11512" s="399">
        <v>34745</v>
      </c>
      <c r="B11512" s="400" t="s">
        <v>17896</v>
      </c>
      <c r="C11512" s="399" t="s">
        <v>75</v>
      </c>
      <c r="D11512" s="401">
        <v>107.34</v>
      </c>
    </row>
    <row r="11513" spans="1:4" x14ac:dyDescent="0.25">
      <c r="A11513" s="399">
        <v>34746</v>
      </c>
      <c r="B11513" s="400" t="s">
        <v>17897</v>
      </c>
      <c r="C11513" s="399" t="s">
        <v>75</v>
      </c>
      <c r="D11513" s="401">
        <v>29.27</v>
      </c>
    </row>
    <row r="11514" spans="1:4" x14ac:dyDescent="0.25">
      <c r="A11514" s="399">
        <v>1360</v>
      </c>
      <c r="B11514" s="400" t="s">
        <v>17898</v>
      </c>
      <c r="C11514" s="399" t="s">
        <v>75</v>
      </c>
      <c r="D11514" s="401">
        <v>34.15</v>
      </c>
    </row>
    <row r="11515" spans="1:4" x14ac:dyDescent="0.25">
      <c r="A11515" s="399">
        <v>36524</v>
      </c>
      <c r="B11515" s="400" t="s">
        <v>17899</v>
      </c>
      <c r="C11515" s="399" t="s">
        <v>16729</v>
      </c>
      <c r="D11515" s="401">
        <v>194585.95</v>
      </c>
    </row>
    <row r="11516" spans="1:4" x14ac:dyDescent="0.25">
      <c r="A11516" s="399">
        <v>36526</v>
      </c>
      <c r="B11516" s="400" t="s">
        <v>17900</v>
      </c>
      <c r="C11516" s="399" t="s">
        <v>16729</v>
      </c>
      <c r="D11516" s="401">
        <v>156805.28</v>
      </c>
    </row>
    <row r="11517" spans="1:4" x14ac:dyDescent="0.25">
      <c r="A11517" s="399">
        <v>36523</v>
      </c>
      <c r="B11517" s="400" t="s">
        <v>17901</v>
      </c>
      <c r="C11517" s="399" t="s">
        <v>16729</v>
      </c>
      <c r="D11517" s="401">
        <v>335698.96</v>
      </c>
    </row>
    <row r="11518" spans="1:4" x14ac:dyDescent="0.25">
      <c r="A11518" s="399">
        <v>36527</v>
      </c>
      <c r="B11518" s="400" t="s">
        <v>17902</v>
      </c>
      <c r="C11518" s="399" t="s">
        <v>16729</v>
      </c>
      <c r="D11518" s="401">
        <v>364638.21</v>
      </c>
    </row>
    <row r="11519" spans="1:4" x14ac:dyDescent="0.25">
      <c r="A11519" s="399">
        <v>38642</v>
      </c>
      <c r="B11519" s="400" t="s">
        <v>17903</v>
      </c>
      <c r="C11519" s="399" t="s">
        <v>16729</v>
      </c>
      <c r="D11519" s="401">
        <v>84897.13</v>
      </c>
    </row>
    <row r="11520" spans="1:4" x14ac:dyDescent="0.25">
      <c r="A11520" s="399">
        <v>36522</v>
      </c>
      <c r="B11520" s="400" t="s">
        <v>17904</v>
      </c>
      <c r="C11520" s="399" t="s">
        <v>16729</v>
      </c>
      <c r="D11520" s="401">
        <v>98734.35</v>
      </c>
    </row>
    <row r="11521" spans="1:4" x14ac:dyDescent="0.25">
      <c r="A11521" s="399">
        <v>36525</v>
      </c>
      <c r="B11521" s="400" t="s">
        <v>17905</v>
      </c>
      <c r="C11521" s="399" t="s">
        <v>16729</v>
      </c>
      <c r="D11521" s="401">
        <v>132228.35</v>
      </c>
    </row>
    <row r="11522" spans="1:4" x14ac:dyDescent="0.25">
      <c r="A11522" s="399">
        <v>13803</v>
      </c>
      <c r="B11522" s="400" t="s">
        <v>17906</v>
      </c>
      <c r="C11522" s="399" t="s">
        <v>16729</v>
      </c>
      <c r="D11522" s="401">
        <v>131850</v>
      </c>
    </row>
    <row r="11523" spans="1:4" x14ac:dyDescent="0.25">
      <c r="A11523" s="399">
        <v>34348</v>
      </c>
      <c r="B11523" s="400" t="s">
        <v>17907</v>
      </c>
      <c r="C11523" s="399" t="s">
        <v>74</v>
      </c>
      <c r="D11523" s="401">
        <v>22.69</v>
      </c>
    </row>
    <row r="11524" spans="1:4" x14ac:dyDescent="0.25">
      <c r="A11524" s="399">
        <v>34347</v>
      </c>
      <c r="B11524" s="400" t="s">
        <v>17908</v>
      </c>
      <c r="C11524" s="399" t="s">
        <v>74</v>
      </c>
      <c r="D11524" s="401">
        <v>16.22</v>
      </c>
    </row>
    <row r="11525" spans="1:4" x14ac:dyDescent="0.25">
      <c r="A11525" s="399">
        <v>11146</v>
      </c>
      <c r="B11525" s="400" t="s">
        <v>17909</v>
      </c>
      <c r="C11525" s="399" t="s">
        <v>71</v>
      </c>
      <c r="D11525" s="401">
        <v>495.11</v>
      </c>
    </row>
    <row r="11526" spans="1:4" x14ac:dyDescent="0.25">
      <c r="A11526" s="399">
        <v>11147</v>
      </c>
      <c r="B11526" s="400" t="s">
        <v>17910</v>
      </c>
      <c r="C11526" s="399" t="s">
        <v>71</v>
      </c>
      <c r="D11526" s="401">
        <v>514.48</v>
      </c>
    </row>
    <row r="11527" spans="1:4" x14ac:dyDescent="0.25">
      <c r="A11527" s="399">
        <v>34872</v>
      </c>
      <c r="B11527" s="400" t="s">
        <v>17911</v>
      </c>
      <c r="C11527" s="399" t="s">
        <v>71</v>
      </c>
      <c r="D11527" s="401">
        <v>520.26</v>
      </c>
    </row>
    <row r="11528" spans="1:4" x14ac:dyDescent="0.25">
      <c r="A11528" s="399">
        <v>34491</v>
      </c>
      <c r="B11528" s="400" t="s">
        <v>17912</v>
      </c>
      <c r="C11528" s="399" t="s">
        <v>71</v>
      </c>
      <c r="D11528" s="401">
        <v>535.34</v>
      </c>
    </row>
    <row r="11529" spans="1:4" x14ac:dyDescent="0.25">
      <c r="A11529" s="399">
        <v>34770</v>
      </c>
      <c r="B11529" s="400" t="s">
        <v>17913</v>
      </c>
      <c r="C11529" s="399" t="s">
        <v>17914</v>
      </c>
      <c r="D11529" s="401">
        <v>512.51</v>
      </c>
    </row>
    <row r="11530" spans="1:4" x14ac:dyDescent="0.25">
      <c r="A11530" s="399">
        <v>1518</v>
      </c>
      <c r="B11530" s="400" t="s">
        <v>17915</v>
      </c>
      <c r="C11530" s="399" t="s">
        <v>17914</v>
      </c>
      <c r="D11530" s="401">
        <v>522.5</v>
      </c>
    </row>
    <row r="11531" spans="1:4" x14ac:dyDescent="0.25">
      <c r="A11531" s="399">
        <v>41965</v>
      </c>
      <c r="B11531" s="400" t="s">
        <v>17916</v>
      </c>
      <c r="C11531" s="399" t="s">
        <v>17914</v>
      </c>
      <c r="D11531" s="401">
        <v>458.14</v>
      </c>
    </row>
    <row r="11532" spans="1:4" x14ac:dyDescent="0.25">
      <c r="A11532" s="399">
        <v>1524</v>
      </c>
      <c r="B11532" s="400" t="s">
        <v>17917</v>
      </c>
      <c r="C11532" s="399" t="s">
        <v>71</v>
      </c>
      <c r="D11532" s="401">
        <v>475.02</v>
      </c>
    </row>
    <row r="11533" spans="1:4" x14ac:dyDescent="0.25">
      <c r="A11533" s="399">
        <v>34492</v>
      </c>
      <c r="B11533" s="400" t="s">
        <v>17918</v>
      </c>
      <c r="C11533" s="399" t="s">
        <v>71</v>
      </c>
      <c r="D11533" s="401">
        <v>440</v>
      </c>
    </row>
    <row r="11534" spans="1:4" x14ac:dyDescent="0.25">
      <c r="A11534" s="399">
        <v>38404</v>
      </c>
      <c r="B11534" s="400" t="s">
        <v>17919</v>
      </c>
      <c r="C11534" s="399" t="s">
        <v>71</v>
      </c>
      <c r="D11534" s="401">
        <v>455.75</v>
      </c>
    </row>
    <row r="11535" spans="1:4" x14ac:dyDescent="0.25">
      <c r="A11535" s="399">
        <v>39849</v>
      </c>
      <c r="B11535" s="400" t="s">
        <v>17920</v>
      </c>
      <c r="C11535" s="399" t="s">
        <v>71</v>
      </c>
      <c r="D11535" s="401">
        <v>522.29</v>
      </c>
    </row>
    <row r="11536" spans="1:4" x14ac:dyDescent="0.25">
      <c r="A11536" s="399">
        <v>38464</v>
      </c>
      <c r="B11536" s="400" t="s">
        <v>17921</v>
      </c>
      <c r="C11536" s="399" t="s">
        <v>71</v>
      </c>
      <c r="D11536" s="401">
        <v>529.87</v>
      </c>
    </row>
    <row r="11537" spans="1:4" x14ac:dyDescent="0.25">
      <c r="A11537" s="399">
        <v>1527</v>
      </c>
      <c r="B11537" s="400" t="s">
        <v>17922</v>
      </c>
      <c r="C11537" s="399" t="s">
        <v>71</v>
      </c>
      <c r="D11537" s="401">
        <v>490.1</v>
      </c>
    </row>
    <row r="11538" spans="1:4" x14ac:dyDescent="0.25">
      <c r="A11538" s="399">
        <v>34493</v>
      </c>
      <c r="B11538" s="400" t="s">
        <v>17923</v>
      </c>
      <c r="C11538" s="399" t="s">
        <v>71</v>
      </c>
      <c r="D11538" s="401">
        <v>452.4</v>
      </c>
    </row>
    <row r="11539" spans="1:4" x14ac:dyDescent="0.25">
      <c r="A11539" s="399">
        <v>38405</v>
      </c>
      <c r="B11539" s="400" t="s">
        <v>17924</v>
      </c>
      <c r="C11539" s="399" t="s">
        <v>71</v>
      </c>
      <c r="D11539" s="401">
        <v>469.81</v>
      </c>
    </row>
    <row r="11540" spans="1:4" x14ac:dyDescent="0.25">
      <c r="A11540" s="399">
        <v>38408</v>
      </c>
      <c r="B11540" s="400" t="s">
        <v>17925</v>
      </c>
      <c r="C11540" s="399" t="s">
        <v>71</v>
      </c>
      <c r="D11540" s="401">
        <v>520.03</v>
      </c>
    </row>
    <row r="11541" spans="1:4" x14ac:dyDescent="0.25">
      <c r="A11541" s="399">
        <v>1525</v>
      </c>
      <c r="B11541" s="400" t="s">
        <v>17926</v>
      </c>
      <c r="C11541" s="399" t="s">
        <v>71</v>
      </c>
      <c r="D11541" s="401">
        <v>505.18</v>
      </c>
    </row>
    <row r="11542" spans="1:4" x14ac:dyDescent="0.25">
      <c r="A11542" s="399">
        <v>34494</v>
      </c>
      <c r="B11542" s="400" t="s">
        <v>17927</v>
      </c>
      <c r="C11542" s="399" t="s">
        <v>71</v>
      </c>
      <c r="D11542" s="401">
        <v>467.48</v>
      </c>
    </row>
    <row r="11543" spans="1:4" x14ac:dyDescent="0.25">
      <c r="A11543" s="399">
        <v>38406</v>
      </c>
      <c r="B11543" s="400" t="s">
        <v>17928</v>
      </c>
      <c r="C11543" s="399" t="s">
        <v>71</v>
      </c>
      <c r="D11543" s="401">
        <v>496.09</v>
      </c>
    </row>
    <row r="11544" spans="1:4" x14ac:dyDescent="0.25">
      <c r="A11544" s="399">
        <v>38409</v>
      </c>
      <c r="B11544" s="400" t="s">
        <v>17929</v>
      </c>
      <c r="C11544" s="399" t="s">
        <v>71</v>
      </c>
      <c r="D11544" s="401">
        <v>523.58000000000004</v>
      </c>
    </row>
    <row r="11545" spans="1:4" x14ac:dyDescent="0.25">
      <c r="A11545" s="399">
        <v>43360</v>
      </c>
      <c r="B11545" s="400" t="s">
        <v>17930</v>
      </c>
      <c r="C11545" s="399" t="s">
        <v>71</v>
      </c>
      <c r="D11545" s="401">
        <v>545.94000000000005</v>
      </c>
    </row>
    <row r="11546" spans="1:4" x14ac:dyDescent="0.25">
      <c r="A11546" s="399">
        <v>11145</v>
      </c>
      <c r="B11546" s="400" t="s">
        <v>17931</v>
      </c>
      <c r="C11546" s="399" t="s">
        <v>71</v>
      </c>
      <c r="D11546" s="401">
        <v>520.26</v>
      </c>
    </row>
    <row r="11547" spans="1:4" x14ac:dyDescent="0.25">
      <c r="A11547" s="399">
        <v>34495</v>
      </c>
      <c r="B11547" s="400" t="s">
        <v>17932</v>
      </c>
      <c r="C11547" s="399" t="s">
        <v>71</v>
      </c>
      <c r="D11547" s="401">
        <v>482.56</v>
      </c>
    </row>
    <row r="11548" spans="1:4" x14ac:dyDescent="0.25">
      <c r="A11548" s="399">
        <v>34479</v>
      </c>
      <c r="B11548" s="400" t="s">
        <v>17933</v>
      </c>
      <c r="C11548" s="399" t="s">
        <v>71</v>
      </c>
      <c r="D11548" s="401">
        <v>535.34</v>
      </c>
    </row>
    <row r="11549" spans="1:4" x14ac:dyDescent="0.25">
      <c r="A11549" s="399">
        <v>34496</v>
      </c>
      <c r="B11549" s="400" t="s">
        <v>17934</v>
      </c>
      <c r="C11549" s="399" t="s">
        <v>71</v>
      </c>
      <c r="D11549" s="401">
        <v>503.39</v>
      </c>
    </row>
    <row r="11550" spans="1:4" x14ac:dyDescent="0.25">
      <c r="A11550" s="399">
        <v>34481</v>
      </c>
      <c r="B11550" s="400" t="s">
        <v>17935</v>
      </c>
      <c r="C11550" s="399" t="s">
        <v>71</v>
      </c>
      <c r="D11550" s="401">
        <v>559.36</v>
      </c>
    </row>
    <row r="11551" spans="1:4" x14ac:dyDescent="0.25">
      <c r="A11551" s="399">
        <v>34483</v>
      </c>
      <c r="B11551" s="400" t="s">
        <v>17936</v>
      </c>
      <c r="C11551" s="399" t="s">
        <v>71</v>
      </c>
      <c r="D11551" s="401">
        <v>597.64</v>
      </c>
    </row>
    <row r="11552" spans="1:4" x14ac:dyDescent="0.25">
      <c r="A11552" s="399">
        <v>34485</v>
      </c>
      <c r="B11552" s="400" t="s">
        <v>17937</v>
      </c>
      <c r="C11552" s="399" t="s">
        <v>71</v>
      </c>
      <c r="D11552" s="401">
        <v>639.11</v>
      </c>
    </row>
    <row r="11553" spans="1:4" x14ac:dyDescent="0.25">
      <c r="A11553" s="399">
        <v>14041</v>
      </c>
      <c r="B11553" s="400" t="s">
        <v>17938</v>
      </c>
      <c r="C11553" s="399" t="s">
        <v>71</v>
      </c>
      <c r="D11553" s="401">
        <v>415.45</v>
      </c>
    </row>
    <row r="11554" spans="1:4" x14ac:dyDescent="0.25">
      <c r="A11554" s="399">
        <v>1523</v>
      </c>
      <c r="B11554" s="400" t="s">
        <v>17939</v>
      </c>
      <c r="C11554" s="399" t="s">
        <v>71</v>
      </c>
      <c r="D11554" s="401">
        <v>422.24</v>
      </c>
    </row>
    <row r="11555" spans="1:4" x14ac:dyDescent="0.25">
      <c r="A11555" s="399">
        <v>14054</v>
      </c>
      <c r="B11555" s="400" t="s">
        <v>17940</v>
      </c>
      <c r="C11555" s="399" t="s">
        <v>16729</v>
      </c>
      <c r="D11555" s="401">
        <v>18.989999999999998</v>
      </c>
    </row>
    <row r="11556" spans="1:4" x14ac:dyDescent="0.25">
      <c r="A11556" s="399">
        <v>14052</v>
      </c>
      <c r="B11556" s="400" t="s">
        <v>17941</v>
      </c>
      <c r="C11556" s="399" t="s">
        <v>16729</v>
      </c>
      <c r="D11556" s="401">
        <v>14.61</v>
      </c>
    </row>
    <row r="11557" spans="1:4" x14ac:dyDescent="0.25">
      <c r="A11557" s="399">
        <v>14053</v>
      </c>
      <c r="B11557" s="400" t="s">
        <v>17942</v>
      </c>
      <c r="C11557" s="399" t="s">
        <v>16729</v>
      </c>
      <c r="D11557" s="401">
        <v>14.83</v>
      </c>
    </row>
    <row r="11558" spans="1:4" x14ac:dyDescent="0.25">
      <c r="A11558" s="399">
        <v>2560</v>
      </c>
      <c r="B11558" s="400" t="s">
        <v>17943</v>
      </c>
      <c r="C11558" s="399" t="s">
        <v>16729</v>
      </c>
      <c r="D11558" s="401">
        <v>19.66</v>
      </c>
    </row>
    <row r="11559" spans="1:4" x14ac:dyDescent="0.25">
      <c r="A11559" s="399">
        <v>2558</v>
      </c>
      <c r="B11559" s="400" t="s">
        <v>17944</v>
      </c>
      <c r="C11559" s="399" t="s">
        <v>16729</v>
      </c>
      <c r="D11559" s="401">
        <v>11.17</v>
      </c>
    </row>
    <row r="11560" spans="1:4" x14ac:dyDescent="0.25">
      <c r="A11560" s="399">
        <v>2559</v>
      </c>
      <c r="B11560" s="400" t="s">
        <v>17945</v>
      </c>
      <c r="C11560" s="399" t="s">
        <v>16729</v>
      </c>
      <c r="D11560" s="401">
        <v>15.72</v>
      </c>
    </row>
    <row r="11561" spans="1:4" x14ac:dyDescent="0.25">
      <c r="A11561" s="399">
        <v>2592</v>
      </c>
      <c r="B11561" s="400" t="s">
        <v>17946</v>
      </c>
      <c r="C11561" s="399" t="s">
        <v>16729</v>
      </c>
      <c r="D11561" s="401">
        <v>260.60000000000002</v>
      </c>
    </row>
    <row r="11562" spans="1:4" x14ac:dyDescent="0.25">
      <c r="A11562" s="399">
        <v>2589</v>
      </c>
      <c r="B11562" s="400" t="s">
        <v>17947</v>
      </c>
      <c r="C11562" s="399" t="s">
        <v>16729</v>
      </c>
      <c r="D11562" s="401">
        <v>34.86</v>
      </c>
    </row>
    <row r="11563" spans="1:4" x14ac:dyDescent="0.25">
      <c r="A11563" s="399">
        <v>2566</v>
      </c>
      <c r="B11563" s="400" t="s">
        <v>17948</v>
      </c>
      <c r="C11563" s="399" t="s">
        <v>16729</v>
      </c>
      <c r="D11563" s="401">
        <v>26.22</v>
      </c>
    </row>
    <row r="11564" spans="1:4" x14ac:dyDescent="0.25">
      <c r="A11564" s="399">
        <v>2590</v>
      </c>
      <c r="B11564" s="400" t="s">
        <v>17949</v>
      </c>
      <c r="C11564" s="399" t="s">
        <v>16729</v>
      </c>
      <c r="D11564" s="401">
        <v>21.39</v>
      </c>
    </row>
    <row r="11565" spans="1:4" x14ac:dyDescent="0.25">
      <c r="A11565" s="399">
        <v>2591</v>
      </c>
      <c r="B11565" s="400" t="s">
        <v>17950</v>
      </c>
      <c r="C11565" s="399" t="s">
        <v>16729</v>
      </c>
      <c r="D11565" s="401">
        <v>12.71</v>
      </c>
    </row>
    <row r="11566" spans="1:4" x14ac:dyDescent="0.25">
      <c r="A11566" s="399">
        <v>2567</v>
      </c>
      <c r="B11566" s="400" t="s">
        <v>17951</v>
      </c>
      <c r="C11566" s="399" t="s">
        <v>16729</v>
      </c>
      <c r="D11566" s="401">
        <v>51.13</v>
      </c>
    </row>
    <row r="11567" spans="1:4" x14ac:dyDescent="0.25">
      <c r="A11567" s="399">
        <v>2568</v>
      </c>
      <c r="B11567" s="400" t="s">
        <v>17952</v>
      </c>
      <c r="C11567" s="399" t="s">
        <v>16729</v>
      </c>
      <c r="D11567" s="401">
        <v>141.97999999999999</v>
      </c>
    </row>
    <row r="11568" spans="1:4" x14ac:dyDescent="0.25">
      <c r="A11568" s="399">
        <v>2565</v>
      </c>
      <c r="B11568" s="400" t="s">
        <v>17953</v>
      </c>
      <c r="C11568" s="399" t="s">
        <v>16729</v>
      </c>
      <c r="D11568" s="401">
        <v>12.73</v>
      </c>
    </row>
    <row r="11569" spans="1:4" x14ac:dyDescent="0.25">
      <c r="A11569" s="399">
        <v>2594</v>
      </c>
      <c r="B11569" s="400" t="s">
        <v>17954</v>
      </c>
      <c r="C11569" s="399" t="s">
        <v>16729</v>
      </c>
      <c r="D11569" s="401">
        <v>236.53</v>
      </c>
    </row>
    <row r="11570" spans="1:4" x14ac:dyDescent="0.25">
      <c r="A11570" s="399">
        <v>2587</v>
      </c>
      <c r="B11570" s="400" t="s">
        <v>17955</v>
      </c>
      <c r="C11570" s="399" t="s">
        <v>16729</v>
      </c>
      <c r="D11570" s="401">
        <v>40.31</v>
      </c>
    </row>
    <row r="11571" spans="1:4" x14ac:dyDescent="0.25">
      <c r="A11571" s="399">
        <v>2588</v>
      </c>
      <c r="B11571" s="400" t="s">
        <v>17956</v>
      </c>
      <c r="C11571" s="399" t="s">
        <v>16729</v>
      </c>
      <c r="D11571" s="401">
        <v>32.020000000000003</v>
      </c>
    </row>
    <row r="11572" spans="1:4" x14ac:dyDescent="0.25">
      <c r="A11572" s="399">
        <v>2570</v>
      </c>
      <c r="B11572" s="400" t="s">
        <v>17957</v>
      </c>
      <c r="C11572" s="399" t="s">
        <v>16729</v>
      </c>
      <c r="D11572" s="401">
        <v>20.68</v>
      </c>
    </row>
    <row r="11573" spans="1:4" x14ac:dyDescent="0.25">
      <c r="A11573" s="399">
        <v>2569</v>
      </c>
      <c r="B11573" s="400" t="s">
        <v>17958</v>
      </c>
      <c r="C11573" s="399" t="s">
        <v>16729</v>
      </c>
      <c r="D11573" s="401">
        <v>12.34</v>
      </c>
    </row>
    <row r="11574" spans="1:4" x14ac:dyDescent="0.25">
      <c r="A11574" s="399">
        <v>2571</v>
      </c>
      <c r="B11574" s="400" t="s">
        <v>17959</v>
      </c>
      <c r="C11574" s="399" t="s">
        <v>16729</v>
      </c>
      <c r="D11574" s="401">
        <v>61.4</v>
      </c>
    </row>
    <row r="11575" spans="1:4" x14ac:dyDescent="0.25">
      <c r="A11575" s="399">
        <v>2572</v>
      </c>
      <c r="B11575" s="400" t="s">
        <v>17960</v>
      </c>
      <c r="C11575" s="399" t="s">
        <v>16729</v>
      </c>
      <c r="D11575" s="401">
        <v>181.57</v>
      </c>
    </row>
    <row r="11576" spans="1:4" x14ac:dyDescent="0.25">
      <c r="A11576" s="399">
        <v>2593</v>
      </c>
      <c r="B11576" s="400" t="s">
        <v>17961</v>
      </c>
      <c r="C11576" s="399" t="s">
        <v>16729</v>
      </c>
      <c r="D11576" s="401">
        <v>13.15</v>
      </c>
    </row>
    <row r="11577" spans="1:4" x14ac:dyDescent="0.25">
      <c r="A11577" s="399">
        <v>2595</v>
      </c>
      <c r="B11577" s="400" t="s">
        <v>17962</v>
      </c>
      <c r="C11577" s="399" t="s">
        <v>16729</v>
      </c>
      <c r="D11577" s="401">
        <v>283.29000000000002</v>
      </c>
    </row>
    <row r="11578" spans="1:4" x14ac:dyDescent="0.25">
      <c r="A11578" s="399">
        <v>2576</v>
      </c>
      <c r="B11578" s="400" t="s">
        <v>17963</v>
      </c>
      <c r="C11578" s="399" t="s">
        <v>16729</v>
      </c>
      <c r="D11578" s="401">
        <v>48.29</v>
      </c>
    </row>
    <row r="11579" spans="1:4" x14ac:dyDescent="0.25">
      <c r="A11579" s="399">
        <v>2575</v>
      </c>
      <c r="B11579" s="400" t="s">
        <v>17964</v>
      </c>
      <c r="C11579" s="399" t="s">
        <v>16729</v>
      </c>
      <c r="D11579" s="401">
        <v>36.299999999999997</v>
      </c>
    </row>
    <row r="11580" spans="1:4" x14ac:dyDescent="0.25">
      <c r="A11580" s="399">
        <v>2586</v>
      </c>
      <c r="B11580" s="400" t="s">
        <v>17965</v>
      </c>
      <c r="C11580" s="399" t="s">
        <v>16729</v>
      </c>
      <c r="D11580" s="401">
        <v>24.44</v>
      </c>
    </row>
    <row r="11581" spans="1:4" x14ac:dyDescent="0.25">
      <c r="A11581" s="399">
        <v>2573</v>
      </c>
      <c r="B11581" s="400" t="s">
        <v>17966</v>
      </c>
      <c r="C11581" s="399" t="s">
        <v>16729</v>
      </c>
      <c r="D11581" s="401">
        <v>15.07</v>
      </c>
    </row>
    <row r="11582" spans="1:4" x14ac:dyDescent="0.25">
      <c r="A11582" s="399">
        <v>2577</v>
      </c>
      <c r="B11582" s="400" t="s">
        <v>17967</v>
      </c>
      <c r="C11582" s="399" t="s">
        <v>16729</v>
      </c>
      <c r="D11582" s="401">
        <v>65.44</v>
      </c>
    </row>
    <row r="11583" spans="1:4" x14ac:dyDescent="0.25">
      <c r="A11583" s="399">
        <v>2578</v>
      </c>
      <c r="B11583" s="400" t="s">
        <v>17968</v>
      </c>
      <c r="C11583" s="399" t="s">
        <v>16729</v>
      </c>
      <c r="D11583" s="401">
        <v>204.3</v>
      </c>
    </row>
    <row r="11584" spans="1:4" x14ac:dyDescent="0.25">
      <c r="A11584" s="399">
        <v>2574</v>
      </c>
      <c r="B11584" s="400" t="s">
        <v>17969</v>
      </c>
      <c r="C11584" s="399" t="s">
        <v>16729</v>
      </c>
      <c r="D11584" s="401">
        <v>15.17</v>
      </c>
    </row>
    <row r="11585" spans="1:4" x14ac:dyDescent="0.25">
      <c r="A11585" s="399">
        <v>2585</v>
      </c>
      <c r="B11585" s="400" t="s">
        <v>17970</v>
      </c>
      <c r="C11585" s="399" t="s">
        <v>16729</v>
      </c>
      <c r="D11585" s="401">
        <v>280.35000000000002</v>
      </c>
    </row>
    <row r="11586" spans="1:4" x14ac:dyDescent="0.25">
      <c r="A11586" s="399">
        <v>12008</v>
      </c>
      <c r="B11586" s="400" t="s">
        <v>17971</v>
      </c>
      <c r="C11586" s="399" t="s">
        <v>16729</v>
      </c>
      <c r="D11586" s="401">
        <v>150.41999999999999</v>
      </c>
    </row>
    <row r="11587" spans="1:4" x14ac:dyDescent="0.25">
      <c r="A11587" s="399">
        <v>2582</v>
      </c>
      <c r="B11587" s="400" t="s">
        <v>17972</v>
      </c>
      <c r="C11587" s="399" t="s">
        <v>16729</v>
      </c>
      <c r="D11587" s="401">
        <v>44.79</v>
      </c>
    </row>
    <row r="11588" spans="1:4" x14ac:dyDescent="0.25">
      <c r="A11588" s="399">
        <v>2597</v>
      </c>
      <c r="B11588" s="400" t="s">
        <v>17973</v>
      </c>
      <c r="C11588" s="399" t="s">
        <v>16729</v>
      </c>
      <c r="D11588" s="401">
        <v>38.39</v>
      </c>
    </row>
    <row r="11589" spans="1:4" x14ac:dyDescent="0.25">
      <c r="A11589" s="399">
        <v>2581</v>
      </c>
      <c r="B11589" s="400" t="s">
        <v>17974</v>
      </c>
      <c r="C11589" s="399" t="s">
        <v>16729</v>
      </c>
      <c r="D11589" s="401">
        <v>23.39</v>
      </c>
    </row>
    <row r="11590" spans="1:4" x14ac:dyDescent="0.25">
      <c r="A11590" s="399">
        <v>2579</v>
      </c>
      <c r="B11590" s="400" t="s">
        <v>17975</v>
      </c>
      <c r="C11590" s="399" t="s">
        <v>16729</v>
      </c>
      <c r="D11590" s="401">
        <v>18.28</v>
      </c>
    </row>
    <row r="11591" spans="1:4" x14ac:dyDescent="0.25">
      <c r="A11591" s="399">
        <v>2596</v>
      </c>
      <c r="B11591" s="400" t="s">
        <v>17976</v>
      </c>
      <c r="C11591" s="399" t="s">
        <v>16729</v>
      </c>
      <c r="D11591" s="401">
        <v>69.17</v>
      </c>
    </row>
    <row r="11592" spans="1:4" x14ac:dyDescent="0.25">
      <c r="A11592" s="399">
        <v>2583</v>
      </c>
      <c r="B11592" s="400" t="s">
        <v>17977</v>
      </c>
      <c r="C11592" s="399" t="s">
        <v>16729</v>
      </c>
      <c r="D11592" s="401">
        <v>168.23</v>
      </c>
    </row>
    <row r="11593" spans="1:4" x14ac:dyDescent="0.25">
      <c r="A11593" s="399">
        <v>2580</v>
      </c>
      <c r="B11593" s="400" t="s">
        <v>17978</v>
      </c>
      <c r="C11593" s="399" t="s">
        <v>16729</v>
      </c>
      <c r="D11593" s="401">
        <v>20.03</v>
      </c>
    </row>
    <row r="11594" spans="1:4" x14ac:dyDescent="0.25">
      <c r="A11594" s="399">
        <v>2584</v>
      </c>
      <c r="B11594" s="400" t="s">
        <v>17979</v>
      </c>
      <c r="C11594" s="399" t="s">
        <v>16729</v>
      </c>
      <c r="D11594" s="401">
        <v>280.06</v>
      </c>
    </row>
    <row r="11595" spans="1:4" x14ac:dyDescent="0.25">
      <c r="A11595" s="399">
        <v>39329</v>
      </c>
      <c r="B11595" s="400" t="s">
        <v>17980</v>
      </c>
      <c r="C11595" s="399" t="s">
        <v>16729</v>
      </c>
      <c r="D11595" s="401">
        <v>8.26</v>
      </c>
    </row>
    <row r="11596" spans="1:4" x14ac:dyDescent="0.25">
      <c r="A11596" s="399">
        <v>12010</v>
      </c>
      <c r="B11596" s="400" t="s">
        <v>17981</v>
      </c>
      <c r="C11596" s="399" t="s">
        <v>16729</v>
      </c>
      <c r="D11596" s="401">
        <v>7.9</v>
      </c>
    </row>
    <row r="11597" spans="1:4" x14ac:dyDescent="0.25">
      <c r="A11597" s="399">
        <v>39332</v>
      </c>
      <c r="B11597" s="400" t="s">
        <v>17982</v>
      </c>
      <c r="C11597" s="399" t="s">
        <v>16729</v>
      </c>
      <c r="D11597" s="401">
        <v>9.7100000000000009</v>
      </c>
    </row>
    <row r="11598" spans="1:4" x14ac:dyDescent="0.25">
      <c r="A11598" s="399">
        <v>39330</v>
      </c>
      <c r="B11598" s="400" t="s">
        <v>17983</v>
      </c>
      <c r="C11598" s="399" t="s">
        <v>16729</v>
      </c>
      <c r="D11598" s="401">
        <v>8.69</v>
      </c>
    </row>
    <row r="11599" spans="1:4" x14ac:dyDescent="0.25">
      <c r="A11599" s="399">
        <v>39331</v>
      </c>
      <c r="B11599" s="400" t="s">
        <v>17984</v>
      </c>
      <c r="C11599" s="399" t="s">
        <v>16729</v>
      </c>
      <c r="D11599" s="401">
        <v>7.73</v>
      </c>
    </row>
    <row r="11600" spans="1:4" x14ac:dyDescent="0.25">
      <c r="A11600" s="399">
        <v>39335</v>
      </c>
      <c r="B11600" s="400" t="s">
        <v>17985</v>
      </c>
      <c r="C11600" s="399" t="s">
        <v>16729</v>
      </c>
      <c r="D11600" s="401">
        <v>8.7200000000000006</v>
      </c>
    </row>
    <row r="11601" spans="1:4" x14ac:dyDescent="0.25">
      <c r="A11601" s="399">
        <v>39333</v>
      </c>
      <c r="B11601" s="400" t="s">
        <v>17986</v>
      </c>
      <c r="C11601" s="399" t="s">
        <v>16729</v>
      </c>
      <c r="D11601" s="401">
        <v>7.54</v>
      </c>
    </row>
    <row r="11602" spans="1:4" x14ac:dyDescent="0.25">
      <c r="A11602" s="399">
        <v>39334</v>
      </c>
      <c r="B11602" s="400" t="s">
        <v>17987</v>
      </c>
      <c r="C11602" s="399" t="s">
        <v>16729</v>
      </c>
      <c r="D11602" s="401">
        <v>6.93</v>
      </c>
    </row>
    <row r="11603" spans="1:4" x14ac:dyDescent="0.25">
      <c r="A11603" s="399">
        <v>12015</v>
      </c>
      <c r="B11603" s="400" t="s">
        <v>17988</v>
      </c>
      <c r="C11603" s="399" t="s">
        <v>16729</v>
      </c>
      <c r="D11603" s="401">
        <v>10.130000000000001</v>
      </c>
    </row>
    <row r="11604" spans="1:4" x14ac:dyDescent="0.25">
      <c r="A11604" s="399">
        <v>12016</v>
      </c>
      <c r="B11604" s="400" t="s">
        <v>17989</v>
      </c>
      <c r="C11604" s="399" t="s">
        <v>16729</v>
      </c>
      <c r="D11604" s="401">
        <v>8.6999999999999993</v>
      </c>
    </row>
    <row r="11605" spans="1:4" x14ac:dyDescent="0.25">
      <c r="A11605" s="399">
        <v>12019</v>
      </c>
      <c r="B11605" s="400" t="s">
        <v>17990</v>
      </c>
      <c r="C11605" s="399" t="s">
        <v>16729</v>
      </c>
      <c r="D11605" s="401">
        <v>10.130000000000001</v>
      </c>
    </row>
    <row r="11606" spans="1:4" x14ac:dyDescent="0.25">
      <c r="A11606" s="399">
        <v>12020</v>
      </c>
      <c r="B11606" s="400" t="s">
        <v>17991</v>
      </c>
      <c r="C11606" s="399" t="s">
        <v>16729</v>
      </c>
      <c r="D11606" s="401">
        <v>8.6999999999999993</v>
      </c>
    </row>
    <row r="11607" spans="1:4" x14ac:dyDescent="0.25">
      <c r="A11607" s="399">
        <v>39338</v>
      </c>
      <c r="B11607" s="400" t="s">
        <v>17992</v>
      </c>
      <c r="C11607" s="399" t="s">
        <v>16729</v>
      </c>
      <c r="D11607" s="401">
        <v>9.7100000000000009</v>
      </c>
    </row>
    <row r="11608" spans="1:4" x14ac:dyDescent="0.25">
      <c r="A11608" s="399">
        <v>39336</v>
      </c>
      <c r="B11608" s="400" t="s">
        <v>17993</v>
      </c>
      <c r="C11608" s="399" t="s">
        <v>16729</v>
      </c>
      <c r="D11608" s="401">
        <v>8.69</v>
      </c>
    </row>
    <row r="11609" spans="1:4" x14ac:dyDescent="0.25">
      <c r="A11609" s="399">
        <v>39337</v>
      </c>
      <c r="B11609" s="400" t="s">
        <v>17994</v>
      </c>
      <c r="C11609" s="399" t="s">
        <v>16729</v>
      </c>
      <c r="D11609" s="401">
        <v>7.73</v>
      </c>
    </row>
    <row r="11610" spans="1:4" x14ac:dyDescent="0.25">
      <c r="A11610" s="399">
        <v>39341</v>
      </c>
      <c r="B11610" s="400" t="s">
        <v>17995</v>
      </c>
      <c r="C11610" s="399" t="s">
        <v>16729</v>
      </c>
      <c r="D11610" s="401">
        <v>12.66</v>
      </c>
    </row>
    <row r="11611" spans="1:4" x14ac:dyDescent="0.25">
      <c r="A11611" s="399">
        <v>39340</v>
      </c>
      <c r="B11611" s="400" t="s">
        <v>17996</v>
      </c>
      <c r="C11611" s="399" t="s">
        <v>16729</v>
      </c>
      <c r="D11611" s="401">
        <v>9.2899999999999991</v>
      </c>
    </row>
    <row r="11612" spans="1:4" x14ac:dyDescent="0.25">
      <c r="A11612" s="399">
        <v>39342</v>
      </c>
      <c r="B11612" s="400" t="s">
        <v>17997</v>
      </c>
      <c r="C11612" s="399" t="s">
        <v>16729</v>
      </c>
      <c r="D11612" s="401">
        <v>12.66</v>
      </c>
    </row>
    <row r="11613" spans="1:4" x14ac:dyDescent="0.25">
      <c r="A11613" s="399">
        <v>12025</v>
      </c>
      <c r="B11613" s="400" t="s">
        <v>17998</v>
      </c>
      <c r="C11613" s="399" t="s">
        <v>16729</v>
      </c>
      <c r="D11613" s="401">
        <v>9.6</v>
      </c>
    </row>
    <row r="11614" spans="1:4" x14ac:dyDescent="0.25">
      <c r="A11614" s="399">
        <v>39345</v>
      </c>
      <c r="B11614" s="400" t="s">
        <v>17999</v>
      </c>
      <c r="C11614" s="399" t="s">
        <v>16729</v>
      </c>
      <c r="D11614" s="401">
        <v>14.47</v>
      </c>
    </row>
    <row r="11615" spans="1:4" x14ac:dyDescent="0.25">
      <c r="A11615" s="399">
        <v>39343</v>
      </c>
      <c r="B11615" s="400" t="s">
        <v>18000</v>
      </c>
      <c r="C11615" s="399" t="s">
        <v>16729</v>
      </c>
      <c r="D11615" s="401">
        <v>10.69</v>
      </c>
    </row>
    <row r="11616" spans="1:4" x14ac:dyDescent="0.25">
      <c r="A11616" s="399">
        <v>39344</v>
      </c>
      <c r="B11616" s="400" t="s">
        <v>18001</v>
      </c>
      <c r="C11616" s="399" t="s">
        <v>16729</v>
      </c>
      <c r="D11616" s="401">
        <v>10.33</v>
      </c>
    </row>
    <row r="11617" spans="1:4" x14ac:dyDescent="0.25">
      <c r="A11617" s="399">
        <v>12623</v>
      </c>
      <c r="B11617" s="400" t="s">
        <v>18002</v>
      </c>
      <c r="C11617" s="399" t="s">
        <v>74</v>
      </c>
      <c r="D11617" s="401">
        <v>46.37</v>
      </c>
    </row>
    <row r="11618" spans="1:4" x14ac:dyDescent="0.25">
      <c r="A11618" s="399">
        <v>34498</v>
      </c>
      <c r="B11618" s="400" t="s">
        <v>18003</v>
      </c>
      <c r="C11618" s="399" t="s">
        <v>16729</v>
      </c>
      <c r="D11618" s="401">
        <v>106.9</v>
      </c>
    </row>
    <row r="11619" spans="1:4" x14ac:dyDescent="0.25">
      <c r="A11619" s="399">
        <v>13244</v>
      </c>
      <c r="B11619" s="400" t="s">
        <v>18004</v>
      </c>
      <c r="C11619" s="399" t="s">
        <v>16729</v>
      </c>
      <c r="D11619" s="401">
        <v>45</v>
      </c>
    </row>
    <row r="11620" spans="1:4" x14ac:dyDescent="0.25">
      <c r="A11620" s="399">
        <v>38998</v>
      </c>
      <c r="B11620" s="400" t="s">
        <v>18005</v>
      </c>
      <c r="C11620" s="399" t="s">
        <v>16729</v>
      </c>
      <c r="D11620" s="401">
        <v>11.36</v>
      </c>
    </row>
    <row r="11621" spans="1:4" x14ac:dyDescent="0.25">
      <c r="A11621" s="399">
        <v>38999</v>
      </c>
      <c r="B11621" s="400" t="s">
        <v>18006</v>
      </c>
      <c r="C11621" s="399" t="s">
        <v>16729</v>
      </c>
      <c r="D11621" s="401">
        <v>28.73</v>
      </c>
    </row>
    <row r="11622" spans="1:4" x14ac:dyDescent="0.25">
      <c r="A11622" s="399">
        <v>38996</v>
      </c>
      <c r="B11622" s="400" t="s">
        <v>18007</v>
      </c>
      <c r="C11622" s="399" t="s">
        <v>16729</v>
      </c>
      <c r="D11622" s="401">
        <v>20.309999999999999</v>
      </c>
    </row>
    <row r="11623" spans="1:4" x14ac:dyDescent="0.25">
      <c r="A11623" s="399">
        <v>44173</v>
      </c>
      <c r="B11623" s="400" t="s">
        <v>18008</v>
      </c>
      <c r="C11623" s="399" t="s">
        <v>16729</v>
      </c>
      <c r="D11623" s="401">
        <v>19.75</v>
      </c>
    </row>
    <row r="11624" spans="1:4" x14ac:dyDescent="0.25">
      <c r="A11624" s="399">
        <v>44174</v>
      </c>
      <c r="B11624" s="400" t="s">
        <v>18009</v>
      </c>
      <c r="C11624" s="399" t="s">
        <v>16729</v>
      </c>
      <c r="D11624" s="401">
        <v>32.32</v>
      </c>
    </row>
    <row r="11625" spans="1:4" x14ac:dyDescent="0.25">
      <c r="A11625" s="399">
        <v>38997</v>
      </c>
      <c r="B11625" s="400" t="s">
        <v>18010</v>
      </c>
      <c r="C11625" s="399" t="s">
        <v>16729</v>
      </c>
      <c r="D11625" s="401">
        <v>29.05</v>
      </c>
    </row>
    <row r="11626" spans="1:4" x14ac:dyDescent="0.25">
      <c r="A11626" s="399">
        <v>39600</v>
      </c>
      <c r="B11626" s="400" t="s">
        <v>18011</v>
      </c>
      <c r="C11626" s="399" t="s">
        <v>16729</v>
      </c>
      <c r="D11626" s="401">
        <v>17.25</v>
      </c>
    </row>
    <row r="11627" spans="1:4" x14ac:dyDescent="0.25">
      <c r="A11627" s="399">
        <v>39601</v>
      </c>
      <c r="B11627" s="400" t="s">
        <v>18012</v>
      </c>
      <c r="C11627" s="399" t="s">
        <v>16729</v>
      </c>
      <c r="D11627" s="401">
        <v>36.590000000000003</v>
      </c>
    </row>
    <row r="11628" spans="1:4" x14ac:dyDescent="0.25">
      <c r="A11628" s="399">
        <v>39862</v>
      </c>
      <c r="B11628" s="400" t="s">
        <v>18013</v>
      </c>
      <c r="C11628" s="399" t="s">
        <v>16729</v>
      </c>
      <c r="D11628" s="401">
        <v>14.74</v>
      </c>
    </row>
    <row r="11629" spans="1:4" x14ac:dyDescent="0.25">
      <c r="A11629" s="399">
        <v>39863</v>
      </c>
      <c r="B11629" s="400" t="s">
        <v>18014</v>
      </c>
      <c r="C11629" s="399" t="s">
        <v>16729</v>
      </c>
      <c r="D11629" s="401">
        <v>14.95</v>
      </c>
    </row>
    <row r="11630" spans="1:4" x14ac:dyDescent="0.25">
      <c r="A11630" s="399">
        <v>39864</v>
      </c>
      <c r="B11630" s="400" t="s">
        <v>18015</v>
      </c>
      <c r="C11630" s="399" t="s">
        <v>16729</v>
      </c>
      <c r="D11630" s="401">
        <v>18.55</v>
      </c>
    </row>
    <row r="11631" spans="1:4" x14ac:dyDescent="0.25">
      <c r="A11631" s="399">
        <v>39865</v>
      </c>
      <c r="B11631" s="400" t="s">
        <v>18016</v>
      </c>
      <c r="C11631" s="399" t="s">
        <v>16729</v>
      </c>
      <c r="D11631" s="401">
        <v>26.14</v>
      </c>
    </row>
    <row r="11632" spans="1:4" x14ac:dyDescent="0.25">
      <c r="A11632" s="399">
        <v>2517</v>
      </c>
      <c r="B11632" s="400" t="s">
        <v>18017</v>
      </c>
      <c r="C11632" s="399" t="s">
        <v>16729</v>
      </c>
      <c r="D11632" s="401">
        <v>27.9</v>
      </c>
    </row>
    <row r="11633" spans="1:4" x14ac:dyDescent="0.25">
      <c r="A11633" s="399">
        <v>2522</v>
      </c>
      <c r="B11633" s="400" t="s">
        <v>18018</v>
      </c>
      <c r="C11633" s="399" t="s">
        <v>16729</v>
      </c>
      <c r="D11633" s="401">
        <v>18.03</v>
      </c>
    </row>
    <row r="11634" spans="1:4" x14ac:dyDescent="0.25">
      <c r="A11634" s="399">
        <v>2516</v>
      </c>
      <c r="B11634" s="400" t="s">
        <v>18019</v>
      </c>
      <c r="C11634" s="399" t="s">
        <v>16729</v>
      </c>
      <c r="D11634" s="401">
        <v>14.48</v>
      </c>
    </row>
    <row r="11635" spans="1:4" x14ac:dyDescent="0.25">
      <c r="A11635" s="399">
        <v>2548</v>
      </c>
      <c r="B11635" s="400" t="s">
        <v>18020</v>
      </c>
      <c r="C11635" s="399" t="s">
        <v>16729</v>
      </c>
      <c r="D11635" s="401">
        <v>11.09</v>
      </c>
    </row>
    <row r="11636" spans="1:4" x14ac:dyDescent="0.25">
      <c r="A11636" s="399">
        <v>2518</v>
      </c>
      <c r="B11636" s="400" t="s">
        <v>18021</v>
      </c>
      <c r="C11636" s="399" t="s">
        <v>16729</v>
      </c>
      <c r="D11636" s="401">
        <v>132.82</v>
      </c>
    </row>
    <row r="11637" spans="1:4" x14ac:dyDescent="0.25">
      <c r="A11637" s="399">
        <v>2521</v>
      </c>
      <c r="B11637" s="400" t="s">
        <v>18022</v>
      </c>
      <c r="C11637" s="399" t="s">
        <v>16729</v>
      </c>
      <c r="D11637" s="401">
        <v>56.54</v>
      </c>
    </row>
    <row r="11638" spans="1:4" x14ac:dyDescent="0.25">
      <c r="A11638" s="399">
        <v>2519</v>
      </c>
      <c r="B11638" s="400" t="s">
        <v>18023</v>
      </c>
      <c r="C11638" s="399" t="s">
        <v>16729</v>
      </c>
      <c r="D11638" s="401">
        <v>160.15</v>
      </c>
    </row>
    <row r="11639" spans="1:4" x14ac:dyDescent="0.25">
      <c r="A11639" s="399">
        <v>2515</v>
      </c>
      <c r="B11639" s="400" t="s">
        <v>18024</v>
      </c>
      <c r="C11639" s="399" t="s">
        <v>16729</v>
      </c>
      <c r="D11639" s="401">
        <v>12.05</v>
      </c>
    </row>
    <row r="11640" spans="1:4" x14ac:dyDescent="0.25">
      <c r="A11640" s="399">
        <v>2520</v>
      </c>
      <c r="B11640" s="400" t="s">
        <v>18025</v>
      </c>
      <c r="C11640" s="399" t="s">
        <v>16729</v>
      </c>
      <c r="D11640" s="401">
        <v>294.77</v>
      </c>
    </row>
    <row r="11641" spans="1:4" x14ac:dyDescent="0.25">
      <c r="A11641" s="399">
        <v>1602</v>
      </c>
      <c r="B11641" s="400" t="s">
        <v>18026</v>
      </c>
      <c r="C11641" s="399" t="s">
        <v>16729</v>
      </c>
      <c r="D11641" s="401">
        <v>51.41</v>
      </c>
    </row>
    <row r="11642" spans="1:4" x14ac:dyDescent="0.25">
      <c r="A11642" s="399">
        <v>1601</v>
      </c>
      <c r="B11642" s="400" t="s">
        <v>18027</v>
      </c>
      <c r="C11642" s="399" t="s">
        <v>16729</v>
      </c>
      <c r="D11642" s="401">
        <v>45.82</v>
      </c>
    </row>
    <row r="11643" spans="1:4" x14ac:dyDescent="0.25">
      <c r="A11643" s="399">
        <v>1600</v>
      </c>
      <c r="B11643" s="400" t="s">
        <v>18028</v>
      </c>
      <c r="C11643" s="399" t="s">
        <v>16729</v>
      </c>
      <c r="D11643" s="401">
        <v>20.010000000000002</v>
      </c>
    </row>
    <row r="11644" spans="1:4" x14ac:dyDescent="0.25">
      <c r="A11644" s="399">
        <v>1598</v>
      </c>
      <c r="B11644" s="400" t="s">
        <v>18029</v>
      </c>
      <c r="C11644" s="399" t="s">
        <v>16729</v>
      </c>
      <c r="D11644" s="401">
        <v>13.56</v>
      </c>
    </row>
    <row r="11645" spans="1:4" x14ac:dyDescent="0.25">
      <c r="A11645" s="399">
        <v>1603</v>
      </c>
      <c r="B11645" s="400" t="s">
        <v>18030</v>
      </c>
      <c r="C11645" s="399" t="s">
        <v>16729</v>
      </c>
      <c r="D11645" s="401">
        <v>77.62</v>
      </c>
    </row>
    <row r="11646" spans="1:4" x14ac:dyDescent="0.25">
      <c r="A11646" s="399">
        <v>1599</v>
      </c>
      <c r="B11646" s="400" t="s">
        <v>18031</v>
      </c>
      <c r="C11646" s="399" t="s">
        <v>16729</v>
      </c>
      <c r="D11646" s="401">
        <v>15.73</v>
      </c>
    </row>
    <row r="11647" spans="1:4" x14ac:dyDescent="0.25">
      <c r="A11647" s="399">
        <v>1597</v>
      </c>
      <c r="B11647" s="400" t="s">
        <v>18032</v>
      </c>
      <c r="C11647" s="399" t="s">
        <v>16729</v>
      </c>
      <c r="D11647" s="401">
        <v>12.75</v>
      </c>
    </row>
    <row r="11648" spans="1:4" x14ac:dyDescent="0.25">
      <c r="A11648" s="399">
        <v>39602</v>
      </c>
      <c r="B11648" s="400" t="s">
        <v>18033</v>
      </c>
      <c r="C11648" s="399" t="s">
        <v>16729</v>
      </c>
      <c r="D11648" s="401">
        <v>1.83</v>
      </c>
    </row>
    <row r="11649" spans="1:4" x14ac:dyDescent="0.25">
      <c r="A11649" s="399">
        <v>39603</v>
      </c>
      <c r="B11649" s="400" t="s">
        <v>18034</v>
      </c>
      <c r="C11649" s="399" t="s">
        <v>16729</v>
      </c>
      <c r="D11649" s="401">
        <v>3.9</v>
      </c>
    </row>
    <row r="11650" spans="1:4" x14ac:dyDescent="0.25">
      <c r="A11650" s="399">
        <v>11821</v>
      </c>
      <c r="B11650" s="400" t="s">
        <v>18035</v>
      </c>
      <c r="C11650" s="399" t="s">
        <v>16729</v>
      </c>
      <c r="D11650" s="401">
        <v>10.47</v>
      </c>
    </row>
    <row r="11651" spans="1:4" x14ac:dyDescent="0.25">
      <c r="A11651" s="399">
        <v>1562</v>
      </c>
      <c r="B11651" s="400" t="s">
        <v>18036</v>
      </c>
      <c r="C11651" s="399" t="s">
        <v>16729</v>
      </c>
      <c r="D11651" s="401">
        <v>17.149999999999999</v>
      </c>
    </row>
    <row r="11652" spans="1:4" x14ac:dyDescent="0.25">
      <c r="A11652" s="399">
        <v>1563</v>
      </c>
      <c r="B11652" s="400" t="s">
        <v>18037</v>
      </c>
      <c r="C11652" s="399" t="s">
        <v>16729</v>
      </c>
      <c r="D11652" s="401">
        <v>23.01</v>
      </c>
    </row>
    <row r="11653" spans="1:4" x14ac:dyDescent="0.25">
      <c r="A11653" s="399">
        <v>11856</v>
      </c>
      <c r="B11653" s="400" t="s">
        <v>18038</v>
      </c>
      <c r="C11653" s="399" t="s">
        <v>16729</v>
      </c>
      <c r="D11653" s="401">
        <v>6.86</v>
      </c>
    </row>
    <row r="11654" spans="1:4" x14ac:dyDescent="0.25">
      <c r="A11654" s="399">
        <v>11857</v>
      </c>
      <c r="B11654" s="400" t="s">
        <v>18039</v>
      </c>
      <c r="C11654" s="399" t="s">
        <v>16729</v>
      </c>
      <c r="D11654" s="401">
        <v>36.1</v>
      </c>
    </row>
    <row r="11655" spans="1:4" x14ac:dyDescent="0.25">
      <c r="A11655" s="399">
        <v>11858</v>
      </c>
      <c r="B11655" s="400" t="s">
        <v>18040</v>
      </c>
      <c r="C11655" s="399" t="s">
        <v>16729</v>
      </c>
      <c r="D11655" s="401">
        <v>44.81</v>
      </c>
    </row>
    <row r="11656" spans="1:4" x14ac:dyDescent="0.25">
      <c r="A11656" s="399">
        <v>1539</v>
      </c>
      <c r="B11656" s="400" t="s">
        <v>18041</v>
      </c>
      <c r="C11656" s="399" t="s">
        <v>16729</v>
      </c>
      <c r="D11656" s="401">
        <v>8.06</v>
      </c>
    </row>
    <row r="11657" spans="1:4" x14ac:dyDescent="0.25">
      <c r="A11657" s="399">
        <v>11859</v>
      </c>
      <c r="B11657" s="400" t="s">
        <v>18042</v>
      </c>
      <c r="C11657" s="399" t="s">
        <v>16729</v>
      </c>
      <c r="D11657" s="401">
        <v>60.96</v>
      </c>
    </row>
    <row r="11658" spans="1:4" x14ac:dyDescent="0.25">
      <c r="A11658" s="399">
        <v>1550</v>
      </c>
      <c r="B11658" s="400" t="s">
        <v>18043</v>
      </c>
      <c r="C11658" s="399" t="s">
        <v>16729</v>
      </c>
      <c r="D11658" s="401">
        <v>8.5</v>
      </c>
    </row>
    <row r="11659" spans="1:4" x14ac:dyDescent="0.25">
      <c r="A11659" s="399">
        <v>11854</v>
      </c>
      <c r="B11659" s="400" t="s">
        <v>18044</v>
      </c>
      <c r="C11659" s="399" t="s">
        <v>16729</v>
      </c>
      <c r="D11659" s="401">
        <v>10.63</v>
      </c>
    </row>
    <row r="11660" spans="1:4" x14ac:dyDescent="0.25">
      <c r="A11660" s="399">
        <v>11862</v>
      </c>
      <c r="B11660" s="400" t="s">
        <v>18045</v>
      </c>
      <c r="C11660" s="399" t="s">
        <v>16729</v>
      </c>
      <c r="D11660" s="401">
        <v>14.91</v>
      </c>
    </row>
    <row r="11661" spans="1:4" x14ac:dyDescent="0.25">
      <c r="A11661" s="399">
        <v>11863</v>
      </c>
      <c r="B11661" s="400" t="s">
        <v>18046</v>
      </c>
      <c r="C11661" s="399" t="s">
        <v>16729</v>
      </c>
      <c r="D11661" s="401">
        <v>6.02</v>
      </c>
    </row>
    <row r="11662" spans="1:4" x14ac:dyDescent="0.25">
      <c r="A11662" s="399">
        <v>11855</v>
      </c>
      <c r="B11662" s="400" t="s">
        <v>18047</v>
      </c>
      <c r="C11662" s="399" t="s">
        <v>16729</v>
      </c>
      <c r="D11662" s="401">
        <v>22.25</v>
      </c>
    </row>
    <row r="11663" spans="1:4" x14ac:dyDescent="0.25">
      <c r="A11663" s="399">
        <v>11864</v>
      </c>
      <c r="B11663" s="400" t="s">
        <v>18048</v>
      </c>
      <c r="C11663" s="399" t="s">
        <v>16729</v>
      </c>
      <c r="D11663" s="401">
        <v>33.64</v>
      </c>
    </row>
    <row r="11664" spans="1:4" x14ac:dyDescent="0.25">
      <c r="A11664" s="399">
        <v>2527</v>
      </c>
      <c r="B11664" s="400" t="s">
        <v>18049</v>
      </c>
      <c r="C11664" s="399" t="s">
        <v>16729</v>
      </c>
      <c r="D11664" s="401">
        <v>9.99</v>
      </c>
    </row>
    <row r="11665" spans="1:4" x14ac:dyDescent="0.25">
      <c r="A11665" s="399">
        <v>2526</v>
      </c>
      <c r="B11665" s="400" t="s">
        <v>18050</v>
      </c>
      <c r="C11665" s="399" t="s">
        <v>16729</v>
      </c>
      <c r="D11665" s="401">
        <v>6.4</v>
      </c>
    </row>
    <row r="11666" spans="1:4" x14ac:dyDescent="0.25">
      <c r="A11666" s="399">
        <v>2483</v>
      </c>
      <c r="B11666" s="400" t="s">
        <v>18051</v>
      </c>
      <c r="C11666" s="399" t="s">
        <v>16729</v>
      </c>
      <c r="D11666" s="401">
        <v>4.55</v>
      </c>
    </row>
    <row r="11667" spans="1:4" x14ac:dyDescent="0.25">
      <c r="A11667" s="399">
        <v>2487</v>
      </c>
      <c r="B11667" s="400" t="s">
        <v>18052</v>
      </c>
      <c r="C11667" s="399" t="s">
        <v>16729</v>
      </c>
      <c r="D11667" s="401">
        <v>2.1800000000000002</v>
      </c>
    </row>
    <row r="11668" spans="1:4" x14ac:dyDescent="0.25">
      <c r="A11668" s="399">
        <v>2528</v>
      </c>
      <c r="B11668" s="400" t="s">
        <v>18053</v>
      </c>
      <c r="C11668" s="399" t="s">
        <v>16729</v>
      </c>
      <c r="D11668" s="401">
        <v>25.13</v>
      </c>
    </row>
    <row r="11669" spans="1:4" x14ac:dyDescent="0.25">
      <c r="A11669" s="399">
        <v>2489</v>
      </c>
      <c r="B11669" s="400" t="s">
        <v>18054</v>
      </c>
      <c r="C11669" s="399" t="s">
        <v>16729</v>
      </c>
      <c r="D11669" s="401">
        <v>11.07</v>
      </c>
    </row>
    <row r="11670" spans="1:4" x14ac:dyDescent="0.25">
      <c r="A11670" s="399">
        <v>2484</v>
      </c>
      <c r="B11670" s="400" t="s">
        <v>18055</v>
      </c>
      <c r="C11670" s="399" t="s">
        <v>16729</v>
      </c>
      <c r="D11670" s="401">
        <v>36.5</v>
      </c>
    </row>
    <row r="11671" spans="1:4" x14ac:dyDescent="0.25">
      <c r="A11671" s="399">
        <v>2488</v>
      </c>
      <c r="B11671" s="400" t="s">
        <v>18056</v>
      </c>
      <c r="C11671" s="399" t="s">
        <v>16729</v>
      </c>
      <c r="D11671" s="401">
        <v>2.56</v>
      </c>
    </row>
    <row r="11672" spans="1:4" x14ac:dyDescent="0.25">
      <c r="A11672" s="399">
        <v>2485</v>
      </c>
      <c r="B11672" s="400" t="s">
        <v>18057</v>
      </c>
      <c r="C11672" s="399" t="s">
        <v>16729</v>
      </c>
      <c r="D11672" s="401">
        <v>57.21</v>
      </c>
    </row>
    <row r="11673" spans="1:4" x14ac:dyDescent="0.25">
      <c r="A11673" s="399">
        <v>44247</v>
      </c>
      <c r="B11673" s="400" t="s">
        <v>18058</v>
      </c>
      <c r="C11673" s="399" t="s">
        <v>16729</v>
      </c>
      <c r="D11673" s="401">
        <v>1700.22</v>
      </c>
    </row>
    <row r="11674" spans="1:4" x14ac:dyDescent="0.25">
      <c r="A11674" s="399">
        <v>38005</v>
      </c>
      <c r="B11674" s="400" t="s">
        <v>18059</v>
      </c>
      <c r="C11674" s="399" t="s">
        <v>16729</v>
      </c>
      <c r="D11674" s="401">
        <v>20.21</v>
      </c>
    </row>
    <row r="11675" spans="1:4" x14ac:dyDescent="0.25">
      <c r="A11675" s="399">
        <v>38006</v>
      </c>
      <c r="B11675" s="400" t="s">
        <v>18060</v>
      </c>
      <c r="C11675" s="399" t="s">
        <v>16729</v>
      </c>
      <c r="D11675" s="401">
        <v>26.86</v>
      </c>
    </row>
    <row r="11676" spans="1:4" x14ac:dyDescent="0.25">
      <c r="A11676" s="399">
        <v>38428</v>
      </c>
      <c r="B11676" s="400" t="s">
        <v>18061</v>
      </c>
      <c r="C11676" s="399" t="s">
        <v>16729</v>
      </c>
      <c r="D11676" s="401">
        <v>24.06</v>
      </c>
    </row>
    <row r="11677" spans="1:4" x14ac:dyDescent="0.25">
      <c r="A11677" s="399">
        <v>38007</v>
      </c>
      <c r="B11677" s="400" t="s">
        <v>18062</v>
      </c>
      <c r="C11677" s="399" t="s">
        <v>16729</v>
      </c>
      <c r="D11677" s="401">
        <v>30.99</v>
      </c>
    </row>
    <row r="11678" spans="1:4" x14ac:dyDescent="0.25">
      <c r="A11678" s="399">
        <v>38008</v>
      </c>
      <c r="B11678" s="400" t="s">
        <v>18063</v>
      </c>
      <c r="C11678" s="399" t="s">
        <v>16729</v>
      </c>
      <c r="D11678" s="401">
        <v>49.6</v>
      </c>
    </row>
    <row r="11679" spans="1:4" x14ac:dyDescent="0.25">
      <c r="A11679" s="399">
        <v>38009</v>
      </c>
      <c r="B11679" s="400" t="s">
        <v>18064</v>
      </c>
      <c r="C11679" s="399" t="s">
        <v>16729</v>
      </c>
      <c r="D11679" s="401">
        <v>60.72</v>
      </c>
    </row>
    <row r="11680" spans="1:4" x14ac:dyDescent="0.25">
      <c r="A11680" s="399">
        <v>44248</v>
      </c>
      <c r="B11680" s="400" t="s">
        <v>18065</v>
      </c>
      <c r="C11680" s="399" t="s">
        <v>16729</v>
      </c>
      <c r="D11680" s="401">
        <v>98.97</v>
      </c>
    </row>
    <row r="11681" spans="1:4" x14ac:dyDescent="0.25">
      <c r="A11681" s="399">
        <v>44249</v>
      </c>
      <c r="B11681" s="400" t="s">
        <v>18066</v>
      </c>
      <c r="C11681" s="399" t="s">
        <v>16729</v>
      </c>
      <c r="D11681" s="401">
        <v>381.85</v>
      </c>
    </row>
    <row r="11682" spans="1:4" x14ac:dyDescent="0.25">
      <c r="A11682" s="399">
        <v>44250</v>
      </c>
      <c r="B11682" s="400" t="s">
        <v>18067</v>
      </c>
      <c r="C11682" s="399" t="s">
        <v>16729</v>
      </c>
      <c r="D11682" s="401">
        <v>554.52</v>
      </c>
    </row>
    <row r="11683" spans="1:4" x14ac:dyDescent="0.25">
      <c r="A11683" s="399">
        <v>39279</v>
      </c>
      <c r="B11683" s="400" t="s">
        <v>18068</v>
      </c>
      <c r="C11683" s="399" t="s">
        <v>16729</v>
      </c>
      <c r="D11683" s="401">
        <v>9.76</v>
      </c>
    </row>
    <row r="11684" spans="1:4" x14ac:dyDescent="0.25">
      <c r="A11684" s="399">
        <v>39280</v>
      </c>
      <c r="B11684" s="400" t="s">
        <v>18069</v>
      </c>
      <c r="C11684" s="399" t="s">
        <v>16729</v>
      </c>
      <c r="D11684" s="401">
        <v>10.94</v>
      </c>
    </row>
    <row r="11685" spans="1:4" x14ac:dyDescent="0.25">
      <c r="A11685" s="399">
        <v>39281</v>
      </c>
      <c r="B11685" s="400" t="s">
        <v>18070</v>
      </c>
      <c r="C11685" s="399" t="s">
        <v>16729</v>
      </c>
      <c r="D11685" s="401">
        <v>14.45</v>
      </c>
    </row>
    <row r="11686" spans="1:4" x14ac:dyDescent="0.25">
      <c r="A11686" s="399">
        <v>39282</v>
      </c>
      <c r="B11686" s="400" t="s">
        <v>18071</v>
      </c>
      <c r="C11686" s="399" t="s">
        <v>16729</v>
      </c>
      <c r="D11686" s="401">
        <v>20.18</v>
      </c>
    </row>
    <row r="11687" spans="1:4" x14ac:dyDescent="0.25">
      <c r="A11687" s="399">
        <v>38844</v>
      </c>
      <c r="B11687" s="400" t="s">
        <v>18072</v>
      </c>
      <c r="C11687" s="399" t="s">
        <v>16729</v>
      </c>
      <c r="D11687" s="401">
        <v>9.9</v>
      </c>
    </row>
    <row r="11688" spans="1:4" x14ac:dyDescent="0.25">
      <c r="A11688" s="399">
        <v>38846</v>
      </c>
      <c r="B11688" s="400" t="s">
        <v>18073</v>
      </c>
      <c r="C11688" s="399" t="s">
        <v>16729</v>
      </c>
      <c r="D11688" s="401">
        <v>10.07</v>
      </c>
    </row>
    <row r="11689" spans="1:4" x14ac:dyDescent="0.25">
      <c r="A11689" s="399">
        <v>38847</v>
      </c>
      <c r="B11689" s="400" t="s">
        <v>18074</v>
      </c>
      <c r="C11689" s="399" t="s">
        <v>16729</v>
      </c>
      <c r="D11689" s="401">
        <v>11.8</v>
      </c>
    </row>
    <row r="11690" spans="1:4" x14ac:dyDescent="0.25">
      <c r="A11690" s="399">
        <v>38850</v>
      </c>
      <c r="B11690" s="400" t="s">
        <v>18075</v>
      </c>
      <c r="C11690" s="399" t="s">
        <v>16729</v>
      </c>
      <c r="D11690" s="401">
        <v>21.31</v>
      </c>
    </row>
    <row r="11691" spans="1:4" x14ac:dyDescent="0.25">
      <c r="A11691" s="399">
        <v>38848</v>
      </c>
      <c r="B11691" s="400" t="s">
        <v>18076</v>
      </c>
      <c r="C11691" s="399" t="s">
        <v>16729</v>
      </c>
      <c r="D11691" s="401">
        <v>13.97</v>
      </c>
    </row>
    <row r="11692" spans="1:4" x14ac:dyDescent="0.25">
      <c r="A11692" s="399">
        <v>38851</v>
      </c>
      <c r="B11692" s="400" t="s">
        <v>18077</v>
      </c>
      <c r="C11692" s="399" t="s">
        <v>16729</v>
      </c>
      <c r="D11692" s="401">
        <v>24.09</v>
      </c>
    </row>
    <row r="11693" spans="1:4" x14ac:dyDescent="0.25">
      <c r="A11693" s="399">
        <v>38854</v>
      </c>
      <c r="B11693" s="400" t="s">
        <v>18078</v>
      </c>
      <c r="C11693" s="399" t="s">
        <v>16729</v>
      </c>
      <c r="D11693" s="401">
        <v>10.46</v>
      </c>
    </row>
    <row r="11694" spans="1:4" x14ac:dyDescent="0.25">
      <c r="A11694" s="399">
        <v>3104</v>
      </c>
      <c r="B11694" s="400" t="s">
        <v>18079</v>
      </c>
      <c r="C11694" s="399" t="s">
        <v>84</v>
      </c>
      <c r="D11694" s="401">
        <v>185.54</v>
      </c>
    </row>
    <row r="11695" spans="1:4" x14ac:dyDescent="0.25">
      <c r="A11695" s="399">
        <v>1607</v>
      </c>
      <c r="B11695" s="400" t="s">
        <v>18080</v>
      </c>
      <c r="C11695" s="399" t="s">
        <v>84</v>
      </c>
      <c r="D11695" s="401">
        <v>0.28000000000000003</v>
      </c>
    </row>
    <row r="11696" spans="1:4" x14ac:dyDescent="0.25">
      <c r="A11696" s="399">
        <v>38169</v>
      </c>
      <c r="B11696" s="400" t="s">
        <v>18081</v>
      </c>
      <c r="C11696" s="399" t="s">
        <v>84</v>
      </c>
      <c r="D11696" s="401">
        <v>72.09</v>
      </c>
    </row>
    <row r="11697" spans="1:4" x14ac:dyDescent="0.25">
      <c r="A11697" s="399">
        <v>6142</v>
      </c>
      <c r="B11697" s="400" t="s">
        <v>18082</v>
      </c>
      <c r="C11697" s="399" t="s">
        <v>16729</v>
      </c>
      <c r="D11697" s="401">
        <v>9.5399999999999991</v>
      </c>
    </row>
    <row r="11698" spans="1:4" x14ac:dyDescent="0.25">
      <c r="A11698" s="399">
        <v>11686</v>
      </c>
      <c r="B11698" s="400" t="s">
        <v>18083</v>
      </c>
      <c r="C11698" s="399" t="s">
        <v>16729</v>
      </c>
      <c r="D11698" s="401">
        <v>13.24</v>
      </c>
    </row>
    <row r="11699" spans="1:4" x14ac:dyDescent="0.25">
      <c r="A11699" s="399">
        <v>37598</v>
      </c>
      <c r="B11699" s="400" t="s">
        <v>18084</v>
      </c>
      <c r="C11699" s="399" t="s">
        <v>16729</v>
      </c>
      <c r="D11699" s="401">
        <v>38.11</v>
      </c>
    </row>
    <row r="11700" spans="1:4" x14ac:dyDescent="0.25">
      <c r="A11700" s="399">
        <v>25398</v>
      </c>
      <c r="B11700" s="400" t="s">
        <v>18085</v>
      </c>
      <c r="C11700" s="399" t="s">
        <v>16729</v>
      </c>
      <c r="D11700" s="401">
        <v>3649.1</v>
      </c>
    </row>
    <row r="11701" spans="1:4" x14ac:dyDescent="0.25">
      <c r="A11701" s="399">
        <v>25399</v>
      </c>
      <c r="B11701" s="400" t="s">
        <v>18086</v>
      </c>
      <c r="C11701" s="399" t="s">
        <v>16729</v>
      </c>
      <c r="D11701" s="401">
        <v>2215.3200000000002</v>
      </c>
    </row>
    <row r="11702" spans="1:4" x14ac:dyDescent="0.25">
      <c r="A11702" s="399">
        <v>43440</v>
      </c>
      <c r="B11702" s="400" t="s">
        <v>18087</v>
      </c>
      <c r="C11702" s="399" t="s">
        <v>16729</v>
      </c>
      <c r="D11702" s="401">
        <v>539.82000000000005</v>
      </c>
    </row>
    <row r="11703" spans="1:4" x14ac:dyDescent="0.25">
      <c r="A11703" s="399">
        <v>10667</v>
      </c>
      <c r="B11703" s="400" t="s">
        <v>18088</v>
      </c>
      <c r="C11703" s="399" t="s">
        <v>16729</v>
      </c>
      <c r="D11703" s="401">
        <v>19920</v>
      </c>
    </row>
    <row r="11704" spans="1:4" x14ac:dyDescent="0.25">
      <c r="A11704" s="399">
        <v>1613</v>
      </c>
      <c r="B11704" s="400" t="s">
        <v>18089</v>
      </c>
      <c r="C11704" s="399" t="s">
        <v>16729</v>
      </c>
      <c r="D11704" s="401">
        <v>1781.14</v>
      </c>
    </row>
    <row r="11705" spans="1:4" x14ac:dyDescent="0.25">
      <c r="A11705" s="399">
        <v>1626</v>
      </c>
      <c r="B11705" s="400" t="s">
        <v>18090</v>
      </c>
      <c r="C11705" s="399" t="s">
        <v>16729</v>
      </c>
      <c r="D11705" s="401">
        <v>2663.91</v>
      </c>
    </row>
    <row r="11706" spans="1:4" x14ac:dyDescent="0.25">
      <c r="A11706" s="399">
        <v>1625</v>
      </c>
      <c r="B11706" s="400" t="s">
        <v>18091</v>
      </c>
      <c r="C11706" s="399" t="s">
        <v>16729</v>
      </c>
      <c r="D11706" s="401">
        <v>186.06</v>
      </c>
    </row>
    <row r="11707" spans="1:4" x14ac:dyDescent="0.25">
      <c r="A11707" s="399">
        <v>1622</v>
      </c>
      <c r="B11707" s="400" t="s">
        <v>18092</v>
      </c>
      <c r="C11707" s="399" t="s">
        <v>16729</v>
      </c>
      <c r="D11707" s="401">
        <v>6011.36</v>
      </c>
    </row>
    <row r="11708" spans="1:4" x14ac:dyDescent="0.25">
      <c r="A11708" s="399">
        <v>1620</v>
      </c>
      <c r="B11708" s="400" t="s">
        <v>18093</v>
      </c>
      <c r="C11708" s="399" t="s">
        <v>16729</v>
      </c>
      <c r="D11708" s="401">
        <v>391.95</v>
      </c>
    </row>
    <row r="11709" spans="1:4" x14ac:dyDescent="0.25">
      <c r="A11709" s="399">
        <v>1629</v>
      </c>
      <c r="B11709" s="400" t="s">
        <v>18094</v>
      </c>
      <c r="C11709" s="399" t="s">
        <v>16729</v>
      </c>
      <c r="D11709" s="401">
        <v>14630.23</v>
      </c>
    </row>
    <row r="11710" spans="1:4" x14ac:dyDescent="0.25">
      <c r="A11710" s="399">
        <v>1627</v>
      </c>
      <c r="B11710" s="400" t="s">
        <v>18095</v>
      </c>
      <c r="C11710" s="399" t="s">
        <v>16729</v>
      </c>
      <c r="D11710" s="401">
        <v>749.2</v>
      </c>
    </row>
    <row r="11711" spans="1:4" x14ac:dyDescent="0.25">
      <c r="A11711" s="399">
        <v>1623</v>
      </c>
      <c r="B11711" s="400" t="s">
        <v>18096</v>
      </c>
      <c r="C11711" s="399" t="s">
        <v>16729</v>
      </c>
      <c r="D11711" s="401">
        <v>151.74</v>
      </c>
    </row>
    <row r="11712" spans="1:4" x14ac:dyDescent="0.25">
      <c r="A11712" s="399">
        <v>1619</v>
      </c>
      <c r="B11712" s="400" t="s">
        <v>18097</v>
      </c>
      <c r="C11712" s="399" t="s">
        <v>16729</v>
      </c>
      <c r="D11712" s="401">
        <v>208.73</v>
      </c>
    </row>
    <row r="11713" spans="1:4" x14ac:dyDescent="0.25">
      <c r="A11713" s="399">
        <v>1630</v>
      </c>
      <c r="B11713" s="400" t="s">
        <v>18098</v>
      </c>
      <c r="C11713" s="399" t="s">
        <v>16729</v>
      </c>
      <c r="D11713" s="401">
        <v>4595.8100000000004</v>
      </c>
    </row>
    <row r="11714" spans="1:4" x14ac:dyDescent="0.25">
      <c r="A11714" s="399">
        <v>1616</v>
      </c>
      <c r="B11714" s="400" t="s">
        <v>18099</v>
      </c>
      <c r="C11714" s="399" t="s">
        <v>16729</v>
      </c>
      <c r="D11714" s="401">
        <v>7068.44</v>
      </c>
    </row>
    <row r="11715" spans="1:4" x14ac:dyDescent="0.25">
      <c r="A11715" s="399">
        <v>1614</v>
      </c>
      <c r="B11715" s="400" t="s">
        <v>18100</v>
      </c>
      <c r="C11715" s="399" t="s">
        <v>16729</v>
      </c>
      <c r="D11715" s="401">
        <v>323.05</v>
      </c>
    </row>
    <row r="11716" spans="1:4" x14ac:dyDescent="0.25">
      <c r="A11716" s="399">
        <v>1617</v>
      </c>
      <c r="B11716" s="400" t="s">
        <v>18101</v>
      </c>
      <c r="C11716" s="399" t="s">
        <v>16729</v>
      </c>
      <c r="D11716" s="401">
        <v>8438.19</v>
      </c>
    </row>
    <row r="11717" spans="1:4" x14ac:dyDescent="0.25">
      <c r="A11717" s="399">
        <v>1621</v>
      </c>
      <c r="B11717" s="400" t="s">
        <v>18102</v>
      </c>
      <c r="C11717" s="399" t="s">
        <v>16729</v>
      </c>
      <c r="D11717" s="401">
        <v>577.77</v>
      </c>
    </row>
    <row r="11718" spans="1:4" x14ac:dyDescent="0.25">
      <c r="A11718" s="399">
        <v>1624</v>
      </c>
      <c r="B11718" s="400" t="s">
        <v>18103</v>
      </c>
      <c r="C11718" s="399" t="s">
        <v>16729</v>
      </c>
      <c r="D11718" s="401">
        <v>20741.48</v>
      </c>
    </row>
    <row r="11719" spans="1:4" x14ac:dyDescent="0.25">
      <c r="A11719" s="399">
        <v>1615</v>
      </c>
      <c r="B11719" s="400" t="s">
        <v>18104</v>
      </c>
      <c r="C11719" s="399" t="s">
        <v>16729</v>
      </c>
      <c r="D11719" s="401">
        <v>1084.96</v>
      </c>
    </row>
    <row r="11720" spans="1:4" x14ac:dyDescent="0.25">
      <c r="A11720" s="399">
        <v>1612</v>
      </c>
      <c r="B11720" s="400" t="s">
        <v>18105</v>
      </c>
      <c r="C11720" s="399" t="s">
        <v>16729</v>
      </c>
      <c r="D11720" s="401">
        <v>142.9</v>
      </c>
    </row>
    <row r="11721" spans="1:4" x14ac:dyDescent="0.25">
      <c r="A11721" s="399">
        <v>1618</v>
      </c>
      <c r="B11721" s="400" t="s">
        <v>18106</v>
      </c>
      <c r="C11721" s="399" t="s">
        <v>16729</v>
      </c>
      <c r="D11721" s="401">
        <v>1490.9</v>
      </c>
    </row>
    <row r="11722" spans="1:4" x14ac:dyDescent="0.25">
      <c r="A11722" s="399">
        <v>14211</v>
      </c>
      <c r="B11722" s="400" t="s">
        <v>18107</v>
      </c>
      <c r="C11722" s="399" t="s">
        <v>16729</v>
      </c>
      <c r="D11722" s="401">
        <v>49.66</v>
      </c>
    </row>
    <row r="11723" spans="1:4" x14ac:dyDescent="0.25">
      <c r="A11723" s="399">
        <v>43657</v>
      </c>
      <c r="B11723" s="400" t="s">
        <v>18108</v>
      </c>
      <c r="C11723" s="399" t="s">
        <v>74</v>
      </c>
      <c r="D11723" s="401">
        <v>7.3</v>
      </c>
    </row>
    <row r="11724" spans="1:4" x14ac:dyDescent="0.25">
      <c r="A11724" s="399">
        <v>38200</v>
      </c>
      <c r="B11724" s="400" t="s">
        <v>18109</v>
      </c>
      <c r="C11724" s="399" t="s">
        <v>18110</v>
      </c>
      <c r="D11724" s="401">
        <v>440.93</v>
      </c>
    </row>
    <row r="11725" spans="1:4" x14ac:dyDescent="0.25">
      <c r="A11725" s="399">
        <v>39269</v>
      </c>
      <c r="B11725" s="400" t="s">
        <v>18111</v>
      </c>
      <c r="C11725" s="399" t="s">
        <v>74</v>
      </c>
      <c r="D11725" s="401">
        <v>1.42</v>
      </c>
    </row>
    <row r="11726" spans="1:4" x14ac:dyDescent="0.25">
      <c r="A11726" s="399">
        <v>11889</v>
      </c>
      <c r="B11726" s="400" t="s">
        <v>18112</v>
      </c>
      <c r="C11726" s="399" t="s">
        <v>74</v>
      </c>
      <c r="D11726" s="401">
        <v>1.95</v>
      </c>
    </row>
    <row r="11727" spans="1:4" x14ac:dyDescent="0.25">
      <c r="A11727" s="399">
        <v>39270</v>
      </c>
      <c r="B11727" s="400" t="s">
        <v>18113</v>
      </c>
      <c r="C11727" s="399" t="s">
        <v>74</v>
      </c>
      <c r="D11727" s="401">
        <v>2.5299999999999998</v>
      </c>
    </row>
    <row r="11728" spans="1:4" x14ac:dyDescent="0.25">
      <c r="A11728" s="399">
        <v>11890</v>
      </c>
      <c r="B11728" s="400" t="s">
        <v>18114</v>
      </c>
      <c r="C11728" s="399" t="s">
        <v>74</v>
      </c>
      <c r="D11728" s="401">
        <v>3.44</v>
      </c>
    </row>
    <row r="11729" spans="1:4" x14ac:dyDescent="0.25">
      <c r="A11729" s="399">
        <v>11891</v>
      </c>
      <c r="B11729" s="400" t="s">
        <v>18115</v>
      </c>
      <c r="C11729" s="399" t="s">
        <v>74</v>
      </c>
      <c r="D11729" s="401">
        <v>5.59</v>
      </c>
    </row>
    <row r="11730" spans="1:4" x14ac:dyDescent="0.25">
      <c r="A11730" s="399">
        <v>11892</v>
      </c>
      <c r="B11730" s="400" t="s">
        <v>18116</v>
      </c>
      <c r="C11730" s="399" t="s">
        <v>74</v>
      </c>
      <c r="D11730" s="401">
        <v>9.1300000000000008</v>
      </c>
    </row>
    <row r="11731" spans="1:4" x14ac:dyDescent="0.25">
      <c r="A11731" s="399">
        <v>37601</v>
      </c>
      <c r="B11731" s="400" t="s">
        <v>18117</v>
      </c>
      <c r="C11731" s="399" t="s">
        <v>74</v>
      </c>
      <c r="D11731" s="401">
        <v>8.4700000000000006</v>
      </c>
    </row>
    <row r="11732" spans="1:4" x14ac:dyDescent="0.25">
      <c r="A11732" s="399">
        <v>1634</v>
      </c>
      <c r="B11732" s="400" t="s">
        <v>18118</v>
      </c>
      <c r="C11732" s="399" t="s">
        <v>74</v>
      </c>
      <c r="D11732" s="401">
        <v>8.75</v>
      </c>
    </row>
    <row r="11733" spans="1:4" x14ac:dyDescent="0.25">
      <c r="A11733" s="399">
        <v>44274</v>
      </c>
      <c r="B11733" s="400" t="s">
        <v>18119</v>
      </c>
      <c r="C11733" s="399" t="s">
        <v>16729</v>
      </c>
      <c r="D11733" s="401">
        <v>710.4</v>
      </c>
    </row>
    <row r="11734" spans="1:4" x14ac:dyDescent="0.25">
      <c r="A11734" s="399">
        <v>5086</v>
      </c>
      <c r="B11734" s="400" t="s">
        <v>18120</v>
      </c>
      <c r="C11734" s="399" t="s">
        <v>69</v>
      </c>
      <c r="D11734" s="401">
        <v>29.84</v>
      </c>
    </row>
    <row r="11735" spans="1:4" x14ac:dyDescent="0.25">
      <c r="A11735" s="399">
        <v>45244</v>
      </c>
      <c r="B11735" s="400" t="s">
        <v>21630</v>
      </c>
      <c r="C11735" s="399" t="s">
        <v>16729</v>
      </c>
      <c r="D11735" s="401">
        <v>98.04</v>
      </c>
    </row>
    <row r="11736" spans="1:4" x14ac:dyDescent="0.25">
      <c r="A11736" s="399">
        <v>11280</v>
      </c>
      <c r="B11736" s="400" t="s">
        <v>18121</v>
      </c>
      <c r="C11736" s="399" t="s">
        <v>16729</v>
      </c>
      <c r="D11736" s="401">
        <v>13399.71</v>
      </c>
    </row>
    <row r="11737" spans="1:4" x14ac:dyDescent="0.25">
      <c r="A11737" s="399">
        <v>40519</v>
      </c>
      <c r="B11737" s="400" t="s">
        <v>18122</v>
      </c>
      <c r="C11737" s="399" t="s">
        <v>16729</v>
      </c>
      <c r="D11737" s="401">
        <v>110462.64</v>
      </c>
    </row>
    <row r="11738" spans="1:4" x14ac:dyDescent="0.25">
      <c r="A11738" s="399">
        <v>3446</v>
      </c>
      <c r="B11738" s="400" t="s">
        <v>18123</v>
      </c>
      <c r="C11738" s="399" t="s">
        <v>16729</v>
      </c>
      <c r="D11738" s="401">
        <v>37.4</v>
      </c>
    </row>
    <row r="11739" spans="1:4" x14ac:dyDescent="0.25">
      <c r="A11739" s="399">
        <v>3445</v>
      </c>
      <c r="B11739" s="400" t="s">
        <v>18124</v>
      </c>
      <c r="C11739" s="399" t="s">
        <v>16729</v>
      </c>
      <c r="D11739" s="401">
        <v>30.54</v>
      </c>
    </row>
    <row r="11740" spans="1:4" x14ac:dyDescent="0.25">
      <c r="A11740" s="399">
        <v>3444</v>
      </c>
      <c r="B11740" s="400" t="s">
        <v>18125</v>
      </c>
      <c r="C11740" s="399" t="s">
        <v>16729</v>
      </c>
      <c r="D11740" s="401">
        <v>18.79</v>
      </c>
    </row>
    <row r="11741" spans="1:4" x14ac:dyDescent="0.25">
      <c r="A11741" s="399">
        <v>3441</v>
      </c>
      <c r="B11741" s="400" t="s">
        <v>18126</v>
      </c>
      <c r="C11741" s="399" t="s">
        <v>16729</v>
      </c>
      <c r="D11741" s="401">
        <v>8.6199999999999992</v>
      </c>
    </row>
    <row r="11742" spans="1:4" x14ac:dyDescent="0.25">
      <c r="A11742" s="399">
        <v>12402</v>
      </c>
      <c r="B11742" s="400" t="s">
        <v>18127</v>
      </c>
      <c r="C11742" s="399" t="s">
        <v>16729</v>
      </c>
      <c r="D11742" s="401">
        <v>105.14</v>
      </c>
    </row>
    <row r="11743" spans="1:4" x14ac:dyDescent="0.25">
      <c r="A11743" s="399">
        <v>3447</v>
      </c>
      <c r="B11743" s="400" t="s">
        <v>18128</v>
      </c>
      <c r="C11743" s="399" t="s">
        <v>16729</v>
      </c>
      <c r="D11743" s="401">
        <v>54.39</v>
      </c>
    </row>
    <row r="11744" spans="1:4" x14ac:dyDescent="0.25">
      <c r="A11744" s="399">
        <v>3448</v>
      </c>
      <c r="B11744" s="400" t="s">
        <v>18129</v>
      </c>
      <c r="C11744" s="399" t="s">
        <v>16729</v>
      </c>
      <c r="D11744" s="401">
        <v>153.71</v>
      </c>
    </row>
    <row r="11745" spans="1:4" x14ac:dyDescent="0.25">
      <c r="A11745" s="399">
        <v>3442</v>
      </c>
      <c r="B11745" s="400" t="s">
        <v>18130</v>
      </c>
      <c r="C11745" s="399" t="s">
        <v>16729</v>
      </c>
      <c r="D11745" s="401">
        <v>12.89</v>
      </c>
    </row>
    <row r="11746" spans="1:4" x14ac:dyDescent="0.25">
      <c r="A11746" s="399">
        <v>3449</v>
      </c>
      <c r="B11746" s="400" t="s">
        <v>18131</v>
      </c>
      <c r="C11746" s="399" t="s">
        <v>16729</v>
      </c>
      <c r="D11746" s="401">
        <v>269.33999999999997</v>
      </c>
    </row>
    <row r="11747" spans="1:4" x14ac:dyDescent="0.25">
      <c r="A11747" s="399">
        <v>37438</v>
      </c>
      <c r="B11747" s="400" t="s">
        <v>18132</v>
      </c>
      <c r="C11747" s="399" t="s">
        <v>16729</v>
      </c>
      <c r="D11747" s="401">
        <v>246.08</v>
      </c>
    </row>
    <row r="11748" spans="1:4" x14ac:dyDescent="0.25">
      <c r="A11748" s="399">
        <v>37439</v>
      </c>
      <c r="B11748" s="400" t="s">
        <v>18133</v>
      </c>
      <c r="C11748" s="399" t="s">
        <v>16729</v>
      </c>
      <c r="D11748" s="401">
        <v>1608.84</v>
      </c>
    </row>
    <row r="11749" spans="1:4" x14ac:dyDescent="0.25">
      <c r="A11749" s="399">
        <v>37435</v>
      </c>
      <c r="B11749" s="400" t="s">
        <v>18134</v>
      </c>
      <c r="C11749" s="399" t="s">
        <v>16729</v>
      </c>
      <c r="D11749" s="401">
        <v>28.92</v>
      </c>
    </row>
    <row r="11750" spans="1:4" x14ac:dyDescent="0.25">
      <c r="A11750" s="399">
        <v>37436</v>
      </c>
      <c r="B11750" s="400" t="s">
        <v>18135</v>
      </c>
      <c r="C11750" s="399" t="s">
        <v>16729</v>
      </c>
      <c r="D11750" s="401">
        <v>34.130000000000003</v>
      </c>
    </row>
    <row r="11751" spans="1:4" x14ac:dyDescent="0.25">
      <c r="A11751" s="399">
        <v>37437</v>
      </c>
      <c r="B11751" s="400" t="s">
        <v>18136</v>
      </c>
      <c r="C11751" s="399" t="s">
        <v>16729</v>
      </c>
      <c r="D11751" s="401">
        <v>49.36</v>
      </c>
    </row>
    <row r="11752" spans="1:4" x14ac:dyDescent="0.25">
      <c r="A11752" s="399">
        <v>3473</v>
      </c>
      <c r="B11752" s="400" t="s">
        <v>18137</v>
      </c>
      <c r="C11752" s="399" t="s">
        <v>16729</v>
      </c>
      <c r="D11752" s="401">
        <v>42.29</v>
      </c>
    </row>
    <row r="11753" spans="1:4" x14ac:dyDescent="0.25">
      <c r="A11753" s="399">
        <v>3474</v>
      </c>
      <c r="B11753" s="400" t="s">
        <v>18138</v>
      </c>
      <c r="C11753" s="399" t="s">
        <v>16729</v>
      </c>
      <c r="D11753" s="401">
        <v>34.86</v>
      </c>
    </row>
    <row r="11754" spans="1:4" x14ac:dyDescent="0.25">
      <c r="A11754" s="399">
        <v>3443</v>
      </c>
      <c r="B11754" s="400" t="s">
        <v>18139</v>
      </c>
      <c r="C11754" s="399" t="s">
        <v>16729</v>
      </c>
      <c r="D11754" s="401">
        <v>21.69</v>
      </c>
    </row>
    <row r="11755" spans="1:4" x14ac:dyDescent="0.25">
      <c r="A11755" s="399">
        <v>3450</v>
      </c>
      <c r="B11755" s="400" t="s">
        <v>18140</v>
      </c>
      <c r="C11755" s="399" t="s">
        <v>16729</v>
      </c>
      <c r="D11755" s="401">
        <v>10.1</v>
      </c>
    </row>
    <row r="11756" spans="1:4" x14ac:dyDescent="0.25">
      <c r="A11756" s="399">
        <v>3453</v>
      </c>
      <c r="B11756" s="400" t="s">
        <v>18141</v>
      </c>
      <c r="C11756" s="399" t="s">
        <v>16729</v>
      </c>
      <c r="D11756" s="401">
        <v>123.44</v>
      </c>
    </row>
    <row r="11757" spans="1:4" x14ac:dyDescent="0.25">
      <c r="A11757" s="399">
        <v>3452</v>
      </c>
      <c r="B11757" s="400" t="s">
        <v>18142</v>
      </c>
      <c r="C11757" s="399" t="s">
        <v>16729</v>
      </c>
      <c r="D11757" s="401">
        <v>60.93</v>
      </c>
    </row>
    <row r="11758" spans="1:4" x14ac:dyDescent="0.25">
      <c r="A11758" s="399">
        <v>3454</v>
      </c>
      <c r="B11758" s="400" t="s">
        <v>18143</v>
      </c>
      <c r="C11758" s="399" t="s">
        <v>16729</v>
      </c>
      <c r="D11758" s="401">
        <v>187.75</v>
      </c>
    </row>
    <row r="11759" spans="1:4" x14ac:dyDescent="0.25">
      <c r="A11759" s="399">
        <v>3451</v>
      </c>
      <c r="B11759" s="400" t="s">
        <v>18144</v>
      </c>
      <c r="C11759" s="399" t="s">
        <v>16729</v>
      </c>
      <c r="D11759" s="401">
        <v>12.09</v>
      </c>
    </row>
    <row r="11760" spans="1:4" x14ac:dyDescent="0.25">
      <c r="A11760" s="399">
        <v>3458</v>
      </c>
      <c r="B11760" s="400" t="s">
        <v>18145</v>
      </c>
      <c r="C11760" s="399" t="s">
        <v>16729</v>
      </c>
      <c r="D11760" s="401">
        <v>33.9</v>
      </c>
    </row>
    <row r="11761" spans="1:4" x14ac:dyDescent="0.25">
      <c r="A11761" s="399">
        <v>3457</v>
      </c>
      <c r="B11761" s="400" t="s">
        <v>18146</v>
      </c>
      <c r="C11761" s="399" t="s">
        <v>16729</v>
      </c>
      <c r="D11761" s="401">
        <v>25.45</v>
      </c>
    </row>
    <row r="11762" spans="1:4" x14ac:dyDescent="0.25">
      <c r="A11762" s="399">
        <v>3472</v>
      </c>
      <c r="B11762" s="400" t="s">
        <v>18147</v>
      </c>
      <c r="C11762" s="399" t="s">
        <v>16729</v>
      </c>
      <c r="D11762" s="401">
        <v>16.239999999999998</v>
      </c>
    </row>
    <row r="11763" spans="1:4" x14ac:dyDescent="0.25">
      <c r="A11763" s="399">
        <v>3455</v>
      </c>
      <c r="B11763" s="400" t="s">
        <v>18148</v>
      </c>
      <c r="C11763" s="399" t="s">
        <v>16729</v>
      </c>
      <c r="D11763" s="401">
        <v>7.23</v>
      </c>
    </row>
    <row r="11764" spans="1:4" x14ac:dyDescent="0.25">
      <c r="A11764" s="399">
        <v>3470</v>
      </c>
      <c r="B11764" s="400" t="s">
        <v>18149</v>
      </c>
      <c r="C11764" s="399" t="s">
        <v>16729</v>
      </c>
      <c r="D11764" s="401">
        <v>94.65</v>
      </c>
    </row>
    <row r="11765" spans="1:4" x14ac:dyDescent="0.25">
      <c r="A11765" s="399">
        <v>3471</v>
      </c>
      <c r="B11765" s="400" t="s">
        <v>18150</v>
      </c>
      <c r="C11765" s="399" t="s">
        <v>16729</v>
      </c>
      <c r="D11765" s="401">
        <v>52.01</v>
      </c>
    </row>
    <row r="11766" spans="1:4" x14ac:dyDescent="0.25">
      <c r="A11766" s="399">
        <v>3459</v>
      </c>
      <c r="B11766" s="400" t="s">
        <v>18151</v>
      </c>
      <c r="C11766" s="399" t="s">
        <v>16729</v>
      </c>
      <c r="D11766" s="401">
        <v>133.51</v>
      </c>
    </row>
    <row r="11767" spans="1:4" x14ac:dyDescent="0.25">
      <c r="A11767" s="399">
        <v>3456</v>
      </c>
      <c r="B11767" s="400" t="s">
        <v>18152</v>
      </c>
      <c r="C11767" s="399" t="s">
        <v>16729</v>
      </c>
      <c r="D11767" s="401">
        <v>10.81</v>
      </c>
    </row>
    <row r="11768" spans="1:4" x14ac:dyDescent="0.25">
      <c r="A11768" s="399">
        <v>3469</v>
      </c>
      <c r="B11768" s="400" t="s">
        <v>18153</v>
      </c>
      <c r="C11768" s="399" t="s">
        <v>16729</v>
      </c>
      <c r="D11768" s="401">
        <v>253.9</v>
      </c>
    </row>
    <row r="11769" spans="1:4" x14ac:dyDescent="0.25">
      <c r="A11769" s="399">
        <v>3460</v>
      </c>
      <c r="B11769" s="400" t="s">
        <v>18154</v>
      </c>
      <c r="C11769" s="399" t="s">
        <v>16729</v>
      </c>
      <c r="D11769" s="401">
        <v>370.48</v>
      </c>
    </row>
    <row r="11770" spans="1:4" x14ac:dyDescent="0.25">
      <c r="A11770" s="399">
        <v>3461</v>
      </c>
      <c r="B11770" s="400" t="s">
        <v>18155</v>
      </c>
      <c r="C11770" s="399" t="s">
        <v>16729</v>
      </c>
      <c r="D11770" s="401">
        <v>946.93</v>
      </c>
    </row>
    <row r="11771" spans="1:4" x14ac:dyDescent="0.25">
      <c r="A11771" s="399">
        <v>37433</v>
      </c>
      <c r="B11771" s="400" t="s">
        <v>18156</v>
      </c>
      <c r="C11771" s="399" t="s">
        <v>16729</v>
      </c>
      <c r="D11771" s="401">
        <v>246.08</v>
      </c>
    </row>
    <row r="11772" spans="1:4" x14ac:dyDescent="0.25">
      <c r="A11772" s="399">
        <v>37430</v>
      </c>
      <c r="B11772" s="400" t="s">
        <v>18157</v>
      </c>
      <c r="C11772" s="399" t="s">
        <v>16729</v>
      </c>
      <c r="D11772" s="401">
        <v>30.84</v>
      </c>
    </row>
    <row r="11773" spans="1:4" x14ac:dyDescent="0.25">
      <c r="A11773" s="399">
        <v>37434</v>
      </c>
      <c r="B11773" s="400" t="s">
        <v>18158</v>
      </c>
      <c r="C11773" s="399" t="s">
        <v>16729</v>
      </c>
      <c r="D11773" s="401">
        <v>2294.42</v>
      </c>
    </row>
    <row r="11774" spans="1:4" x14ac:dyDescent="0.25">
      <c r="A11774" s="399">
        <v>37431</v>
      </c>
      <c r="B11774" s="400" t="s">
        <v>18159</v>
      </c>
      <c r="C11774" s="399" t="s">
        <v>16729</v>
      </c>
      <c r="D11774" s="401">
        <v>41.83</v>
      </c>
    </row>
    <row r="11775" spans="1:4" x14ac:dyDescent="0.25">
      <c r="A11775" s="399">
        <v>37432</v>
      </c>
      <c r="B11775" s="400" t="s">
        <v>18160</v>
      </c>
      <c r="C11775" s="399" t="s">
        <v>16729</v>
      </c>
      <c r="D11775" s="401">
        <v>77.16</v>
      </c>
    </row>
    <row r="11776" spans="1:4" x14ac:dyDescent="0.25">
      <c r="A11776" s="399">
        <v>39869</v>
      </c>
      <c r="B11776" s="400" t="s">
        <v>18161</v>
      </c>
      <c r="C11776" s="399" t="s">
        <v>16729</v>
      </c>
      <c r="D11776" s="401">
        <v>14.64</v>
      </c>
    </row>
    <row r="11777" spans="1:4" x14ac:dyDescent="0.25">
      <c r="A11777" s="399">
        <v>39870</v>
      </c>
      <c r="B11777" s="400" t="s">
        <v>18162</v>
      </c>
      <c r="C11777" s="399" t="s">
        <v>16729</v>
      </c>
      <c r="D11777" s="401">
        <v>22.39</v>
      </c>
    </row>
    <row r="11778" spans="1:4" x14ac:dyDescent="0.25">
      <c r="A11778" s="399">
        <v>39871</v>
      </c>
      <c r="B11778" s="400" t="s">
        <v>18163</v>
      </c>
      <c r="C11778" s="399" t="s">
        <v>16729</v>
      </c>
      <c r="D11778" s="401">
        <v>25.09</v>
      </c>
    </row>
    <row r="11779" spans="1:4" x14ac:dyDescent="0.25">
      <c r="A11779" s="399">
        <v>12722</v>
      </c>
      <c r="B11779" s="400" t="s">
        <v>18164</v>
      </c>
      <c r="C11779" s="399" t="s">
        <v>16729</v>
      </c>
      <c r="D11779" s="401">
        <v>839.77</v>
      </c>
    </row>
    <row r="11780" spans="1:4" x14ac:dyDescent="0.25">
      <c r="A11780" s="399">
        <v>12714</v>
      </c>
      <c r="B11780" s="400" t="s">
        <v>18165</v>
      </c>
      <c r="C11780" s="399" t="s">
        <v>16729</v>
      </c>
      <c r="D11780" s="401">
        <v>5.48</v>
      </c>
    </row>
    <row r="11781" spans="1:4" x14ac:dyDescent="0.25">
      <c r="A11781" s="399">
        <v>12715</v>
      </c>
      <c r="B11781" s="400" t="s">
        <v>18166</v>
      </c>
      <c r="C11781" s="399" t="s">
        <v>16729</v>
      </c>
      <c r="D11781" s="401">
        <v>12.37</v>
      </c>
    </row>
    <row r="11782" spans="1:4" x14ac:dyDescent="0.25">
      <c r="A11782" s="399">
        <v>12716</v>
      </c>
      <c r="B11782" s="400" t="s">
        <v>18167</v>
      </c>
      <c r="C11782" s="399" t="s">
        <v>16729</v>
      </c>
      <c r="D11782" s="401">
        <v>21.25</v>
      </c>
    </row>
    <row r="11783" spans="1:4" x14ac:dyDescent="0.25">
      <c r="A11783" s="399">
        <v>12717</v>
      </c>
      <c r="B11783" s="400" t="s">
        <v>18168</v>
      </c>
      <c r="C11783" s="399" t="s">
        <v>16729</v>
      </c>
      <c r="D11783" s="401">
        <v>41.78</v>
      </c>
    </row>
    <row r="11784" spans="1:4" x14ac:dyDescent="0.25">
      <c r="A11784" s="399">
        <v>12718</v>
      </c>
      <c r="B11784" s="400" t="s">
        <v>18169</v>
      </c>
      <c r="C11784" s="399" t="s">
        <v>16729</v>
      </c>
      <c r="D11784" s="401">
        <v>64.12</v>
      </c>
    </row>
    <row r="11785" spans="1:4" x14ac:dyDescent="0.25">
      <c r="A11785" s="399">
        <v>12719</v>
      </c>
      <c r="B11785" s="400" t="s">
        <v>18170</v>
      </c>
      <c r="C11785" s="399" t="s">
        <v>16729</v>
      </c>
      <c r="D11785" s="401">
        <v>101.78</v>
      </c>
    </row>
    <row r="11786" spans="1:4" x14ac:dyDescent="0.25">
      <c r="A11786" s="399">
        <v>12720</v>
      </c>
      <c r="B11786" s="400" t="s">
        <v>18171</v>
      </c>
      <c r="C11786" s="399" t="s">
        <v>16729</v>
      </c>
      <c r="D11786" s="401">
        <v>354.41</v>
      </c>
    </row>
    <row r="11787" spans="1:4" x14ac:dyDescent="0.25">
      <c r="A11787" s="399">
        <v>12721</v>
      </c>
      <c r="B11787" s="400" t="s">
        <v>18172</v>
      </c>
      <c r="C11787" s="399" t="s">
        <v>16729</v>
      </c>
      <c r="D11787" s="401">
        <v>339.85</v>
      </c>
    </row>
    <row r="11788" spans="1:4" x14ac:dyDescent="0.25">
      <c r="A11788" s="399">
        <v>3468</v>
      </c>
      <c r="B11788" s="400" t="s">
        <v>18173</v>
      </c>
      <c r="C11788" s="399" t="s">
        <v>16729</v>
      </c>
      <c r="D11788" s="401">
        <v>44.25</v>
      </c>
    </row>
    <row r="11789" spans="1:4" x14ac:dyDescent="0.25">
      <c r="A11789" s="399">
        <v>3465</v>
      </c>
      <c r="B11789" s="400" t="s">
        <v>18174</v>
      </c>
      <c r="C11789" s="399" t="s">
        <v>16729</v>
      </c>
      <c r="D11789" s="401">
        <v>44.23</v>
      </c>
    </row>
    <row r="11790" spans="1:4" x14ac:dyDescent="0.25">
      <c r="A11790" s="399">
        <v>12403</v>
      </c>
      <c r="B11790" s="400" t="s">
        <v>18175</v>
      </c>
      <c r="C11790" s="399" t="s">
        <v>16729</v>
      </c>
      <c r="D11790" s="401">
        <v>31.53</v>
      </c>
    </row>
    <row r="11791" spans="1:4" x14ac:dyDescent="0.25">
      <c r="A11791" s="399">
        <v>3463</v>
      </c>
      <c r="B11791" s="400" t="s">
        <v>18176</v>
      </c>
      <c r="C11791" s="399" t="s">
        <v>16729</v>
      </c>
      <c r="D11791" s="401">
        <v>18.420000000000002</v>
      </c>
    </row>
    <row r="11792" spans="1:4" x14ac:dyDescent="0.25">
      <c r="A11792" s="399">
        <v>3464</v>
      </c>
      <c r="B11792" s="400" t="s">
        <v>18177</v>
      </c>
      <c r="C11792" s="399" t="s">
        <v>16729</v>
      </c>
      <c r="D11792" s="401">
        <v>18.420000000000002</v>
      </c>
    </row>
    <row r="11793" spans="1:4" x14ac:dyDescent="0.25">
      <c r="A11793" s="399">
        <v>3466</v>
      </c>
      <c r="B11793" s="400" t="s">
        <v>18178</v>
      </c>
      <c r="C11793" s="399" t="s">
        <v>16729</v>
      </c>
      <c r="D11793" s="401">
        <v>112.34</v>
      </c>
    </row>
    <row r="11794" spans="1:4" x14ac:dyDescent="0.25">
      <c r="A11794" s="399">
        <v>3467</v>
      </c>
      <c r="B11794" s="400" t="s">
        <v>18179</v>
      </c>
      <c r="C11794" s="399" t="s">
        <v>16729</v>
      </c>
      <c r="D11794" s="401">
        <v>63.45</v>
      </c>
    </row>
    <row r="11795" spans="1:4" x14ac:dyDescent="0.25">
      <c r="A11795" s="399">
        <v>3462</v>
      </c>
      <c r="B11795" s="400" t="s">
        <v>18180</v>
      </c>
      <c r="C11795" s="399" t="s">
        <v>16729</v>
      </c>
      <c r="D11795" s="401">
        <v>12.15</v>
      </c>
    </row>
    <row r="11796" spans="1:4" x14ac:dyDescent="0.25">
      <c r="A11796" s="399">
        <v>37416</v>
      </c>
      <c r="B11796" s="400" t="s">
        <v>18181</v>
      </c>
      <c r="C11796" s="399" t="s">
        <v>16729</v>
      </c>
      <c r="D11796" s="401">
        <v>3.36</v>
      </c>
    </row>
    <row r="11797" spans="1:4" x14ac:dyDescent="0.25">
      <c r="A11797" s="399">
        <v>37417</v>
      </c>
      <c r="B11797" s="400" t="s">
        <v>18182</v>
      </c>
      <c r="C11797" s="399" t="s">
        <v>16729</v>
      </c>
      <c r="D11797" s="401">
        <v>4.83</v>
      </c>
    </row>
    <row r="11798" spans="1:4" x14ac:dyDescent="0.25">
      <c r="A11798" s="399">
        <v>37413</v>
      </c>
      <c r="B11798" s="400" t="s">
        <v>18183</v>
      </c>
      <c r="C11798" s="399" t="s">
        <v>16729</v>
      </c>
      <c r="D11798" s="401">
        <v>3.59</v>
      </c>
    </row>
    <row r="11799" spans="1:4" x14ac:dyDescent="0.25">
      <c r="A11799" s="399">
        <v>37414</v>
      </c>
      <c r="B11799" s="400" t="s">
        <v>18184</v>
      </c>
      <c r="C11799" s="399" t="s">
        <v>16729</v>
      </c>
      <c r="D11799" s="401">
        <v>4.08</v>
      </c>
    </row>
    <row r="11800" spans="1:4" x14ac:dyDescent="0.25">
      <c r="A11800" s="399">
        <v>37415</v>
      </c>
      <c r="B11800" s="400" t="s">
        <v>18185</v>
      </c>
      <c r="C11800" s="399" t="s">
        <v>16729</v>
      </c>
      <c r="D11800" s="401">
        <v>7.41</v>
      </c>
    </row>
    <row r="11801" spans="1:4" x14ac:dyDescent="0.25">
      <c r="A11801" s="399">
        <v>43590</v>
      </c>
      <c r="B11801" s="400" t="s">
        <v>18186</v>
      </c>
      <c r="C11801" s="399" t="s">
        <v>16729</v>
      </c>
      <c r="D11801" s="401">
        <v>138.74</v>
      </c>
    </row>
    <row r="11802" spans="1:4" x14ac:dyDescent="0.25">
      <c r="A11802" s="399">
        <v>43589</v>
      </c>
      <c r="B11802" s="400" t="s">
        <v>18187</v>
      </c>
      <c r="C11802" s="399" t="s">
        <v>16729</v>
      </c>
      <c r="D11802" s="401">
        <v>25.1</v>
      </c>
    </row>
    <row r="11803" spans="1:4" x14ac:dyDescent="0.25">
      <c r="A11803" s="399">
        <v>34519</v>
      </c>
      <c r="B11803" s="400" t="s">
        <v>18188</v>
      </c>
      <c r="C11803" s="399" t="s">
        <v>16729</v>
      </c>
      <c r="D11803" s="401">
        <v>82.84</v>
      </c>
    </row>
    <row r="11804" spans="1:4" x14ac:dyDescent="0.25">
      <c r="A11804" s="399">
        <v>1649</v>
      </c>
      <c r="B11804" s="400" t="s">
        <v>18189</v>
      </c>
      <c r="C11804" s="399" t="s">
        <v>16729</v>
      </c>
      <c r="D11804" s="401">
        <v>79.94</v>
      </c>
    </row>
    <row r="11805" spans="1:4" x14ac:dyDescent="0.25">
      <c r="A11805" s="399">
        <v>1653</v>
      </c>
      <c r="B11805" s="400" t="s">
        <v>18190</v>
      </c>
      <c r="C11805" s="399" t="s">
        <v>16729</v>
      </c>
      <c r="D11805" s="401">
        <v>62.62</v>
      </c>
    </row>
    <row r="11806" spans="1:4" x14ac:dyDescent="0.25">
      <c r="A11806" s="399">
        <v>1648</v>
      </c>
      <c r="B11806" s="400" t="s">
        <v>18191</v>
      </c>
      <c r="C11806" s="399" t="s">
        <v>16729</v>
      </c>
      <c r="D11806" s="401">
        <v>43.05</v>
      </c>
    </row>
    <row r="11807" spans="1:4" x14ac:dyDescent="0.25">
      <c r="A11807" s="399">
        <v>1647</v>
      </c>
      <c r="B11807" s="400" t="s">
        <v>18192</v>
      </c>
      <c r="C11807" s="399" t="s">
        <v>16729</v>
      </c>
      <c r="D11807" s="401">
        <v>22.42</v>
      </c>
    </row>
    <row r="11808" spans="1:4" x14ac:dyDescent="0.25">
      <c r="A11808" s="399">
        <v>1651</v>
      </c>
      <c r="B11808" s="400" t="s">
        <v>18193</v>
      </c>
      <c r="C11808" s="399" t="s">
        <v>16729</v>
      </c>
      <c r="D11808" s="401">
        <v>199.73</v>
      </c>
    </row>
    <row r="11809" spans="1:4" x14ac:dyDescent="0.25">
      <c r="A11809" s="399">
        <v>1650</v>
      </c>
      <c r="B11809" s="400" t="s">
        <v>18194</v>
      </c>
      <c r="C11809" s="399" t="s">
        <v>16729</v>
      </c>
      <c r="D11809" s="401">
        <v>110.4</v>
      </c>
    </row>
    <row r="11810" spans="1:4" x14ac:dyDescent="0.25">
      <c r="A11810" s="399">
        <v>1652</v>
      </c>
      <c r="B11810" s="400" t="s">
        <v>18195</v>
      </c>
      <c r="C11810" s="399" t="s">
        <v>16729</v>
      </c>
      <c r="D11810" s="401">
        <v>286.67</v>
      </c>
    </row>
    <row r="11811" spans="1:4" x14ac:dyDescent="0.25">
      <c r="A11811" s="399">
        <v>1654</v>
      </c>
      <c r="B11811" s="400" t="s">
        <v>18196</v>
      </c>
      <c r="C11811" s="399" t="s">
        <v>16729</v>
      </c>
      <c r="D11811" s="401">
        <v>30.78</v>
      </c>
    </row>
    <row r="11812" spans="1:4" x14ac:dyDescent="0.25">
      <c r="A11812" s="399">
        <v>10510</v>
      </c>
      <c r="B11812" s="400" t="s">
        <v>18197</v>
      </c>
      <c r="C11812" s="399" t="s">
        <v>16729</v>
      </c>
      <c r="D11812" s="401">
        <v>155.08000000000001</v>
      </c>
    </row>
    <row r="11813" spans="1:4" x14ac:dyDescent="0.25">
      <c r="A11813" s="399">
        <v>1744</v>
      </c>
      <c r="B11813" s="400" t="s">
        <v>21665</v>
      </c>
      <c r="C11813" s="399" t="s">
        <v>16729</v>
      </c>
      <c r="D11813" s="401">
        <v>133.69</v>
      </c>
    </row>
    <row r="11814" spans="1:4" x14ac:dyDescent="0.25">
      <c r="A11814" s="399">
        <v>1743</v>
      </c>
      <c r="B11814" s="400" t="s">
        <v>21666</v>
      </c>
      <c r="C11814" s="399" t="s">
        <v>16729</v>
      </c>
      <c r="D11814" s="401">
        <v>175.56</v>
      </c>
    </row>
    <row r="11815" spans="1:4" x14ac:dyDescent="0.25">
      <c r="A11815" s="399">
        <v>1747</v>
      </c>
      <c r="B11815" s="400" t="s">
        <v>21667</v>
      </c>
      <c r="C11815" s="399" t="s">
        <v>16729</v>
      </c>
      <c r="D11815" s="401">
        <v>193.01</v>
      </c>
    </row>
    <row r="11816" spans="1:4" x14ac:dyDescent="0.25">
      <c r="A11816" s="399">
        <v>39640</v>
      </c>
      <c r="B11816" s="400" t="s">
        <v>18198</v>
      </c>
      <c r="C11816" s="399" t="s">
        <v>16729</v>
      </c>
      <c r="D11816" s="401">
        <v>11.35</v>
      </c>
    </row>
    <row r="11817" spans="1:4" x14ac:dyDescent="0.25">
      <c r="A11817" s="399">
        <v>7216</v>
      </c>
      <c r="B11817" s="400" t="s">
        <v>18199</v>
      </c>
      <c r="C11817" s="399" t="s">
        <v>16729</v>
      </c>
      <c r="D11817" s="401">
        <v>60.95</v>
      </c>
    </row>
    <row r="11818" spans="1:4" x14ac:dyDescent="0.25">
      <c r="A11818" s="399">
        <v>20235</v>
      </c>
      <c r="B11818" s="400" t="s">
        <v>18200</v>
      </c>
      <c r="C11818" s="399" t="s">
        <v>16729</v>
      </c>
      <c r="D11818" s="401">
        <v>49</v>
      </c>
    </row>
    <row r="11819" spans="1:4" x14ac:dyDescent="0.25">
      <c r="A11819" s="399">
        <v>7181</v>
      </c>
      <c r="B11819" s="400" t="s">
        <v>18201</v>
      </c>
      <c r="C11819" s="399" t="s">
        <v>16729</v>
      </c>
      <c r="D11819" s="401">
        <v>6.69</v>
      </c>
    </row>
    <row r="11820" spans="1:4" x14ac:dyDescent="0.25">
      <c r="A11820" s="399">
        <v>40742</v>
      </c>
      <c r="B11820" s="400" t="s">
        <v>18202</v>
      </c>
      <c r="C11820" s="399" t="s">
        <v>16729</v>
      </c>
      <c r="D11820" s="401">
        <v>11.22</v>
      </c>
    </row>
    <row r="11821" spans="1:4" x14ac:dyDescent="0.25">
      <c r="A11821" s="399">
        <v>7214</v>
      </c>
      <c r="B11821" s="400" t="s">
        <v>18203</v>
      </c>
      <c r="C11821" s="399" t="s">
        <v>16729</v>
      </c>
      <c r="D11821" s="401">
        <v>59.52</v>
      </c>
    </row>
    <row r="11822" spans="1:4" x14ac:dyDescent="0.25">
      <c r="A11822" s="399">
        <v>7219</v>
      </c>
      <c r="B11822" s="400" t="s">
        <v>18204</v>
      </c>
      <c r="C11822" s="399" t="s">
        <v>16729</v>
      </c>
      <c r="D11822" s="401">
        <v>52.79</v>
      </c>
    </row>
    <row r="11823" spans="1:4" x14ac:dyDescent="0.25">
      <c r="A11823" s="399">
        <v>2628</v>
      </c>
      <c r="B11823" s="400" t="s">
        <v>18205</v>
      </c>
      <c r="C11823" s="399" t="s">
        <v>16729</v>
      </c>
      <c r="D11823" s="401">
        <v>172.18</v>
      </c>
    </row>
    <row r="11824" spans="1:4" x14ac:dyDescent="0.25">
      <c r="A11824" s="399">
        <v>2622</v>
      </c>
      <c r="B11824" s="400" t="s">
        <v>18206</v>
      </c>
      <c r="C11824" s="399" t="s">
        <v>16729</v>
      </c>
      <c r="D11824" s="401">
        <v>4.09</v>
      </c>
    </row>
    <row r="11825" spans="1:4" x14ac:dyDescent="0.25">
      <c r="A11825" s="399">
        <v>2623</v>
      </c>
      <c r="B11825" s="400" t="s">
        <v>18207</v>
      </c>
      <c r="C11825" s="399" t="s">
        <v>16729</v>
      </c>
      <c r="D11825" s="401">
        <v>4.92</v>
      </c>
    </row>
    <row r="11826" spans="1:4" x14ac:dyDescent="0.25">
      <c r="A11826" s="399">
        <v>2624</v>
      </c>
      <c r="B11826" s="400" t="s">
        <v>18208</v>
      </c>
      <c r="C11826" s="399" t="s">
        <v>16729</v>
      </c>
      <c r="D11826" s="401">
        <v>7.82</v>
      </c>
    </row>
    <row r="11827" spans="1:4" x14ac:dyDescent="0.25">
      <c r="A11827" s="399">
        <v>2625</v>
      </c>
      <c r="B11827" s="400" t="s">
        <v>18209</v>
      </c>
      <c r="C11827" s="399" t="s">
        <v>16729</v>
      </c>
      <c r="D11827" s="401">
        <v>16.52</v>
      </c>
    </row>
    <row r="11828" spans="1:4" x14ac:dyDescent="0.25">
      <c r="A11828" s="399">
        <v>2626</v>
      </c>
      <c r="B11828" s="400" t="s">
        <v>18210</v>
      </c>
      <c r="C11828" s="399" t="s">
        <v>16729</v>
      </c>
      <c r="D11828" s="401">
        <v>24.21</v>
      </c>
    </row>
    <row r="11829" spans="1:4" x14ac:dyDescent="0.25">
      <c r="A11829" s="399">
        <v>2630</v>
      </c>
      <c r="B11829" s="400" t="s">
        <v>18211</v>
      </c>
      <c r="C11829" s="399" t="s">
        <v>16729</v>
      </c>
      <c r="D11829" s="401">
        <v>36.82</v>
      </c>
    </row>
    <row r="11830" spans="1:4" x14ac:dyDescent="0.25">
      <c r="A11830" s="399">
        <v>2627</v>
      </c>
      <c r="B11830" s="400" t="s">
        <v>18212</v>
      </c>
      <c r="C11830" s="399" t="s">
        <v>16729</v>
      </c>
      <c r="D11830" s="401">
        <v>64.849999999999994</v>
      </c>
    </row>
    <row r="11831" spans="1:4" x14ac:dyDescent="0.25">
      <c r="A11831" s="399">
        <v>2629</v>
      </c>
      <c r="B11831" s="400" t="s">
        <v>18213</v>
      </c>
      <c r="C11831" s="399" t="s">
        <v>16729</v>
      </c>
      <c r="D11831" s="401">
        <v>87.72</v>
      </c>
    </row>
    <row r="11832" spans="1:4" x14ac:dyDescent="0.25">
      <c r="A11832" s="399">
        <v>1880</v>
      </c>
      <c r="B11832" s="400" t="s">
        <v>18214</v>
      </c>
      <c r="C11832" s="399" t="s">
        <v>16729</v>
      </c>
      <c r="D11832" s="401">
        <v>2.58</v>
      </c>
    </row>
    <row r="11833" spans="1:4" x14ac:dyDescent="0.25">
      <c r="A11833" s="399">
        <v>39274</v>
      </c>
      <c r="B11833" s="400" t="s">
        <v>18215</v>
      </c>
      <c r="C11833" s="399" t="s">
        <v>16729</v>
      </c>
      <c r="D11833" s="401">
        <v>2</v>
      </c>
    </row>
    <row r="11834" spans="1:4" x14ac:dyDescent="0.25">
      <c r="A11834" s="399">
        <v>12033</v>
      </c>
      <c r="B11834" s="400" t="s">
        <v>18216</v>
      </c>
      <c r="C11834" s="399" t="s">
        <v>16729</v>
      </c>
      <c r="D11834" s="401">
        <v>8.25</v>
      </c>
    </row>
    <row r="11835" spans="1:4" x14ac:dyDescent="0.25">
      <c r="A11835" s="399">
        <v>40408</v>
      </c>
      <c r="B11835" s="400" t="s">
        <v>18217</v>
      </c>
      <c r="C11835" s="399" t="s">
        <v>16729</v>
      </c>
      <c r="D11835" s="401">
        <v>5.42</v>
      </c>
    </row>
    <row r="11836" spans="1:4" x14ac:dyDescent="0.25">
      <c r="A11836" s="399">
        <v>39276</v>
      </c>
      <c r="B11836" s="400" t="s">
        <v>18218</v>
      </c>
      <c r="C11836" s="399" t="s">
        <v>16729</v>
      </c>
      <c r="D11836" s="401">
        <v>4.88</v>
      </c>
    </row>
    <row r="11837" spans="1:4" x14ac:dyDescent="0.25">
      <c r="A11837" s="399">
        <v>40409</v>
      </c>
      <c r="B11837" s="400" t="s">
        <v>18219</v>
      </c>
      <c r="C11837" s="399" t="s">
        <v>16729</v>
      </c>
      <c r="D11837" s="401">
        <v>1.91</v>
      </c>
    </row>
    <row r="11838" spans="1:4" x14ac:dyDescent="0.25">
      <c r="A11838" s="399">
        <v>39277</v>
      </c>
      <c r="B11838" s="400" t="s">
        <v>18220</v>
      </c>
      <c r="C11838" s="399" t="s">
        <v>16729</v>
      </c>
      <c r="D11838" s="401">
        <v>13.18</v>
      </c>
    </row>
    <row r="11839" spans="1:4" x14ac:dyDescent="0.25">
      <c r="A11839" s="399">
        <v>12034</v>
      </c>
      <c r="B11839" s="400" t="s">
        <v>18221</v>
      </c>
      <c r="C11839" s="399" t="s">
        <v>16729</v>
      </c>
      <c r="D11839" s="401">
        <v>3.73</v>
      </c>
    </row>
    <row r="11840" spans="1:4" x14ac:dyDescent="0.25">
      <c r="A11840" s="399">
        <v>39879</v>
      </c>
      <c r="B11840" s="400" t="s">
        <v>18222</v>
      </c>
      <c r="C11840" s="399" t="s">
        <v>16729</v>
      </c>
      <c r="D11840" s="401">
        <v>5.45</v>
      </c>
    </row>
    <row r="11841" spans="1:4" x14ac:dyDescent="0.25">
      <c r="A11841" s="399">
        <v>39880</v>
      </c>
      <c r="B11841" s="400" t="s">
        <v>18223</v>
      </c>
      <c r="C11841" s="399" t="s">
        <v>16729</v>
      </c>
      <c r="D11841" s="401">
        <v>12.06</v>
      </c>
    </row>
    <row r="11842" spans="1:4" x14ac:dyDescent="0.25">
      <c r="A11842" s="399">
        <v>39881</v>
      </c>
      <c r="B11842" s="400" t="s">
        <v>18224</v>
      </c>
      <c r="C11842" s="399" t="s">
        <v>16729</v>
      </c>
      <c r="D11842" s="401">
        <v>19.37</v>
      </c>
    </row>
    <row r="11843" spans="1:4" x14ac:dyDescent="0.25">
      <c r="A11843" s="399">
        <v>39882</v>
      </c>
      <c r="B11843" s="400" t="s">
        <v>18225</v>
      </c>
      <c r="C11843" s="399" t="s">
        <v>16729</v>
      </c>
      <c r="D11843" s="401">
        <v>51.02</v>
      </c>
    </row>
    <row r="11844" spans="1:4" x14ac:dyDescent="0.25">
      <c r="A11844" s="399">
        <v>39883</v>
      </c>
      <c r="B11844" s="400" t="s">
        <v>18226</v>
      </c>
      <c r="C11844" s="399" t="s">
        <v>16729</v>
      </c>
      <c r="D11844" s="401">
        <v>81.47</v>
      </c>
    </row>
    <row r="11845" spans="1:4" x14ac:dyDescent="0.25">
      <c r="A11845" s="399">
        <v>39884</v>
      </c>
      <c r="B11845" s="400" t="s">
        <v>18227</v>
      </c>
      <c r="C11845" s="399" t="s">
        <v>16729</v>
      </c>
      <c r="D11845" s="401">
        <v>121</v>
      </c>
    </row>
    <row r="11846" spans="1:4" x14ac:dyDescent="0.25">
      <c r="A11846" s="399">
        <v>39885</v>
      </c>
      <c r="B11846" s="400" t="s">
        <v>18228</v>
      </c>
      <c r="C11846" s="399" t="s">
        <v>16729</v>
      </c>
      <c r="D11846" s="401">
        <v>287.58</v>
      </c>
    </row>
    <row r="11847" spans="1:4" x14ac:dyDescent="0.25">
      <c r="A11847" s="399">
        <v>1777</v>
      </c>
      <c r="B11847" s="400" t="s">
        <v>18229</v>
      </c>
      <c r="C11847" s="399" t="s">
        <v>16729</v>
      </c>
      <c r="D11847" s="401">
        <v>86.19</v>
      </c>
    </row>
    <row r="11848" spans="1:4" x14ac:dyDescent="0.25">
      <c r="A11848" s="399">
        <v>1819</v>
      </c>
      <c r="B11848" s="400" t="s">
        <v>18230</v>
      </c>
      <c r="C11848" s="399" t="s">
        <v>16729</v>
      </c>
      <c r="D11848" s="401">
        <v>62.71</v>
      </c>
    </row>
    <row r="11849" spans="1:4" x14ac:dyDescent="0.25">
      <c r="A11849" s="399">
        <v>1776</v>
      </c>
      <c r="B11849" s="400" t="s">
        <v>18231</v>
      </c>
      <c r="C11849" s="399" t="s">
        <v>16729</v>
      </c>
      <c r="D11849" s="401">
        <v>51.02</v>
      </c>
    </row>
    <row r="11850" spans="1:4" x14ac:dyDescent="0.25">
      <c r="A11850" s="399">
        <v>1775</v>
      </c>
      <c r="B11850" s="400" t="s">
        <v>18232</v>
      </c>
      <c r="C11850" s="399" t="s">
        <v>16729</v>
      </c>
      <c r="D11850" s="401">
        <v>18.75</v>
      </c>
    </row>
    <row r="11851" spans="1:4" x14ac:dyDescent="0.25">
      <c r="A11851" s="399">
        <v>1778</v>
      </c>
      <c r="B11851" s="400" t="s">
        <v>18233</v>
      </c>
      <c r="C11851" s="399" t="s">
        <v>16729</v>
      </c>
      <c r="D11851" s="401">
        <v>208.64</v>
      </c>
    </row>
    <row r="11852" spans="1:4" x14ac:dyDescent="0.25">
      <c r="A11852" s="399">
        <v>1818</v>
      </c>
      <c r="B11852" s="400" t="s">
        <v>18234</v>
      </c>
      <c r="C11852" s="399" t="s">
        <v>16729</v>
      </c>
      <c r="D11852" s="401">
        <v>138.49</v>
      </c>
    </row>
    <row r="11853" spans="1:4" x14ac:dyDescent="0.25">
      <c r="A11853" s="399">
        <v>1779</v>
      </c>
      <c r="B11853" s="400" t="s">
        <v>18235</v>
      </c>
      <c r="C11853" s="399" t="s">
        <v>16729</v>
      </c>
      <c r="D11853" s="401">
        <v>303.43</v>
      </c>
    </row>
    <row r="11854" spans="1:4" x14ac:dyDescent="0.25">
      <c r="A11854" s="399">
        <v>1820</v>
      </c>
      <c r="B11854" s="400" t="s">
        <v>18236</v>
      </c>
      <c r="C11854" s="399" t="s">
        <v>16729</v>
      </c>
      <c r="D11854" s="401">
        <v>27.08</v>
      </c>
    </row>
    <row r="11855" spans="1:4" x14ac:dyDescent="0.25">
      <c r="A11855" s="399">
        <v>1780</v>
      </c>
      <c r="B11855" s="400" t="s">
        <v>18237</v>
      </c>
      <c r="C11855" s="399" t="s">
        <v>16729</v>
      </c>
      <c r="D11855" s="401">
        <v>625.53</v>
      </c>
    </row>
    <row r="11856" spans="1:4" x14ac:dyDescent="0.25">
      <c r="A11856" s="399">
        <v>1783</v>
      </c>
      <c r="B11856" s="400" t="s">
        <v>18238</v>
      </c>
      <c r="C11856" s="399" t="s">
        <v>16729</v>
      </c>
      <c r="D11856" s="401">
        <v>66.14</v>
      </c>
    </row>
    <row r="11857" spans="1:4" x14ac:dyDescent="0.25">
      <c r="A11857" s="399">
        <v>1782</v>
      </c>
      <c r="B11857" s="400" t="s">
        <v>18239</v>
      </c>
      <c r="C11857" s="399" t="s">
        <v>16729</v>
      </c>
      <c r="D11857" s="401">
        <v>52.29</v>
      </c>
    </row>
    <row r="11858" spans="1:4" x14ac:dyDescent="0.25">
      <c r="A11858" s="399">
        <v>1781</v>
      </c>
      <c r="B11858" s="400" t="s">
        <v>18240</v>
      </c>
      <c r="C11858" s="399" t="s">
        <v>16729</v>
      </c>
      <c r="D11858" s="401">
        <v>34.07</v>
      </c>
    </row>
    <row r="11859" spans="1:4" x14ac:dyDescent="0.25">
      <c r="A11859" s="399">
        <v>1817</v>
      </c>
      <c r="B11859" s="400" t="s">
        <v>18241</v>
      </c>
      <c r="C11859" s="399" t="s">
        <v>16729</v>
      </c>
      <c r="D11859" s="401">
        <v>15.58</v>
      </c>
    </row>
    <row r="11860" spans="1:4" x14ac:dyDescent="0.25">
      <c r="A11860" s="399">
        <v>1784</v>
      </c>
      <c r="B11860" s="400" t="s">
        <v>18242</v>
      </c>
      <c r="C11860" s="399" t="s">
        <v>16729</v>
      </c>
      <c r="D11860" s="401">
        <v>186.76</v>
      </c>
    </row>
    <row r="11861" spans="1:4" x14ac:dyDescent="0.25">
      <c r="A11861" s="399">
        <v>1810</v>
      </c>
      <c r="B11861" s="400" t="s">
        <v>18243</v>
      </c>
      <c r="C11861" s="399" t="s">
        <v>16729</v>
      </c>
      <c r="D11861" s="401">
        <v>103.59</v>
      </c>
    </row>
    <row r="11862" spans="1:4" x14ac:dyDescent="0.25">
      <c r="A11862" s="399">
        <v>1812</v>
      </c>
      <c r="B11862" s="400" t="s">
        <v>18244</v>
      </c>
      <c r="C11862" s="399" t="s">
        <v>16729</v>
      </c>
      <c r="D11862" s="401">
        <v>261.49</v>
      </c>
    </row>
    <row r="11863" spans="1:4" x14ac:dyDescent="0.25">
      <c r="A11863" s="399">
        <v>1811</v>
      </c>
      <c r="B11863" s="400" t="s">
        <v>18245</v>
      </c>
      <c r="C11863" s="399" t="s">
        <v>16729</v>
      </c>
      <c r="D11863" s="401">
        <v>22.41</v>
      </c>
    </row>
    <row r="11864" spans="1:4" x14ac:dyDescent="0.25">
      <c r="A11864" s="399">
        <v>40386</v>
      </c>
      <c r="B11864" s="400" t="s">
        <v>18246</v>
      </c>
      <c r="C11864" s="399" t="s">
        <v>16729</v>
      </c>
      <c r="D11864" s="401">
        <v>89.73</v>
      </c>
    </row>
    <row r="11865" spans="1:4" x14ac:dyDescent="0.25">
      <c r="A11865" s="399">
        <v>40384</v>
      </c>
      <c r="B11865" s="400" t="s">
        <v>18247</v>
      </c>
      <c r="C11865" s="399" t="s">
        <v>16729</v>
      </c>
      <c r="D11865" s="401">
        <v>61.43</v>
      </c>
    </row>
    <row r="11866" spans="1:4" x14ac:dyDescent="0.25">
      <c r="A11866" s="399">
        <v>40423</v>
      </c>
      <c r="B11866" s="400" t="s">
        <v>18248</v>
      </c>
      <c r="C11866" s="399" t="s">
        <v>16729</v>
      </c>
      <c r="D11866" s="401">
        <v>40.19</v>
      </c>
    </row>
    <row r="11867" spans="1:4" x14ac:dyDescent="0.25">
      <c r="A11867" s="399">
        <v>40379</v>
      </c>
      <c r="B11867" s="400" t="s">
        <v>18249</v>
      </c>
      <c r="C11867" s="399" t="s">
        <v>16729</v>
      </c>
      <c r="D11867" s="401">
        <v>21.24</v>
      </c>
    </row>
    <row r="11868" spans="1:4" x14ac:dyDescent="0.25">
      <c r="A11868" s="399">
        <v>40389</v>
      </c>
      <c r="B11868" s="400" t="s">
        <v>18250</v>
      </c>
      <c r="C11868" s="399" t="s">
        <v>16729</v>
      </c>
      <c r="D11868" s="401">
        <v>254.88</v>
      </c>
    </row>
    <row r="11869" spans="1:4" x14ac:dyDescent="0.25">
      <c r="A11869" s="399">
        <v>40388</v>
      </c>
      <c r="B11869" s="400" t="s">
        <v>18251</v>
      </c>
      <c r="C11869" s="399" t="s">
        <v>16729</v>
      </c>
      <c r="D11869" s="401">
        <v>127.58</v>
      </c>
    </row>
    <row r="11870" spans="1:4" x14ac:dyDescent="0.25">
      <c r="A11870" s="399">
        <v>40391</v>
      </c>
      <c r="B11870" s="400" t="s">
        <v>18252</v>
      </c>
      <c r="C11870" s="399" t="s">
        <v>16729</v>
      </c>
      <c r="D11870" s="401">
        <v>661.54</v>
      </c>
    </row>
    <row r="11871" spans="1:4" x14ac:dyDescent="0.25">
      <c r="A11871" s="399">
        <v>40381</v>
      </c>
      <c r="B11871" s="400" t="s">
        <v>18253</v>
      </c>
      <c r="C11871" s="399" t="s">
        <v>16729</v>
      </c>
      <c r="D11871" s="401">
        <v>28.32</v>
      </c>
    </row>
    <row r="11872" spans="1:4" x14ac:dyDescent="0.25">
      <c r="A11872" s="399">
        <v>2609</v>
      </c>
      <c r="B11872" s="400" t="s">
        <v>18254</v>
      </c>
      <c r="C11872" s="399" t="s">
        <v>16729</v>
      </c>
      <c r="D11872" s="401">
        <v>3.84</v>
      </c>
    </row>
    <row r="11873" spans="1:4" x14ac:dyDescent="0.25">
      <c r="A11873" s="399">
        <v>2634</v>
      </c>
      <c r="B11873" s="400" t="s">
        <v>18255</v>
      </c>
      <c r="C11873" s="399" t="s">
        <v>16729</v>
      </c>
      <c r="D11873" s="401">
        <v>5.04</v>
      </c>
    </row>
    <row r="11874" spans="1:4" x14ac:dyDescent="0.25">
      <c r="A11874" s="399">
        <v>2611</v>
      </c>
      <c r="B11874" s="400" t="s">
        <v>18256</v>
      </c>
      <c r="C11874" s="399" t="s">
        <v>16729</v>
      </c>
      <c r="D11874" s="401">
        <v>14.22</v>
      </c>
    </row>
    <row r="11875" spans="1:4" x14ac:dyDescent="0.25">
      <c r="A11875" s="399">
        <v>40414</v>
      </c>
      <c r="B11875" s="400" t="s">
        <v>18257</v>
      </c>
      <c r="C11875" s="399" t="s">
        <v>16729</v>
      </c>
      <c r="D11875" s="401">
        <v>17.940000000000001</v>
      </c>
    </row>
    <row r="11876" spans="1:4" x14ac:dyDescent="0.25">
      <c r="A11876" s="399">
        <v>40416</v>
      </c>
      <c r="B11876" s="400" t="s">
        <v>18258</v>
      </c>
      <c r="C11876" s="399" t="s">
        <v>16729</v>
      </c>
      <c r="D11876" s="401">
        <v>24.79</v>
      </c>
    </row>
    <row r="11877" spans="1:4" x14ac:dyDescent="0.25">
      <c r="A11877" s="399">
        <v>40418</v>
      </c>
      <c r="B11877" s="400" t="s">
        <v>18259</v>
      </c>
      <c r="C11877" s="399" t="s">
        <v>16729</v>
      </c>
      <c r="D11877" s="401">
        <v>29.57</v>
      </c>
    </row>
    <row r="11878" spans="1:4" x14ac:dyDescent="0.25">
      <c r="A11878" s="399">
        <v>34359</v>
      </c>
      <c r="B11878" s="400" t="s">
        <v>18260</v>
      </c>
      <c r="C11878" s="399" t="s">
        <v>16729</v>
      </c>
      <c r="D11878" s="401">
        <v>10.82</v>
      </c>
    </row>
    <row r="11879" spans="1:4" x14ac:dyDescent="0.25">
      <c r="A11879" s="399">
        <v>1789</v>
      </c>
      <c r="B11879" s="400" t="s">
        <v>18261</v>
      </c>
      <c r="C11879" s="399" t="s">
        <v>16729</v>
      </c>
      <c r="D11879" s="401">
        <v>82.73</v>
      </c>
    </row>
    <row r="11880" spans="1:4" x14ac:dyDescent="0.25">
      <c r="A11880" s="399">
        <v>1788</v>
      </c>
      <c r="B11880" s="400" t="s">
        <v>18262</v>
      </c>
      <c r="C11880" s="399" t="s">
        <v>16729</v>
      </c>
      <c r="D11880" s="401">
        <v>66.31</v>
      </c>
    </row>
    <row r="11881" spans="1:4" x14ac:dyDescent="0.25">
      <c r="A11881" s="399">
        <v>1787</v>
      </c>
      <c r="B11881" s="400" t="s">
        <v>18263</v>
      </c>
      <c r="C11881" s="399" t="s">
        <v>16729</v>
      </c>
      <c r="D11881" s="401">
        <v>39.43</v>
      </c>
    </row>
    <row r="11882" spans="1:4" x14ac:dyDescent="0.25">
      <c r="A11882" s="399">
        <v>1786</v>
      </c>
      <c r="B11882" s="400" t="s">
        <v>18264</v>
      </c>
      <c r="C11882" s="399" t="s">
        <v>16729</v>
      </c>
      <c r="D11882" s="401">
        <v>16.46</v>
      </c>
    </row>
    <row r="11883" spans="1:4" x14ac:dyDescent="0.25">
      <c r="A11883" s="399">
        <v>1791</v>
      </c>
      <c r="B11883" s="400" t="s">
        <v>18265</v>
      </c>
      <c r="C11883" s="399" t="s">
        <v>16729</v>
      </c>
      <c r="D11883" s="401">
        <v>239.08</v>
      </c>
    </row>
    <row r="11884" spans="1:4" x14ac:dyDescent="0.25">
      <c r="A11884" s="399">
        <v>1790</v>
      </c>
      <c r="B11884" s="400" t="s">
        <v>18266</v>
      </c>
      <c r="C11884" s="399" t="s">
        <v>16729</v>
      </c>
      <c r="D11884" s="401">
        <v>137.77000000000001</v>
      </c>
    </row>
    <row r="11885" spans="1:4" x14ac:dyDescent="0.25">
      <c r="A11885" s="399">
        <v>1792</v>
      </c>
      <c r="B11885" s="400" t="s">
        <v>18267</v>
      </c>
      <c r="C11885" s="399" t="s">
        <v>16729</v>
      </c>
      <c r="D11885" s="401">
        <v>322.72000000000003</v>
      </c>
    </row>
    <row r="11886" spans="1:4" x14ac:dyDescent="0.25">
      <c r="A11886" s="399">
        <v>1813</v>
      </c>
      <c r="B11886" s="400" t="s">
        <v>18268</v>
      </c>
      <c r="C11886" s="399" t="s">
        <v>16729</v>
      </c>
      <c r="D11886" s="401">
        <v>26.13</v>
      </c>
    </row>
    <row r="11887" spans="1:4" x14ac:dyDescent="0.25">
      <c r="A11887" s="399">
        <v>1793</v>
      </c>
      <c r="B11887" s="400" t="s">
        <v>18269</v>
      </c>
      <c r="C11887" s="399" t="s">
        <v>16729</v>
      </c>
      <c r="D11887" s="401">
        <v>652.12</v>
      </c>
    </row>
    <row r="11888" spans="1:4" x14ac:dyDescent="0.25">
      <c r="A11888" s="399">
        <v>1797</v>
      </c>
      <c r="B11888" s="400" t="s">
        <v>18270</v>
      </c>
      <c r="C11888" s="399" t="s">
        <v>16729</v>
      </c>
      <c r="D11888" s="401">
        <v>93.93</v>
      </c>
    </row>
    <row r="11889" spans="1:4" x14ac:dyDescent="0.25">
      <c r="A11889" s="399">
        <v>1796</v>
      </c>
      <c r="B11889" s="400" t="s">
        <v>18271</v>
      </c>
      <c r="C11889" s="399" t="s">
        <v>16729</v>
      </c>
      <c r="D11889" s="401">
        <v>72.05</v>
      </c>
    </row>
    <row r="11890" spans="1:4" x14ac:dyDescent="0.25">
      <c r="A11890" s="399">
        <v>1816</v>
      </c>
      <c r="B11890" s="400" t="s">
        <v>18272</v>
      </c>
      <c r="C11890" s="399" t="s">
        <v>16729</v>
      </c>
      <c r="D11890" s="401">
        <v>38.78</v>
      </c>
    </row>
    <row r="11891" spans="1:4" x14ac:dyDescent="0.25">
      <c r="A11891" s="399">
        <v>1794</v>
      </c>
      <c r="B11891" s="400" t="s">
        <v>18273</v>
      </c>
      <c r="C11891" s="399" t="s">
        <v>16729</v>
      </c>
      <c r="D11891" s="401">
        <v>17.2</v>
      </c>
    </row>
    <row r="11892" spans="1:4" x14ac:dyDescent="0.25">
      <c r="A11892" s="399">
        <v>1815</v>
      </c>
      <c r="B11892" s="400" t="s">
        <v>18274</v>
      </c>
      <c r="C11892" s="399" t="s">
        <v>16729</v>
      </c>
      <c r="D11892" s="401">
        <v>297.83</v>
      </c>
    </row>
    <row r="11893" spans="1:4" x14ac:dyDescent="0.25">
      <c r="A11893" s="399">
        <v>1798</v>
      </c>
      <c r="B11893" s="400" t="s">
        <v>18275</v>
      </c>
      <c r="C11893" s="399" t="s">
        <v>16729</v>
      </c>
      <c r="D11893" s="401">
        <v>133.27000000000001</v>
      </c>
    </row>
    <row r="11894" spans="1:4" x14ac:dyDescent="0.25">
      <c r="A11894" s="399">
        <v>1799</v>
      </c>
      <c r="B11894" s="400" t="s">
        <v>18276</v>
      </c>
      <c r="C11894" s="399" t="s">
        <v>16729</v>
      </c>
      <c r="D11894" s="401">
        <v>387.9</v>
      </c>
    </row>
    <row r="11895" spans="1:4" x14ac:dyDescent="0.25">
      <c r="A11895" s="399">
        <v>1795</v>
      </c>
      <c r="B11895" s="400" t="s">
        <v>18277</v>
      </c>
      <c r="C11895" s="399" t="s">
        <v>16729</v>
      </c>
      <c r="D11895" s="401">
        <v>23.83</v>
      </c>
    </row>
    <row r="11896" spans="1:4" x14ac:dyDescent="0.25">
      <c r="A11896" s="399">
        <v>1800</v>
      </c>
      <c r="B11896" s="400" t="s">
        <v>18278</v>
      </c>
      <c r="C11896" s="399" t="s">
        <v>16729</v>
      </c>
      <c r="D11896" s="401">
        <v>740.57</v>
      </c>
    </row>
    <row r="11897" spans="1:4" x14ac:dyDescent="0.25">
      <c r="A11897" s="399">
        <v>1802</v>
      </c>
      <c r="B11897" s="400" t="s">
        <v>18279</v>
      </c>
      <c r="C11897" s="399" t="s">
        <v>16729</v>
      </c>
      <c r="D11897" s="401">
        <v>1852.45</v>
      </c>
    </row>
    <row r="11898" spans="1:4" x14ac:dyDescent="0.25">
      <c r="A11898" s="399">
        <v>1809</v>
      </c>
      <c r="B11898" s="400" t="s">
        <v>18280</v>
      </c>
      <c r="C11898" s="399" t="s">
        <v>16729</v>
      </c>
      <c r="D11898" s="401">
        <v>77.56</v>
      </c>
    </row>
    <row r="11899" spans="1:4" x14ac:dyDescent="0.25">
      <c r="A11899" s="399">
        <v>1814</v>
      </c>
      <c r="B11899" s="400" t="s">
        <v>18281</v>
      </c>
      <c r="C11899" s="399" t="s">
        <v>16729</v>
      </c>
      <c r="D11899" s="401">
        <v>63.71</v>
      </c>
    </row>
    <row r="11900" spans="1:4" x14ac:dyDescent="0.25">
      <c r="A11900" s="399">
        <v>1805</v>
      </c>
      <c r="B11900" s="400" t="s">
        <v>18282</v>
      </c>
      <c r="C11900" s="399" t="s">
        <v>16729</v>
      </c>
      <c r="D11900" s="401">
        <v>36.979999999999997</v>
      </c>
    </row>
    <row r="11901" spans="1:4" x14ac:dyDescent="0.25">
      <c r="A11901" s="399">
        <v>1803</v>
      </c>
      <c r="B11901" s="400" t="s">
        <v>18283</v>
      </c>
      <c r="C11901" s="399" t="s">
        <v>16729</v>
      </c>
      <c r="D11901" s="401">
        <v>16.100000000000001</v>
      </c>
    </row>
    <row r="11902" spans="1:4" x14ac:dyDescent="0.25">
      <c r="A11902" s="399">
        <v>1821</v>
      </c>
      <c r="B11902" s="400" t="s">
        <v>18284</v>
      </c>
      <c r="C11902" s="399" t="s">
        <v>16729</v>
      </c>
      <c r="D11902" s="401">
        <v>218.44</v>
      </c>
    </row>
    <row r="11903" spans="1:4" x14ac:dyDescent="0.25">
      <c r="A11903" s="399">
        <v>1806</v>
      </c>
      <c r="B11903" s="400" t="s">
        <v>18285</v>
      </c>
      <c r="C11903" s="399" t="s">
        <v>16729</v>
      </c>
      <c r="D11903" s="401">
        <v>130.02000000000001</v>
      </c>
    </row>
    <row r="11904" spans="1:4" x14ac:dyDescent="0.25">
      <c r="A11904" s="399">
        <v>1807</v>
      </c>
      <c r="B11904" s="400" t="s">
        <v>18286</v>
      </c>
      <c r="C11904" s="399" t="s">
        <v>16729</v>
      </c>
      <c r="D11904" s="401">
        <v>312.39999999999998</v>
      </c>
    </row>
    <row r="11905" spans="1:4" x14ac:dyDescent="0.25">
      <c r="A11905" s="399">
        <v>1804</v>
      </c>
      <c r="B11905" s="400" t="s">
        <v>18287</v>
      </c>
      <c r="C11905" s="399" t="s">
        <v>16729</v>
      </c>
      <c r="D11905" s="401">
        <v>22.92</v>
      </c>
    </row>
    <row r="11906" spans="1:4" x14ac:dyDescent="0.25">
      <c r="A11906" s="399">
        <v>1808</v>
      </c>
      <c r="B11906" s="400" t="s">
        <v>18288</v>
      </c>
      <c r="C11906" s="399" t="s">
        <v>16729</v>
      </c>
      <c r="D11906" s="401">
        <v>626.29999999999995</v>
      </c>
    </row>
    <row r="11907" spans="1:4" x14ac:dyDescent="0.25">
      <c r="A11907" s="399">
        <v>40385</v>
      </c>
      <c r="B11907" s="400" t="s">
        <v>18289</v>
      </c>
      <c r="C11907" s="399" t="s">
        <v>16729</v>
      </c>
      <c r="D11907" s="401">
        <v>89.73</v>
      </c>
    </row>
    <row r="11908" spans="1:4" x14ac:dyDescent="0.25">
      <c r="A11908" s="399">
        <v>40383</v>
      </c>
      <c r="B11908" s="400" t="s">
        <v>18290</v>
      </c>
      <c r="C11908" s="399" t="s">
        <v>16729</v>
      </c>
      <c r="D11908" s="401">
        <v>61.43</v>
      </c>
    </row>
    <row r="11909" spans="1:4" x14ac:dyDescent="0.25">
      <c r="A11909" s="399">
        <v>40382</v>
      </c>
      <c r="B11909" s="400" t="s">
        <v>18291</v>
      </c>
      <c r="C11909" s="399" t="s">
        <v>16729</v>
      </c>
      <c r="D11909" s="401">
        <v>40.19</v>
      </c>
    </row>
    <row r="11910" spans="1:4" x14ac:dyDescent="0.25">
      <c r="A11910" s="399">
        <v>40378</v>
      </c>
      <c r="B11910" s="400" t="s">
        <v>18292</v>
      </c>
      <c r="C11910" s="399" t="s">
        <v>16729</v>
      </c>
      <c r="D11910" s="401">
        <v>21.24</v>
      </c>
    </row>
    <row r="11911" spans="1:4" x14ac:dyDescent="0.25">
      <c r="A11911" s="399">
        <v>40422</v>
      </c>
      <c r="B11911" s="400" t="s">
        <v>18293</v>
      </c>
      <c r="C11911" s="399" t="s">
        <v>16729</v>
      </c>
      <c r="D11911" s="401">
        <v>273.8</v>
      </c>
    </row>
    <row r="11912" spans="1:4" x14ac:dyDescent="0.25">
      <c r="A11912" s="399">
        <v>40387</v>
      </c>
      <c r="B11912" s="400" t="s">
        <v>18294</v>
      </c>
      <c r="C11912" s="399" t="s">
        <v>16729</v>
      </c>
      <c r="D11912" s="401">
        <v>139.41</v>
      </c>
    </row>
    <row r="11913" spans="1:4" x14ac:dyDescent="0.25">
      <c r="A11913" s="399">
        <v>40390</v>
      </c>
      <c r="B11913" s="400" t="s">
        <v>18295</v>
      </c>
      <c r="C11913" s="399" t="s">
        <v>16729</v>
      </c>
      <c r="D11913" s="401">
        <v>576.65</v>
      </c>
    </row>
    <row r="11914" spans="1:4" x14ac:dyDescent="0.25">
      <c r="A11914" s="399">
        <v>40380</v>
      </c>
      <c r="B11914" s="400" t="s">
        <v>18296</v>
      </c>
      <c r="C11914" s="399" t="s">
        <v>16729</v>
      </c>
      <c r="D11914" s="401">
        <v>28.32</v>
      </c>
    </row>
    <row r="11915" spans="1:4" x14ac:dyDescent="0.25">
      <c r="A11915" s="399">
        <v>2621</v>
      </c>
      <c r="B11915" s="400" t="s">
        <v>18297</v>
      </c>
      <c r="C11915" s="399" t="s">
        <v>16729</v>
      </c>
      <c r="D11915" s="401">
        <v>121.65</v>
      </c>
    </row>
    <row r="11916" spans="1:4" x14ac:dyDescent="0.25">
      <c r="A11916" s="399">
        <v>2616</v>
      </c>
      <c r="B11916" s="400" t="s">
        <v>18298</v>
      </c>
      <c r="C11916" s="399" t="s">
        <v>16729</v>
      </c>
      <c r="D11916" s="401">
        <v>3.44</v>
      </c>
    </row>
    <row r="11917" spans="1:4" x14ac:dyDescent="0.25">
      <c r="A11917" s="399">
        <v>2633</v>
      </c>
      <c r="B11917" s="400" t="s">
        <v>18299</v>
      </c>
      <c r="C11917" s="399" t="s">
        <v>16729</v>
      </c>
      <c r="D11917" s="401">
        <v>3.89</v>
      </c>
    </row>
    <row r="11918" spans="1:4" x14ac:dyDescent="0.25">
      <c r="A11918" s="399">
        <v>2617</v>
      </c>
      <c r="B11918" s="400" t="s">
        <v>18300</v>
      </c>
      <c r="C11918" s="399" t="s">
        <v>16729</v>
      </c>
      <c r="D11918" s="401">
        <v>5.29</v>
      </c>
    </row>
    <row r="11919" spans="1:4" x14ac:dyDescent="0.25">
      <c r="A11919" s="399">
        <v>2618</v>
      </c>
      <c r="B11919" s="400" t="s">
        <v>18301</v>
      </c>
      <c r="C11919" s="399" t="s">
        <v>16729</v>
      </c>
      <c r="D11919" s="401">
        <v>12.05</v>
      </c>
    </row>
    <row r="11920" spans="1:4" x14ac:dyDescent="0.25">
      <c r="A11920" s="399">
        <v>2632</v>
      </c>
      <c r="B11920" s="400" t="s">
        <v>18302</v>
      </c>
      <c r="C11920" s="399" t="s">
        <v>16729</v>
      </c>
      <c r="D11920" s="401">
        <v>14.7</v>
      </c>
    </row>
    <row r="11921" spans="1:4" x14ac:dyDescent="0.25">
      <c r="A11921" s="399">
        <v>2631</v>
      </c>
      <c r="B11921" s="400" t="s">
        <v>18303</v>
      </c>
      <c r="C11921" s="399" t="s">
        <v>16729</v>
      </c>
      <c r="D11921" s="401">
        <v>21.58</v>
      </c>
    </row>
    <row r="11922" spans="1:4" x14ac:dyDescent="0.25">
      <c r="A11922" s="399">
        <v>2619</v>
      </c>
      <c r="B11922" s="400" t="s">
        <v>18304</v>
      </c>
      <c r="C11922" s="399" t="s">
        <v>16729</v>
      </c>
      <c r="D11922" s="401">
        <v>54.63</v>
      </c>
    </row>
    <row r="11923" spans="1:4" x14ac:dyDescent="0.25">
      <c r="A11923" s="399">
        <v>2620</v>
      </c>
      <c r="B11923" s="400" t="s">
        <v>18305</v>
      </c>
      <c r="C11923" s="399" t="s">
        <v>16729</v>
      </c>
      <c r="D11923" s="401">
        <v>71.73</v>
      </c>
    </row>
    <row r="11924" spans="1:4" x14ac:dyDescent="0.25">
      <c r="A11924" s="399">
        <v>40413</v>
      </c>
      <c r="B11924" s="400" t="s">
        <v>18306</v>
      </c>
      <c r="C11924" s="399" t="s">
        <v>16729</v>
      </c>
      <c r="D11924" s="401">
        <v>19.48</v>
      </c>
    </row>
    <row r="11925" spans="1:4" x14ac:dyDescent="0.25">
      <c r="A11925" s="399">
        <v>40415</v>
      </c>
      <c r="B11925" s="400" t="s">
        <v>18307</v>
      </c>
      <c r="C11925" s="399" t="s">
        <v>16729</v>
      </c>
      <c r="D11925" s="401">
        <v>27.77</v>
      </c>
    </row>
    <row r="11926" spans="1:4" x14ac:dyDescent="0.25">
      <c r="A11926" s="399">
        <v>40417</v>
      </c>
      <c r="B11926" s="400" t="s">
        <v>18308</v>
      </c>
      <c r="C11926" s="399" t="s">
        <v>16729</v>
      </c>
      <c r="D11926" s="401">
        <v>32.76</v>
      </c>
    </row>
    <row r="11927" spans="1:4" x14ac:dyDescent="0.25">
      <c r="A11927" s="399">
        <v>39273</v>
      </c>
      <c r="B11927" s="400" t="s">
        <v>18309</v>
      </c>
      <c r="C11927" s="399" t="s">
        <v>16729</v>
      </c>
      <c r="D11927" s="401">
        <v>2.82</v>
      </c>
    </row>
    <row r="11928" spans="1:4" x14ac:dyDescent="0.25">
      <c r="A11928" s="399">
        <v>39271</v>
      </c>
      <c r="B11928" s="400" t="s">
        <v>18310</v>
      </c>
      <c r="C11928" s="399" t="s">
        <v>16729</v>
      </c>
      <c r="D11928" s="401">
        <v>1.66</v>
      </c>
    </row>
    <row r="11929" spans="1:4" x14ac:dyDescent="0.25">
      <c r="A11929" s="399">
        <v>39272</v>
      </c>
      <c r="B11929" s="400" t="s">
        <v>18311</v>
      </c>
      <c r="C11929" s="399" t="s">
        <v>16729</v>
      </c>
      <c r="D11929" s="401">
        <v>2.04</v>
      </c>
    </row>
    <row r="11930" spans="1:4" x14ac:dyDescent="0.25">
      <c r="A11930" s="399">
        <v>1875</v>
      </c>
      <c r="B11930" s="400" t="s">
        <v>18312</v>
      </c>
      <c r="C11930" s="399" t="s">
        <v>16729</v>
      </c>
      <c r="D11930" s="401">
        <v>4.51</v>
      </c>
    </row>
    <row r="11931" spans="1:4" x14ac:dyDescent="0.25">
      <c r="A11931" s="399">
        <v>1874</v>
      </c>
      <c r="B11931" s="400" t="s">
        <v>18313</v>
      </c>
      <c r="C11931" s="399" t="s">
        <v>16729</v>
      </c>
      <c r="D11931" s="401">
        <v>3.72</v>
      </c>
    </row>
    <row r="11932" spans="1:4" x14ac:dyDescent="0.25">
      <c r="A11932" s="399">
        <v>1884</v>
      </c>
      <c r="B11932" s="400" t="s">
        <v>18314</v>
      </c>
      <c r="C11932" s="399" t="s">
        <v>16729</v>
      </c>
      <c r="D11932" s="401">
        <v>3.3</v>
      </c>
    </row>
    <row r="11933" spans="1:4" x14ac:dyDescent="0.25">
      <c r="A11933" s="399">
        <v>1870</v>
      </c>
      <c r="B11933" s="400" t="s">
        <v>18315</v>
      </c>
      <c r="C11933" s="399" t="s">
        <v>16729</v>
      </c>
      <c r="D11933" s="401">
        <v>2.15</v>
      </c>
    </row>
    <row r="11934" spans="1:4" x14ac:dyDescent="0.25">
      <c r="A11934" s="399">
        <v>1887</v>
      </c>
      <c r="B11934" s="400" t="s">
        <v>18316</v>
      </c>
      <c r="C11934" s="399" t="s">
        <v>16729</v>
      </c>
      <c r="D11934" s="401">
        <v>18.690000000000001</v>
      </c>
    </row>
    <row r="11935" spans="1:4" x14ac:dyDescent="0.25">
      <c r="A11935" s="399">
        <v>1876</v>
      </c>
      <c r="B11935" s="400" t="s">
        <v>18317</v>
      </c>
      <c r="C11935" s="399" t="s">
        <v>16729</v>
      </c>
      <c r="D11935" s="401">
        <v>7.32</v>
      </c>
    </row>
    <row r="11936" spans="1:4" x14ac:dyDescent="0.25">
      <c r="A11936" s="399">
        <v>1877</v>
      </c>
      <c r="B11936" s="400" t="s">
        <v>18318</v>
      </c>
      <c r="C11936" s="399" t="s">
        <v>16729</v>
      </c>
      <c r="D11936" s="401">
        <v>18.72</v>
      </c>
    </row>
    <row r="11937" spans="1:4" x14ac:dyDescent="0.25">
      <c r="A11937" s="399">
        <v>1879</v>
      </c>
      <c r="B11937" s="400" t="s">
        <v>18319</v>
      </c>
      <c r="C11937" s="399" t="s">
        <v>16729</v>
      </c>
      <c r="D11937" s="401">
        <v>2.1800000000000002</v>
      </c>
    </row>
    <row r="11938" spans="1:4" x14ac:dyDescent="0.25">
      <c r="A11938" s="399">
        <v>1878</v>
      </c>
      <c r="B11938" s="400" t="s">
        <v>18320</v>
      </c>
      <c r="C11938" s="399" t="s">
        <v>16729</v>
      </c>
      <c r="D11938" s="401">
        <v>37.6</v>
      </c>
    </row>
    <row r="11939" spans="1:4" x14ac:dyDescent="0.25">
      <c r="A11939" s="399">
        <v>37971</v>
      </c>
      <c r="B11939" s="400" t="s">
        <v>18321</v>
      </c>
      <c r="C11939" s="399" t="s">
        <v>16729</v>
      </c>
      <c r="D11939" s="401">
        <v>5.49</v>
      </c>
    </row>
    <row r="11940" spans="1:4" x14ac:dyDescent="0.25">
      <c r="A11940" s="399">
        <v>37972</v>
      </c>
      <c r="B11940" s="400" t="s">
        <v>18322</v>
      </c>
      <c r="C11940" s="399" t="s">
        <v>16729</v>
      </c>
      <c r="D11940" s="401">
        <v>7.79</v>
      </c>
    </row>
    <row r="11941" spans="1:4" x14ac:dyDescent="0.25">
      <c r="A11941" s="399">
        <v>37973</v>
      </c>
      <c r="B11941" s="400" t="s">
        <v>18323</v>
      </c>
      <c r="C11941" s="399" t="s">
        <v>16729</v>
      </c>
      <c r="D11941" s="401">
        <v>14.64</v>
      </c>
    </row>
    <row r="11942" spans="1:4" x14ac:dyDescent="0.25">
      <c r="A11942" s="399">
        <v>1926</v>
      </c>
      <c r="B11942" s="400" t="s">
        <v>18324</v>
      </c>
      <c r="C11942" s="399" t="s">
        <v>16729</v>
      </c>
      <c r="D11942" s="401">
        <v>2.27</v>
      </c>
    </row>
    <row r="11943" spans="1:4" x14ac:dyDescent="0.25">
      <c r="A11943" s="399">
        <v>1927</v>
      </c>
      <c r="B11943" s="400" t="s">
        <v>18325</v>
      </c>
      <c r="C11943" s="399" t="s">
        <v>16729</v>
      </c>
      <c r="D11943" s="401">
        <v>2.5499999999999998</v>
      </c>
    </row>
    <row r="11944" spans="1:4" x14ac:dyDescent="0.25">
      <c r="A11944" s="399">
        <v>1923</v>
      </c>
      <c r="B11944" s="400" t="s">
        <v>18326</v>
      </c>
      <c r="C11944" s="399" t="s">
        <v>16729</v>
      </c>
      <c r="D11944" s="401">
        <v>4.6500000000000004</v>
      </c>
    </row>
    <row r="11945" spans="1:4" x14ac:dyDescent="0.25">
      <c r="A11945" s="399">
        <v>1929</v>
      </c>
      <c r="B11945" s="400" t="s">
        <v>18327</v>
      </c>
      <c r="C11945" s="399" t="s">
        <v>16729</v>
      </c>
      <c r="D11945" s="401">
        <v>5.64</v>
      </c>
    </row>
    <row r="11946" spans="1:4" x14ac:dyDescent="0.25">
      <c r="A11946" s="399">
        <v>1930</v>
      </c>
      <c r="B11946" s="400" t="s">
        <v>18328</v>
      </c>
      <c r="C11946" s="399" t="s">
        <v>16729</v>
      </c>
      <c r="D11946" s="401">
        <v>9.65</v>
      </c>
    </row>
    <row r="11947" spans="1:4" x14ac:dyDescent="0.25">
      <c r="A11947" s="399">
        <v>1924</v>
      </c>
      <c r="B11947" s="400" t="s">
        <v>18329</v>
      </c>
      <c r="C11947" s="399" t="s">
        <v>16729</v>
      </c>
      <c r="D11947" s="401">
        <v>15.57</v>
      </c>
    </row>
    <row r="11948" spans="1:4" x14ac:dyDescent="0.25">
      <c r="A11948" s="399">
        <v>1922</v>
      </c>
      <c r="B11948" s="400" t="s">
        <v>18330</v>
      </c>
      <c r="C11948" s="399" t="s">
        <v>16729</v>
      </c>
      <c r="D11948" s="401">
        <v>32.200000000000003</v>
      </c>
    </row>
    <row r="11949" spans="1:4" x14ac:dyDescent="0.25">
      <c r="A11949" s="399">
        <v>1953</v>
      </c>
      <c r="B11949" s="400" t="s">
        <v>18331</v>
      </c>
      <c r="C11949" s="399" t="s">
        <v>16729</v>
      </c>
      <c r="D11949" s="401">
        <v>39.31</v>
      </c>
    </row>
    <row r="11950" spans="1:4" x14ac:dyDescent="0.25">
      <c r="A11950" s="399">
        <v>1962</v>
      </c>
      <c r="B11950" s="400" t="s">
        <v>18332</v>
      </c>
      <c r="C11950" s="399" t="s">
        <v>16729</v>
      </c>
      <c r="D11950" s="401">
        <v>190.97</v>
      </c>
    </row>
    <row r="11951" spans="1:4" x14ac:dyDescent="0.25">
      <c r="A11951" s="399">
        <v>1955</v>
      </c>
      <c r="B11951" s="400" t="s">
        <v>18333</v>
      </c>
      <c r="C11951" s="399" t="s">
        <v>16729</v>
      </c>
      <c r="D11951" s="401">
        <v>2.2000000000000002</v>
      </c>
    </row>
    <row r="11952" spans="1:4" x14ac:dyDescent="0.25">
      <c r="A11952" s="399">
        <v>1956</v>
      </c>
      <c r="B11952" s="400" t="s">
        <v>18334</v>
      </c>
      <c r="C11952" s="399" t="s">
        <v>16729</v>
      </c>
      <c r="D11952" s="401">
        <v>3.1</v>
      </c>
    </row>
    <row r="11953" spans="1:4" x14ac:dyDescent="0.25">
      <c r="A11953" s="399">
        <v>1957</v>
      </c>
      <c r="B11953" s="400" t="s">
        <v>18335</v>
      </c>
      <c r="C11953" s="399" t="s">
        <v>16729</v>
      </c>
      <c r="D11953" s="401">
        <v>6.72</v>
      </c>
    </row>
    <row r="11954" spans="1:4" x14ac:dyDescent="0.25">
      <c r="A11954" s="399">
        <v>1958</v>
      </c>
      <c r="B11954" s="400" t="s">
        <v>18336</v>
      </c>
      <c r="C11954" s="399" t="s">
        <v>16729</v>
      </c>
      <c r="D11954" s="401">
        <v>12.5</v>
      </c>
    </row>
    <row r="11955" spans="1:4" x14ac:dyDescent="0.25">
      <c r="A11955" s="399">
        <v>1959</v>
      </c>
      <c r="B11955" s="400" t="s">
        <v>18337</v>
      </c>
      <c r="C11955" s="399" t="s">
        <v>16729</v>
      </c>
      <c r="D11955" s="401">
        <v>13.57</v>
      </c>
    </row>
    <row r="11956" spans="1:4" x14ac:dyDescent="0.25">
      <c r="A11956" s="399">
        <v>1925</v>
      </c>
      <c r="B11956" s="400" t="s">
        <v>18338</v>
      </c>
      <c r="C11956" s="399" t="s">
        <v>16729</v>
      </c>
      <c r="D11956" s="401">
        <v>35.46</v>
      </c>
    </row>
    <row r="11957" spans="1:4" x14ac:dyDescent="0.25">
      <c r="A11957" s="399">
        <v>1960</v>
      </c>
      <c r="B11957" s="400" t="s">
        <v>18339</v>
      </c>
      <c r="C11957" s="399" t="s">
        <v>16729</v>
      </c>
      <c r="D11957" s="401">
        <v>54.46</v>
      </c>
    </row>
    <row r="11958" spans="1:4" x14ac:dyDescent="0.25">
      <c r="A11958" s="399">
        <v>1961</v>
      </c>
      <c r="B11958" s="400" t="s">
        <v>18340</v>
      </c>
      <c r="C11958" s="399" t="s">
        <v>16729</v>
      </c>
      <c r="D11958" s="401">
        <v>69.760000000000005</v>
      </c>
    </row>
    <row r="11959" spans="1:4" x14ac:dyDescent="0.25">
      <c r="A11959" s="399">
        <v>38423</v>
      </c>
      <c r="B11959" s="400" t="s">
        <v>18341</v>
      </c>
      <c r="C11959" s="399" t="s">
        <v>16729</v>
      </c>
      <c r="D11959" s="401">
        <v>37.36</v>
      </c>
    </row>
    <row r="11960" spans="1:4" x14ac:dyDescent="0.25">
      <c r="A11960" s="399">
        <v>39866</v>
      </c>
      <c r="B11960" s="400" t="s">
        <v>18342</v>
      </c>
      <c r="C11960" s="399" t="s">
        <v>16729</v>
      </c>
      <c r="D11960" s="401">
        <v>19.39</v>
      </c>
    </row>
    <row r="11961" spans="1:4" x14ac:dyDescent="0.25">
      <c r="A11961" s="399">
        <v>39867</v>
      </c>
      <c r="B11961" s="400" t="s">
        <v>18343</v>
      </c>
      <c r="C11961" s="399" t="s">
        <v>16729</v>
      </c>
      <c r="D11961" s="401">
        <v>43.1</v>
      </c>
    </row>
    <row r="11962" spans="1:4" x14ac:dyDescent="0.25">
      <c r="A11962" s="399">
        <v>39868</v>
      </c>
      <c r="B11962" s="400" t="s">
        <v>18344</v>
      </c>
      <c r="C11962" s="399" t="s">
        <v>16729</v>
      </c>
      <c r="D11962" s="401">
        <v>77.64</v>
      </c>
    </row>
    <row r="11963" spans="1:4" x14ac:dyDescent="0.25">
      <c r="A11963" s="399">
        <v>37999</v>
      </c>
      <c r="B11963" s="400" t="s">
        <v>18345</v>
      </c>
      <c r="C11963" s="399" t="s">
        <v>16729</v>
      </c>
      <c r="D11963" s="401">
        <v>9.26</v>
      </c>
    </row>
    <row r="11964" spans="1:4" x14ac:dyDescent="0.25">
      <c r="A11964" s="399">
        <v>38000</v>
      </c>
      <c r="B11964" s="400" t="s">
        <v>18346</v>
      </c>
      <c r="C11964" s="399" t="s">
        <v>16729</v>
      </c>
      <c r="D11964" s="401">
        <v>10.81</v>
      </c>
    </row>
    <row r="11965" spans="1:4" x14ac:dyDescent="0.25">
      <c r="A11965" s="399">
        <v>38129</v>
      </c>
      <c r="B11965" s="400" t="s">
        <v>18347</v>
      </c>
      <c r="C11965" s="399" t="s">
        <v>16729</v>
      </c>
      <c r="D11965" s="401">
        <v>5.12</v>
      </c>
    </row>
    <row r="11966" spans="1:4" x14ac:dyDescent="0.25">
      <c r="A11966" s="399">
        <v>38025</v>
      </c>
      <c r="B11966" s="400" t="s">
        <v>18348</v>
      </c>
      <c r="C11966" s="399" t="s">
        <v>16729</v>
      </c>
      <c r="D11966" s="401">
        <v>6.95</v>
      </c>
    </row>
    <row r="11967" spans="1:4" x14ac:dyDescent="0.25">
      <c r="A11967" s="399">
        <v>38026</v>
      </c>
      <c r="B11967" s="400" t="s">
        <v>18349</v>
      </c>
      <c r="C11967" s="399" t="s">
        <v>16729</v>
      </c>
      <c r="D11967" s="401">
        <v>17.16</v>
      </c>
    </row>
    <row r="11968" spans="1:4" x14ac:dyDescent="0.25">
      <c r="A11968" s="399">
        <v>1858</v>
      </c>
      <c r="B11968" s="400" t="s">
        <v>18350</v>
      </c>
      <c r="C11968" s="399" t="s">
        <v>16729</v>
      </c>
      <c r="D11968" s="401">
        <v>57.89</v>
      </c>
    </row>
    <row r="11969" spans="1:4" x14ac:dyDescent="0.25">
      <c r="A11969" s="399">
        <v>1844</v>
      </c>
      <c r="B11969" s="400" t="s">
        <v>18351</v>
      </c>
      <c r="C11969" s="399" t="s">
        <v>16729</v>
      </c>
      <c r="D11969" s="401">
        <v>132.57</v>
      </c>
    </row>
    <row r="11970" spans="1:4" x14ac:dyDescent="0.25">
      <c r="A11970" s="399">
        <v>1863</v>
      </c>
      <c r="B11970" s="400" t="s">
        <v>18352</v>
      </c>
      <c r="C11970" s="399" t="s">
        <v>16729</v>
      </c>
      <c r="D11970" s="401">
        <v>61.6</v>
      </c>
    </row>
    <row r="11971" spans="1:4" x14ac:dyDescent="0.25">
      <c r="A11971" s="399">
        <v>1865</v>
      </c>
      <c r="B11971" s="400" t="s">
        <v>18353</v>
      </c>
      <c r="C11971" s="399" t="s">
        <v>16729</v>
      </c>
      <c r="D11971" s="401">
        <v>160.5</v>
      </c>
    </row>
    <row r="11972" spans="1:4" x14ac:dyDescent="0.25">
      <c r="A11972" s="399">
        <v>36355</v>
      </c>
      <c r="B11972" s="400" t="s">
        <v>18354</v>
      </c>
      <c r="C11972" s="399" t="s">
        <v>16729</v>
      </c>
      <c r="D11972" s="401">
        <v>10.78</v>
      </c>
    </row>
    <row r="11973" spans="1:4" x14ac:dyDescent="0.25">
      <c r="A11973" s="399">
        <v>36356</v>
      </c>
      <c r="B11973" s="400" t="s">
        <v>18355</v>
      </c>
      <c r="C11973" s="399" t="s">
        <v>16729</v>
      </c>
      <c r="D11973" s="401">
        <v>17.350000000000001</v>
      </c>
    </row>
    <row r="11974" spans="1:4" x14ac:dyDescent="0.25">
      <c r="A11974" s="399">
        <v>1940</v>
      </c>
      <c r="B11974" s="400" t="s">
        <v>18356</v>
      </c>
      <c r="C11974" s="399" t="s">
        <v>16729</v>
      </c>
      <c r="D11974" s="401">
        <v>34.65</v>
      </c>
    </row>
    <row r="11975" spans="1:4" x14ac:dyDescent="0.25">
      <c r="A11975" s="399">
        <v>1939</v>
      </c>
      <c r="B11975" s="400" t="s">
        <v>18357</v>
      </c>
      <c r="C11975" s="399" t="s">
        <v>16729</v>
      </c>
      <c r="D11975" s="401">
        <v>9.5</v>
      </c>
    </row>
    <row r="11976" spans="1:4" x14ac:dyDescent="0.25">
      <c r="A11976" s="399">
        <v>1937</v>
      </c>
      <c r="B11976" s="400" t="s">
        <v>18358</v>
      </c>
      <c r="C11976" s="399" t="s">
        <v>16729</v>
      </c>
      <c r="D11976" s="401">
        <v>5.85</v>
      </c>
    </row>
    <row r="11977" spans="1:4" x14ac:dyDescent="0.25">
      <c r="A11977" s="399">
        <v>1938</v>
      </c>
      <c r="B11977" s="400" t="s">
        <v>18359</v>
      </c>
      <c r="C11977" s="399" t="s">
        <v>16729</v>
      </c>
      <c r="D11977" s="401">
        <v>6.65</v>
      </c>
    </row>
    <row r="11978" spans="1:4" x14ac:dyDescent="0.25">
      <c r="A11978" s="399">
        <v>1966</v>
      </c>
      <c r="B11978" s="400" t="s">
        <v>18360</v>
      </c>
      <c r="C11978" s="399" t="s">
        <v>16729</v>
      </c>
      <c r="D11978" s="401">
        <v>24.56</v>
      </c>
    </row>
    <row r="11979" spans="1:4" x14ac:dyDescent="0.25">
      <c r="A11979" s="399">
        <v>1933</v>
      </c>
      <c r="B11979" s="400" t="s">
        <v>18361</v>
      </c>
      <c r="C11979" s="399" t="s">
        <v>16729</v>
      </c>
      <c r="D11979" s="401">
        <v>5.29</v>
      </c>
    </row>
    <row r="11980" spans="1:4" x14ac:dyDescent="0.25">
      <c r="A11980" s="399">
        <v>1932</v>
      </c>
      <c r="B11980" s="400" t="s">
        <v>18362</v>
      </c>
      <c r="C11980" s="399" t="s">
        <v>16729</v>
      </c>
      <c r="D11980" s="401">
        <v>12.11</v>
      </c>
    </row>
    <row r="11981" spans="1:4" x14ac:dyDescent="0.25">
      <c r="A11981" s="399">
        <v>1951</v>
      </c>
      <c r="B11981" s="400" t="s">
        <v>18363</v>
      </c>
      <c r="C11981" s="399" t="s">
        <v>16729</v>
      </c>
      <c r="D11981" s="401">
        <v>25.27</v>
      </c>
    </row>
    <row r="11982" spans="1:4" x14ac:dyDescent="0.25">
      <c r="A11982" s="399">
        <v>1970</v>
      </c>
      <c r="B11982" s="400" t="s">
        <v>18364</v>
      </c>
      <c r="C11982" s="399" t="s">
        <v>16729</v>
      </c>
      <c r="D11982" s="401">
        <v>61.4</v>
      </c>
    </row>
    <row r="11983" spans="1:4" x14ac:dyDescent="0.25">
      <c r="A11983" s="399">
        <v>1967</v>
      </c>
      <c r="B11983" s="400" t="s">
        <v>18365</v>
      </c>
      <c r="C11983" s="399" t="s">
        <v>16729</v>
      </c>
      <c r="D11983" s="401">
        <v>7.29</v>
      </c>
    </row>
    <row r="11984" spans="1:4" x14ac:dyDescent="0.25">
      <c r="A11984" s="399">
        <v>1968</v>
      </c>
      <c r="B11984" s="400" t="s">
        <v>18366</v>
      </c>
      <c r="C11984" s="399" t="s">
        <v>16729</v>
      </c>
      <c r="D11984" s="401">
        <v>14.41</v>
      </c>
    </row>
    <row r="11985" spans="1:4" x14ac:dyDescent="0.25">
      <c r="A11985" s="399">
        <v>1969</v>
      </c>
      <c r="B11985" s="400" t="s">
        <v>18367</v>
      </c>
      <c r="C11985" s="399" t="s">
        <v>16729</v>
      </c>
      <c r="D11985" s="401">
        <v>46.91</v>
      </c>
    </row>
    <row r="11986" spans="1:4" x14ac:dyDescent="0.25">
      <c r="A11986" s="399">
        <v>1827</v>
      </c>
      <c r="B11986" s="400" t="s">
        <v>18368</v>
      </c>
      <c r="C11986" s="399" t="s">
        <v>16729</v>
      </c>
      <c r="D11986" s="401">
        <v>154.72</v>
      </c>
    </row>
    <row r="11987" spans="1:4" x14ac:dyDescent="0.25">
      <c r="A11987" s="399">
        <v>1831</v>
      </c>
      <c r="B11987" s="400" t="s">
        <v>18369</v>
      </c>
      <c r="C11987" s="399" t="s">
        <v>16729</v>
      </c>
      <c r="D11987" s="401">
        <v>33.78</v>
      </c>
    </row>
    <row r="11988" spans="1:4" x14ac:dyDescent="0.25">
      <c r="A11988" s="399">
        <v>1825</v>
      </c>
      <c r="B11988" s="400" t="s">
        <v>18370</v>
      </c>
      <c r="C11988" s="399" t="s">
        <v>16729</v>
      </c>
      <c r="D11988" s="401">
        <v>83.36</v>
      </c>
    </row>
    <row r="11989" spans="1:4" x14ac:dyDescent="0.25">
      <c r="A11989" s="399">
        <v>1828</v>
      </c>
      <c r="B11989" s="400" t="s">
        <v>18371</v>
      </c>
      <c r="C11989" s="399" t="s">
        <v>16729</v>
      </c>
      <c r="D11989" s="401">
        <v>188.81</v>
      </c>
    </row>
    <row r="11990" spans="1:4" x14ac:dyDescent="0.25">
      <c r="A11990" s="399">
        <v>1845</v>
      </c>
      <c r="B11990" s="400" t="s">
        <v>18372</v>
      </c>
      <c r="C11990" s="399" t="s">
        <v>16729</v>
      </c>
      <c r="D11990" s="401">
        <v>42.33</v>
      </c>
    </row>
    <row r="11991" spans="1:4" x14ac:dyDescent="0.25">
      <c r="A11991" s="399">
        <v>1824</v>
      </c>
      <c r="B11991" s="400" t="s">
        <v>18373</v>
      </c>
      <c r="C11991" s="399" t="s">
        <v>16729</v>
      </c>
      <c r="D11991" s="401">
        <v>99.93</v>
      </c>
    </row>
    <row r="11992" spans="1:4" x14ac:dyDescent="0.25">
      <c r="A11992" s="399">
        <v>42693</v>
      </c>
      <c r="B11992" s="400" t="s">
        <v>18374</v>
      </c>
      <c r="C11992" s="399" t="s">
        <v>16729</v>
      </c>
      <c r="D11992" s="401">
        <v>450.87</v>
      </c>
    </row>
    <row r="11993" spans="1:4" x14ac:dyDescent="0.25">
      <c r="A11993" s="399">
        <v>42695</v>
      </c>
      <c r="B11993" s="400" t="s">
        <v>18375</v>
      </c>
      <c r="C11993" s="399" t="s">
        <v>16729</v>
      </c>
      <c r="D11993" s="401">
        <v>315</v>
      </c>
    </row>
    <row r="11994" spans="1:4" x14ac:dyDescent="0.25">
      <c r="A11994" s="399">
        <v>42694</v>
      </c>
      <c r="B11994" s="400" t="s">
        <v>18376</v>
      </c>
      <c r="C11994" s="399" t="s">
        <v>16729</v>
      </c>
      <c r="D11994" s="401">
        <v>603.36</v>
      </c>
    </row>
    <row r="11995" spans="1:4" x14ac:dyDescent="0.25">
      <c r="A11995" s="399">
        <v>20097</v>
      </c>
      <c r="B11995" s="400" t="s">
        <v>18377</v>
      </c>
      <c r="C11995" s="399" t="s">
        <v>16729</v>
      </c>
      <c r="D11995" s="401">
        <v>26.16</v>
      </c>
    </row>
    <row r="11996" spans="1:4" x14ac:dyDescent="0.25">
      <c r="A11996" s="399">
        <v>20098</v>
      </c>
      <c r="B11996" s="400" t="s">
        <v>18378</v>
      </c>
      <c r="C11996" s="399" t="s">
        <v>16729</v>
      </c>
      <c r="D11996" s="401">
        <v>106.92</v>
      </c>
    </row>
    <row r="11997" spans="1:4" x14ac:dyDescent="0.25">
      <c r="A11997" s="399">
        <v>20096</v>
      </c>
      <c r="B11997" s="400" t="s">
        <v>18379</v>
      </c>
      <c r="C11997" s="399" t="s">
        <v>16729</v>
      </c>
      <c r="D11997" s="401">
        <v>27.08</v>
      </c>
    </row>
    <row r="11998" spans="1:4" x14ac:dyDescent="0.25">
      <c r="A11998" s="399">
        <v>44472</v>
      </c>
      <c r="B11998" s="400" t="s">
        <v>21668</v>
      </c>
      <c r="C11998" s="399" t="s">
        <v>16729</v>
      </c>
      <c r="D11998" s="401">
        <v>49.78</v>
      </c>
    </row>
    <row r="11999" spans="1:4" x14ac:dyDescent="0.25">
      <c r="A11999" s="399">
        <v>38369</v>
      </c>
      <c r="B11999" s="400" t="s">
        <v>18380</v>
      </c>
      <c r="C11999" s="399" t="s">
        <v>16729</v>
      </c>
      <c r="D11999" s="401">
        <v>19.309999999999999</v>
      </c>
    </row>
    <row r="12000" spans="1:4" x14ac:dyDescent="0.25">
      <c r="A12000" s="399">
        <v>38370</v>
      </c>
      <c r="B12000" s="400" t="s">
        <v>18381</v>
      </c>
      <c r="C12000" s="399" t="s">
        <v>16729</v>
      </c>
      <c r="D12000" s="401">
        <v>13.03</v>
      </c>
    </row>
    <row r="12001" spans="1:4" x14ac:dyDescent="0.25">
      <c r="A12001" s="399">
        <v>45199</v>
      </c>
      <c r="B12001" s="400" t="s">
        <v>21669</v>
      </c>
      <c r="C12001" s="399" t="s">
        <v>16729</v>
      </c>
      <c r="D12001" s="401">
        <v>33.28</v>
      </c>
    </row>
    <row r="12002" spans="1:4" x14ac:dyDescent="0.25">
      <c r="A12002" s="399">
        <v>38372</v>
      </c>
      <c r="B12002" s="400" t="s">
        <v>18382</v>
      </c>
      <c r="C12002" s="399" t="s">
        <v>16729</v>
      </c>
      <c r="D12002" s="401">
        <v>13.37</v>
      </c>
    </row>
    <row r="12003" spans="1:4" x14ac:dyDescent="0.25">
      <c r="A12003" s="399">
        <v>2358</v>
      </c>
      <c r="B12003" s="400" t="s">
        <v>18383</v>
      </c>
      <c r="C12003" s="399" t="s">
        <v>4</v>
      </c>
      <c r="D12003" s="401">
        <v>62.07</v>
      </c>
    </row>
    <row r="12004" spans="1:4" x14ac:dyDescent="0.25">
      <c r="A12004" s="399">
        <v>40807</v>
      </c>
      <c r="B12004" s="400" t="s">
        <v>18384</v>
      </c>
      <c r="C12004" s="399" t="s">
        <v>85</v>
      </c>
      <c r="D12004" s="401">
        <v>10873.69</v>
      </c>
    </row>
    <row r="12005" spans="1:4" x14ac:dyDescent="0.25">
      <c r="A12005" s="399">
        <v>44330</v>
      </c>
      <c r="B12005" s="400" t="s">
        <v>18385</v>
      </c>
      <c r="C12005" s="399" t="s">
        <v>80</v>
      </c>
      <c r="D12005" s="401">
        <v>10.66</v>
      </c>
    </row>
    <row r="12006" spans="1:4" x14ac:dyDescent="0.25">
      <c r="A12006" s="399">
        <v>43144</v>
      </c>
      <c r="B12006" s="400" t="s">
        <v>18386</v>
      </c>
      <c r="C12006" s="399" t="s">
        <v>69</v>
      </c>
      <c r="D12006" s="401">
        <v>38.04</v>
      </c>
    </row>
    <row r="12007" spans="1:4" x14ac:dyDescent="0.25">
      <c r="A12007" s="399">
        <v>39397</v>
      </c>
      <c r="B12007" s="400" t="s">
        <v>18387</v>
      </c>
      <c r="C12007" s="399" t="s">
        <v>80</v>
      </c>
      <c r="D12007" s="401">
        <v>17.34</v>
      </c>
    </row>
    <row r="12008" spans="1:4" x14ac:dyDescent="0.25">
      <c r="A12008" s="399">
        <v>2692</v>
      </c>
      <c r="B12008" s="400" t="s">
        <v>18388</v>
      </c>
      <c r="C12008" s="399" t="s">
        <v>80</v>
      </c>
      <c r="D12008" s="401">
        <v>6.99</v>
      </c>
    </row>
    <row r="12009" spans="1:4" x14ac:dyDescent="0.25">
      <c r="A12009" s="399">
        <v>44329</v>
      </c>
      <c r="B12009" s="400" t="s">
        <v>18389</v>
      </c>
      <c r="C12009" s="399" t="s">
        <v>80</v>
      </c>
      <c r="D12009" s="401">
        <v>13.98</v>
      </c>
    </row>
    <row r="12010" spans="1:4" x14ac:dyDescent="0.25">
      <c r="A12010" s="399">
        <v>5318</v>
      </c>
      <c r="B12010" s="400" t="s">
        <v>18390</v>
      </c>
      <c r="C12010" s="399" t="s">
        <v>80</v>
      </c>
      <c r="D12010" s="401">
        <v>22.6</v>
      </c>
    </row>
    <row r="12011" spans="1:4" x14ac:dyDescent="0.25">
      <c r="A12011" s="399">
        <v>5330</v>
      </c>
      <c r="B12011" s="400" t="s">
        <v>18391</v>
      </c>
      <c r="C12011" s="399" t="s">
        <v>80</v>
      </c>
      <c r="D12011" s="401">
        <v>51.51</v>
      </c>
    </row>
    <row r="12012" spans="1:4" x14ac:dyDescent="0.25">
      <c r="A12012" s="399">
        <v>44532</v>
      </c>
      <c r="B12012" s="400" t="s">
        <v>18392</v>
      </c>
      <c r="C12012" s="399" t="s">
        <v>16729</v>
      </c>
      <c r="D12012" s="401">
        <v>19.809999999999999</v>
      </c>
    </row>
    <row r="12013" spans="1:4" x14ac:dyDescent="0.25">
      <c r="A12013" s="399">
        <v>44531</v>
      </c>
      <c r="B12013" s="400" t="s">
        <v>18393</v>
      </c>
      <c r="C12013" s="399" t="s">
        <v>16729</v>
      </c>
      <c r="D12013" s="401">
        <v>67.900000000000006</v>
      </c>
    </row>
    <row r="12014" spans="1:4" x14ac:dyDescent="0.25">
      <c r="A12014" s="399">
        <v>13887</v>
      </c>
      <c r="B12014" s="400" t="s">
        <v>18394</v>
      </c>
      <c r="C12014" s="399" t="s">
        <v>16729</v>
      </c>
      <c r="D12014" s="401">
        <v>295.8</v>
      </c>
    </row>
    <row r="12015" spans="1:4" x14ac:dyDescent="0.25">
      <c r="A12015" s="399">
        <v>38140</v>
      </c>
      <c r="B12015" s="400" t="s">
        <v>18395</v>
      </c>
      <c r="C12015" s="399" t="s">
        <v>16729</v>
      </c>
      <c r="D12015" s="401">
        <v>24.23</v>
      </c>
    </row>
    <row r="12016" spans="1:4" x14ac:dyDescent="0.25">
      <c r="A12016" s="399">
        <v>44495</v>
      </c>
      <c r="B12016" s="400" t="s">
        <v>18396</v>
      </c>
      <c r="C12016" s="399" t="s">
        <v>16729</v>
      </c>
      <c r="D12016" s="401">
        <v>25.62</v>
      </c>
    </row>
    <row r="12017" spans="1:4" x14ac:dyDescent="0.25">
      <c r="A12017" s="399">
        <v>44533</v>
      </c>
      <c r="B12017" s="400" t="s">
        <v>18397</v>
      </c>
      <c r="C12017" s="399" t="s">
        <v>16729</v>
      </c>
      <c r="D12017" s="401">
        <v>25.99</v>
      </c>
    </row>
    <row r="12018" spans="1:4" x14ac:dyDescent="0.25">
      <c r="A12018" s="399">
        <v>44534</v>
      </c>
      <c r="B12018" s="400" t="s">
        <v>21670</v>
      </c>
      <c r="C12018" s="399" t="s">
        <v>16729</v>
      </c>
      <c r="D12018" s="401">
        <v>5.09</v>
      </c>
    </row>
    <row r="12019" spans="1:4" x14ac:dyDescent="0.25">
      <c r="A12019" s="399">
        <v>34729</v>
      </c>
      <c r="B12019" s="400" t="s">
        <v>18398</v>
      </c>
      <c r="C12019" s="399" t="s">
        <v>16729</v>
      </c>
      <c r="D12019" s="401">
        <v>1058.5999999999999</v>
      </c>
    </row>
    <row r="12020" spans="1:4" x14ac:dyDescent="0.25">
      <c r="A12020" s="399">
        <v>34734</v>
      </c>
      <c r="B12020" s="400" t="s">
        <v>18399</v>
      </c>
      <c r="C12020" s="399" t="s">
        <v>16729</v>
      </c>
      <c r="D12020" s="401">
        <v>1639.06</v>
      </c>
    </row>
    <row r="12021" spans="1:4" x14ac:dyDescent="0.25">
      <c r="A12021" s="399">
        <v>34738</v>
      </c>
      <c r="B12021" s="400" t="s">
        <v>18400</v>
      </c>
      <c r="C12021" s="399" t="s">
        <v>16729</v>
      </c>
      <c r="D12021" s="401">
        <v>3829.35</v>
      </c>
    </row>
    <row r="12022" spans="1:4" x14ac:dyDescent="0.25">
      <c r="A12022" s="399">
        <v>34623</v>
      </c>
      <c r="B12022" s="400" t="s">
        <v>18401</v>
      </c>
      <c r="C12022" s="399" t="s">
        <v>16729</v>
      </c>
      <c r="D12022" s="401">
        <v>45.89</v>
      </c>
    </row>
    <row r="12023" spans="1:4" x14ac:dyDescent="0.25">
      <c r="A12023" s="399">
        <v>34616</v>
      </c>
      <c r="B12023" s="400" t="s">
        <v>18402</v>
      </c>
      <c r="C12023" s="399" t="s">
        <v>16729</v>
      </c>
      <c r="D12023" s="401">
        <v>46.6</v>
      </c>
    </row>
    <row r="12024" spans="1:4" x14ac:dyDescent="0.25">
      <c r="A12024" s="399">
        <v>34628</v>
      </c>
      <c r="B12024" s="400" t="s">
        <v>18403</v>
      </c>
      <c r="C12024" s="399" t="s">
        <v>16729</v>
      </c>
      <c r="D12024" s="401">
        <v>65.73</v>
      </c>
    </row>
    <row r="12025" spans="1:4" x14ac:dyDescent="0.25">
      <c r="A12025" s="399">
        <v>34686</v>
      </c>
      <c r="B12025" s="400" t="s">
        <v>18404</v>
      </c>
      <c r="C12025" s="399" t="s">
        <v>16729</v>
      </c>
      <c r="D12025" s="401">
        <v>12.05</v>
      </c>
    </row>
    <row r="12026" spans="1:4" x14ac:dyDescent="0.25">
      <c r="A12026" s="399">
        <v>34653</v>
      </c>
      <c r="B12026" s="400" t="s">
        <v>18405</v>
      </c>
      <c r="C12026" s="399" t="s">
        <v>16729</v>
      </c>
      <c r="D12026" s="401">
        <v>8.1300000000000008</v>
      </c>
    </row>
    <row r="12027" spans="1:4" x14ac:dyDescent="0.25">
      <c r="A12027" s="399">
        <v>34688</v>
      </c>
      <c r="B12027" s="400" t="s">
        <v>18406</v>
      </c>
      <c r="C12027" s="399" t="s">
        <v>16729</v>
      </c>
      <c r="D12027" s="401">
        <v>14.73</v>
      </c>
    </row>
    <row r="12028" spans="1:4" x14ac:dyDescent="0.25">
      <c r="A12028" s="399">
        <v>34709</v>
      </c>
      <c r="B12028" s="400" t="s">
        <v>18407</v>
      </c>
      <c r="C12028" s="399" t="s">
        <v>16729</v>
      </c>
      <c r="D12028" s="401">
        <v>57.1</v>
      </c>
    </row>
    <row r="12029" spans="1:4" x14ac:dyDescent="0.25">
      <c r="A12029" s="399">
        <v>34714</v>
      </c>
      <c r="B12029" s="400" t="s">
        <v>18408</v>
      </c>
      <c r="C12029" s="399" t="s">
        <v>16729</v>
      </c>
      <c r="D12029" s="401">
        <v>68.19</v>
      </c>
    </row>
    <row r="12030" spans="1:4" x14ac:dyDescent="0.25">
      <c r="A12030" s="399">
        <v>2391</v>
      </c>
      <c r="B12030" s="400" t="s">
        <v>18409</v>
      </c>
      <c r="C12030" s="399" t="s">
        <v>16729</v>
      </c>
      <c r="D12030" s="401">
        <v>311.45</v>
      </c>
    </row>
    <row r="12031" spans="1:4" x14ac:dyDescent="0.25">
      <c r="A12031" s="399">
        <v>2374</v>
      </c>
      <c r="B12031" s="400" t="s">
        <v>18410</v>
      </c>
      <c r="C12031" s="399" t="s">
        <v>16729</v>
      </c>
      <c r="D12031" s="401">
        <v>353.33</v>
      </c>
    </row>
    <row r="12032" spans="1:4" x14ac:dyDescent="0.25">
      <c r="A12032" s="399">
        <v>2377</v>
      </c>
      <c r="B12032" s="400" t="s">
        <v>18411</v>
      </c>
      <c r="C12032" s="399" t="s">
        <v>16729</v>
      </c>
      <c r="D12032" s="401">
        <v>495.87</v>
      </c>
    </row>
    <row r="12033" spans="1:4" x14ac:dyDescent="0.25">
      <c r="A12033" s="399">
        <v>2393</v>
      </c>
      <c r="B12033" s="400" t="s">
        <v>18412</v>
      </c>
      <c r="C12033" s="399" t="s">
        <v>16729</v>
      </c>
      <c r="D12033" s="401">
        <v>830.39</v>
      </c>
    </row>
    <row r="12034" spans="1:4" x14ac:dyDescent="0.25">
      <c r="A12034" s="399">
        <v>34705</v>
      </c>
      <c r="B12034" s="400" t="s">
        <v>18413</v>
      </c>
      <c r="C12034" s="399" t="s">
        <v>16729</v>
      </c>
      <c r="D12034" s="401">
        <v>726.3</v>
      </c>
    </row>
    <row r="12035" spans="1:4" x14ac:dyDescent="0.25">
      <c r="A12035" s="399">
        <v>34707</v>
      </c>
      <c r="B12035" s="400" t="s">
        <v>18414</v>
      </c>
      <c r="C12035" s="399" t="s">
        <v>16729</v>
      </c>
      <c r="D12035" s="401">
        <v>1345.84</v>
      </c>
    </row>
    <row r="12036" spans="1:4" x14ac:dyDescent="0.25">
      <c r="A12036" s="399">
        <v>34544</v>
      </c>
      <c r="B12036" s="400" t="s">
        <v>18415</v>
      </c>
      <c r="C12036" s="399" t="s">
        <v>16729</v>
      </c>
      <c r="D12036" s="401">
        <v>1345.7</v>
      </c>
    </row>
    <row r="12037" spans="1:4" x14ac:dyDescent="0.25">
      <c r="A12037" s="399">
        <v>2378</v>
      </c>
      <c r="B12037" s="400" t="s">
        <v>18416</v>
      </c>
      <c r="C12037" s="399" t="s">
        <v>16729</v>
      </c>
      <c r="D12037" s="401">
        <v>1140.6600000000001</v>
      </c>
    </row>
    <row r="12038" spans="1:4" x14ac:dyDescent="0.25">
      <c r="A12038" s="399">
        <v>2379</v>
      </c>
      <c r="B12038" s="400" t="s">
        <v>18417</v>
      </c>
      <c r="C12038" s="399" t="s">
        <v>16729</v>
      </c>
      <c r="D12038" s="401">
        <v>1140.6600000000001</v>
      </c>
    </row>
    <row r="12039" spans="1:4" x14ac:dyDescent="0.25">
      <c r="A12039" s="399">
        <v>2376</v>
      </c>
      <c r="B12039" s="400" t="s">
        <v>18418</v>
      </c>
      <c r="C12039" s="399" t="s">
        <v>16729</v>
      </c>
      <c r="D12039" s="401">
        <v>1878.65</v>
      </c>
    </row>
    <row r="12040" spans="1:4" x14ac:dyDescent="0.25">
      <c r="A12040" s="399">
        <v>2394</v>
      </c>
      <c r="B12040" s="400" t="s">
        <v>18419</v>
      </c>
      <c r="C12040" s="399" t="s">
        <v>16729</v>
      </c>
      <c r="D12040" s="401">
        <v>4016.22</v>
      </c>
    </row>
    <row r="12041" spans="1:4" x14ac:dyDescent="0.25">
      <c r="A12041" s="399">
        <v>2388</v>
      </c>
      <c r="B12041" s="400" t="s">
        <v>18420</v>
      </c>
      <c r="C12041" s="399" t="s">
        <v>16729</v>
      </c>
      <c r="D12041" s="401">
        <v>56.67</v>
      </c>
    </row>
    <row r="12042" spans="1:4" x14ac:dyDescent="0.25">
      <c r="A12042" s="399">
        <v>34606</v>
      </c>
      <c r="B12042" s="400" t="s">
        <v>18421</v>
      </c>
      <c r="C12042" s="399" t="s">
        <v>16729</v>
      </c>
      <c r="D12042" s="401">
        <v>86.93</v>
      </c>
    </row>
    <row r="12043" spans="1:4" x14ac:dyDescent="0.25">
      <c r="A12043" s="399">
        <v>2370</v>
      </c>
      <c r="B12043" s="400" t="s">
        <v>18422</v>
      </c>
      <c r="C12043" s="399" t="s">
        <v>16729</v>
      </c>
      <c r="D12043" s="401">
        <v>10.53</v>
      </c>
    </row>
    <row r="12044" spans="1:4" x14ac:dyDescent="0.25">
      <c r="A12044" s="399">
        <v>2386</v>
      </c>
      <c r="B12044" s="400" t="s">
        <v>18423</v>
      </c>
      <c r="C12044" s="399" t="s">
        <v>16729</v>
      </c>
      <c r="D12044" s="401">
        <v>17.66</v>
      </c>
    </row>
    <row r="12045" spans="1:4" x14ac:dyDescent="0.25">
      <c r="A12045" s="399">
        <v>34689</v>
      </c>
      <c r="B12045" s="400" t="s">
        <v>18424</v>
      </c>
      <c r="C12045" s="399" t="s">
        <v>16729</v>
      </c>
      <c r="D12045" s="401">
        <v>27.67</v>
      </c>
    </row>
    <row r="12046" spans="1:4" x14ac:dyDescent="0.25">
      <c r="A12046" s="399">
        <v>2392</v>
      </c>
      <c r="B12046" s="400" t="s">
        <v>18425</v>
      </c>
      <c r="C12046" s="399" t="s">
        <v>16729</v>
      </c>
      <c r="D12046" s="401">
        <v>70.680000000000007</v>
      </c>
    </row>
    <row r="12047" spans="1:4" x14ac:dyDescent="0.25">
      <c r="A12047" s="399">
        <v>2373</v>
      </c>
      <c r="B12047" s="400" t="s">
        <v>18426</v>
      </c>
      <c r="C12047" s="399" t="s">
        <v>16729</v>
      </c>
      <c r="D12047" s="401">
        <v>99.59</v>
      </c>
    </row>
    <row r="12048" spans="1:4" x14ac:dyDescent="0.25">
      <c r="A12048" s="399">
        <v>39465</v>
      </c>
      <c r="B12048" s="400" t="s">
        <v>18427</v>
      </c>
      <c r="C12048" s="399" t="s">
        <v>16729</v>
      </c>
      <c r="D12048" s="401">
        <v>60.84</v>
      </c>
    </row>
    <row r="12049" spans="1:4" x14ac:dyDescent="0.25">
      <c r="A12049" s="399">
        <v>39466</v>
      </c>
      <c r="B12049" s="400" t="s">
        <v>18428</v>
      </c>
      <c r="C12049" s="399" t="s">
        <v>16729</v>
      </c>
      <c r="D12049" s="401">
        <v>68.44</v>
      </c>
    </row>
    <row r="12050" spans="1:4" x14ac:dyDescent="0.25">
      <c r="A12050" s="399">
        <v>39467</v>
      </c>
      <c r="B12050" s="400" t="s">
        <v>18429</v>
      </c>
      <c r="C12050" s="399" t="s">
        <v>16729</v>
      </c>
      <c r="D12050" s="401">
        <v>87.55</v>
      </c>
    </row>
    <row r="12051" spans="1:4" x14ac:dyDescent="0.25">
      <c r="A12051" s="399">
        <v>39468</v>
      </c>
      <c r="B12051" s="400" t="s">
        <v>18430</v>
      </c>
      <c r="C12051" s="399" t="s">
        <v>16729</v>
      </c>
      <c r="D12051" s="401">
        <v>155.61000000000001</v>
      </c>
    </row>
    <row r="12052" spans="1:4" x14ac:dyDescent="0.25">
      <c r="A12052" s="399">
        <v>39469</v>
      </c>
      <c r="B12052" s="400" t="s">
        <v>18431</v>
      </c>
      <c r="C12052" s="399" t="s">
        <v>16729</v>
      </c>
      <c r="D12052" s="401">
        <v>63.39</v>
      </c>
    </row>
    <row r="12053" spans="1:4" x14ac:dyDescent="0.25">
      <c r="A12053" s="399">
        <v>39470</v>
      </c>
      <c r="B12053" s="400" t="s">
        <v>18432</v>
      </c>
      <c r="C12053" s="399" t="s">
        <v>16729</v>
      </c>
      <c r="D12053" s="401">
        <v>77.88</v>
      </c>
    </row>
    <row r="12054" spans="1:4" x14ac:dyDescent="0.25">
      <c r="A12054" s="399">
        <v>39471</v>
      </c>
      <c r="B12054" s="400" t="s">
        <v>18433</v>
      </c>
      <c r="C12054" s="399" t="s">
        <v>16729</v>
      </c>
      <c r="D12054" s="401">
        <v>93.6</v>
      </c>
    </row>
    <row r="12055" spans="1:4" x14ac:dyDescent="0.25">
      <c r="A12055" s="399">
        <v>39472</v>
      </c>
      <c r="B12055" s="400" t="s">
        <v>18434</v>
      </c>
      <c r="C12055" s="399" t="s">
        <v>16729</v>
      </c>
      <c r="D12055" s="401">
        <v>162.62</v>
      </c>
    </row>
    <row r="12056" spans="1:4" x14ac:dyDescent="0.25">
      <c r="A12056" s="399">
        <v>39473</v>
      </c>
      <c r="B12056" s="400" t="s">
        <v>18435</v>
      </c>
      <c r="C12056" s="399" t="s">
        <v>16729</v>
      </c>
      <c r="D12056" s="401">
        <v>105.06</v>
      </c>
    </row>
    <row r="12057" spans="1:4" x14ac:dyDescent="0.25">
      <c r="A12057" s="399">
        <v>39474</v>
      </c>
      <c r="B12057" s="400" t="s">
        <v>18436</v>
      </c>
      <c r="C12057" s="399" t="s">
        <v>16729</v>
      </c>
      <c r="D12057" s="401">
        <v>111.99</v>
      </c>
    </row>
    <row r="12058" spans="1:4" x14ac:dyDescent="0.25">
      <c r="A12058" s="399">
        <v>39475</v>
      </c>
      <c r="B12058" s="400" t="s">
        <v>18437</v>
      </c>
      <c r="C12058" s="399" t="s">
        <v>16729</v>
      </c>
      <c r="D12058" s="401">
        <v>127.07</v>
      </c>
    </row>
    <row r="12059" spans="1:4" x14ac:dyDescent="0.25">
      <c r="A12059" s="399">
        <v>39476</v>
      </c>
      <c r="B12059" s="400" t="s">
        <v>18438</v>
      </c>
      <c r="C12059" s="399" t="s">
        <v>16729</v>
      </c>
      <c r="D12059" s="401">
        <v>239.2</v>
      </c>
    </row>
    <row r="12060" spans="1:4" x14ac:dyDescent="0.25">
      <c r="A12060" s="399">
        <v>39477</v>
      </c>
      <c r="B12060" s="400" t="s">
        <v>18439</v>
      </c>
      <c r="C12060" s="399" t="s">
        <v>16729</v>
      </c>
      <c r="D12060" s="401">
        <v>117.2</v>
      </c>
    </row>
    <row r="12061" spans="1:4" x14ac:dyDescent="0.25">
      <c r="A12061" s="399">
        <v>39478</v>
      </c>
      <c r="B12061" s="400" t="s">
        <v>18440</v>
      </c>
      <c r="C12061" s="399" t="s">
        <v>16729</v>
      </c>
      <c r="D12061" s="401">
        <v>120.83</v>
      </c>
    </row>
    <row r="12062" spans="1:4" x14ac:dyDescent="0.25">
      <c r="A12062" s="399">
        <v>39479</v>
      </c>
      <c r="B12062" s="400" t="s">
        <v>18441</v>
      </c>
      <c r="C12062" s="399" t="s">
        <v>16729</v>
      </c>
      <c r="D12062" s="401">
        <v>142.36000000000001</v>
      </c>
    </row>
    <row r="12063" spans="1:4" x14ac:dyDescent="0.25">
      <c r="A12063" s="399">
        <v>39480</v>
      </c>
      <c r="B12063" s="400" t="s">
        <v>18442</v>
      </c>
      <c r="C12063" s="399" t="s">
        <v>16729</v>
      </c>
      <c r="D12063" s="401">
        <v>293.76</v>
      </c>
    </row>
    <row r="12064" spans="1:4" x14ac:dyDescent="0.25">
      <c r="A12064" s="399">
        <v>39459</v>
      </c>
      <c r="B12064" s="400" t="s">
        <v>18443</v>
      </c>
      <c r="C12064" s="399" t="s">
        <v>16729</v>
      </c>
      <c r="D12064" s="401">
        <v>249.33</v>
      </c>
    </row>
    <row r="12065" spans="1:4" x14ac:dyDescent="0.25">
      <c r="A12065" s="399">
        <v>39445</v>
      </c>
      <c r="B12065" s="400" t="s">
        <v>18444</v>
      </c>
      <c r="C12065" s="399" t="s">
        <v>16729</v>
      </c>
      <c r="D12065" s="401">
        <v>125.19</v>
      </c>
    </row>
    <row r="12066" spans="1:4" x14ac:dyDescent="0.25">
      <c r="A12066" s="399">
        <v>39446</v>
      </c>
      <c r="B12066" s="400" t="s">
        <v>18445</v>
      </c>
      <c r="C12066" s="399" t="s">
        <v>16729</v>
      </c>
      <c r="D12066" s="401">
        <v>127.41</v>
      </c>
    </row>
    <row r="12067" spans="1:4" x14ac:dyDescent="0.25">
      <c r="A12067" s="399">
        <v>39447</v>
      </c>
      <c r="B12067" s="400" t="s">
        <v>18446</v>
      </c>
      <c r="C12067" s="399" t="s">
        <v>16729</v>
      </c>
      <c r="D12067" s="401">
        <v>136.25</v>
      </c>
    </row>
    <row r="12068" spans="1:4" x14ac:dyDescent="0.25">
      <c r="A12068" s="399">
        <v>39448</v>
      </c>
      <c r="B12068" s="400" t="s">
        <v>18447</v>
      </c>
      <c r="C12068" s="399" t="s">
        <v>16729</v>
      </c>
      <c r="D12068" s="401">
        <v>232.34</v>
      </c>
    </row>
    <row r="12069" spans="1:4" x14ac:dyDescent="0.25">
      <c r="A12069" s="399">
        <v>39450</v>
      </c>
      <c r="B12069" s="400" t="s">
        <v>18448</v>
      </c>
      <c r="C12069" s="399" t="s">
        <v>16729</v>
      </c>
      <c r="D12069" s="401">
        <v>141.75</v>
      </c>
    </row>
    <row r="12070" spans="1:4" x14ac:dyDescent="0.25">
      <c r="A12070" s="399">
        <v>39451</v>
      </c>
      <c r="B12070" s="400" t="s">
        <v>18449</v>
      </c>
      <c r="C12070" s="399" t="s">
        <v>16729</v>
      </c>
      <c r="D12070" s="401">
        <v>154.61000000000001</v>
      </c>
    </row>
    <row r="12071" spans="1:4" x14ac:dyDescent="0.25">
      <c r="A12071" s="399">
        <v>39452</v>
      </c>
      <c r="B12071" s="400" t="s">
        <v>18450</v>
      </c>
      <c r="C12071" s="399" t="s">
        <v>16729</v>
      </c>
      <c r="D12071" s="401">
        <v>155.53</v>
      </c>
    </row>
    <row r="12072" spans="1:4" x14ac:dyDescent="0.25">
      <c r="A12072" s="399">
        <v>39523</v>
      </c>
      <c r="B12072" s="400" t="s">
        <v>21671</v>
      </c>
      <c r="C12072" s="399" t="s">
        <v>16729</v>
      </c>
      <c r="D12072" s="401">
        <v>260.27999999999997</v>
      </c>
    </row>
    <row r="12073" spans="1:4" x14ac:dyDescent="0.25">
      <c r="A12073" s="399">
        <v>39449</v>
      </c>
      <c r="B12073" s="400" t="s">
        <v>18451</v>
      </c>
      <c r="C12073" s="399" t="s">
        <v>16729</v>
      </c>
      <c r="D12073" s="401">
        <v>288.25</v>
      </c>
    </row>
    <row r="12074" spans="1:4" x14ac:dyDescent="0.25">
      <c r="A12074" s="399">
        <v>39455</v>
      </c>
      <c r="B12074" s="400" t="s">
        <v>18452</v>
      </c>
      <c r="C12074" s="399" t="s">
        <v>16729</v>
      </c>
      <c r="D12074" s="401">
        <v>142.63</v>
      </c>
    </row>
    <row r="12075" spans="1:4" x14ac:dyDescent="0.25">
      <c r="A12075" s="399">
        <v>39456</v>
      </c>
      <c r="B12075" s="400" t="s">
        <v>18453</v>
      </c>
      <c r="C12075" s="399" t="s">
        <v>16729</v>
      </c>
      <c r="D12075" s="401">
        <v>142.74</v>
      </c>
    </row>
    <row r="12076" spans="1:4" x14ac:dyDescent="0.25">
      <c r="A12076" s="399">
        <v>39457</v>
      </c>
      <c r="B12076" s="400" t="s">
        <v>18454</v>
      </c>
      <c r="C12076" s="399" t="s">
        <v>16729</v>
      </c>
      <c r="D12076" s="401">
        <v>155.61000000000001</v>
      </c>
    </row>
    <row r="12077" spans="1:4" x14ac:dyDescent="0.25">
      <c r="A12077" s="399">
        <v>39458</v>
      </c>
      <c r="B12077" s="400" t="s">
        <v>18455</v>
      </c>
      <c r="C12077" s="399" t="s">
        <v>16729</v>
      </c>
      <c r="D12077" s="401">
        <v>290.37</v>
      </c>
    </row>
    <row r="12078" spans="1:4" x14ac:dyDescent="0.25">
      <c r="A12078" s="399">
        <v>39464</v>
      </c>
      <c r="B12078" s="400" t="s">
        <v>18456</v>
      </c>
      <c r="C12078" s="399" t="s">
        <v>16729</v>
      </c>
      <c r="D12078" s="401">
        <v>466.94</v>
      </c>
    </row>
    <row r="12079" spans="1:4" x14ac:dyDescent="0.25">
      <c r="A12079" s="399">
        <v>39460</v>
      </c>
      <c r="B12079" s="400" t="s">
        <v>18457</v>
      </c>
      <c r="C12079" s="399" t="s">
        <v>16729</v>
      </c>
      <c r="D12079" s="401">
        <v>177.1</v>
      </c>
    </row>
    <row r="12080" spans="1:4" x14ac:dyDescent="0.25">
      <c r="A12080" s="399">
        <v>39461</v>
      </c>
      <c r="B12080" s="400" t="s">
        <v>18458</v>
      </c>
      <c r="C12080" s="399" t="s">
        <v>16729</v>
      </c>
      <c r="D12080" s="401">
        <v>207.52</v>
      </c>
    </row>
    <row r="12081" spans="1:4" x14ac:dyDescent="0.25">
      <c r="A12081" s="399">
        <v>39462</v>
      </c>
      <c r="B12081" s="400" t="s">
        <v>18459</v>
      </c>
      <c r="C12081" s="399" t="s">
        <v>16729</v>
      </c>
      <c r="D12081" s="401">
        <v>199.99</v>
      </c>
    </row>
    <row r="12082" spans="1:4" x14ac:dyDescent="0.25">
      <c r="A12082" s="399">
        <v>39463</v>
      </c>
      <c r="B12082" s="400" t="s">
        <v>18460</v>
      </c>
      <c r="C12082" s="399" t="s">
        <v>16729</v>
      </c>
      <c r="D12082" s="401">
        <v>463.32</v>
      </c>
    </row>
    <row r="12083" spans="1:4" x14ac:dyDescent="0.25">
      <c r="A12083" s="399">
        <v>26039</v>
      </c>
      <c r="B12083" s="400" t="s">
        <v>18461</v>
      </c>
      <c r="C12083" s="399" t="s">
        <v>16729</v>
      </c>
      <c r="D12083" s="401">
        <v>473543.63</v>
      </c>
    </row>
    <row r="12084" spans="1:4" x14ac:dyDescent="0.25">
      <c r="A12084" s="399">
        <v>2401</v>
      </c>
      <c r="B12084" s="400" t="s">
        <v>18462</v>
      </c>
      <c r="C12084" s="399" t="s">
        <v>16729</v>
      </c>
      <c r="D12084" s="401">
        <v>108920.28</v>
      </c>
    </row>
    <row r="12085" spans="1:4" x14ac:dyDescent="0.25">
      <c r="A12085" s="399">
        <v>38870</v>
      </c>
      <c r="B12085" s="400" t="s">
        <v>18463</v>
      </c>
      <c r="C12085" s="399" t="s">
        <v>16729</v>
      </c>
      <c r="D12085" s="401">
        <v>34.49</v>
      </c>
    </row>
    <row r="12086" spans="1:4" x14ac:dyDescent="0.25">
      <c r="A12086" s="399">
        <v>38869</v>
      </c>
      <c r="B12086" s="400" t="s">
        <v>18464</v>
      </c>
      <c r="C12086" s="399" t="s">
        <v>16729</v>
      </c>
      <c r="D12086" s="401">
        <v>23.28</v>
      </c>
    </row>
    <row r="12087" spans="1:4" x14ac:dyDescent="0.25">
      <c r="A12087" s="399">
        <v>38872</v>
      </c>
      <c r="B12087" s="400" t="s">
        <v>18465</v>
      </c>
      <c r="C12087" s="399" t="s">
        <v>16729</v>
      </c>
      <c r="D12087" s="401">
        <v>43.94</v>
      </c>
    </row>
    <row r="12088" spans="1:4" x14ac:dyDescent="0.25">
      <c r="A12088" s="399">
        <v>38871</v>
      </c>
      <c r="B12088" s="400" t="s">
        <v>18466</v>
      </c>
      <c r="C12088" s="399" t="s">
        <v>16729</v>
      </c>
      <c r="D12088" s="401">
        <v>30.37</v>
      </c>
    </row>
    <row r="12089" spans="1:4" x14ac:dyDescent="0.25">
      <c r="A12089" s="399">
        <v>39283</v>
      </c>
      <c r="B12089" s="400" t="s">
        <v>18467</v>
      </c>
      <c r="C12089" s="399" t="s">
        <v>16729</v>
      </c>
      <c r="D12089" s="401">
        <v>142.32</v>
      </c>
    </row>
    <row r="12090" spans="1:4" x14ac:dyDescent="0.25">
      <c r="A12090" s="399">
        <v>39285</v>
      </c>
      <c r="B12090" s="400" t="s">
        <v>18468</v>
      </c>
      <c r="C12090" s="399" t="s">
        <v>16729</v>
      </c>
      <c r="D12090" s="401">
        <v>162.66</v>
      </c>
    </row>
    <row r="12091" spans="1:4" x14ac:dyDescent="0.25">
      <c r="A12091" s="399">
        <v>39286</v>
      </c>
      <c r="B12091" s="400" t="s">
        <v>18469</v>
      </c>
      <c r="C12091" s="399" t="s">
        <v>16729</v>
      </c>
      <c r="D12091" s="401">
        <v>155.88999999999999</v>
      </c>
    </row>
    <row r="12092" spans="1:4" x14ac:dyDescent="0.25">
      <c r="A12092" s="399">
        <v>39288</v>
      </c>
      <c r="B12092" s="400" t="s">
        <v>18470</v>
      </c>
      <c r="C12092" s="399" t="s">
        <v>16729</v>
      </c>
      <c r="D12092" s="401">
        <v>189.75</v>
      </c>
    </row>
    <row r="12093" spans="1:4" x14ac:dyDescent="0.25">
      <c r="A12093" s="399">
        <v>44476</v>
      </c>
      <c r="B12093" s="400" t="s">
        <v>18471</v>
      </c>
      <c r="C12093" s="399" t="s">
        <v>75</v>
      </c>
      <c r="D12093" s="401">
        <v>794.65</v>
      </c>
    </row>
    <row r="12094" spans="1:4" x14ac:dyDescent="0.25">
      <c r="A12094" s="399">
        <v>10629</v>
      </c>
      <c r="B12094" s="400" t="s">
        <v>18472</v>
      </c>
      <c r="C12094" s="399" t="s">
        <v>75</v>
      </c>
      <c r="D12094" s="401">
        <v>845.48</v>
      </c>
    </row>
    <row r="12095" spans="1:4" x14ac:dyDescent="0.25">
      <c r="A12095" s="399">
        <v>10698</v>
      </c>
      <c r="B12095" s="400" t="s">
        <v>18473</v>
      </c>
      <c r="C12095" s="399" t="s">
        <v>75</v>
      </c>
      <c r="D12095" s="401">
        <v>207.56</v>
      </c>
    </row>
    <row r="12096" spans="1:4" x14ac:dyDescent="0.25">
      <c r="A12096" s="399">
        <v>40521</v>
      </c>
      <c r="B12096" s="400" t="s">
        <v>18474</v>
      </c>
      <c r="C12096" s="399" t="s">
        <v>16729</v>
      </c>
      <c r="D12096" s="401">
        <v>117072.63</v>
      </c>
    </row>
    <row r="12097" spans="1:4" x14ac:dyDescent="0.25">
      <c r="A12097" s="399">
        <v>2432</v>
      </c>
      <c r="B12097" s="400" t="s">
        <v>18475</v>
      </c>
      <c r="C12097" s="399" t="s">
        <v>16729</v>
      </c>
      <c r="D12097" s="401">
        <v>35.85</v>
      </c>
    </row>
    <row r="12098" spans="1:4" x14ac:dyDescent="0.25">
      <c r="A12098" s="399">
        <v>2418</v>
      </c>
      <c r="B12098" s="400" t="s">
        <v>18476</v>
      </c>
      <c r="C12098" s="399" t="s">
        <v>16729</v>
      </c>
      <c r="D12098" s="401">
        <v>16.63</v>
      </c>
    </row>
    <row r="12099" spans="1:4" x14ac:dyDescent="0.25">
      <c r="A12099" s="399">
        <v>2433</v>
      </c>
      <c r="B12099" s="400" t="s">
        <v>18477</v>
      </c>
      <c r="C12099" s="399" t="s">
        <v>16729</v>
      </c>
      <c r="D12099" s="401">
        <v>12.14</v>
      </c>
    </row>
    <row r="12100" spans="1:4" x14ac:dyDescent="0.25">
      <c r="A12100" s="399">
        <v>2420</v>
      </c>
      <c r="B12100" s="400" t="s">
        <v>18478</v>
      </c>
      <c r="C12100" s="399" t="s">
        <v>16729</v>
      </c>
      <c r="D12100" s="401">
        <v>20.86</v>
      </c>
    </row>
    <row r="12101" spans="1:4" x14ac:dyDescent="0.25">
      <c r="A12101" s="399">
        <v>11447</v>
      </c>
      <c r="B12101" s="400" t="s">
        <v>21672</v>
      </c>
      <c r="C12101" s="399" t="s">
        <v>16729</v>
      </c>
      <c r="D12101" s="401">
        <v>41.22</v>
      </c>
    </row>
    <row r="12102" spans="1:4" x14ac:dyDescent="0.25">
      <c r="A12102" s="399">
        <v>11451</v>
      </c>
      <c r="B12102" s="400" t="s">
        <v>18479</v>
      </c>
      <c r="C12102" s="399" t="s">
        <v>16729</v>
      </c>
      <c r="D12102" s="401">
        <v>110.5</v>
      </c>
    </row>
    <row r="12103" spans="1:4" x14ac:dyDescent="0.25">
      <c r="A12103" s="399">
        <v>11116</v>
      </c>
      <c r="B12103" s="400" t="s">
        <v>18480</v>
      </c>
      <c r="C12103" s="399" t="s">
        <v>16729</v>
      </c>
      <c r="D12103" s="401">
        <v>653.72</v>
      </c>
    </row>
    <row r="12104" spans="1:4" x14ac:dyDescent="0.25">
      <c r="A12104" s="399">
        <v>38411</v>
      </c>
      <c r="B12104" s="400" t="s">
        <v>18481</v>
      </c>
      <c r="C12104" s="399" t="s">
        <v>16729</v>
      </c>
      <c r="D12104" s="401">
        <v>1653.23</v>
      </c>
    </row>
    <row r="12105" spans="1:4" x14ac:dyDescent="0.25">
      <c r="A12105" s="399">
        <v>38189</v>
      </c>
      <c r="B12105" s="400" t="s">
        <v>18482</v>
      </c>
      <c r="C12105" s="399" t="s">
        <v>16729</v>
      </c>
      <c r="D12105" s="401">
        <v>150.80000000000001</v>
      </c>
    </row>
    <row r="12106" spans="1:4" x14ac:dyDescent="0.25">
      <c r="A12106" s="399">
        <v>38190</v>
      </c>
      <c r="B12106" s="400" t="s">
        <v>18483</v>
      </c>
      <c r="C12106" s="399" t="s">
        <v>16729</v>
      </c>
      <c r="D12106" s="401">
        <v>317.7</v>
      </c>
    </row>
    <row r="12107" spans="1:4" x14ac:dyDescent="0.25">
      <c r="A12107" s="399">
        <v>7608</v>
      </c>
      <c r="B12107" s="400" t="s">
        <v>18484</v>
      </c>
      <c r="C12107" s="399" t="s">
        <v>16729</v>
      </c>
      <c r="D12107" s="401">
        <v>11.73</v>
      </c>
    </row>
    <row r="12108" spans="1:4" x14ac:dyDescent="0.25">
      <c r="A12108" s="399">
        <v>1370</v>
      </c>
      <c r="B12108" s="400" t="s">
        <v>18485</v>
      </c>
      <c r="C12108" s="399" t="s">
        <v>16729</v>
      </c>
      <c r="D12108" s="401">
        <v>125.28</v>
      </c>
    </row>
    <row r="12109" spans="1:4" x14ac:dyDescent="0.25">
      <c r="A12109" s="399">
        <v>36516</v>
      </c>
      <c r="B12109" s="400" t="s">
        <v>18486</v>
      </c>
      <c r="C12109" s="399" t="s">
        <v>16729</v>
      </c>
      <c r="D12109" s="401">
        <v>139929.88</v>
      </c>
    </row>
    <row r="12110" spans="1:4" x14ac:dyDescent="0.25">
      <c r="A12110" s="399">
        <v>34777</v>
      </c>
      <c r="B12110" s="400" t="s">
        <v>18487</v>
      </c>
      <c r="C12110" s="399" t="s">
        <v>16729</v>
      </c>
      <c r="D12110" s="401">
        <v>2.95</v>
      </c>
    </row>
    <row r="12111" spans="1:4" x14ac:dyDescent="0.25">
      <c r="A12111" s="399">
        <v>7272</v>
      </c>
      <c r="B12111" s="400" t="s">
        <v>18488</v>
      </c>
      <c r="C12111" s="399" t="s">
        <v>16729</v>
      </c>
      <c r="D12111" s="401">
        <v>2.2200000000000002</v>
      </c>
    </row>
    <row r="12112" spans="1:4" x14ac:dyDescent="0.25">
      <c r="A12112" s="399">
        <v>10605</v>
      </c>
      <c r="B12112" s="400" t="s">
        <v>18489</v>
      </c>
      <c r="C12112" s="399" t="s">
        <v>16729</v>
      </c>
      <c r="D12112" s="401">
        <v>5.25</v>
      </c>
    </row>
    <row r="12113" spans="1:4" x14ac:dyDescent="0.25">
      <c r="A12113" s="399">
        <v>10604</v>
      </c>
      <c r="B12113" s="400" t="s">
        <v>18490</v>
      </c>
      <c r="C12113" s="399" t="s">
        <v>16729</v>
      </c>
      <c r="D12113" s="401">
        <v>12.24</v>
      </c>
    </row>
    <row r="12114" spans="1:4" x14ac:dyDescent="0.25">
      <c r="A12114" s="399">
        <v>672</v>
      </c>
      <c r="B12114" s="400" t="s">
        <v>18491</v>
      </c>
      <c r="C12114" s="399" t="s">
        <v>16729</v>
      </c>
      <c r="D12114" s="401">
        <v>16.829999999999998</v>
      </c>
    </row>
    <row r="12115" spans="1:4" x14ac:dyDescent="0.25">
      <c r="A12115" s="399">
        <v>668</v>
      </c>
      <c r="B12115" s="400" t="s">
        <v>18492</v>
      </c>
      <c r="C12115" s="399" t="s">
        <v>16729</v>
      </c>
      <c r="D12115" s="401">
        <v>20.32</v>
      </c>
    </row>
    <row r="12116" spans="1:4" x14ac:dyDescent="0.25">
      <c r="A12116" s="399">
        <v>10578</v>
      </c>
      <c r="B12116" s="400" t="s">
        <v>18493</v>
      </c>
      <c r="C12116" s="399" t="s">
        <v>16729</v>
      </c>
      <c r="D12116" s="401">
        <v>23.67</v>
      </c>
    </row>
    <row r="12117" spans="1:4" x14ac:dyDescent="0.25">
      <c r="A12117" s="399">
        <v>666</v>
      </c>
      <c r="B12117" s="400" t="s">
        <v>18494</v>
      </c>
      <c r="C12117" s="399" t="s">
        <v>16729</v>
      </c>
      <c r="D12117" s="401">
        <v>26.32</v>
      </c>
    </row>
    <row r="12118" spans="1:4" x14ac:dyDescent="0.25">
      <c r="A12118" s="399">
        <v>665</v>
      </c>
      <c r="B12118" s="400" t="s">
        <v>18495</v>
      </c>
      <c r="C12118" s="399" t="s">
        <v>16729</v>
      </c>
      <c r="D12118" s="401">
        <v>35.200000000000003</v>
      </c>
    </row>
    <row r="12119" spans="1:4" x14ac:dyDescent="0.25">
      <c r="A12119" s="399">
        <v>10577</v>
      </c>
      <c r="B12119" s="400" t="s">
        <v>18496</v>
      </c>
      <c r="C12119" s="399" t="s">
        <v>16729</v>
      </c>
      <c r="D12119" s="401">
        <v>31.22</v>
      </c>
    </row>
    <row r="12120" spans="1:4" x14ac:dyDescent="0.25">
      <c r="A12120" s="399">
        <v>10583</v>
      </c>
      <c r="B12120" s="400" t="s">
        <v>18497</v>
      </c>
      <c r="C12120" s="399" t="s">
        <v>16729</v>
      </c>
      <c r="D12120" s="401">
        <v>16.22</v>
      </c>
    </row>
    <row r="12121" spans="1:4" x14ac:dyDescent="0.25">
      <c r="A12121" s="399">
        <v>10579</v>
      </c>
      <c r="B12121" s="400" t="s">
        <v>18498</v>
      </c>
      <c r="C12121" s="399" t="s">
        <v>16729</v>
      </c>
      <c r="D12121" s="401">
        <v>28.27</v>
      </c>
    </row>
    <row r="12122" spans="1:4" x14ac:dyDescent="0.25">
      <c r="A12122" s="399">
        <v>10582</v>
      </c>
      <c r="B12122" s="400" t="s">
        <v>18499</v>
      </c>
      <c r="C12122" s="399" t="s">
        <v>16729</v>
      </c>
      <c r="D12122" s="401">
        <v>14.28</v>
      </c>
    </row>
    <row r="12123" spans="1:4" x14ac:dyDescent="0.25">
      <c r="A12123" s="399">
        <v>2436</v>
      </c>
      <c r="B12123" s="400" t="s">
        <v>18500</v>
      </c>
      <c r="C12123" s="399" t="s">
        <v>4</v>
      </c>
      <c r="D12123" s="401">
        <v>34.04</v>
      </c>
    </row>
    <row r="12124" spans="1:4" x14ac:dyDescent="0.25">
      <c r="A12124" s="399">
        <v>40918</v>
      </c>
      <c r="B12124" s="400" t="s">
        <v>18501</v>
      </c>
      <c r="C12124" s="399" t="s">
        <v>85</v>
      </c>
      <c r="D12124" s="401">
        <v>5962.73</v>
      </c>
    </row>
    <row r="12125" spans="1:4" x14ac:dyDescent="0.25">
      <c r="A12125" s="399">
        <v>10998</v>
      </c>
      <c r="B12125" s="400" t="s">
        <v>18502</v>
      </c>
      <c r="C12125" s="399" t="s">
        <v>69</v>
      </c>
      <c r="D12125" s="401">
        <v>54.34</v>
      </c>
    </row>
    <row r="12126" spans="1:4" x14ac:dyDescent="0.25">
      <c r="A12126" s="399">
        <v>11002</v>
      </c>
      <c r="B12126" s="400" t="s">
        <v>18503</v>
      </c>
      <c r="C12126" s="399" t="s">
        <v>69</v>
      </c>
      <c r="D12126" s="401">
        <v>49.78</v>
      </c>
    </row>
    <row r="12127" spans="1:4" x14ac:dyDescent="0.25">
      <c r="A12127" s="399">
        <v>10999</v>
      </c>
      <c r="B12127" s="400" t="s">
        <v>18504</v>
      </c>
      <c r="C12127" s="399" t="s">
        <v>69</v>
      </c>
      <c r="D12127" s="401">
        <v>47.83</v>
      </c>
    </row>
    <row r="12128" spans="1:4" x14ac:dyDescent="0.25">
      <c r="A12128" s="399">
        <v>10997</v>
      </c>
      <c r="B12128" s="400" t="s">
        <v>18505</v>
      </c>
      <c r="C12128" s="399" t="s">
        <v>69</v>
      </c>
      <c r="D12128" s="401">
        <v>51.84</v>
      </c>
    </row>
    <row r="12129" spans="1:4" x14ac:dyDescent="0.25">
      <c r="A12129" s="399">
        <v>2680</v>
      </c>
      <c r="B12129" s="400" t="s">
        <v>21673</v>
      </c>
      <c r="C12129" s="399" t="s">
        <v>74</v>
      </c>
      <c r="D12129" s="401">
        <v>9.76</v>
      </c>
    </row>
    <row r="12130" spans="1:4" x14ac:dyDescent="0.25">
      <c r="A12130" s="399">
        <v>2684</v>
      </c>
      <c r="B12130" s="400" t="s">
        <v>21674</v>
      </c>
      <c r="C12130" s="399" t="s">
        <v>74</v>
      </c>
      <c r="D12130" s="401">
        <v>8.8800000000000008</v>
      </c>
    </row>
    <row r="12131" spans="1:4" x14ac:dyDescent="0.25">
      <c r="A12131" s="399">
        <v>2685</v>
      </c>
      <c r="B12131" s="400" t="s">
        <v>21675</v>
      </c>
      <c r="C12131" s="399" t="s">
        <v>74</v>
      </c>
      <c r="D12131" s="401">
        <v>6.67</v>
      </c>
    </row>
    <row r="12132" spans="1:4" x14ac:dyDescent="0.25">
      <c r="A12132" s="399">
        <v>2673</v>
      </c>
      <c r="B12132" s="400" t="s">
        <v>21676</v>
      </c>
      <c r="C12132" s="399" t="s">
        <v>74</v>
      </c>
      <c r="D12132" s="401">
        <v>3.43</v>
      </c>
    </row>
    <row r="12133" spans="1:4" x14ac:dyDescent="0.25">
      <c r="A12133" s="399">
        <v>2682</v>
      </c>
      <c r="B12133" s="400" t="s">
        <v>21677</v>
      </c>
      <c r="C12133" s="399" t="s">
        <v>74</v>
      </c>
      <c r="D12133" s="401">
        <v>23.28</v>
      </c>
    </row>
    <row r="12134" spans="1:4" x14ac:dyDescent="0.25">
      <c r="A12134" s="399">
        <v>2681</v>
      </c>
      <c r="B12134" s="400" t="s">
        <v>21678</v>
      </c>
      <c r="C12134" s="399" t="s">
        <v>74</v>
      </c>
      <c r="D12134" s="401">
        <v>15.96</v>
      </c>
    </row>
    <row r="12135" spans="1:4" x14ac:dyDescent="0.25">
      <c r="A12135" s="399">
        <v>2686</v>
      </c>
      <c r="B12135" s="400" t="s">
        <v>21679</v>
      </c>
      <c r="C12135" s="399" t="s">
        <v>74</v>
      </c>
      <c r="D12135" s="401">
        <v>29.2</v>
      </c>
    </row>
    <row r="12136" spans="1:4" x14ac:dyDescent="0.25">
      <c r="A12136" s="399">
        <v>2674</v>
      </c>
      <c r="B12136" s="400" t="s">
        <v>21680</v>
      </c>
      <c r="C12136" s="399" t="s">
        <v>74</v>
      </c>
      <c r="D12136" s="401">
        <v>4.2699999999999996</v>
      </c>
    </row>
    <row r="12137" spans="1:4" x14ac:dyDescent="0.25">
      <c r="A12137" s="399">
        <v>2683</v>
      </c>
      <c r="B12137" s="400" t="s">
        <v>21681</v>
      </c>
      <c r="C12137" s="399" t="s">
        <v>74</v>
      </c>
      <c r="D12137" s="401">
        <v>46.01</v>
      </c>
    </row>
    <row r="12138" spans="1:4" x14ac:dyDescent="0.25">
      <c r="A12138" s="399">
        <v>2676</v>
      </c>
      <c r="B12138" s="400" t="s">
        <v>18506</v>
      </c>
      <c r="C12138" s="399" t="s">
        <v>74</v>
      </c>
      <c r="D12138" s="401">
        <v>1.99</v>
      </c>
    </row>
    <row r="12139" spans="1:4" x14ac:dyDescent="0.25">
      <c r="A12139" s="399">
        <v>2678</v>
      </c>
      <c r="B12139" s="400" t="s">
        <v>18507</v>
      </c>
      <c r="C12139" s="399" t="s">
        <v>74</v>
      </c>
      <c r="D12139" s="401">
        <v>2.4900000000000002</v>
      </c>
    </row>
    <row r="12140" spans="1:4" x14ac:dyDescent="0.25">
      <c r="A12140" s="399">
        <v>2679</v>
      </c>
      <c r="B12140" s="400" t="s">
        <v>18508</v>
      </c>
      <c r="C12140" s="399" t="s">
        <v>74</v>
      </c>
      <c r="D12140" s="401">
        <v>3.85</v>
      </c>
    </row>
    <row r="12141" spans="1:4" x14ac:dyDescent="0.25">
      <c r="A12141" s="399">
        <v>12070</v>
      </c>
      <c r="B12141" s="400" t="s">
        <v>18509</v>
      </c>
      <c r="C12141" s="399" t="s">
        <v>74</v>
      </c>
      <c r="D12141" s="401">
        <v>5.36</v>
      </c>
    </row>
    <row r="12142" spans="1:4" x14ac:dyDescent="0.25">
      <c r="A12142" s="399">
        <v>2675</v>
      </c>
      <c r="B12142" s="400" t="s">
        <v>18510</v>
      </c>
      <c r="C12142" s="399" t="s">
        <v>74</v>
      </c>
      <c r="D12142" s="401">
        <v>6.97</v>
      </c>
    </row>
    <row r="12143" spans="1:4" x14ac:dyDescent="0.25">
      <c r="A12143" s="399">
        <v>12067</v>
      </c>
      <c r="B12143" s="400" t="s">
        <v>18511</v>
      </c>
      <c r="C12143" s="399" t="s">
        <v>74</v>
      </c>
      <c r="D12143" s="401">
        <v>9.4499999999999993</v>
      </c>
    </row>
    <row r="12144" spans="1:4" x14ac:dyDescent="0.25">
      <c r="A12144" s="399">
        <v>21128</v>
      </c>
      <c r="B12144" s="400" t="s">
        <v>18512</v>
      </c>
      <c r="C12144" s="399" t="s">
        <v>74</v>
      </c>
      <c r="D12144" s="401">
        <v>7.97</v>
      </c>
    </row>
    <row r="12145" spans="1:4" x14ac:dyDescent="0.25">
      <c r="A12145" s="399">
        <v>40400</v>
      </c>
      <c r="B12145" s="400" t="s">
        <v>18513</v>
      </c>
      <c r="C12145" s="399" t="s">
        <v>74</v>
      </c>
      <c r="D12145" s="401">
        <v>1.63</v>
      </c>
    </row>
    <row r="12146" spans="1:4" x14ac:dyDescent="0.25">
      <c r="A12146" s="399">
        <v>40401</v>
      </c>
      <c r="B12146" s="400" t="s">
        <v>18514</v>
      </c>
      <c r="C12146" s="399" t="s">
        <v>74</v>
      </c>
      <c r="D12146" s="401">
        <v>2.41</v>
      </c>
    </row>
    <row r="12147" spans="1:4" x14ac:dyDescent="0.25">
      <c r="A12147" s="399">
        <v>40402</v>
      </c>
      <c r="B12147" s="400" t="s">
        <v>18515</v>
      </c>
      <c r="C12147" s="399" t="s">
        <v>74</v>
      </c>
      <c r="D12147" s="401">
        <v>3.09</v>
      </c>
    </row>
    <row r="12148" spans="1:4" x14ac:dyDescent="0.25">
      <c r="A12148" s="399">
        <v>21137</v>
      </c>
      <c r="B12148" s="400" t="s">
        <v>18516</v>
      </c>
      <c r="C12148" s="399" t="s">
        <v>74</v>
      </c>
      <c r="D12148" s="401">
        <v>8.16</v>
      </c>
    </row>
    <row r="12149" spans="1:4" x14ac:dyDescent="0.25">
      <c r="A12149" s="399">
        <v>2504</v>
      </c>
      <c r="B12149" s="400" t="s">
        <v>18517</v>
      </c>
      <c r="C12149" s="399" t="s">
        <v>74</v>
      </c>
      <c r="D12149" s="401">
        <v>8.84</v>
      </c>
    </row>
    <row r="12150" spans="1:4" x14ac:dyDescent="0.25">
      <c r="A12150" s="399">
        <v>2501</v>
      </c>
      <c r="B12150" s="400" t="s">
        <v>18518</v>
      </c>
      <c r="C12150" s="399" t="s">
        <v>74</v>
      </c>
      <c r="D12150" s="401">
        <v>11.59</v>
      </c>
    </row>
    <row r="12151" spans="1:4" x14ac:dyDescent="0.25">
      <c r="A12151" s="399">
        <v>2502</v>
      </c>
      <c r="B12151" s="400" t="s">
        <v>18519</v>
      </c>
      <c r="C12151" s="399" t="s">
        <v>74</v>
      </c>
      <c r="D12151" s="401">
        <v>17.5</v>
      </c>
    </row>
    <row r="12152" spans="1:4" x14ac:dyDescent="0.25">
      <c r="A12152" s="399">
        <v>2503</v>
      </c>
      <c r="B12152" s="400" t="s">
        <v>18520</v>
      </c>
      <c r="C12152" s="399" t="s">
        <v>74</v>
      </c>
      <c r="D12152" s="401">
        <v>22.52</v>
      </c>
    </row>
    <row r="12153" spans="1:4" x14ac:dyDescent="0.25">
      <c r="A12153" s="399">
        <v>2500</v>
      </c>
      <c r="B12153" s="400" t="s">
        <v>18521</v>
      </c>
      <c r="C12153" s="399" t="s">
        <v>74</v>
      </c>
      <c r="D12153" s="401">
        <v>30</v>
      </c>
    </row>
    <row r="12154" spans="1:4" x14ac:dyDescent="0.25">
      <c r="A12154" s="399">
        <v>2505</v>
      </c>
      <c r="B12154" s="400" t="s">
        <v>18522</v>
      </c>
      <c r="C12154" s="399" t="s">
        <v>74</v>
      </c>
      <c r="D12154" s="401">
        <v>46.75</v>
      </c>
    </row>
    <row r="12155" spans="1:4" x14ac:dyDescent="0.25">
      <c r="A12155" s="399">
        <v>12056</v>
      </c>
      <c r="B12155" s="400" t="s">
        <v>18523</v>
      </c>
      <c r="C12155" s="399" t="s">
        <v>74</v>
      </c>
      <c r="D12155" s="401">
        <v>18.89</v>
      </c>
    </row>
    <row r="12156" spans="1:4" x14ac:dyDescent="0.25">
      <c r="A12156" s="399">
        <v>12057</v>
      </c>
      <c r="B12156" s="400" t="s">
        <v>18524</v>
      </c>
      <c r="C12156" s="399" t="s">
        <v>74</v>
      </c>
      <c r="D12156" s="401">
        <v>16.04</v>
      </c>
    </row>
    <row r="12157" spans="1:4" x14ac:dyDescent="0.25">
      <c r="A12157" s="399">
        <v>12058</v>
      </c>
      <c r="B12157" s="400" t="s">
        <v>18525</v>
      </c>
      <c r="C12157" s="399" t="s">
        <v>74</v>
      </c>
      <c r="D12157" s="401">
        <v>10</v>
      </c>
    </row>
    <row r="12158" spans="1:4" x14ac:dyDescent="0.25">
      <c r="A12158" s="399">
        <v>12059</v>
      </c>
      <c r="B12158" s="400" t="s">
        <v>18526</v>
      </c>
      <c r="C12158" s="399" t="s">
        <v>74</v>
      </c>
      <c r="D12158" s="401">
        <v>5.63</v>
      </c>
    </row>
    <row r="12159" spans="1:4" x14ac:dyDescent="0.25">
      <c r="A12159" s="399">
        <v>12060</v>
      </c>
      <c r="B12159" s="400" t="s">
        <v>18527</v>
      </c>
      <c r="C12159" s="399" t="s">
        <v>74</v>
      </c>
      <c r="D12159" s="401">
        <v>41.68</v>
      </c>
    </row>
    <row r="12160" spans="1:4" x14ac:dyDescent="0.25">
      <c r="A12160" s="399">
        <v>12061</v>
      </c>
      <c r="B12160" s="400" t="s">
        <v>18528</v>
      </c>
      <c r="C12160" s="399" t="s">
        <v>74</v>
      </c>
      <c r="D12160" s="401">
        <v>25.45</v>
      </c>
    </row>
    <row r="12161" spans="1:4" x14ac:dyDescent="0.25">
      <c r="A12161" s="399">
        <v>12062</v>
      </c>
      <c r="B12161" s="400" t="s">
        <v>18529</v>
      </c>
      <c r="C12161" s="399" t="s">
        <v>74</v>
      </c>
      <c r="D12161" s="401">
        <v>46.94</v>
      </c>
    </row>
    <row r="12162" spans="1:4" x14ac:dyDescent="0.25">
      <c r="A12162" s="399">
        <v>2687</v>
      </c>
      <c r="B12162" s="400" t="s">
        <v>18530</v>
      </c>
      <c r="C12162" s="399" t="s">
        <v>74</v>
      </c>
      <c r="D12162" s="401">
        <v>1.74</v>
      </c>
    </row>
    <row r="12163" spans="1:4" x14ac:dyDescent="0.25">
      <c r="A12163" s="399">
        <v>2689</v>
      </c>
      <c r="B12163" s="400" t="s">
        <v>18531</v>
      </c>
      <c r="C12163" s="399" t="s">
        <v>74</v>
      </c>
      <c r="D12163" s="401">
        <v>2.0699999999999998</v>
      </c>
    </row>
    <row r="12164" spans="1:4" x14ac:dyDescent="0.25">
      <c r="A12164" s="399">
        <v>2688</v>
      </c>
      <c r="B12164" s="400" t="s">
        <v>18532</v>
      </c>
      <c r="C12164" s="399" t="s">
        <v>74</v>
      </c>
      <c r="D12164" s="401">
        <v>2.2400000000000002</v>
      </c>
    </row>
    <row r="12165" spans="1:4" x14ac:dyDescent="0.25">
      <c r="A12165" s="399">
        <v>2690</v>
      </c>
      <c r="B12165" s="400" t="s">
        <v>18533</v>
      </c>
      <c r="C12165" s="399" t="s">
        <v>74</v>
      </c>
      <c r="D12165" s="401">
        <v>3.84</v>
      </c>
    </row>
    <row r="12166" spans="1:4" x14ac:dyDescent="0.25">
      <c r="A12166" s="399">
        <v>39243</v>
      </c>
      <c r="B12166" s="400" t="s">
        <v>18534</v>
      </c>
      <c r="C12166" s="399" t="s">
        <v>74</v>
      </c>
      <c r="D12166" s="401">
        <v>2.5299999999999998</v>
      </c>
    </row>
    <row r="12167" spans="1:4" x14ac:dyDescent="0.25">
      <c r="A12167" s="399">
        <v>39244</v>
      </c>
      <c r="B12167" s="400" t="s">
        <v>18535</v>
      </c>
      <c r="C12167" s="399" t="s">
        <v>74</v>
      </c>
      <c r="D12167" s="401">
        <v>3.42</v>
      </c>
    </row>
    <row r="12168" spans="1:4" x14ac:dyDescent="0.25">
      <c r="A12168" s="399">
        <v>39245</v>
      </c>
      <c r="B12168" s="400" t="s">
        <v>18536</v>
      </c>
      <c r="C12168" s="399" t="s">
        <v>74</v>
      </c>
      <c r="D12168" s="401">
        <v>6.58</v>
      </c>
    </row>
    <row r="12169" spans="1:4" x14ac:dyDescent="0.25">
      <c r="A12169" s="399">
        <v>39255</v>
      </c>
      <c r="B12169" s="400" t="s">
        <v>18537</v>
      </c>
      <c r="C12169" s="399" t="s">
        <v>74</v>
      </c>
      <c r="D12169" s="401">
        <v>18.23</v>
      </c>
    </row>
    <row r="12170" spans="1:4" x14ac:dyDescent="0.25">
      <c r="A12170" s="399">
        <v>39254</v>
      </c>
      <c r="B12170" s="400" t="s">
        <v>18538</v>
      </c>
      <c r="C12170" s="399" t="s">
        <v>74</v>
      </c>
      <c r="D12170" s="401">
        <v>9.85</v>
      </c>
    </row>
    <row r="12171" spans="1:4" x14ac:dyDescent="0.25">
      <c r="A12171" s="399">
        <v>39253</v>
      </c>
      <c r="B12171" s="400" t="s">
        <v>18539</v>
      </c>
      <c r="C12171" s="399" t="s">
        <v>74</v>
      </c>
      <c r="D12171" s="401">
        <v>12.55</v>
      </c>
    </row>
    <row r="12172" spans="1:4" x14ac:dyDescent="0.25">
      <c r="A12172" s="399">
        <v>39246</v>
      </c>
      <c r="B12172" s="400" t="s">
        <v>18540</v>
      </c>
      <c r="C12172" s="399" t="s">
        <v>74</v>
      </c>
      <c r="D12172" s="401">
        <v>4.18</v>
      </c>
    </row>
    <row r="12173" spans="1:4" x14ac:dyDescent="0.25">
      <c r="A12173" s="399">
        <v>39247</v>
      </c>
      <c r="B12173" s="400" t="s">
        <v>18541</v>
      </c>
      <c r="C12173" s="399" t="s">
        <v>74</v>
      </c>
      <c r="D12173" s="401">
        <v>3.65</v>
      </c>
    </row>
    <row r="12174" spans="1:4" x14ac:dyDescent="0.25">
      <c r="A12174" s="399">
        <v>2446</v>
      </c>
      <c r="B12174" s="400" t="s">
        <v>18542</v>
      </c>
      <c r="C12174" s="399" t="s">
        <v>74</v>
      </c>
      <c r="D12174" s="401">
        <v>6.01</v>
      </c>
    </row>
    <row r="12175" spans="1:4" x14ac:dyDescent="0.25">
      <c r="A12175" s="399">
        <v>2442</v>
      </c>
      <c r="B12175" s="400" t="s">
        <v>18543</v>
      </c>
      <c r="C12175" s="399" t="s">
        <v>74</v>
      </c>
      <c r="D12175" s="401">
        <v>8.42</v>
      </c>
    </row>
    <row r="12176" spans="1:4" x14ac:dyDescent="0.25">
      <c r="A12176" s="399">
        <v>39248</v>
      </c>
      <c r="B12176" s="400" t="s">
        <v>18544</v>
      </c>
      <c r="C12176" s="399" t="s">
        <v>74</v>
      </c>
      <c r="D12176" s="401">
        <v>11.73</v>
      </c>
    </row>
    <row r="12177" spans="1:4" x14ac:dyDescent="0.25">
      <c r="A12177" s="399">
        <v>2438</v>
      </c>
      <c r="B12177" s="400" t="s">
        <v>18545</v>
      </c>
      <c r="C12177" s="399" t="s">
        <v>4</v>
      </c>
      <c r="D12177" s="401">
        <v>40.049999999999997</v>
      </c>
    </row>
    <row r="12178" spans="1:4" x14ac:dyDescent="0.25">
      <c r="A12178" s="399">
        <v>40922</v>
      </c>
      <c r="B12178" s="400" t="s">
        <v>18546</v>
      </c>
      <c r="C12178" s="399" t="s">
        <v>85</v>
      </c>
      <c r="D12178" s="401">
        <v>7016.43</v>
      </c>
    </row>
    <row r="12179" spans="1:4" x14ac:dyDescent="0.25">
      <c r="A12179" s="399">
        <v>36486</v>
      </c>
      <c r="B12179" s="400" t="s">
        <v>18547</v>
      </c>
      <c r="C12179" s="399" t="s">
        <v>16729</v>
      </c>
      <c r="D12179" s="401">
        <v>72198.990000000005</v>
      </c>
    </row>
    <row r="12180" spans="1:4" x14ac:dyDescent="0.25">
      <c r="A12180" s="399">
        <v>37777</v>
      </c>
      <c r="B12180" s="400" t="s">
        <v>18548</v>
      </c>
      <c r="C12180" s="399" t="s">
        <v>16729</v>
      </c>
      <c r="D12180" s="401">
        <v>339911.48</v>
      </c>
    </row>
    <row r="12181" spans="1:4" x14ac:dyDescent="0.25">
      <c r="A12181" s="399">
        <v>12624</v>
      </c>
      <c r="B12181" s="400" t="s">
        <v>18549</v>
      </c>
      <c r="C12181" s="399" t="s">
        <v>16729</v>
      </c>
      <c r="D12181" s="401">
        <v>33.78</v>
      </c>
    </row>
    <row r="12182" spans="1:4" x14ac:dyDescent="0.25">
      <c r="A12182" s="399">
        <v>517</v>
      </c>
      <c r="B12182" s="400" t="s">
        <v>18550</v>
      </c>
      <c r="C12182" s="399" t="s">
        <v>80</v>
      </c>
      <c r="D12182" s="401">
        <v>8.49</v>
      </c>
    </row>
    <row r="12183" spans="1:4" x14ac:dyDescent="0.25">
      <c r="A12183" s="399">
        <v>37534</v>
      </c>
      <c r="B12183" s="400" t="s">
        <v>18551</v>
      </c>
      <c r="C12183" s="399" t="s">
        <v>69</v>
      </c>
      <c r="D12183" s="401">
        <v>18.14</v>
      </c>
    </row>
    <row r="12184" spans="1:4" x14ac:dyDescent="0.25">
      <c r="A12184" s="399">
        <v>37535</v>
      </c>
      <c r="B12184" s="400" t="s">
        <v>18552</v>
      </c>
      <c r="C12184" s="399" t="s">
        <v>69</v>
      </c>
      <c r="D12184" s="401">
        <v>18.14</v>
      </c>
    </row>
    <row r="12185" spans="1:4" x14ac:dyDescent="0.25">
      <c r="A12185" s="399">
        <v>37533</v>
      </c>
      <c r="B12185" s="400" t="s">
        <v>18553</v>
      </c>
      <c r="C12185" s="399" t="s">
        <v>69</v>
      </c>
      <c r="D12185" s="401">
        <v>18.14</v>
      </c>
    </row>
    <row r="12186" spans="1:4" x14ac:dyDescent="0.25">
      <c r="A12186" s="399">
        <v>37537</v>
      </c>
      <c r="B12186" s="400" t="s">
        <v>18554</v>
      </c>
      <c r="C12186" s="399" t="s">
        <v>69</v>
      </c>
      <c r="D12186" s="401">
        <v>13.73</v>
      </c>
    </row>
    <row r="12187" spans="1:4" x14ac:dyDescent="0.25">
      <c r="A12187" s="399">
        <v>37536</v>
      </c>
      <c r="B12187" s="400" t="s">
        <v>18555</v>
      </c>
      <c r="C12187" s="399" t="s">
        <v>69</v>
      </c>
      <c r="D12187" s="401">
        <v>13.73</v>
      </c>
    </row>
    <row r="12188" spans="1:4" x14ac:dyDescent="0.25">
      <c r="A12188" s="399">
        <v>37532</v>
      </c>
      <c r="B12188" s="400" t="s">
        <v>18556</v>
      </c>
      <c r="C12188" s="399" t="s">
        <v>69</v>
      </c>
      <c r="D12188" s="401">
        <v>13.73</v>
      </c>
    </row>
    <row r="12189" spans="1:4" x14ac:dyDescent="0.25">
      <c r="A12189" s="399">
        <v>2696</v>
      </c>
      <c r="B12189" s="400" t="s">
        <v>18557</v>
      </c>
      <c r="C12189" s="399" t="s">
        <v>4</v>
      </c>
      <c r="D12189" s="401">
        <v>30.98</v>
      </c>
    </row>
    <row r="12190" spans="1:4" x14ac:dyDescent="0.25">
      <c r="A12190" s="399">
        <v>40928</v>
      </c>
      <c r="B12190" s="400" t="s">
        <v>18558</v>
      </c>
      <c r="C12190" s="399" t="s">
        <v>85</v>
      </c>
      <c r="D12190" s="401">
        <v>5426.83</v>
      </c>
    </row>
    <row r="12191" spans="1:4" x14ac:dyDescent="0.25">
      <c r="A12191" s="399">
        <v>4083</v>
      </c>
      <c r="B12191" s="400" t="s">
        <v>18559</v>
      </c>
      <c r="C12191" s="399" t="s">
        <v>4</v>
      </c>
      <c r="D12191" s="401">
        <v>46.11</v>
      </c>
    </row>
    <row r="12192" spans="1:4" x14ac:dyDescent="0.25">
      <c r="A12192" s="399">
        <v>40818</v>
      </c>
      <c r="B12192" s="400" t="s">
        <v>18560</v>
      </c>
      <c r="C12192" s="399" t="s">
        <v>85</v>
      </c>
      <c r="D12192" s="401">
        <v>8076.1</v>
      </c>
    </row>
    <row r="12193" spans="1:4" x14ac:dyDescent="0.25">
      <c r="A12193" s="399">
        <v>43146</v>
      </c>
      <c r="B12193" s="400" t="s">
        <v>18561</v>
      </c>
      <c r="C12193" s="399" t="s">
        <v>69</v>
      </c>
      <c r="D12193" s="401">
        <v>8.9600000000000009</v>
      </c>
    </row>
    <row r="12194" spans="1:4" x14ac:dyDescent="0.25">
      <c r="A12194" s="399">
        <v>2705</v>
      </c>
      <c r="B12194" s="400" t="s">
        <v>18562</v>
      </c>
      <c r="C12194" s="399" t="s">
        <v>11176</v>
      </c>
      <c r="D12194" s="401">
        <v>0.78</v>
      </c>
    </row>
    <row r="12195" spans="1:4" x14ac:dyDescent="0.25">
      <c r="A12195" s="399">
        <v>14250</v>
      </c>
      <c r="B12195" s="400" t="s">
        <v>18563</v>
      </c>
      <c r="C12195" s="399" t="s">
        <v>11176</v>
      </c>
      <c r="D12195" s="401">
        <v>0.8</v>
      </c>
    </row>
    <row r="12196" spans="1:4" x14ac:dyDescent="0.25">
      <c r="A12196" s="399">
        <v>11683</v>
      </c>
      <c r="B12196" s="400" t="s">
        <v>18564</v>
      </c>
      <c r="C12196" s="399" t="s">
        <v>16729</v>
      </c>
      <c r="D12196" s="401">
        <v>43.27</v>
      </c>
    </row>
    <row r="12197" spans="1:4" x14ac:dyDescent="0.25">
      <c r="A12197" s="399">
        <v>11684</v>
      </c>
      <c r="B12197" s="400" t="s">
        <v>18565</v>
      </c>
      <c r="C12197" s="399" t="s">
        <v>16729</v>
      </c>
      <c r="D12197" s="401">
        <v>47.36</v>
      </c>
    </row>
    <row r="12198" spans="1:4" x14ac:dyDescent="0.25">
      <c r="A12198" s="399">
        <v>6141</v>
      </c>
      <c r="B12198" s="400" t="s">
        <v>18566</v>
      </c>
      <c r="C12198" s="399" t="s">
        <v>16729</v>
      </c>
      <c r="D12198" s="401">
        <v>6.59</v>
      </c>
    </row>
    <row r="12199" spans="1:4" x14ac:dyDescent="0.25">
      <c r="A12199" s="399">
        <v>11681</v>
      </c>
      <c r="B12199" s="400" t="s">
        <v>18567</v>
      </c>
      <c r="C12199" s="399" t="s">
        <v>16729</v>
      </c>
      <c r="D12199" s="401">
        <v>8.31</v>
      </c>
    </row>
    <row r="12200" spans="1:4" x14ac:dyDescent="0.25">
      <c r="A12200" s="399">
        <v>2706</v>
      </c>
      <c r="B12200" s="400" t="s">
        <v>18568</v>
      </c>
      <c r="C12200" s="399" t="s">
        <v>4</v>
      </c>
      <c r="D12200" s="401">
        <v>126.37</v>
      </c>
    </row>
    <row r="12201" spans="1:4" x14ac:dyDescent="0.25">
      <c r="A12201" s="399">
        <v>40811</v>
      </c>
      <c r="B12201" s="400" t="s">
        <v>18569</v>
      </c>
      <c r="C12201" s="399" t="s">
        <v>85</v>
      </c>
      <c r="D12201" s="401">
        <v>22133.8</v>
      </c>
    </row>
    <row r="12202" spans="1:4" x14ac:dyDescent="0.25">
      <c r="A12202" s="399">
        <v>2707</v>
      </c>
      <c r="B12202" s="400" t="s">
        <v>18570</v>
      </c>
      <c r="C12202" s="399" t="s">
        <v>4</v>
      </c>
      <c r="D12202" s="401">
        <v>128.55000000000001</v>
      </c>
    </row>
    <row r="12203" spans="1:4" x14ac:dyDescent="0.25">
      <c r="A12203" s="399">
        <v>40813</v>
      </c>
      <c r="B12203" s="400" t="s">
        <v>18571</v>
      </c>
      <c r="C12203" s="399" t="s">
        <v>85</v>
      </c>
      <c r="D12203" s="401">
        <v>22515.91</v>
      </c>
    </row>
    <row r="12204" spans="1:4" x14ac:dyDescent="0.25">
      <c r="A12204" s="399">
        <v>2708</v>
      </c>
      <c r="B12204" s="400" t="s">
        <v>18572</v>
      </c>
      <c r="C12204" s="399" t="s">
        <v>4</v>
      </c>
      <c r="D12204" s="401">
        <v>180.07</v>
      </c>
    </row>
    <row r="12205" spans="1:4" x14ac:dyDescent="0.25">
      <c r="A12205" s="399">
        <v>40814</v>
      </c>
      <c r="B12205" s="400" t="s">
        <v>18573</v>
      </c>
      <c r="C12205" s="399" t="s">
        <v>85</v>
      </c>
      <c r="D12205" s="401">
        <v>31540.2</v>
      </c>
    </row>
    <row r="12206" spans="1:4" x14ac:dyDescent="0.25">
      <c r="A12206" s="399">
        <v>38403</v>
      </c>
      <c r="B12206" s="400" t="s">
        <v>18574</v>
      </c>
      <c r="C12206" s="399" t="s">
        <v>16729</v>
      </c>
      <c r="D12206" s="401">
        <v>66.42</v>
      </c>
    </row>
    <row r="12207" spans="1:4" x14ac:dyDescent="0.25">
      <c r="A12207" s="399">
        <v>43482</v>
      </c>
      <c r="B12207" s="400" t="s">
        <v>18575</v>
      </c>
      <c r="C12207" s="399" t="s">
        <v>4</v>
      </c>
      <c r="D12207" s="401">
        <v>0.81</v>
      </c>
    </row>
    <row r="12208" spans="1:4" x14ac:dyDescent="0.25">
      <c r="A12208" s="399">
        <v>43494</v>
      </c>
      <c r="B12208" s="400" t="s">
        <v>18576</v>
      </c>
      <c r="C12208" s="399" t="s">
        <v>85</v>
      </c>
      <c r="D12208" s="401">
        <v>153.54</v>
      </c>
    </row>
    <row r="12209" spans="1:4" x14ac:dyDescent="0.25">
      <c r="A12209" s="399">
        <v>43483</v>
      </c>
      <c r="B12209" s="400" t="s">
        <v>18577</v>
      </c>
      <c r="C12209" s="399" t="s">
        <v>4</v>
      </c>
      <c r="D12209" s="401">
        <v>1.43</v>
      </c>
    </row>
    <row r="12210" spans="1:4" x14ac:dyDescent="0.25">
      <c r="A12210" s="399">
        <v>43495</v>
      </c>
      <c r="B12210" s="400" t="s">
        <v>18578</v>
      </c>
      <c r="C12210" s="399" t="s">
        <v>85</v>
      </c>
      <c r="D12210" s="401">
        <v>270.51</v>
      </c>
    </row>
    <row r="12211" spans="1:4" x14ac:dyDescent="0.25">
      <c r="A12211" s="399">
        <v>43484</v>
      </c>
      <c r="B12211" s="400" t="s">
        <v>18579</v>
      </c>
      <c r="C12211" s="399" t="s">
        <v>4</v>
      </c>
      <c r="D12211" s="401">
        <v>1.26</v>
      </c>
    </row>
    <row r="12212" spans="1:4" x14ac:dyDescent="0.25">
      <c r="A12212" s="399">
        <v>43496</v>
      </c>
      <c r="B12212" s="400" t="s">
        <v>18580</v>
      </c>
      <c r="C12212" s="399" t="s">
        <v>85</v>
      </c>
      <c r="D12212" s="401">
        <v>238.02</v>
      </c>
    </row>
    <row r="12213" spans="1:4" x14ac:dyDescent="0.25">
      <c r="A12213" s="399">
        <v>43485</v>
      </c>
      <c r="B12213" s="400" t="s">
        <v>18581</v>
      </c>
      <c r="C12213" s="399" t="s">
        <v>4</v>
      </c>
      <c r="D12213" s="401">
        <v>1.1299999999999999</v>
      </c>
    </row>
    <row r="12214" spans="1:4" x14ac:dyDescent="0.25">
      <c r="A12214" s="399">
        <v>43497</v>
      </c>
      <c r="B12214" s="400" t="s">
        <v>18582</v>
      </c>
      <c r="C12214" s="399" t="s">
        <v>85</v>
      </c>
      <c r="D12214" s="401">
        <v>212.45</v>
      </c>
    </row>
    <row r="12215" spans="1:4" x14ac:dyDescent="0.25">
      <c r="A12215" s="399">
        <v>43487</v>
      </c>
      <c r="B12215" s="400" t="s">
        <v>18583</v>
      </c>
      <c r="C12215" s="399" t="s">
        <v>4</v>
      </c>
      <c r="D12215" s="401">
        <v>1.28</v>
      </c>
    </row>
    <row r="12216" spans="1:4" x14ac:dyDescent="0.25">
      <c r="A12216" s="399">
        <v>43499</v>
      </c>
      <c r="B12216" s="400" t="s">
        <v>18584</v>
      </c>
      <c r="C12216" s="399" t="s">
        <v>85</v>
      </c>
      <c r="D12216" s="401">
        <v>241.99</v>
      </c>
    </row>
    <row r="12217" spans="1:4" x14ac:dyDescent="0.25">
      <c r="A12217" s="399">
        <v>43486</v>
      </c>
      <c r="B12217" s="400" t="s">
        <v>18585</v>
      </c>
      <c r="C12217" s="399" t="s">
        <v>4</v>
      </c>
      <c r="D12217" s="401">
        <v>0.77</v>
      </c>
    </row>
    <row r="12218" spans="1:4" x14ac:dyDescent="0.25">
      <c r="A12218" s="399">
        <v>43498</v>
      </c>
      <c r="B12218" s="400" t="s">
        <v>18586</v>
      </c>
      <c r="C12218" s="399" t="s">
        <v>85</v>
      </c>
      <c r="D12218" s="401">
        <v>146</v>
      </c>
    </row>
    <row r="12219" spans="1:4" x14ac:dyDescent="0.25">
      <c r="A12219" s="399">
        <v>43488</v>
      </c>
      <c r="B12219" s="400" t="s">
        <v>18587</v>
      </c>
      <c r="C12219" s="399" t="s">
        <v>4</v>
      </c>
      <c r="D12219" s="401">
        <v>0.89</v>
      </c>
    </row>
    <row r="12220" spans="1:4" x14ac:dyDescent="0.25">
      <c r="A12220" s="399">
        <v>43500</v>
      </c>
      <c r="B12220" s="400" t="s">
        <v>18588</v>
      </c>
      <c r="C12220" s="399" t="s">
        <v>85</v>
      </c>
      <c r="D12220" s="401">
        <v>167.95</v>
      </c>
    </row>
    <row r="12221" spans="1:4" x14ac:dyDescent="0.25">
      <c r="A12221" s="399">
        <v>43489</v>
      </c>
      <c r="B12221" s="400" t="s">
        <v>18589</v>
      </c>
      <c r="C12221" s="399" t="s">
        <v>4</v>
      </c>
      <c r="D12221" s="401">
        <v>1.31</v>
      </c>
    </row>
    <row r="12222" spans="1:4" x14ac:dyDescent="0.25">
      <c r="A12222" s="399">
        <v>43501</v>
      </c>
      <c r="B12222" s="400" t="s">
        <v>18590</v>
      </c>
      <c r="C12222" s="399" t="s">
        <v>85</v>
      </c>
      <c r="D12222" s="401">
        <v>247.11</v>
      </c>
    </row>
    <row r="12223" spans="1:4" x14ac:dyDescent="0.25">
      <c r="A12223" s="399">
        <v>43490</v>
      </c>
      <c r="B12223" s="400" t="s">
        <v>18591</v>
      </c>
      <c r="C12223" s="399" t="s">
        <v>4</v>
      </c>
      <c r="D12223" s="401">
        <v>1.85</v>
      </c>
    </row>
    <row r="12224" spans="1:4" x14ac:dyDescent="0.25">
      <c r="A12224" s="399">
        <v>43502</v>
      </c>
      <c r="B12224" s="400" t="s">
        <v>18592</v>
      </c>
      <c r="C12224" s="399" t="s">
        <v>85</v>
      </c>
      <c r="D12224" s="401">
        <v>348.39</v>
      </c>
    </row>
    <row r="12225" spans="1:4" x14ac:dyDescent="0.25">
      <c r="A12225" s="399">
        <v>43491</v>
      </c>
      <c r="B12225" s="400" t="s">
        <v>18593</v>
      </c>
      <c r="C12225" s="399" t="s">
        <v>4</v>
      </c>
      <c r="D12225" s="401">
        <v>1.39</v>
      </c>
    </row>
    <row r="12226" spans="1:4" x14ac:dyDescent="0.25">
      <c r="A12226" s="399">
        <v>43503</v>
      </c>
      <c r="B12226" s="400" t="s">
        <v>18594</v>
      </c>
      <c r="C12226" s="399" t="s">
        <v>85</v>
      </c>
      <c r="D12226" s="401">
        <v>261.93</v>
      </c>
    </row>
    <row r="12227" spans="1:4" x14ac:dyDescent="0.25">
      <c r="A12227" s="399">
        <v>43492</v>
      </c>
      <c r="B12227" s="400" t="s">
        <v>18595</v>
      </c>
      <c r="C12227" s="399" t="s">
        <v>4</v>
      </c>
      <c r="D12227" s="401">
        <v>1.82</v>
      </c>
    </row>
    <row r="12228" spans="1:4" x14ac:dyDescent="0.25">
      <c r="A12228" s="399">
        <v>43504</v>
      </c>
      <c r="B12228" s="400" t="s">
        <v>18596</v>
      </c>
      <c r="C12228" s="399" t="s">
        <v>85</v>
      </c>
      <c r="D12228" s="401">
        <v>342.83</v>
      </c>
    </row>
    <row r="12229" spans="1:4" x14ac:dyDescent="0.25">
      <c r="A12229" s="399">
        <v>43493</v>
      </c>
      <c r="B12229" s="400" t="s">
        <v>18597</v>
      </c>
      <c r="C12229" s="399" t="s">
        <v>4</v>
      </c>
      <c r="D12229" s="401">
        <v>0.74</v>
      </c>
    </row>
    <row r="12230" spans="1:4" x14ac:dyDescent="0.25">
      <c r="A12230" s="399">
        <v>43505</v>
      </c>
      <c r="B12230" s="400" t="s">
        <v>18598</v>
      </c>
      <c r="C12230" s="399" t="s">
        <v>85</v>
      </c>
      <c r="D12230" s="401">
        <v>138.97999999999999</v>
      </c>
    </row>
    <row r="12231" spans="1:4" x14ac:dyDescent="0.25">
      <c r="A12231" s="399">
        <v>37774</v>
      </c>
      <c r="B12231" s="400" t="s">
        <v>18599</v>
      </c>
      <c r="C12231" s="399" t="s">
        <v>16729</v>
      </c>
      <c r="D12231" s="401">
        <v>565124.71</v>
      </c>
    </row>
    <row r="12232" spans="1:4" x14ac:dyDescent="0.25">
      <c r="A12232" s="399">
        <v>38629</v>
      </c>
      <c r="B12232" s="400" t="s">
        <v>18600</v>
      </c>
      <c r="C12232" s="399" t="s">
        <v>16729</v>
      </c>
      <c r="D12232" s="401">
        <v>2901126.21</v>
      </c>
    </row>
    <row r="12233" spans="1:4" x14ac:dyDescent="0.25">
      <c r="A12233" s="399">
        <v>38630</v>
      </c>
      <c r="B12233" s="400" t="s">
        <v>18601</v>
      </c>
      <c r="C12233" s="399" t="s">
        <v>16729</v>
      </c>
      <c r="D12233" s="401">
        <v>1948961.71</v>
      </c>
    </row>
    <row r="12234" spans="1:4" x14ac:dyDescent="0.25">
      <c r="A12234" s="399">
        <v>38476</v>
      </c>
      <c r="B12234" s="400" t="s">
        <v>18602</v>
      </c>
      <c r="C12234" s="399" t="s">
        <v>16729</v>
      </c>
      <c r="D12234" s="401">
        <v>254.22</v>
      </c>
    </row>
    <row r="12235" spans="1:4" x14ac:dyDescent="0.25">
      <c r="A12235" s="399">
        <v>38477</v>
      </c>
      <c r="B12235" s="400" t="s">
        <v>18603</v>
      </c>
      <c r="C12235" s="399" t="s">
        <v>16729</v>
      </c>
      <c r="D12235" s="401">
        <v>674.08</v>
      </c>
    </row>
    <row r="12236" spans="1:4" x14ac:dyDescent="0.25">
      <c r="A12236" s="399">
        <v>45112</v>
      </c>
      <c r="B12236" s="400" t="s">
        <v>18604</v>
      </c>
      <c r="C12236" s="399" t="s">
        <v>16729</v>
      </c>
      <c r="D12236" s="401">
        <v>1119224.01</v>
      </c>
    </row>
    <row r="12237" spans="1:4" x14ac:dyDescent="0.25">
      <c r="A12237" s="399">
        <v>14525</v>
      </c>
      <c r="B12237" s="400" t="s">
        <v>18605</v>
      </c>
      <c r="C12237" s="399" t="s">
        <v>16729</v>
      </c>
      <c r="D12237" s="401">
        <v>973058.6</v>
      </c>
    </row>
    <row r="12238" spans="1:4" x14ac:dyDescent="0.25">
      <c r="A12238" s="399">
        <v>36408</v>
      </c>
      <c r="B12238" s="400" t="s">
        <v>18606</v>
      </c>
      <c r="C12238" s="399" t="s">
        <v>16729</v>
      </c>
      <c r="D12238" s="401">
        <v>1187916.6000000001</v>
      </c>
    </row>
    <row r="12239" spans="1:4" x14ac:dyDescent="0.25">
      <c r="A12239" s="399">
        <v>2723</v>
      </c>
      <c r="B12239" s="400" t="s">
        <v>18607</v>
      </c>
      <c r="C12239" s="399" t="s">
        <v>16729</v>
      </c>
      <c r="D12239" s="401">
        <v>723079.62</v>
      </c>
    </row>
    <row r="12240" spans="1:4" x14ac:dyDescent="0.25">
      <c r="A12240" s="399">
        <v>10685</v>
      </c>
      <c r="B12240" s="400" t="s">
        <v>18608</v>
      </c>
      <c r="C12240" s="399" t="s">
        <v>16729</v>
      </c>
      <c r="D12240" s="401">
        <v>859948.31</v>
      </c>
    </row>
    <row r="12241" spans="1:4" x14ac:dyDescent="0.25">
      <c r="A12241" s="399">
        <v>40636</v>
      </c>
      <c r="B12241" s="400" t="s">
        <v>18609</v>
      </c>
      <c r="C12241" s="399" t="s">
        <v>16729</v>
      </c>
      <c r="D12241" s="401">
        <v>1190812.3</v>
      </c>
    </row>
    <row r="12242" spans="1:4" x14ac:dyDescent="0.25">
      <c r="A12242" s="399">
        <v>4111</v>
      </c>
      <c r="B12242" s="400" t="s">
        <v>18610</v>
      </c>
      <c r="C12242" s="399" t="s">
        <v>16729</v>
      </c>
      <c r="D12242" s="401">
        <v>47.59</v>
      </c>
    </row>
    <row r="12243" spans="1:4" x14ac:dyDescent="0.25">
      <c r="A12243" s="399">
        <v>44538</v>
      </c>
      <c r="B12243" s="400" t="s">
        <v>21682</v>
      </c>
      <c r="C12243" s="399" t="s">
        <v>16729</v>
      </c>
      <c r="D12243" s="401">
        <v>55.93</v>
      </c>
    </row>
    <row r="12244" spans="1:4" x14ac:dyDescent="0.25">
      <c r="A12244" s="399">
        <v>12</v>
      </c>
      <c r="B12244" s="400" t="s">
        <v>18611</v>
      </c>
      <c r="C12244" s="399" t="s">
        <v>16729</v>
      </c>
      <c r="D12244" s="401">
        <v>7.05</v>
      </c>
    </row>
    <row r="12245" spans="1:4" x14ac:dyDescent="0.25">
      <c r="A12245" s="399">
        <v>37554</v>
      </c>
      <c r="B12245" s="400" t="s">
        <v>18612</v>
      </c>
      <c r="C12245" s="399" t="s">
        <v>16729</v>
      </c>
      <c r="D12245" s="401">
        <v>387.54</v>
      </c>
    </row>
    <row r="12246" spans="1:4" x14ac:dyDescent="0.25">
      <c r="A12246" s="399">
        <v>37555</v>
      </c>
      <c r="B12246" s="400" t="s">
        <v>18613</v>
      </c>
      <c r="C12246" s="399" t="s">
        <v>16729</v>
      </c>
      <c r="D12246" s="401">
        <v>471.42</v>
      </c>
    </row>
    <row r="12247" spans="1:4" x14ac:dyDescent="0.25">
      <c r="A12247" s="399">
        <v>10902</v>
      </c>
      <c r="B12247" s="400" t="s">
        <v>18614</v>
      </c>
      <c r="C12247" s="399" t="s">
        <v>16729</v>
      </c>
      <c r="D12247" s="401">
        <v>118.29</v>
      </c>
    </row>
    <row r="12248" spans="1:4" x14ac:dyDescent="0.25">
      <c r="A12248" s="399">
        <v>20965</v>
      </c>
      <c r="B12248" s="400" t="s">
        <v>18615</v>
      </c>
      <c r="C12248" s="399" t="s">
        <v>16729</v>
      </c>
      <c r="D12248" s="401">
        <v>119.39</v>
      </c>
    </row>
    <row r="12249" spans="1:4" x14ac:dyDescent="0.25">
      <c r="A12249" s="399">
        <v>20966</v>
      </c>
      <c r="B12249" s="400" t="s">
        <v>18616</v>
      </c>
      <c r="C12249" s="399" t="s">
        <v>16729</v>
      </c>
      <c r="D12249" s="401">
        <v>128.55000000000001</v>
      </c>
    </row>
    <row r="12250" spans="1:4" x14ac:dyDescent="0.25">
      <c r="A12250" s="399">
        <v>10903</v>
      </c>
      <c r="B12250" s="400" t="s">
        <v>18617</v>
      </c>
      <c r="C12250" s="399" t="s">
        <v>16729</v>
      </c>
      <c r="D12250" s="401">
        <v>194.85</v>
      </c>
    </row>
    <row r="12251" spans="1:4" x14ac:dyDescent="0.25">
      <c r="A12251" s="399">
        <v>20967</v>
      </c>
      <c r="B12251" s="400" t="s">
        <v>18618</v>
      </c>
      <c r="C12251" s="399" t="s">
        <v>16729</v>
      </c>
      <c r="D12251" s="401">
        <v>194.85</v>
      </c>
    </row>
    <row r="12252" spans="1:4" x14ac:dyDescent="0.25">
      <c r="A12252" s="399">
        <v>20968</v>
      </c>
      <c r="B12252" s="400" t="s">
        <v>18619</v>
      </c>
      <c r="C12252" s="399" t="s">
        <v>16729</v>
      </c>
      <c r="D12252" s="401">
        <v>213.71</v>
      </c>
    </row>
    <row r="12253" spans="1:4" x14ac:dyDescent="0.25">
      <c r="A12253" s="399">
        <v>11359</v>
      </c>
      <c r="B12253" s="400" t="s">
        <v>18620</v>
      </c>
      <c r="C12253" s="399" t="s">
        <v>16729</v>
      </c>
      <c r="D12253" s="401">
        <v>969.9</v>
      </c>
    </row>
    <row r="12254" spans="1:4" x14ac:dyDescent="0.25">
      <c r="A12254" s="399">
        <v>39017</v>
      </c>
      <c r="B12254" s="400" t="s">
        <v>18621</v>
      </c>
      <c r="C12254" s="399" t="s">
        <v>16729</v>
      </c>
      <c r="D12254" s="401">
        <v>0.22</v>
      </c>
    </row>
    <row r="12255" spans="1:4" x14ac:dyDescent="0.25">
      <c r="A12255" s="399">
        <v>39315</v>
      </c>
      <c r="B12255" s="400" t="s">
        <v>18622</v>
      </c>
      <c r="C12255" s="399" t="s">
        <v>16729</v>
      </c>
      <c r="D12255" s="401">
        <v>0.36</v>
      </c>
    </row>
    <row r="12256" spans="1:4" x14ac:dyDescent="0.25">
      <c r="A12256" s="399">
        <v>39016</v>
      </c>
      <c r="B12256" s="400" t="s">
        <v>18623</v>
      </c>
      <c r="C12256" s="399" t="s">
        <v>16729</v>
      </c>
      <c r="D12256" s="401">
        <v>0.37</v>
      </c>
    </row>
    <row r="12257" spans="1:4" x14ac:dyDescent="0.25">
      <c r="A12257" s="399">
        <v>39481</v>
      </c>
      <c r="B12257" s="400" t="s">
        <v>18624</v>
      </c>
      <c r="C12257" s="399" t="s">
        <v>16729</v>
      </c>
      <c r="D12257" s="401">
        <v>1.79</v>
      </c>
    </row>
    <row r="12258" spans="1:4" x14ac:dyDescent="0.25">
      <c r="A12258" s="399">
        <v>39013</v>
      </c>
      <c r="B12258" s="400" t="s">
        <v>18625</v>
      </c>
      <c r="C12258" s="399" t="s">
        <v>16729</v>
      </c>
      <c r="D12258" s="401">
        <v>1.53</v>
      </c>
    </row>
    <row r="12259" spans="1:4" x14ac:dyDescent="0.25">
      <c r="A12259" s="399">
        <v>44919</v>
      </c>
      <c r="B12259" s="400" t="s">
        <v>18626</v>
      </c>
      <c r="C12259" s="399" t="s">
        <v>16729</v>
      </c>
      <c r="D12259" s="401">
        <v>2.85</v>
      </c>
    </row>
    <row r="12260" spans="1:4" x14ac:dyDescent="0.25">
      <c r="A12260" s="399">
        <v>40433</v>
      </c>
      <c r="B12260" s="400" t="s">
        <v>18627</v>
      </c>
      <c r="C12260" s="399" t="s">
        <v>16729</v>
      </c>
      <c r="D12260" s="401">
        <v>1.58</v>
      </c>
    </row>
    <row r="12261" spans="1:4" x14ac:dyDescent="0.25">
      <c r="A12261" s="399">
        <v>20219</v>
      </c>
      <c r="B12261" s="400" t="s">
        <v>18628</v>
      </c>
      <c r="C12261" s="399" t="s">
        <v>16729</v>
      </c>
      <c r="D12261" s="401">
        <v>140400</v>
      </c>
    </row>
    <row r="12262" spans="1:4" x14ac:dyDescent="0.25">
      <c r="A12262" s="399">
        <v>36484</v>
      </c>
      <c r="B12262" s="400" t="s">
        <v>18629</v>
      </c>
      <c r="C12262" s="399" t="s">
        <v>16729</v>
      </c>
      <c r="D12262" s="401">
        <v>298043.63</v>
      </c>
    </row>
    <row r="12263" spans="1:4" x14ac:dyDescent="0.25">
      <c r="A12263" s="399">
        <v>38368</v>
      </c>
      <c r="B12263" s="400" t="s">
        <v>18630</v>
      </c>
      <c r="C12263" s="399" t="s">
        <v>16729</v>
      </c>
      <c r="D12263" s="401">
        <v>7.89</v>
      </c>
    </row>
    <row r="12264" spans="1:4" x14ac:dyDescent="0.25">
      <c r="A12264" s="399">
        <v>38367</v>
      </c>
      <c r="B12264" s="400" t="s">
        <v>18631</v>
      </c>
      <c r="C12264" s="399" t="s">
        <v>16729</v>
      </c>
      <c r="D12264" s="401">
        <v>12.59</v>
      </c>
    </row>
    <row r="12265" spans="1:4" x14ac:dyDescent="0.25">
      <c r="A12265" s="399">
        <v>38091</v>
      </c>
      <c r="B12265" s="400" t="s">
        <v>18632</v>
      </c>
      <c r="C12265" s="399" t="s">
        <v>16729</v>
      </c>
      <c r="D12265" s="401">
        <v>2.48</v>
      </c>
    </row>
    <row r="12266" spans="1:4" x14ac:dyDescent="0.25">
      <c r="A12266" s="399">
        <v>38095</v>
      </c>
      <c r="B12266" s="400" t="s">
        <v>18633</v>
      </c>
      <c r="C12266" s="399" t="s">
        <v>16729</v>
      </c>
      <c r="D12266" s="401">
        <v>5.24</v>
      </c>
    </row>
    <row r="12267" spans="1:4" x14ac:dyDescent="0.25">
      <c r="A12267" s="399">
        <v>38092</v>
      </c>
      <c r="B12267" s="400" t="s">
        <v>18634</v>
      </c>
      <c r="C12267" s="399" t="s">
        <v>16729</v>
      </c>
      <c r="D12267" s="401">
        <v>2.35</v>
      </c>
    </row>
    <row r="12268" spans="1:4" x14ac:dyDescent="0.25">
      <c r="A12268" s="399">
        <v>38093</v>
      </c>
      <c r="B12268" s="400" t="s">
        <v>18635</v>
      </c>
      <c r="C12268" s="399" t="s">
        <v>16729</v>
      </c>
      <c r="D12268" s="401">
        <v>2.4300000000000002</v>
      </c>
    </row>
    <row r="12269" spans="1:4" x14ac:dyDescent="0.25">
      <c r="A12269" s="399">
        <v>38096</v>
      </c>
      <c r="B12269" s="400" t="s">
        <v>18636</v>
      </c>
      <c r="C12269" s="399" t="s">
        <v>16729</v>
      </c>
      <c r="D12269" s="401">
        <v>5.64</v>
      </c>
    </row>
    <row r="12270" spans="1:4" x14ac:dyDescent="0.25">
      <c r="A12270" s="399">
        <v>38094</v>
      </c>
      <c r="B12270" s="400" t="s">
        <v>18637</v>
      </c>
      <c r="C12270" s="399" t="s">
        <v>16729</v>
      </c>
      <c r="D12270" s="401">
        <v>2.97</v>
      </c>
    </row>
    <row r="12271" spans="1:4" x14ac:dyDescent="0.25">
      <c r="A12271" s="399">
        <v>38097</v>
      </c>
      <c r="B12271" s="400" t="s">
        <v>18638</v>
      </c>
      <c r="C12271" s="399" t="s">
        <v>16729</v>
      </c>
      <c r="D12271" s="401">
        <v>6.04</v>
      </c>
    </row>
    <row r="12272" spans="1:4" x14ac:dyDescent="0.25">
      <c r="A12272" s="399">
        <v>38098</v>
      </c>
      <c r="B12272" s="400" t="s">
        <v>18639</v>
      </c>
      <c r="C12272" s="399" t="s">
        <v>16729</v>
      </c>
      <c r="D12272" s="401">
        <v>6.04</v>
      </c>
    </row>
    <row r="12273" spans="1:4" x14ac:dyDescent="0.25">
      <c r="A12273" s="399">
        <v>11186</v>
      </c>
      <c r="B12273" s="400" t="s">
        <v>18640</v>
      </c>
      <c r="C12273" s="399" t="s">
        <v>75</v>
      </c>
      <c r="D12273" s="401">
        <v>516</v>
      </c>
    </row>
    <row r="12274" spans="1:4" x14ac:dyDescent="0.25">
      <c r="A12274" s="399">
        <v>11558</v>
      </c>
      <c r="B12274" s="400" t="s">
        <v>18641</v>
      </c>
      <c r="C12274" s="399" t="s">
        <v>13764</v>
      </c>
      <c r="D12274" s="401">
        <v>13.07</v>
      </c>
    </row>
    <row r="12275" spans="1:4" x14ac:dyDescent="0.25">
      <c r="A12275" s="399">
        <v>11557</v>
      </c>
      <c r="B12275" s="400" t="s">
        <v>18642</v>
      </c>
      <c r="C12275" s="399" t="s">
        <v>13764</v>
      </c>
      <c r="D12275" s="401">
        <v>33.1</v>
      </c>
    </row>
    <row r="12276" spans="1:4" x14ac:dyDescent="0.25">
      <c r="A12276" s="399">
        <v>2759</v>
      </c>
      <c r="B12276" s="400" t="s">
        <v>18643</v>
      </c>
      <c r="C12276" s="399" t="s">
        <v>16729</v>
      </c>
      <c r="D12276" s="401">
        <v>9.68</v>
      </c>
    </row>
    <row r="12277" spans="1:4" x14ac:dyDescent="0.25">
      <c r="A12277" s="399">
        <v>38124</v>
      </c>
      <c r="B12277" s="400" t="s">
        <v>18644</v>
      </c>
      <c r="C12277" s="399" t="s">
        <v>16729</v>
      </c>
      <c r="D12277" s="401">
        <v>28</v>
      </c>
    </row>
    <row r="12278" spans="1:4" x14ac:dyDescent="0.25">
      <c r="A12278" s="399">
        <v>38380</v>
      </c>
      <c r="B12278" s="400" t="s">
        <v>18645</v>
      </c>
      <c r="C12278" s="399" t="s">
        <v>16729</v>
      </c>
      <c r="D12278" s="401">
        <v>20.94</v>
      </c>
    </row>
    <row r="12279" spans="1:4" x14ac:dyDescent="0.25">
      <c r="A12279" s="399">
        <v>45278</v>
      </c>
      <c r="B12279" s="400" t="s">
        <v>21683</v>
      </c>
      <c r="C12279" s="399" t="s">
        <v>16729</v>
      </c>
      <c r="D12279" s="401">
        <v>107.49</v>
      </c>
    </row>
    <row r="12280" spans="1:4" x14ac:dyDescent="0.25">
      <c r="A12280" s="399">
        <v>42429</v>
      </c>
      <c r="B12280" s="400" t="s">
        <v>18646</v>
      </c>
      <c r="C12280" s="399" t="s">
        <v>16729</v>
      </c>
      <c r="D12280" s="401">
        <v>6025.1</v>
      </c>
    </row>
    <row r="12281" spans="1:4" x14ac:dyDescent="0.25">
      <c r="A12281" s="399">
        <v>39616</v>
      </c>
      <c r="B12281" s="400" t="s">
        <v>18647</v>
      </c>
      <c r="C12281" s="399" t="s">
        <v>16729</v>
      </c>
      <c r="D12281" s="401">
        <v>400.97</v>
      </c>
    </row>
    <row r="12282" spans="1:4" x14ac:dyDescent="0.25">
      <c r="A12282" s="399">
        <v>39618</v>
      </c>
      <c r="B12282" s="400" t="s">
        <v>18648</v>
      </c>
      <c r="C12282" s="399" t="s">
        <v>16729</v>
      </c>
      <c r="D12282" s="401">
        <v>727.29</v>
      </c>
    </row>
    <row r="12283" spans="1:4" x14ac:dyDescent="0.25">
      <c r="A12283" s="399">
        <v>39619</v>
      </c>
      <c r="B12283" s="400" t="s">
        <v>18649</v>
      </c>
      <c r="C12283" s="399" t="s">
        <v>16729</v>
      </c>
      <c r="D12283" s="401">
        <v>996.09</v>
      </c>
    </row>
    <row r="12284" spans="1:4" x14ac:dyDescent="0.25">
      <c r="A12284" s="399">
        <v>39613</v>
      </c>
      <c r="B12284" s="400" t="s">
        <v>18650</v>
      </c>
      <c r="C12284" s="399" t="s">
        <v>16729</v>
      </c>
      <c r="D12284" s="401">
        <v>159.27000000000001</v>
      </c>
    </row>
    <row r="12285" spans="1:4" x14ac:dyDescent="0.25">
      <c r="A12285" s="399">
        <v>39614</v>
      </c>
      <c r="B12285" s="400" t="s">
        <v>18651</v>
      </c>
      <c r="C12285" s="399" t="s">
        <v>16729</v>
      </c>
      <c r="D12285" s="401">
        <v>232.37</v>
      </c>
    </row>
    <row r="12286" spans="1:4" x14ac:dyDescent="0.25">
      <c r="A12286" s="399">
        <v>38538</v>
      </c>
      <c r="B12286" s="400" t="s">
        <v>18652</v>
      </c>
      <c r="C12286" s="399" t="s">
        <v>74</v>
      </c>
      <c r="D12286" s="401">
        <v>85</v>
      </c>
    </row>
    <row r="12287" spans="1:4" x14ac:dyDescent="0.25">
      <c r="A12287" s="399">
        <v>38539</v>
      </c>
      <c r="B12287" s="400" t="s">
        <v>18653</v>
      </c>
      <c r="C12287" s="399" t="s">
        <v>74</v>
      </c>
      <c r="D12287" s="401">
        <v>115.59</v>
      </c>
    </row>
    <row r="12288" spans="1:4" x14ac:dyDescent="0.25">
      <c r="A12288" s="399">
        <v>38540</v>
      </c>
      <c r="B12288" s="400" t="s">
        <v>18654</v>
      </c>
      <c r="C12288" s="399" t="s">
        <v>74</v>
      </c>
      <c r="D12288" s="401">
        <v>296.23</v>
      </c>
    </row>
    <row r="12289" spans="1:4" x14ac:dyDescent="0.25">
      <c r="A12289" s="399">
        <v>38384</v>
      </c>
      <c r="B12289" s="400" t="s">
        <v>18655</v>
      </c>
      <c r="C12289" s="399" t="s">
        <v>16729</v>
      </c>
      <c r="D12289" s="401">
        <v>15.08</v>
      </c>
    </row>
    <row r="12290" spans="1:4" x14ac:dyDescent="0.25">
      <c r="A12290" s="399">
        <v>13</v>
      </c>
      <c r="B12290" s="400" t="s">
        <v>18656</v>
      </c>
      <c r="C12290" s="399" t="s">
        <v>69</v>
      </c>
      <c r="D12290" s="401">
        <v>20.420000000000002</v>
      </c>
    </row>
    <row r="12291" spans="1:4" x14ac:dyDescent="0.25">
      <c r="A12291" s="399">
        <v>2762</v>
      </c>
      <c r="B12291" s="400" t="s">
        <v>18657</v>
      </c>
      <c r="C12291" s="399" t="s">
        <v>74</v>
      </c>
      <c r="D12291" s="401">
        <v>12.1</v>
      </c>
    </row>
    <row r="12292" spans="1:4" x14ac:dyDescent="0.25">
      <c r="A12292" s="399">
        <v>21142</v>
      </c>
      <c r="B12292" s="400" t="s">
        <v>18658</v>
      </c>
      <c r="C12292" s="399" t="s">
        <v>16729</v>
      </c>
      <c r="D12292" s="401">
        <v>35.35</v>
      </c>
    </row>
    <row r="12293" spans="1:4" x14ac:dyDescent="0.25">
      <c r="A12293" s="399">
        <v>4223</v>
      </c>
      <c r="B12293" s="400" t="s">
        <v>18659</v>
      </c>
      <c r="C12293" s="399" t="s">
        <v>80</v>
      </c>
      <c r="D12293" s="401">
        <v>3.96</v>
      </c>
    </row>
    <row r="12294" spans="1:4" x14ac:dyDescent="0.25">
      <c r="A12294" s="399">
        <v>37372</v>
      </c>
      <c r="B12294" s="400" t="s">
        <v>18660</v>
      </c>
      <c r="C12294" s="399" t="s">
        <v>4</v>
      </c>
      <c r="D12294" s="401">
        <v>1.43</v>
      </c>
    </row>
    <row r="12295" spans="1:4" x14ac:dyDescent="0.25">
      <c r="A12295" s="399">
        <v>40863</v>
      </c>
      <c r="B12295" s="400" t="s">
        <v>18661</v>
      </c>
      <c r="C12295" s="399" t="s">
        <v>85</v>
      </c>
      <c r="D12295" s="401">
        <v>270.51</v>
      </c>
    </row>
    <row r="12296" spans="1:4" x14ac:dyDescent="0.25">
      <c r="A12296" s="399">
        <v>38475</v>
      </c>
      <c r="B12296" s="400" t="s">
        <v>21684</v>
      </c>
      <c r="C12296" s="399" t="s">
        <v>16729</v>
      </c>
      <c r="D12296" s="401">
        <v>56.77</v>
      </c>
    </row>
    <row r="12297" spans="1:4" x14ac:dyDescent="0.25">
      <c r="A12297" s="399">
        <v>38474</v>
      </c>
      <c r="B12297" s="400" t="s">
        <v>21685</v>
      </c>
      <c r="C12297" s="399" t="s">
        <v>16729</v>
      </c>
      <c r="D12297" s="401">
        <v>57.55</v>
      </c>
    </row>
    <row r="12298" spans="1:4" x14ac:dyDescent="0.25">
      <c r="A12298" s="399">
        <v>10886</v>
      </c>
      <c r="B12298" s="400" t="s">
        <v>18662</v>
      </c>
      <c r="C12298" s="399" t="s">
        <v>16729</v>
      </c>
      <c r="D12298" s="401">
        <v>201.25</v>
      </c>
    </row>
    <row r="12299" spans="1:4" x14ac:dyDescent="0.25">
      <c r="A12299" s="399">
        <v>10888</v>
      </c>
      <c r="B12299" s="400" t="s">
        <v>18663</v>
      </c>
      <c r="C12299" s="399" t="s">
        <v>16729</v>
      </c>
      <c r="D12299" s="401">
        <v>636.91999999999996</v>
      </c>
    </row>
    <row r="12300" spans="1:4" x14ac:dyDescent="0.25">
      <c r="A12300" s="399">
        <v>10889</v>
      </c>
      <c r="B12300" s="400" t="s">
        <v>18664</v>
      </c>
      <c r="C12300" s="399" t="s">
        <v>16729</v>
      </c>
      <c r="D12300" s="401">
        <v>690</v>
      </c>
    </row>
    <row r="12301" spans="1:4" x14ac:dyDescent="0.25">
      <c r="A12301" s="399">
        <v>10890</v>
      </c>
      <c r="B12301" s="400" t="s">
        <v>18665</v>
      </c>
      <c r="C12301" s="399" t="s">
        <v>16729</v>
      </c>
      <c r="D12301" s="401">
        <v>318.45999999999998</v>
      </c>
    </row>
    <row r="12302" spans="1:4" x14ac:dyDescent="0.25">
      <c r="A12302" s="399">
        <v>10891</v>
      </c>
      <c r="B12302" s="400" t="s">
        <v>18666</v>
      </c>
      <c r="C12302" s="399" t="s">
        <v>16729</v>
      </c>
      <c r="D12302" s="401">
        <v>194.61</v>
      </c>
    </row>
    <row r="12303" spans="1:4" x14ac:dyDescent="0.25">
      <c r="A12303" s="399">
        <v>10892</v>
      </c>
      <c r="B12303" s="400" t="s">
        <v>18667</v>
      </c>
      <c r="C12303" s="399" t="s">
        <v>16729</v>
      </c>
      <c r="D12303" s="401">
        <v>230</v>
      </c>
    </row>
    <row r="12304" spans="1:4" x14ac:dyDescent="0.25">
      <c r="A12304" s="399">
        <v>20977</v>
      </c>
      <c r="B12304" s="400" t="s">
        <v>18668</v>
      </c>
      <c r="C12304" s="399" t="s">
        <v>16729</v>
      </c>
      <c r="D12304" s="401">
        <v>274.23</v>
      </c>
    </row>
    <row r="12305" spans="1:4" x14ac:dyDescent="0.25">
      <c r="A12305" s="399">
        <v>3073</v>
      </c>
      <c r="B12305" s="400" t="s">
        <v>18669</v>
      </c>
      <c r="C12305" s="399" t="s">
        <v>16729</v>
      </c>
      <c r="D12305" s="401">
        <v>227.57</v>
      </c>
    </row>
    <row r="12306" spans="1:4" x14ac:dyDescent="0.25">
      <c r="A12306" s="399">
        <v>3074</v>
      </c>
      <c r="B12306" s="400" t="s">
        <v>18670</v>
      </c>
      <c r="C12306" s="399" t="s">
        <v>16729</v>
      </c>
      <c r="D12306" s="401">
        <v>143.66999999999999</v>
      </c>
    </row>
    <row r="12307" spans="1:4" x14ac:dyDescent="0.25">
      <c r="A12307" s="399">
        <v>3076</v>
      </c>
      <c r="B12307" s="400" t="s">
        <v>18671</v>
      </c>
      <c r="C12307" s="399" t="s">
        <v>16729</v>
      </c>
      <c r="D12307" s="401">
        <v>187.08</v>
      </c>
    </row>
    <row r="12308" spans="1:4" x14ac:dyDescent="0.25">
      <c r="A12308" s="399">
        <v>3075</v>
      </c>
      <c r="B12308" s="400" t="s">
        <v>18672</v>
      </c>
      <c r="C12308" s="399" t="s">
        <v>16729</v>
      </c>
      <c r="D12308" s="401">
        <v>118.23</v>
      </c>
    </row>
    <row r="12309" spans="1:4" x14ac:dyDescent="0.25">
      <c r="A12309" s="399">
        <v>10781</v>
      </c>
      <c r="B12309" s="400" t="s">
        <v>18673</v>
      </c>
      <c r="C12309" s="399" t="s">
        <v>16729</v>
      </c>
      <c r="D12309" s="401">
        <v>16.03</v>
      </c>
    </row>
    <row r="12310" spans="1:4" x14ac:dyDescent="0.25">
      <c r="A12310" s="399">
        <v>11480</v>
      </c>
      <c r="B12310" s="400" t="s">
        <v>18674</v>
      </c>
      <c r="C12310" s="399" t="s">
        <v>84</v>
      </c>
      <c r="D12310" s="401">
        <v>148.88999999999999</v>
      </c>
    </row>
    <row r="12311" spans="1:4" x14ac:dyDescent="0.25">
      <c r="A12311" s="399">
        <v>43612</v>
      </c>
      <c r="B12311" s="400" t="s">
        <v>18675</v>
      </c>
      <c r="C12311" s="399" t="s">
        <v>84</v>
      </c>
      <c r="D12311" s="401">
        <v>117.19</v>
      </c>
    </row>
    <row r="12312" spans="1:4" x14ac:dyDescent="0.25">
      <c r="A12312" s="399">
        <v>43613</v>
      </c>
      <c r="B12312" s="400" t="s">
        <v>18676</v>
      </c>
      <c r="C12312" s="399" t="s">
        <v>84</v>
      </c>
      <c r="D12312" s="401">
        <v>97.02</v>
      </c>
    </row>
    <row r="12313" spans="1:4" x14ac:dyDescent="0.25">
      <c r="A12313" s="399">
        <v>11469</v>
      </c>
      <c r="B12313" s="400" t="s">
        <v>18677</v>
      </c>
      <c r="C12313" s="399" t="s">
        <v>16729</v>
      </c>
      <c r="D12313" s="401">
        <v>15.89</v>
      </c>
    </row>
    <row r="12314" spans="1:4" x14ac:dyDescent="0.25">
      <c r="A12314" s="399">
        <v>11468</v>
      </c>
      <c r="B12314" s="400" t="s">
        <v>18678</v>
      </c>
      <c r="C12314" s="399" t="s">
        <v>16729</v>
      </c>
      <c r="D12314" s="401">
        <v>15.9</v>
      </c>
    </row>
    <row r="12315" spans="1:4" x14ac:dyDescent="0.25">
      <c r="A12315" s="399">
        <v>11484</v>
      </c>
      <c r="B12315" s="400" t="s">
        <v>18679</v>
      </c>
      <c r="C12315" s="399" t="s">
        <v>16729</v>
      </c>
      <c r="D12315" s="401">
        <v>69.849999999999994</v>
      </c>
    </row>
    <row r="12316" spans="1:4" x14ac:dyDescent="0.25">
      <c r="A12316" s="399">
        <v>38155</v>
      </c>
      <c r="B12316" s="400" t="s">
        <v>18680</v>
      </c>
      <c r="C12316" s="399" t="s">
        <v>16729</v>
      </c>
      <c r="D12316" s="401">
        <v>108.45</v>
      </c>
    </row>
    <row r="12317" spans="1:4" x14ac:dyDescent="0.25">
      <c r="A12317" s="399">
        <v>11467</v>
      </c>
      <c r="B12317" s="400" t="s">
        <v>18681</v>
      </c>
      <c r="C12317" s="399" t="s">
        <v>16729</v>
      </c>
      <c r="D12317" s="401">
        <v>24.78</v>
      </c>
    </row>
    <row r="12318" spans="1:4" x14ac:dyDescent="0.25">
      <c r="A12318" s="399">
        <v>38153</v>
      </c>
      <c r="B12318" s="400" t="s">
        <v>18682</v>
      </c>
      <c r="C12318" s="399" t="s">
        <v>84</v>
      </c>
      <c r="D12318" s="401">
        <v>63.3</v>
      </c>
    </row>
    <row r="12319" spans="1:4" x14ac:dyDescent="0.25">
      <c r="A12319" s="399">
        <v>43607</v>
      </c>
      <c r="B12319" s="400" t="s">
        <v>18683</v>
      </c>
      <c r="C12319" s="399" t="s">
        <v>84</v>
      </c>
      <c r="D12319" s="401">
        <v>119.73</v>
      </c>
    </row>
    <row r="12320" spans="1:4" x14ac:dyDescent="0.25">
      <c r="A12320" s="399">
        <v>3080</v>
      </c>
      <c r="B12320" s="400" t="s">
        <v>18684</v>
      </c>
      <c r="C12320" s="399" t="s">
        <v>84</v>
      </c>
      <c r="D12320" s="401">
        <v>80.5</v>
      </c>
    </row>
    <row r="12321" spans="1:4" x14ac:dyDescent="0.25">
      <c r="A12321" s="399">
        <v>3081</v>
      </c>
      <c r="B12321" s="400" t="s">
        <v>18685</v>
      </c>
      <c r="C12321" s="399" t="s">
        <v>84</v>
      </c>
      <c r="D12321" s="401">
        <v>159.27000000000001</v>
      </c>
    </row>
    <row r="12322" spans="1:4" x14ac:dyDescent="0.25">
      <c r="A12322" s="399">
        <v>3090</v>
      </c>
      <c r="B12322" s="400" t="s">
        <v>18686</v>
      </c>
      <c r="C12322" s="399" t="s">
        <v>84</v>
      </c>
      <c r="D12322" s="401">
        <v>71.849999999999994</v>
      </c>
    </row>
    <row r="12323" spans="1:4" x14ac:dyDescent="0.25">
      <c r="A12323" s="399">
        <v>43611</v>
      </c>
      <c r="B12323" s="400" t="s">
        <v>18687</v>
      </c>
      <c r="C12323" s="399" t="s">
        <v>84</v>
      </c>
      <c r="D12323" s="401">
        <v>119.23</v>
      </c>
    </row>
    <row r="12324" spans="1:4" x14ac:dyDescent="0.25">
      <c r="A12324" s="399">
        <v>3103</v>
      </c>
      <c r="B12324" s="400" t="s">
        <v>18688</v>
      </c>
      <c r="C12324" s="399" t="s">
        <v>16729</v>
      </c>
      <c r="D12324" s="401">
        <v>59.57</v>
      </c>
    </row>
    <row r="12325" spans="1:4" x14ac:dyDescent="0.25">
      <c r="A12325" s="399">
        <v>3097</v>
      </c>
      <c r="B12325" s="400" t="s">
        <v>18689</v>
      </c>
      <c r="C12325" s="399" t="s">
        <v>84</v>
      </c>
      <c r="D12325" s="401">
        <v>90.13</v>
      </c>
    </row>
    <row r="12326" spans="1:4" x14ac:dyDescent="0.25">
      <c r="A12326" s="399">
        <v>3099</v>
      </c>
      <c r="B12326" s="400" t="s">
        <v>18690</v>
      </c>
      <c r="C12326" s="399" t="s">
        <v>84</v>
      </c>
      <c r="D12326" s="401">
        <v>144.32</v>
      </c>
    </row>
    <row r="12327" spans="1:4" x14ac:dyDescent="0.25">
      <c r="A12327" s="399">
        <v>38151</v>
      </c>
      <c r="B12327" s="400" t="s">
        <v>18691</v>
      </c>
      <c r="C12327" s="399" t="s">
        <v>84</v>
      </c>
      <c r="D12327" s="401">
        <v>104.63</v>
      </c>
    </row>
    <row r="12328" spans="1:4" x14ac:dyDescent="0.25">
      <c r="A12328" s="399">
        <v>38152</v>
      </c>
      <c r="B12328" s="400" t="s">
        <v>18692</v>
      </c>
      <c r="C12328" s="399" t="s">
        <v>84</v>
      </c>
      <c r="D12328" s="401">
        <v>168.78</v>
      </c>
    </row>
    <row r="12329" spans="1:4" x14ac:dyDescent="0.25">
      <c r="A12329" s="399">
        <v>43610</v>
      </c>
      <c r="B12329" s="400" t="s">
        <v>18693</v>
      </c>
      <c r="C12329" s="399" t="s">
        <v>84</v>
      </c>
      <c r="D12329" s="401">
        <v>89.43</v>
      </c>
    </row>
    <row r="12330" spans="1:4" x14ac:dyDescent="0.25">
      <c r="A12330" s="399">
        <v>3093</v>
      </c>
      <c r="B12330" s="400" t="s">
        <v>18694</v>
      </c>
      <c r="C12330" s="399" t="s">
        <v>84</v>
      </c>
      <c r="D12330" s="401">
        <v>144.32</v>
      </c>
    </row>
    <row r="12331" spans="1:4" x14ac:dyDescent="0.25">
      <c r="A12331" s="399">
        <v>38165</v>
      </c>
      <c r="B12331" s="400" t="s">
        <v>18695</v>
      </c>
      <c r="C12331" s="399" t="s">
        <v>84</v>
      </c>
      <c r="D12331" s="401">
        <v>62.9</v>
      </c>
    </row>
    <row r="12332" spans="1:4" x14ac:dyDescent="0.25">
      <c r="A12332" s="399">
        <v>38177</v>
      </c>
      <c r="B12332" s="400" t="s">
        <v>18696</v>
      </c>
      <c r="C12332" s="399" t="s">
        <v>16729</v>
      </c>
      <c r="D12332" s="401">
        <v>18.690000000000001</v>
      </c>
    </row>
    <row r="12333" spans="1:4" x14ac:dyDescent="0.25">
      <c r="A12333" s="399">
        <v>11458</v>
      </c>
      <c r="B12333" s="400" t="s">
        <v>18697</v>
      </c>
      <c r="C12333" s="399" t="s">
        <v>16729</v>
      </c>
      <c r="D12333" s="401">
        <v>22.31</v>
      </c>
    </row>
    <row r="12334" spans="1:4" x14ac:dyDescent="0.25">
      <c r="A12334" s="399">
        <v>3108</v>
      </c>
      <c r="B12334" s="400" t="s">
        <v>18698</v>
      </c>
      <c r="C12334" s="399" t="s">
        <v>16729</v>
      </c>
      <c r="D12334" s="401">
        <v>94.86</v>
      </c>
    </row>
    <row r="12335" spans="1:4" x14ac:dyDescent="0.25">
      <c r="A12335" s="399">
        <v>3105</v>
      </c>
      <c r="B12335" s="400" t="s">
        <v>18699</v>
      </c>
      <c r="C12335" s="399" t="s">
        <v>16729</v>
      </c>
      <c r="D12335" s="401">
        <v>124.07</v>
      </c>
    </row>
    <row r="12336" spans="1:4" x14ac:dyDescent="0.25">
      <c r="A12336" s="399">
        <v>38178</v>
      </c>
      <c r="B12336" s="400" t="s">
        <v>18700</v>
      </c>
      <c r="C12336" s="399" t="s">
        <v>16729</v>
      </c>
      <c r="D12336" s="401">
        <v>20.56</v>
      </c>
    </row>
    <row r="12337" spans="1:4" x14ac:dyDescent="0.25">
      <c r="A12337" s="399">
        <v>43575</v>
      </c>
      <c r="B12337" s="400" t="s">
        <v>18701</v>
      </c>
      <c r="C12337" s="399" t="s">
        <v>16729</v>
      </c>
      <c r="D12337" s="401">
        <v>44.56</v>
      </c>
    </row>
    <row r="12338" spans="1:4" x14ac:dyDescent="0.25">
      <c r="A12338" s="399">
        <v>43577</v>
      </c>
      <c r="B12338" s="400" t="s">
        <v>18702</v>
      </c>
      <c r="C12338" s="399" t="s">
        <v>16729</v>
      </c>
      <c r="D12338" s="401">
        <v>77.47</v>
      </c>
    </row>
    <row r="12339" spans="1:4" x14ac:dyDescent="0.25">
      <c r="A12339" s="399">
        <v>43458</v>
      </c>
      <c r="B12339" s="400" t="s">
        <v>18703</v>
      </c>
      <c r="C12339" s="399" t="s">
        <v>4</v>
      </c>
      <c r="D12339" s="401">
        <v>0.06</v>
      </c>
    </row>
    <row r="12340" spans="1:4" x14ac:dyDescent="0.25">
      <c r="A12340" s="399">
        <v>43470</v>
      </c>
      <c r="B12340" s="400" t="s">
        <v>18704</v>
      </c>
      <c r="C12340" s="399" t="s">
        <v>85</v>
      </c>
      <c r="D12340" s="401">
        <v>11.14</v>
      </c>
    </row>
    <row r="12341" spans="1:4" x14ac:dyDescent="0.25">
      <c r="A12341" s="399">
        <v>43459</v>
      </c>
      <c r="B12341" s="400" t="s">
        <v>18705</v>
      </c>
      <c r="C12341" s="399" t="s">
        <v>4</v>
      </c>
      <c r="D12341" s="401">
        <v>0.44</v>
      </c>
    </row>
    <row r="12342" spans="1:4" x14ac:dyDescent="0.25">
      <c r="A12342" s="399">
        <v>43471</v>
      </c>
      <c r="B12342" s="400" t="s">
        <v>18706</v>
      </c>
      <c r="C12342" s="399" t="s">
        <v>85</v>
      </c>
      <c r="D12342" s="401">
        <v>82.31</v>
      </c>
    </row>
    <row r="12343" spans="1:4" x14ac:dyDescent="0.25">
      <c r="A12343" s="399">
        <v>43460</v>
      </c>
      <c r="B12343" s="400" t="s">
        <v>18707</v>
      </c>
      <c r="C12343" s="399" t="s">
        <v>4</v>
      </c>
      <c r="D12343" s="401">
        <v>0.86</v>
      </c>
    </row>
    <row r="12344" spans="1:4" x14ac:dyDescent="0.25">
      <c r="A12344" s="399">
        <v>43472</v>
      </c>
      <c r="B12344" s="400" t="s">
        <v>18708</v>
      </c>
      <c r="C12344" s="399" t="s">
        <v>85</v>
      </c>
      <c r="D12344" s="401">
        <v>161.72999999999999</v>
      </c>
    </row>
    <row r="12345" spans="1:4" x14ac:dyDescent="0.25">
      <c r="A12345" s="399">
        <v>43461</v>
      </c>
      <c r="B12345" s="400" t="s">
        <v>18709</v>
      </c>
      <c r="C12345" s="399" t="s">
        <v>4</v>
      </c>
      <c r="D12345" s="401">
        <v>0.31</v>
      </c>
    </row>
    <row r="12346" spans="1:4" x14ac:dyDescent="0.25">
      <c r="A12346" s="399">
        <v>43473</v>
      </c>
      <c r="B12346" s="400" t="s">
        <v>18710</v>
      </c>
      <c r="C12346" s="399" t="s">
        <v>85</v>
      </c>
      <c r="D12346" s="401">
        <v>59.01</v>
      </c>
    </row>
    <row r="12347" spans="1:4" x14ac:dyDescent="0.25">
      <c r="A12347" s="399">
        <v>43463</v>
      </c>
      <c r="B12347" s="400" t="s">
        <v>18711</v>
      </c>
      <c r="C12347" s="399" t="s">
        <v>4</v>
      </c>
      <c r="D12347" s="401">
        <v>0.08</v>
      </c>
    </row>
    <row r="12348" spans="1:4" x14ac:dyDescent="0.25">
      <c r="A12348" s="399">
        <v>43475</v>
      </c>
      <c r="B12348" s="400" t="s">
        <v>18712</v>
      </c>
      <c r="C12348" s="399" t="s">
        <v>85</v>
      </c>
      <c r="D12348" s="401">
        <v>15.46</v>
      </c>
    </row>
    <row r="12349" spans="1:4" x14ac:dyDescent="0.25">
      <c r="A12349" s="399">
        <v>43462</v>
      </c>
      <c r="B12349" s="400" t="s">
        <v>18713</v>
      </c>
      <c r="C12349" s="399" t="s">
        <v>4</v>
      </c>
      <c r="D12349" s="401">
        <v>0.01</v>
      </c>
    </row>
    <row r="12350" spans="1:4" x14ac:dyDescent="0.25">
      <c r="A12350" s="399">
        <v>43474</v>
      </c>
      <c r="B12350" s="400" t="s">
        <v>18714</v>
      </c>
      <c r="C12350" s="399" t="s">
        <v>85</v>
      </c>
      <c r="D12350" s="401">
        <v>2.35</v>
      </c>
    </row>
    <row r="12351" spans="1:4" x14ac:dyDescent="0.25">
      <c r="A12351" s="399">
        <v>43464</v>
      </c>
      <c r="B12351" s="400" t="s">
        <v>18715</v>
      </c>
      <c r="C12351" s="399" t="s">
        <v>4</v>
      </c>
      <c r="D12351" s="401">
        <v>0.01</v>
      </c>
    </row>
    <row r="12352" spans="1:4" x14ac:dyDescent="0.25">
      <c r="A12352" s="399">
        <v>43476</v>
      </c>
      <c r="B12352" s="400" t="s">
        <v>18716</v>
      </c>
      <c r="C12352" s="399" t="s">
        <v>85</v>
      </c>
      <c r="D12352" s="401">
        <v>0.01</v>
      </c>
    </row>
    <row r="12353" spans="1:4" x14ac:dyDescent="0.25">
      <c r="A12353" s="399">
        <v>43465</v>
      </c>
      <c r="B12353" s="400" t="s">
        <v>18717</v>
      </c>
      <c r="C12353" s="399" t="s">
        <v>4</v>
      </c>
      <c r="D12353" s="401">
        <v>0.78</v>
      </c>
    </row>
    <row r="12354" spans="1:4" x14ac:dyDescent="0.25">
      <c r="A12354" s="399">
        <v>43477</v>
      </c>
      <c r="B12354" s="400" t="s">
        <v>18718</v>
      </c>
      <c r="C12354" s="399" t="s">
        <v>85</v>
      </c>
      <c r="D12354" s="401">
        <v>147.87</v>
      </c>
    </row>
    <row r="12355" spans="1:4" x14ac:dyDescent="0.25">
      <c r="A12355" s="399">
        <v>43466</v>
      </c>
      <c r="B12355" s="400" t="s">
        <v>18719</v>
      </c>
      <c r="C12355" s="399" t="s">
        <v>4</v>
      </c>
      <c r="D12355" s="401">
        <v>2.0499999999999998</v>
      </c>
    </row>
    <row r="12356" spans="1:4" x14ac:dyDescent="0.25">
      <c r="A12356" s="399">
        <v>43478</v>
      </c>
      <c r="B12356" s="400" t="s">
        <v>18720</v>
      </c>
      <c r="C12356" s="399" t="s">
        <v>85</v>
      </c>
      <c r="D12356" s="401">
        <v>387.36</v>
      </c>
    </row>
    <row r="12357" spans="1:4" x14ac:dyDescent="0.25">
      <c r="A12357" s="399">
        <v>43467</v>
      </c>
      <c r="B12357" s="400" t="s">
        <v>18721</v>
      </c>
      <c r="C12357" s="399" t="s">
        <v>4</v>
      </c>
      <c r="D12357" s="401">
        <v>0.61</v>
      </c>
    </row>
    <row r="12358" spans="1:4" x14ac:dyDescent="0.25">
      <c r="A12358" s="399">
        <v>43479</v>
      </c>
      <c r="B12358" s="400" t="s">
        <v>18722</v>
      </c>
      <c r="C12358" s="399" t="s">
        <v>85</v>
      </c>
      <c r="D12358" s="401">
        <v>114.77</v>
      </c>
    </row>
    <row r="12359" spans="1:4" x14ac:dyDescent="0.25">
      <c r="A12359" s="399">
        <v>43468</v>
      </c>
      <c r="B12359" s="400" t="s">
        <v>18723</v>
      </c>
      <c r="C12359" s="399" t="s">
        <v>4</v>
      </c>
      <c r="D12359" s="401">
        <v>1.21</v>
      </c>
    </row>
    <row r="12360" spans="1:4" x14ac:dyDescent="0.25">
      <c r="A12360" s="399">
        <v>43480</v>
      </c>
      <c r="B12360" s="400" t="s">
        <v>18724</v>
      </c>
      <c r="C12360" s="399" t="s">
        <v>85</v>
      </c>
      <c r="D12360" s="401">
        <v>228.92</v>
      </c>
    </row>
    <row r="12361" spans="1:4" x14ac:dyDescent="0.25">
      <c r="A12361" s="399">
        <v>43469</v>
      </c>
      <c r="B12361" s="400" t="s">
        <v>18725</v>
      </c>
      <c r="C12361" s="399" t="s">
        <v>4</v>
      </c>
      <c r="D12361" s="401">
        <v>0.05</v>
      </c>
    </row>
    <row r="12362" spans="1:4" x14ac:dyDescent="0.25">
      <c r="A12362" s="399">
        <v>43481</v>
      </c>
      <c r="B12362" s="400" t="s">
        <v>18726</v>
      </c>
      <c r="C12362" s="399" t="s">
        <v>85</v>
      </c>
      <c r="D12362" s="401">
        <v>9.89</v>
      </c>
    </row>
    <row r="12363" spans="1:4" x14ac:dyDescent="0.25">
      <c r="A12363" s="399">
        <v>45204</v>
      </c>
      <c r="B12363" s="400" t="s">
        <v>21686</v>
      </c>
      <c r="C12363" s="399" t="s">
        <v>16729</v>
      </c>
      <c r="D12363" s="401">
        <v>42</v>
      </c>
    </row>
    <row r="12364" spans="1:4" x14ac:dyDescent="0.25">
      <c r="A12364" s="399">
        <v>3119</v>
      </c>
      <c r="B12364" s="400" t="s">
        <v>18727</v>
      </c>
      <c r="C12364" s="399" t="s">
        <v>16729</v>
      </c>
      <c r="D12364" s="401">
        <v>2.41</v>
      </c>
    </row>
    <row r="12365" spans="1:4" x14ac:dyDescent="0.25">
      <c r="A12365" s="399">
        <v>3122</v>
      </c>
      <c r="B12365" s="400" t="s">
        <v>18728</v>
      </c>
      <c r="C12365" s="399" t="s">
        <v>16729</v>
      </c>
      <c r="D12365" s="401">
        <v>4.91</v>
      </c>
    </row>
    <row r="12366" spans="1:4" x14ac:dyDescent="0.25">
      <c r="A12366" s="399">
        <v>3121</v>
      </c>
      <c r="B12366" s="400" t="s">
        <v>18729</v>
      </c>
      <c r="C12366" s="399" t="s">
        <v>16729</v>
      </c>
      <c r="D12366" s="401">
        <v>5.57</v>
      </c>
    </row>
    <row r="12367" spans="1:4" x14ac:dyDescent="0.25">
      <c r="A12367" s="399">
        <v>3120</v>
      </c>
      <c r="B12367" s="400" t="s">
        <v>18730</v>
      </c>
      <c r="C12367" s="399" t="s">
        <v>16729</v>
      </c>
      <c r="D12367" s="401">
        <v>10.56</v>
      </c>
    </row>
    <row r="12368" spans="1:4" x14ac:dyDescent="0.25">
      <c r="A12368" s="399">
        <v>11455</v>
      </c>
      <c r="B12368" s="400" t="s">
        <v>18731</v>
      </c>
      <c r="C12368" s="399" t="s">
        <v>16729</v>
      </c>
      <c r="D12368" s="401">
        <v>15.27</v>
      </c>
    </row>
    <row r="12369" spans="1:4" x14ac:dyDescent="0.25">
      <c r="A12369" s="399">
        <v>11456</v>
      </c>
      <c r="B12369" s="400" t="s">
        <v>18732</v>
      </c>
      <c r="C12369" s="399" t="s">
        <v>16729</v>
      </c>
      <c r="D12369" s="401">
        <v>18.260000000000002</v>
      </c>
    </row>
    <row r="12370" spans="1:4" x14ac:dyDescent="0.25">
      <c r="A12370" s="399">
        <v>3107</v>
      </c>
      <c r="B12370" s="400" t="s">
        <v>18733</v>
      </c>
      <c r="C12370" s="399" t="s">
        <v>16729</v>
      </c>
      <c r="D12370" s="401">
        <v>7.7</v>
      </c>
    </row>
    <row r="12371" spans="1:4" x14ac:dyDescent="0.25">
      <c r="A12371" s="399">
        <v>43583</v>
      </c>
      <c r="B12371" s="400" t="s">
        <v>18734</v>
      </c>
      <c r="C12371" s="399" t="s">
        <v>16729</v>
      </c>
      <c r="D12371" s="401">
        <v>8.69</v>
      </c>
    </row>
    <row r="12372" spans="1:4" x14ac:dyDescent="0.25">
      <c r="A12372" s="399">
        <v>43586</v>
      </c>
      <c r="B12372" s="400" t="s">
        <v>18735</v>
      </c>
      <c r="C12372" s="399" t="s">
        <v>16729</v>
      </c>
      <c r="D12372" s="401">
        <v>8.9</v>
      </c>
    </row>
    <row r="12373" spans="1:4" x14ac:dyDescent="0.25">
      <c r="A12373" s="399">
        <v>11461</v>
      </c>
      <c r="B12373" s="400" t="s">
        <v>18736</v>
      </c>
      <c r="C12373" s="399" t="s">
        <v>16729</v>
      </c>
      <c r="D12373" s="401">
        <v>9.6999999999999993</v>
      </c>
    </row>
    <row r="12374" spans="1:4" x14ac:dyDescent="0.25">
      <c r="A12374" s="399">
        <v>43587</v>
      </c>
      <c r="B12374" s="400" t="s">
        <v>18737</v>
      </c>
      <c r="C12374" s="399" t="s">
        <v>16729</v>
      </c>
      <c r="D12374" s="401">
        <v>11.19</v>
      </c>
    </row>
    <row r="12375" spans="1:4" x14ac:dyDescent="0.25">
      <c r="A12375" s="399">
        <v>3106</v>
      </c>
      <c r="B12375" s="400" t="s">
        <v>18738</v>
      </c>
      <c r="C12375" s="399" t="s">
        <v>16729</v>
      </c>
      <c r="D12375" s="401">
        <v>14.2</v>
      </c>
    </row>
    <row r="12376" spans="1:4" x14ac:dyDescent="0.25">
      <c r="A12376" s="399">
        <v>44539</v>
      </c>
      <c r="B12376" s="400" t="s">
        <v>21687</v>
      </c>
      <c r="C12376" s="399" t="s">
        <v>69</v>
      </c>
      <c r="D12376" s="401">
        <v>3.1</v>
      </c>
    </row>
    <row r="12377" spans="1:4" x14ac:dyDescent="0.25">
      <c r="A12377" s="399">
        <v>3123</v>
      </c>
      <c r="B12377" s="400" t="s">
        <v>18739</v>
      </c>
      <c r="C12377" s="399" t="s">
        <v>69</v>
      </c>
      <c r="D12377" s="401">
        <v>2.89</v>
      </c>
    </row>
    <row r="12378" spans="1:4" x14ac:dyDescent="0.25">
      <c r="A12378" s="399">
        <v>38125</v>
      </c>
      <c r="B12378" s="400" t="s">
        <v>18740</v>
      </c>
      <c r="C12378" s="399" t="s">
        <v>69</v>
      </c>
      <c r="D12378" s="401">
        <v>1.71</v>
      </c>
    </row>
    <row r="12379" spans="1:4" x14ac:dyDescent="0.25">
      <c r="A12379" s="399">
        <v>39014</v>
      </c>
      <c r="B12379" s="400" t="s">
        <v>18741</v>
      </c>
      <c r="C12379" s="399" t="s">
        <v>69</v>
      </c>
      <c r="D12379" s="401">
        <v>9.32</v>
      </c>
    </row>
    <row r="12380" spans="1:4" x14ac:dyDescent="0.25">
      <c r="A12380" s="399">
        <v>39365</v>
      </c>
      <c r="B12380" s="400" t="s">
        <v>18742</v>
      </c>
      <c r="C12380" s="399" t="s">
        <v>16729</v>
      </c>
      <c r="D12380" s="401">
        <v>1905.91</v>
      </c>
    </row>
    <row r="12381" spans="1:4" x14ac:dyDescent="0.25">
      <c r="A12381" s="399">
        <v>39366</v>
      </c>
      <c r="B12381" s="400" t="s">
        <v>18743</v>
      </c>
      <c r="C12381" s="399" t="s">
        <v>16729</v>
      </c>
      <c r="D12381" s="401">
        <v>2891.58</v>
      </c>
    </row>
    <row r="12382" spans="1:4" x14ac:dyDescent="0.25">
      <c r="A12382" s="399">
        <v>39367</v>
      </c>
      <c r="B12382" s="400" t="s">
        <v>18744</v>
      </c>
      <c r="C12382" s="399" t="s">
        <v>16729</v>
      </c>
      <c r="D12382" s="401">
        <v>4954.53</v>
      </c>
    </row>
    <row r="12383" spans="1:4" x14ac:dyDescent="0.25">
      <c r="A12383" s="399">
        <v>45263</v>
      </c>
      <c r="B12383" s="400" t="s">
        <v>21631</v>
      </c>
      <c r="C12383" s="399" t="s">
        <v>16729</v>
      </c>
      <c r="D12383" s="401">
        <v>19.29</v>
      </c>
    </row>
    <row r="12384" spans="1:4" x14ac:dyDescent="0.25">
      <c r="A12384" s="399">
        <v>37394</v>
      </c>
      <c r="B12384" s="400" t="s">
        <v>18745</v>
      </c>
      <c r="C12384" s="399" t="s">
        <v>13346</v>
      </c>
      <c r="D12384" s="401">
        <v>47.24</v>
      </c>
    </row>
    <row r="12385" spans="1:4" x14ac:dyDescent="0.25">
      <c r="A12385" s="399">
        <v>14146</v>
      </c>
      <c r="B12385" s="400" t="s">
        <v>18746</v>
      </c>
      <c r="C12385" s="399" t="s">
        <v>13346</v>
      </c>
      <c r="D12385" s="401">
        <v>75.97</v>
      </c>
    </row>
    <row r="12386" spans="1:4" x14ac:dyDescent="0.25">
      <c r="A12386" s="399">
        <v>938</v>
      </c>
      <c r="B12386" s="400" t="s">
        <v>18747</v>
      </c>
      <c r="C12386" s="399" t="s">
        <v>74</v>
      </c>
      <c r="D12386" s="401">
        <v>1.63</v>
      </c>
    </row>
    <row r="12387" spans="1:4" x14ac:dyDescent="0.25">
      <c r="A12387" s="399">
        <v>937</v>
      </c>
      <c r="B12387" s="400" t="s">
        <v>18748</v>
      </c>
      <c r="C12387" s="399" t="s">
        <v>74</v>
      </c>
      <c r="D12387" s="401">
        <v>9.51</v>
      </c>
    </row>
    <row r="12388" spans="1:4" x14ac:dyDescent="0.25">
      <c r="A12388" s="399">
        <v>939</v>
      </c>
      <c r="B12388" s="400" t="s">
        <v>18749</v>
      </c>
      <c r="C12388" s="399" t="s">
        <v>74</v>
      </c>
      <c r="D12388" s="401">
        <v>2.64</v>
      </c>
    </row>
    <row r="12389" spans="1:4" x14ac:dyDescent="0.25">
      <c r="A12389" s="399">
        <v>944</v>
      </c>
      <c r="B12389" s="400" t="s">
        <v>18750</v>
      </c>
      <c r="C12389" s="399" t="s">
        <v>74</v>
      </c>
      <c r="D12389" s="401">
        <v>4.17</v>
      </c>
    </row>
    <row r="12390" spans="1:4" x14ac:dyDescent="0.25">
      <c r="A12390" s="399">
        <v>940</v>
      </c>
      <c r="B12390" s="400" t="s">
        <v>18751</v>
      </c>
      <c r="C12390" s="399" t="s">
        <v>74</v>
      </c>
      <c r="D12390" s="401">
        <v>6.02</v>
      </c>
    </row>
    <row r="12391" spans="1:4" x14ac:dyDescent="0.25">
      <c r="A12391" s="399">
        <v>44397</v>
      </c>
      <c r="B12391" s="400" t="s">
        <v>18752</v>
      </c>
      <c r="C12391" s="399" t="s">
        <v>74</v>
      </c>
      <c r="D12391" s="401">
        <v>3.94</v>
      </c>
    </row>
    <row r="12392" spans="1:4" x14ac:dyDescent="0.25">
      <c r="A12392" s="399">
        <v>406</v>
      </c>
      <c r="B12392" s="400" t="s">
        <v>18753</v>
      </c>
      <c r="C12392" s="399" t="s">
        <v>16729</v>
      </c>
      <c r="D12392" s="401">
        <v>83.4</v>
      </c>
    </row>
    <row r="12393" spans="1:4" x14ac:dyDescent="0.25">
      <c r="A12393" s="399">
        <v>42529</v>
      </c>
      <c r="B12393" s="400" t="s">
        <v>18754</v>
      </c>
      <c r="C12393" s="399" t="s">
        <v>74</v>
      </c>
      <c r="D12393" s="401">
        <v>1.48</v>
      </c>
    </row>
    <row r="12394" spans="1:4" x14ac:dyDescent="0.25">
      <c r="A12394" s="399">
        <v>39634</v>
      </c>
      <c r="B12394" s="400" t="s">
        <v>18755</v>
      </c>
      <c r="C12394" s="399" t="s">
        <v>74</v>
      </c>
      <c r="D12394" s="401">
        <v>5.0599999999999996</v>
      </c>
    </row>
    <row r="12395" spans="1:4" x14ac:dyDescent="0.25">
      <c r="A12395" s="399">
        <v>39701</v>
      </c>
      <c r="B12395" s="400" t="s">
        <v>18756</v>
      </c>
      <c r="C12395" s="399" t="s">
        <v>16729</v>
      </c>
      <c r="D12395" s="401">
        <v>101.02</v>
      </c>
    </row>
    <row r="12396" spans="1:4" x14ac:dyDescent="0.25">
      <c r="A12396" s="399">
        <v>12815</v>
      </c>
      <c r="B12396" s="400" t="s">
        <v>18757</v>
      </c>
      <c r="C12396" s="399" t="s">
        <v>16729</v>
      </c>
      <c r="D12396" s="401">
        <v>14.35</v>
      </c>
    </row>
    <row r="12397" spans="1:4" x14ac:dyDescent="0.25">
      <c r="A12397" s="399">
        <v>39431</v>
      </c>
      <c r="B12397" s="400" t="s">
        <v>18758</v>
      </c>
      <c r="C12397" s="399" t="s">
        <v>74</v>
      </c>
      <c r="D12397" s="401">
        <v>0.31</v>
      </c>
    </row>
    <row r="12398" spans="1:4" x14ac:dyDescent="0.25">
      <c r="A12398" s="399">
        <v>39432</v>
      </c>
      <c r="B12398" s="400" t="s">
        <v>18759</v>
      </c>
      <c r="C12398" s="399" t="s">
        <v>74</v>
      </c>
      <c r="D12398" s="401">
        <v>2.75</v>
      </c>
    </row>
    <row r="12399" spans="1:4" x14ac:dyDescent="0.25">
      <c r="A12399" s="399">
        <v>20111</v>
      </c>
      <c r="B12399" s="400" t="s">
        <v>18760</v>
      </c>
      <c r="C12399" s="399" t="s">
        <v>16729</v>
      </c>
      <c r="D12399" s="401">
        <v>20.88</v>
      </c>
    </row>
    <row r="12400" spans="1:4" x14ac:dyDescent="0.25">
      <c r="A12400" s="399">
        <v>21127</v>
      </c>
      <c r="B12400" s="400" t="s">
        <v>18761</v>
      </c>
      <c r="C12400" s="399" t="s">
        <v>16729</v>
      </c>
      <c r="D12400" s="401">
        <v>7.89</v>
      </c>
    </row>
    <row r="12401" spans="1:4" x14ac:dyDescent="0.25">
      <c r="A12401" s="399">
        <v>404</v>
      </c>
      <c r="B12401" s="400" t="s">
        <v>18762</v>
      </c>
      <c r="C12401" s="399" t="s">
        <v>74</v>
      </c>
      <c r="D12401" s="401">
        <v>2.84</v>
      </c>
    </row>
    <row r="12402" spans="1:4" x14ac:dyDescent="0.25">
      <c r="A12402" s="399">
        <v>14151</v>
      </c>
      <c r="B12402" s="400" t="s">
        <v>18763</v>
      </c>
      <c r="C12402" s="399" t="s">
        <v>16729</v>
      </c>
      <c r="D12402" s="401">
        <v>54.6</v>
      </c>
    </row>
    <row r="12403" spans="1:4" x14ac:dyDescent="0.25">
      <c r="A12403" s="399">
        <v>14153</v>
      </c>
      <c r="B12403" s="400" t="s">
        <v>18764</v>
      </c>
      <c r="C12403" s="399" t="s">
        <v>16729</v>
      </c>
      <c r="D12403" s="401">
        <v>61.72</v>
      </c>
    </row>
    <row r="12404" spans="1:4" x14ac:dyDescent="0.25">
      <c r="A12404" s="399">
        <v>14152</v>
      </c>
      <c r="B12404" s="400" t="s">
        <v>18765</v>
      </c>
      <c r="C12404" s="399" t="s">
        <v>16729</v>
      </c>
      <c r="D12404" s="401">
        <v>47.38</v>
      </c>
    </row>
    <row r="12405" spans="1:4" x14ac:dyDescent="0.25">
      <c r="A12405" s="399">
        <v>14154</v>
      </c>
      <c r="B12405" s="400" t="s">
        <v>18766</v>
      </c>
      <c r="C12405" s="399" t="s">
        <v>16729</v>
      </c>
      <c r="D12405" s="401">
        <v>165.85</v>
      </c>
    </row>
    <row r="12406" spans="1:4" x14ac:dyDescent="0.25">
      <c r="A12406" s="399">
        <v>3146</v>
      </c>
      <c r="B12406" s="400" t="s">
        <v>18767</v>
      </c>
      <c r="C12406" s="399" t="s">
        <v>16729</v>
      </c>
      <c r="D12406" s="401">
        <v>2.6</v>
      </c>
    </row>
    <row r="12407" spans="1:4" x14ac:dyDescent="0.25">
      <c r="A12407" s="399">
        <v>3143</v>
      </c>
      <c r="B12407" s="400" t="s">
        <v>21688</v>
      </c>
      <c r="C12407" s="399" t="s">
        <v>16729</v>
      </c>
      <c r="D12407" s="401">
        <v>5.91</v>
      </c>
    </row>
    <row r="12408" spans="1:4" x14ac:dyDescent="0.25">
      <c r="A12408" s="399">
        <v>3148</v>
      </c>
      <c r="B12408" s="400" t="s">
        <v>18768</v>
      </c>
      <c r="C12408" s="399" t="s">
        <v>16729</v>
      </c>
      <c r="D12408" s="401">
        <v>9.58</v>
      </c>
    </row>
    <row r="12409" spans="1:4" x14ac:dyDescent="0.25">
      <c r="A12409" s="399">
        <v>4310</v>
      </c>
      <c r="B12409" s="400" t="s">
        <v>18769</v>
      </c>
      <c r="C12409" s="399" t="s">
        <v>16729</v>
      </c>
      <c r="D12409" s="401">
        <v>3.38</v>
      </c>
    </row>
    <row r="12410" spans="1:4" x14ac:dyDescent="0.25">
      <c r="A12410" s="399">
        <v>4311</v>
      </c>
      <c r="B12410" s="400" t="s">
        <v>18770</v>
      </c>
      <c r="C12410" s="399" t="s">
        <v>16729</v>
      </c>
      <c r="D12410" s="401">
        <v>2.38</v>
      </c>
    </row>
    <row r="12411" spans="1:4" x14ac:dyDescent="0.25">
      <c r="A12411" s="399">
        <v>4312</v>
      </c>
      <c r="B12411" s="400" t="s">
        <v>18771</v>
      </c>
      <c r="C12411" s="399" t="s">
        <v>16729</v>
      </c>
      <c r="D12411" s="401">
        <v>3.33</v>
      </c>
    </row>
    <row r="12412" spans="1:4" x14ac:dyDescent="0.25">
      <c r="A12412" s="399">
        <v>13261</v>
      </c>
      <c r="B12412" s="400" t="s">
        <v>18772</v>
      </c>
      <c r="C12412" s="399" t="s">
        <v>16729</v>
      </c>
      <c r="D12412" s="401">
        <v>2.6</v>
      </c>
    </row>
    <row r="12413" spans="1:4" x14ac:dyDescent="0.25">
      <c r="A12413" s="399">
        <v>3272</v>
      </c>
      <c r="B12413" s="400" t="s">
        <v>18773</v>
      </c>
      <c r="C12413" s="399" t="s">
        <v>16729</v>
      </c>
      <c r="D12413" s="401">
        <v>55.12</v>
      </c>
    </row>
    <row r="12414" spans="1:4" x14ac:dyDescent="0.25">
      <c r="A12414" s="399">
        <v>3265</v>
      </c>
      <c r="B12414" s="400" t="s">
        <v>18774</v>
      </c>
      <c r="C12414" s="399" t="s">
        <v>16729</v>
      </c>
      <c r="D12414" s="401">
        <v>43.79</v>
      </c>
    </row>
    <row r="12415" spans="1:4" x14ac:dyDescent="0.25">
      <c r="A12415" s="399">
        <v>3264</v>
      </c>
      <c r="B12415" s="400" t="s">
        <v>18775</v>
      </c>
      <c r="C12415" s="399" t="s">
        <v>16729</v>
      </c>
      <c r="D12415" s="401">
        <v>31.49</v>
      </c>
    </row>
    <row r="12416" spans="1:4" x14ac:dyDescent="0.25">
      <c r="A12416" s="399">
        <v>3262</v>
      </c>
      <c r="B12416" s="400" t="s">
        <v>18776</v>
      </c>
      <c r="C12416" s="399" t="s">
        <v>16729</v>
      </c>
      <c r="D12416" s="401">
        <v>19.170000000000002</v>
      </c>
    </row>
    <row r="12417" spans="1:4" x14ac:dyDescent="0.25">
      <c r="A12417" s="399">
        <v>3267</v>
      </c>
      <c r="B12417" s="400" t="s">
        <v>18777</v>
      </c>
      <c r="C12417" s="399" t="s">
        <v>16729</v>
      </c>
      <c r="D12417" s="401">
        <v>102.84</v>
      </c>
    </row>
    <row r="12418" spans="1:4" x14ac:dyDescent="0.25">
      <c r="A12418" s="399">
        <v>3266</v>
      </c>
      <c r="B12418" s="400" t="s">
        <v>18778</v>
      </c>
      <c r="C12418" s="399" t="s">
        <v>16729</v>
      </c>
      <c r="D12418" s="401">
        <v>65.430000000000007</v>
      </c>
    </row>
    <row r="12419" spans="1:4" x14ac:dyDescent="0.25">
      <c r="A12419" s="399">
        <v>3268</v>
      </c>
      <c r="B12419" s="400" t="s">
        <v>18779</v>
      </c>
      <c r="C12419" s="399" t="s">
        <v>16729</v>
      </c>
      <c r="D12419" s="401">
        <v>139.04</v>
      </c>
    </row>
    <row r="12420" spans="1:4" x14ac:dyDescent="0.25">
      <c r="A12420" s="399">
        <v>3263</v>
      </c>
      <c r="B12420" s="400" t="s">
        <v>18780</v>
      </c>
      <c r="C12420" s="399" t="s">
        <v>16729</v>
      </c>
      <c r="D12420" s="401">
        <v>26.18</v>
      </c>
    </row>
    <row r="12421" spans="1:4" x14ac:dyDescent="0.25">
      <c r="A12421" s="399">
        <v>3271</v>
      </c>
      <c r="B12421" s="400" t="s">
        <v>18781</v>
      </c>
      <c r="C12421" s="399" t="s">
        <v>16729</v>
      </c>
      <c r="D12421" s="401">
        <v>205.56</v>
      </c>
    </row>
    <row r="12422" spans="1:4" x14ac:dyDescent="0.25">
      <c r="A12422" s="399">
        <v>3270</v>
      </c>
      <c r="B12422" s="400" t="s">
        <v>18782</v>
      </c>
      <c r="C12422" s="399" t="s">
        <v>16729</v>
      </c>
      <c r="D12422" s="401">
        <v>345.35</v>
      </c>
    </row>
    <row r="12423" spans="1:4" x14ac:dyDescent="0.25">
      <c r="A12423" s="399">
        <v>45256</v>
      </c>
      <c r="B12423" s="400" t="s">
        <v>21632</v>
      </c>
      <c r="C12423" s="399" t="s">
        <v>16729</v>
      </c>
      <c r="D12423" s="401">
        <v>26.24</v>
      </c>
    </row>
    <row r="12424" spans="1:4" x14ac:dyDescent="0.25">
      <c r="A12424" s="399">
        <v>3275</v>
      </c>
      <c r="B12424" s="400" t="s">
        <v>18783</v>
      </c>
      <c r="C12424" s="399" t="s">
        <v>75</v>
      </c>
      <c r="D12424" s="401">
        <v>133.35</v>
      </c>
    </row>
    <row r="12425" spans="1:4" x14ac:dyDescent="0.25">
      <c r="A12425" s="399">
        <v>39512</v>
      </c>
      <c r="B12425" s="400" t="s">
        <v>18784</v>
      </c>
      <c r="C12425" s="399" t="s">
        <v>75</v>
      </c>
      <c r="D12425" s="401">
        <v>136.97</v>
      </c>
    </row>
    <row r="12426" spans="1:4" x14ac:dyDescent="0.25">
      <c r="A12426" s="399">
        <v>39511</v>
      </c>
      <c r="B12426" s="400" t="s">
        <v>18785</v>
      </c>
      <c r="C12426" s="399" t="s">
        <v>75</v>
      </c>
      <c r="D12426" s="401">
        <v>149.4</v>
      </c>
    </row>
    <row r="12427" spans="1:4" x14ac:dyDescent="0.25">
      <c r="A12427" s="399">
        <v>39513</v>
      </c>
      <c r="B12427" s="400" t="s">
        <v>18786</v>
      </c>
      <c r="C12427" s="399" t="s">
        <v>75</v>
      </c>
      <c r="D12427" s="401">
        <v>160.24</v>
      </c>
    </row>
    <row r="12428" spans="1:4" x14ac:dyDescent="0.25">
      <c r="A12428" s="399">
        <v>3286</v>
      </c>
      <c r="B12428" s="400" t="s">
        <v>18787</v>
      </c>
      <c r="C12428" s="399" t="s">
        <v>75</v>
      </c>
      <c r="D12428" s="401">
        <v>92.64</v>
      </c>
    </row>
    <row r="12429" spans="1:4" x14ac:dyDescent="0.25">
      <c r="A12429" s="399">
        <v>3287</v>
      </c>
      <c r="B12429" s="400" t="s">
        <v>18788</v>
      </c>
      <c r="C12429" s="399" t="s">
        <v>75</v>
      </c>
      <c r="D12429" s="401">
        <v>140</v>
      </c>
    </row>
    <row r="12430" spans="1:4" x14ac:dyDescent="0.25">
      <c r="A12430" s="399">
        <v>3283</v>
      </c>
      <c r="B12430" s="400" t="s">
        <v>18789</v>
      </c>
      <c r="C12430" s="399" t="s">
        <v>75</v>
      </c>
      <c r="D12430" s="401">
        <v>29.41</v>
      </c>
    </row>
    <row r="12431" spans="1:4" x14ac:dyDescent="0.25">
      <c r="A12431" s="399">
        <v>11587</v>
      </c>
      <c r="B12431" s="400" t="s">
        <v>18790</v>
      </c>
      <c r="C12431" s="399" t="s">
        <v>75</v>
      </c>
      <c r="D12431" s="401">
        <v>91.44</v>
      </c>
    </row>
    <row r="12432" spans="1:4" x14ac:dyDescent="0.25">
      <c r="A12432" s="399">
        <v>36225</v>
      </c>
      <c r="B12432" s="400" t="s">
        <v>18791</v>
      </c>
      <c r="C12432" s="399" t="s">
        <v>75</v>
      </c>
      <c r="D12432" s="401">
        <v>37.14</v>
      </c>
    </row>
    <row r="12433" spans="1:4" x14ac:dyDescent="0.25">
      <c r="A12433" s="399">
        <v>36230</v>
      </c>
      <c r="B12433" s="400" t="s">
        <v>18792</v>
      </c>
      <c r="C12433" s="399" t="s">
        <v>75</v>
      </c>
      <c r="D12433" s="401">
        <v>27.29</v>
      </c>
    </row>
    <row r="12434" spans="1:4" x14ac:dyDescent="0.25">
      <c r="A12434" s="399">
        <v>36238</v>
      </c>
      <c r="B12434" s="400" t="s">
        <v>18793</v>
      </c>
      <c r="C12434" s="399" t="s">
        <v>75</v>
      </c>
      <c r="D12434" s="401">
        <v>26.67</v>
      </c>
    </row>
    <row r="12435" spans="1:4" x14ac:dyDescent="0.25">
      <c r="A12435" s="399">
        <v>39363</v>
      </c>
      <c r="B12435" s="400" t="s">
        <v>18794</v>
      </c>
      <c r="C12435" s="399" t="s">
        <v>16729</v>
      </c>
      <c r="D12435" s="401">
        <v>5617.98</v>
      </c>
    </row>
    <row r="12436" spans="1:4" x14ac:dyDescent="0.25">
      <c r="A12436" s="399">
        <v>39361</v>
      </c>
      <c r="B12436" s="400" t="s">
        <v>18795</v>
      </c>
      <c r="C12436" s="399" t="s">
        <v>16729</v>
      </c>
      <c r="D12436" s="401">
        <v>1716.33</v>
      </c>
    </row>
    <row r="12437" spans="1:4" x14ac:dyDescent="0.25">
      <c r="A12437" s="399">
        <v>39362</v>
      </c>
      <c r="B12437" s="400" t="s">
        <v>18796</v>
      </c>
      <c r="C12437" s="399" t="s">
        <v>16729</v>
      </c>
      <c r="D12437" s="401">
        <v>3031.99</v>
      </c>
    </row>
    <row r="12438" spans="1:4" x14ac:dyDescent="0.25">
      <c r="A12438" s="399">
        <v>39364</v>
      </c>
      <c r="B12438" s="400" t="s">
        <v>18797</v>
      </c>
      <c r="C12438" s="399" t="s">
        <v>16729</v>
      </c>
      <c r="D12438" s="401">
        <v>11849.81</v>
      </c>
    </row>
    <row r="12439" spans="1:4" x14ac:dyDescent="0.25">
      <c r="A12439" s="399">
        <v>14576</v>
      </c>
      <c r="B12439" s="400" t="s">
        <v>18798</v>
      </c>
      <c r="C12439" s="399" t="s">
        <v>16729</v>
      </c>
      <c r="D12439" s="401">
        <v>5449365.3700000001</v>
      </c>
    </row>
    <row r="12440" spans="1:4" x14ac:dyDescent="0.25">
      <c r="A12440" s="399">
        <v>13877</v>
      </c>
      <c r="B12440" s="400" t="s">
        <v>18799</v>
      </c>
      <c r="C12440" s="399" t="s">
        <v>16729</v>
      </c>
      <c r="D12440" s="401">
        <v>2332792.04</v>
      </c>
    </row>
    <row r="12441" spans="1:4" x14ac:dyDescent="0.25">
      <c r="A12441" s="399">
        <v>7307</v>
      </c>
      <c r="B12441" s="400" t="s">
        <v>18800</v>
      </c>
      <c r="C12441" s="399" t="s">
        <v>80</v>
      </c>
      <c r="D12441" s="401">
        <v>49.88</v>
      </c>
    </row>
    <row r="12442" spans="1:4" x14ac:dyDescent="0.25">
      <c r="A12442" s="399">
        <v>38122</v>
      </c>
      <c r="B12442" s="400" t="s">
        <v>18801</v>
      </c>
      <c r="C12442" s="399" t="s">
        <v>80</v>
      </c>
      <c r="D12442" s="401">
        <v>20.6</v>
      </c>
    </row>
    <row r="12443" spans="1:4" x14ac:dyDescent="0.25">
      <c r="A12443" s="399">
        <v>43653</v>
      </c>
      <c r="B12443" s="400" t="s">
        <v>18802</v>
      </c>
      <c r="C12443" s="399" t="s">
        <v>80</v>
      </c>
      <c r="D12443" s="401">
        <v>38.950000000000003</v>
      </c>
    </row>
    <row r="12444" spans="1:4" x14ac:dyDescent="0.25">
      <c r="A12444" s="399">
        <v>45334</v>
      </c>
      <c r="B12444" s="400" t="s">
        <v>18803</v>
      </c>
      <c r="C12444" s="399" t="s">
        <v>16729</v>
      </c>
      <c r="D12444" s="401">
        <v>29.56</v>
      </c>
    </row>
    <row r="12445" spans="1:4" x14ac:dyDescent="0.25">
      <c r="A12445" s="399">
        <v>12344</v>
      </c>
      <c r="B12445" s="400" t="s">
        <v>18804</v>
      </c>
      <c r="C12445" s="399" t="s">
        <v>16729</v>
      </c>
      <c r="D12445" s="401">
        <v>4.49</v>
      </c>
    </row>
    <row r="12446" spans="1:4" x14ac:dyDescent="0.25">
      <c r="A12446" s="399">
        <v>12343</v>
      </c>
      <c r="B12446" s="400" t="s">
        <v>18805</v>
      </c>
      <c r="C12446" s="399" t="s">
        <v>16729</v>
      </c>
      <c r="D12446" s="401">
        <v>6.96</v>
      </c>
    </row>
    <row r="12447" spans="1:4" x14ac:dyDescent="0.25">
      <c r="A12447" s="399">
        <v>3295</v>
      </c>
      <c r="B12447" s="400" t="s">
        <v>18806</v>
      </c>
      <c r="C12447" s="399" t="s">
        <v>16729</v>
      </c>
      <c r="D12447" s="401">
        <v>24.33</v>
      </c>
    </row>
    <row r="12448" spans="1:4" x14ac:dyDescent="0.25">
      <c r="A12448" s="399">
        <v>3302</v>
      </c>
      <c r="B12448" s="400" t="s">
        <v>18807</v>
      </c>
      <c r="C12448" s="399" t="s">
        <v>16729</v>
      </c>
      <c r="D12448" s="401">
        <v>25.44</v>
      </c>
    </row>
    <row r="12449" spans="1:4" x14ac:dyDescent="0.25">
      <c r="A12449" s="399">
        <v>3297</v>
      </c>
      <c r="B12449" s="400" t="s">
        <v>18808</v>
      </c>
      <c r="C12449" s="399" t="s">
        <v>16729</v>
      </c>
      <c r="D12449" s="401">
        <v>27.15</v>
      </c>
    </row>
    <row r="12450" spans="1:4" x14ac:dyDescent="0.25">
      <c r="A12450" s="399">
        <v>3294</v>
      </c>
      <c r="B12450" s="400" t="s">
        <v>18809</v>
      </c>
      <c r="C12450" s="399" t="s">
        <v>16729</v>
      </c>
      <c r="D12450" s="401">
        <v>27.57</v>
      </c>
    </row>
    <row r="12451" spans="1:4" x14ac:dyDescent="0.25">
      <c r="A12451" s="399">
        <v>3292</v>
      </c>
      <c r="B12451" s="400" t="s">
        <v>18810</v>
      </c>
      <c r="C12451" s="399" t="s">
        <v>16729</v>
      </c>
      <c r="D12451" s="401">
        <v>25.9</v>
      </c>
    </row>
    <row r="12452" spans="1:4" x14ac:dyDescent="0.25">
      <c r="A12452" s="399">
        <v>3298</v>
      </c>
      <c r="B12452" s="400" t="s">
        <v>18811</v>
      </c>
      <c r="C12452" s="399" t="s">
        <v>16729</v>
      </c>
      <c r="D12452" s="401">
        <v>60.7</v>
      </c>
    </row>
    <row r="12453" spans="1:4" x14ac:dyDescent="0.25">
      <c r="A12453" s="399">
        <v>34802</v>
      </c>
      <c r="B12453" s="400" t="s">
        <v>18812</v>
      </c>
      <c r="C12453" s="399" t="s">
        <v>16729</v>
      </c>
      <c r="D12453" s="401">
        <v>1262.8699999999999</v>
      </c>
    </row>
    <row r="12454" spans="1:4" x14ac:dyDescent="0.25">
      <c r="A12454" s="399">
        <v>11588</v>
      </c>
      <c r="B12454" s="400" t="s">
        <v>18813</v>
      </c>
      <c r="C12454" s="399" t="s">
        <v>16729</v>
      </c>
      <c r="D12454" s="401">
        <v>1362.43</v>
      </c>
    </row>
    <row r="12455" spans="1:4" x14ac:dyDescent="0.25">
      <c r="A12455" s="399">
        <v>34383</v>
      </c>
      <c r="B12455" s="400" t="s">
        <v>18814</v>
      </c>
      <c r="C12455" s="399" t="s">
        <v>16729</v>
      </c>
      <c r="D12455" s="401">
        <v>1498.78</v>
      </c>
    </row>
    <row r="12456" spans="1:4" x14ac:dyDescent="0.25">
      <c r="A12456" s="399">
        <v>40451</v>
      </c>
      <c r="B12456" s="400" t="s">
        <v>18815</v>
      </c>
      <c r="C12456" s="399" t="s">
        <v>75</v>
      </c>
      <c r="D12456" s="401">
        <v>121.15</v>
      </c>
    </row>
    <row r="12457" spans="1:4" x14ac:dyDescent="0.25">
      <c r="A12457" s="399">
        <v>40453</v>
      </c>
      <c r="B12457" s="400" t="s">
        <v>18816</v>
      </c>
      <c r="C12457" s="399" t="s">
        <v>75</v>
      </c>
      <c r="D12457" s="401">
        <v>131.08000000000001</v>
      </c>
    </row>
    <row r="12458" spans="1:4" x14ac:dyDescent="0.25">
      <c r="A12458" s="399">
        <v>40452</v>
      </c>
      <c r="B12458" s="400" t="s">
        <v>18817</v>
      </c>
      <c r="C12458" s="399" t="s">
        <v>75</v>
      </c>
      <c r="D12458" s="401">
        <v>143.78</v>
      </c>
    </row>
    <row r="12459" spans="1:4" x14ac:dyDescent="0.25">
      <c r="A12459" s="399">
        <v>11594</v>
      </c>
      <c r="B12459" s="400" t="s">
        <v>18818</v>
      </c>
      <c r="C12459" s="399" t="s">
        <v>16729</v>
      </c>
      <c r="D12459" s="401">
        <v>434.25</v>
      </c>
    </row>
    <row r="12460" spans="1:4" x14ac:dyDescent="0.25">
      <c r="A12460" s="399">
        <v>3311</v>
      </c>
      <c r="B12460" s="400" t="s">
        <v>18819</v>
      </c>
      <c r="C12460" s="399" t="s">
        <v>71</v>
      </c>
      <c r="D12460" s="401">
        <v>434.25</v>
      </c>
    </row>
    <row r="12461" spans="1:4" x14ac:dyDescent="0.25">
      <c r="A12461" s="399">
        <v>11599</v>
      </c>
      <c r="B12461" s="400" t="s">
        <v>18820</v>
      </c>
      <c r="C12461" s="399" t="s">
        <v>16729</v>
      </c>
      <c r="D12461" s="401">
        <v>577.5</v>
      </c>
    </row>
    <row r="12462" spans="1:4" x14ac:dyDescent="0.25">
      <c r="A12462" s="399">
        <v>11593</v>
      </c>
      <c r="B12462" s="400" t="s">
        <v>18821</v>
      </c>
      <c r="C12462" s="399" t="s">
        <v>16729</v>
      </c>
      <c r="D12462" s="401">
        <v>809.62</v>
      </c>
    </row>
    <row r="12463" spans="1:4" x14ac:dyDescent="0.25">
      <c r="A12463" s="399">
        <v>3314</v>
      </c>
      <c r="B12463" s="400" t="s">
        <v>18822</v>
      </c>
      <c r="C12463" s="399" t="s">
        <v>71</v>
      </c>
      <c r="D12463" s="401">
        <v>579.04</v>
      </c>
    </row>
    <row r="12464" spans="1:4" x14ac:dyDescent="0.25">
      <c r="A12464" s="399">
        <v>11597</v>
      </c>
      <c r="B12464" s="400" t="s">
        <v>18823</v>
      </c>
      <c r="C12464" s="399" t="s">
        <v>16729</v>
      </c>
      <c r="D12464" s="401">
        <v>673.35</v>
      </c>
    </row>
    <row r="12465" spans="1:4" x14ac:dyDescent="0.25">
      <c r="A12465" s="399">
        <v>3309</v>
      </c>
      <c r="B12465" s="400" t="s">
        <v>18824</v>
      </c>
      <c r="C12465" s="399" t="s">
        <v>71</v>
      </c>
      <c r="D12465" s="401">
        <v>459.84</v>
      </c>
    </row>
    <row r="12466" spans="1:4" x14ac:dyDescent="0.25">
      <c r="A12466" s="399">
        <v>40440</v>
      </c>
      <c r="B12466" s="400" t="s">
        <v>18825</v>
      </c>
      <c r="C12466" s="399" t="s">
        <v>71</v>
      </c>
      <c r="D12466" s="401">
        <v>603.13</v>
      </c>
    </row>
    <row r="12467" spans="1:4" x14ac:dyDescent="0.25">
      <c r="A12467" s="399">
        <v>40441</v>
      </c>
      <c r="B12467" s="400" t="s">
        <v>18826</v>
      </c>
      <c r="C12467" s="399" t="s">
        <v>71</v>
      </c>
      <c r="D12467" s="401">
        <v>385.06</v>
      </c>
    </row>
    <row r="12468" spans="1:4" x14ac:dyDescent="0.25">
      <c r="A12468" s="399">
        <v>34612</v>
      </c>
      <c r="B12468" s="400" t="s">
        <v>18827</v>
      </c>
      <c r="C12468" s="399" t="s">
        <v>16729</v>
      </c>
      <c r="D12468" s="401">
        <v>832.82</v>
      </c>
    </row>
    <row r="12469" spans="1:4" x14ac:dyDescent="0.25">
      <c r="A12469" s="399">
        <v>34635</v>
      </c>
      <c r="B12469" s="400" t="s">
        <v>18828</v>
      </c>
      <c r="C12469" s="399" t="s">
        <v>16729</v>
      </c>
      <c r="D12469" s="401">
        <v>1070.97</v>
      </c>
    </row>
    <row r="12470" spans="1:4" x14ac:dyDescent="0.25">
      <c r="A12470" s="399">
        <v>34633</v>
      </c>
      <c r="B12470" s="400" t="s">
        <v>18829</v>
      </c>
      <c r="C12470" s="399" t="s">
        <v>16729</v>
      </c>
      <c r="D12470" s="401">
        <v>1180.49</v>
      </c>
    </row>
    <row r="12471" spans="1:4" x14ac:dyDescent="0.25">
      <c r="A12471" s="399">
        <v>40449</v>
      </c>
      <c r="B12471" s="400" t="s">
        <v>18830</v>
      </c>
      <c r="C12471" s="399" t="s">
        <v>71</v>
      </c>
      <c r="D12471" s="401">
        <v>323.70999999999998</v>
      </c>
    </row>
    <row r="12472" spans="1:4" x14ac:dyDescent="0.25">
      <c r="A12472" s="399">
        <v>11592</v>
      </c>
      <c r="B12472" s="400" t="s">
        <v>18831</v>
      </c>
      <c r="C12472" s="399" t="s">
        <v>16729</v>
      </c>
      <c r="D12472" s="401">
        <v>579.04</v>
      </c>
    </row>
    <row r="12473" spans="1:4" x14ac:dyDescent="0.25">
      <c r="A12473" s="399">
        <v>34800</v>
      </c>
      <c r="B12473" s="400" t="s">
        <v>18832</v>
      </c>
      <c r="C12473" s="399" t="s">
        <v>71</v>
      </c>
      <c r="D12473" s="401">
        <v>404.8</v>
      </c>
    </row>
    <row r="12474" spans="1:4" x14ac:dyDescent="0.25">
      <c r="A12474" s="399">
        <v>11596</v>
      </c>
      <c r="B12474" s="400" t="s">
        <v>18833</v>
      </c>
      <c r="C12474" s="399" t="s">
        <v>16729</v>
      </c>
      <c r="D12474" s="401">
        <v>459.84</v>
      </c>
    </row>
    <row r="12475" spans="1:4" x14ac:dyDescent="0.25">
      <c r="A12475" s="399">
        <v>40438</v>
      </c>
      <c r="B12475" s="400" t="s">
        <v>18834</v>
      </c>
      <c r="C12475" s="399" t="s">
        <v>71</v>
      </c>
      <c r="D12475" s="401">
        <v>269.69</v>
      </c>
    </row>
    <row r="12476" spans="1:4" x14ac:dyDescent="0.25">
      <c r="A12476" s="399">
        <v>40436</v>
      </c>
      <c r="B12476" s="400" t="s">
        <v>18835</v>
      </c>
      <c r="C12476" s="399" t="s">
        <v>71</v>
      </c>
      <c r="D12476" s="401">
        <v>336.28</v>
      </c>
    </row>
    <row r="12477" spans="1:4" x14ac:dyDescent="0.25">
      <c r="A12477" s="399">
        <v>4315</v>
      </c>
      <c r="B12477" s="400" t="s">
        <v>18836</v>
      </c>
      <c r="C12477" s="399" t="s">
        <v>16729</v>
      </c>
      <c r="D12477" s="401">
        <v>2.4500000000000002</v>
      </c>
    </row>
    <row r="12478" spans="1:4" x14ac:dyDescent="0.25">
      <c r="A12478" s="399">
        <v>402</v>
      </c>
      <c r="B12478" s="400" t="s">
        <v>18837</v>
      </c>
      <c r="C12478" s="399" t="s">
        <v>16729</v>
      </c>
      <c r="D12478" s="401">
        <v>12.11</v>
      </c>
    </row>
    <row r="12479" spans="1:4" x14ac:dyDescent="0.25">
      <c r="A12479" s="399">
        <v>4226</v>
      </c>
      <c r="B12479" s="400" t="s">
        <v>18838</v>
      </c>
      <c r="C12479" s="399" t="s">
        <v>69</v>
      </c>
      <c r="D12479" s="401">
        <v>8.51</v>
      </c>
    </row>
    <row r="12480" spans="1:4" x14ac:dyDescent="0.25">
      <c r="A12480" s="399">
        <v>4222</v>
      </c>
      <c r="B12480" s="400" t="s">
        <v>119</v>
      </c>
      <c r="C12480" s="399" t="s">
        <v>80</v>
      </c>
      <c r="D12480" s="401">
        <v>6.06</v>
      </c>
    </row>
    <row r="12481" spans="1:4" x14ac:dyDescent="0.25">
      <c r="A12481" s="399">
        <v>34804</v>
      </c>
      <c r="B12481" s="400" t="s">
        <v>18839</v>
      </c>
      <c r="C12481" s="399" t="s">
        <v>75</v>
      </c>
      <c r="D12481" s="401">
        <v>48.88</v>
      </c>
    </row>
    <row r="12482" spans="1:4" x14ac:dyDescent="0.25">
      <c r="A12482" s="399">
        <v>4013</v>
      </c>
      <c r="B12482" s="400" t="s">
        <v>18840</v>
      </c>
      <c r="C12482" s="399" t="s">
        <v>75</v>
      </c>
      <c r="D12482" s="401">
        <v>7.12</v>
      </c>
    </row>
    <row r="12483" spans="1:4" x14ac:dyDescent="0.25">
      <c r="A12483" s="399">
        <v>4011</v>
      </c>
      <c r="B12483" s="400" t="s">
        <v>18841</v>
      </c>
      <c r="C12483" s="399" t="s">
        <v>75</v>
      </c>
      <c r="D12483" s="401">
        <v>7.96</v>
      </c>
    </row>
    <row r="12484" spans="1:4" x14ac:dyDescent="0.25">
      <c r="A12484" s="399">
        <v>4021</v>
      </c>
      <c r="B12484" s="400" t="s">
        <v>18842</v>
      </c>
      <c r="C12484" s="399" t="s">
        <v>75</v>
      </c>
      <c r="D12484" s="401">
        <v>9.92</v>
      </c>
    </row>
    <row r="12485" spans="1:4" x14ac:dyDescent="0.25">
      <c r="A12485" s="399">
        <v>4019</v>
      </c>
      <c r="B12485" s="400" t="s">
        <v>18843</v>
      </c>
      <c r="C12485" s="399" t="s">
        <v>75</v>
      </c>
      <c r="D12485" s="401">
        <v>11.91</v>
      </c>
    </row>
    <row r="12486" spans="1:4" x14ac:dyDescent="0.25">
      <c r="A12486" s="399">
        <v>4012</v>
      </c>
      <c r="B12486" s="400" t="s">
        <v>18844</v>
      </c>
      <c r="C12486" s="399" t="s">
        <v>75</v>
      </c>
      <c r="D12486" s="401">
        <v>15.97</v>
      </c>
    </row>
    <row r="12487" spans="1:4" x14ac:dyDescent="0.25">
      <c r="A12487" s="399">
        <v>4020</v>
      </c>
      <c r="B12487" s="400" t="s">
        <v>18845</v>
      </c>
      <c r="C12487" s="399" t="s">
        <v>75</v>
      </c>
      <c r="D12487" s="401">
        <v>19.989999999999998</v>
      </c>
    </row>
    <row r="12488" spans="1:4" x14ac:dyDescent="0.25">
      <c r="A12488" s="399">
        <v>4018</v>
      </c>
      <c r="B12488" s="400" t="s">
        <v>18846</v>
      </c>
      <c r="C12488" s="399" t="s">
        <v>75</v>
      </c>
      <c r="D12488" s="401">
        <v>23.95</v>
      </c>
    </row>
    <row r="12489" spans="1:4" x14ac:dyDescent="0.25">
      <c r="A12489" s="399">
        <v>36498</v>
      </c>
      <c r="B12489" s="400" t="s">
        <v>18847</v>
      </c>
      <c r="C12489" s="399" t="s">
        <v>16729</v>
      </c>
      <c r="D12489" s="401">
        <v>9545.6299999999992</v>
      </c>
    </row>
    <row r="12490" spans="1:4" x14ac:dyDescent="0.25">
      <c r="A12490" s="399">
        <v>12872</v>
      </c>
      <c r="B12490" s="400" t="s">
        <v>18848</v>
      </c>
      <c r="C12490" s="399" t="s">
        <v>4</v>
      </c>
      <c r="D12490" s="401">
        <v>26.09</v>
      </c>
    </row>
    <row r="12491" spans="1:4" x14ac:dyDescent="0.25">
      <c r="A12491" s="399">
        <v>41075</v>
      </c>
      <c r="B12491" s="400" t="s">
        <v>18849</v>
      </c>
      <c r="C12491" s="399" t="s">
        <v>85</v>
      </c>
      <c r="D12491" s="401">
        <v>4570.16</v>
      </c>
    </row>
    <row r="12492" spans="1:4" x14ac:dyDescent="0.25">
      <c r="A12492" s="399">
        <v>44324</v>
      </c>
      <c r="B12492" s="400" t="s">
        <v>18850</v>
      </c>
      <c r="C12492" s="399" t="s">
        <v>69</v>
      </c>
      <c r="D12492" s="401">
        <v>2.72</v>
      </c>
    </row>
    <row r="12493" spans="1:4" x14ac:dyDescent="0.25">
      <c r="A12493" s="399">
        <v>3315</v>
      </c>
      <c r="B12493" s="400" t="s">
        <v>18851</v>
      </c>
      <c r="C12493" s="399" t="s">
        <v>69</v>
      </c>
      <c r="D12493" s="401">
        <v>0.79</v>
      </c>
    </row>
    <row r="12494" spans="1:4" x14ac:dyDescent="0.25">
      <c r="A12494" s="399">
        <v>36870</v>
      </c>
      <c r="B12494" s="400" t="s">
        <v>18852</v>
      </c>
      <c r="C12494" s="399" t="s">
        <v>69</v>
      </c>
      <c r="D12494" s="401">
        <v>0.61</v>
      </c>
    </row>
    <row r="12495" spans="1:4" x14ac:dyDescent="0.25">
      <c r="A12495" s="399">
        <v>5092</v>
      </c>
      <c r="B12495" s="400" t="s">
        <v>18853</v>
      </c>
      <c r="C12495" s="399" t="s">
        <v>13764</v>
      </c>
      <c r="D12495" s="401">
        <v>16</v>
      </c>
    </row>
    <row r="12496" spans="1:4" x14ac:dyDescent="0.25">
      <c r="A12496" s="399">
        <v>11462</v>
      </c>
      <c r="B12496" s="400" t="s">
        <v>18854</v>
      </c>
      <c r="C12496" s="399" t="s">
        <v>13764</v>
      </c>
      <c r="D12496" s="401">
        <v>16.36</v>
      </c>
    </row>
    <row r="12497" spans="1:4" x14ac:dyDescent="0.25">
      <c r="A12497" s="399">
        <v>36529</v>
      </c>
      <c r="B12497" s="400" t="s">
        <v>18855</v>
      </c>
      <c r="C12497" s="399" t="s">
        <v>16729</v>
      </c>
      <c r="D12497" s="401">
        <v>64795.91</v>
      </c>
    </row>
    <row r="12498" spans="1:4" x14ac:dyDescent="0.25">
      <c r="A12498" s="399">
        <v>3318</v>
      </c>
      <c r="B12498" s="400" t="s">
        <v>18856</v>
      </c>
      <c r="C12498" s="399" t="s">
        <v>16729</v>
      </c>
      <c r="D12498" s="401">
        <v>50800</v>
      </c>
    </row>
    <row r="12499" spans="1:4" x14ac:dyDescent="0.25">
      <c r="A12499" s="399">
        <v>3324</v>
      </c>
      <c r="B12499" s="400" t="s">
        <v>18857</v>
      </c>
      <c r="C12499" s="399" t="s">
        <v>75</v>
      </c>
      <c r="D12499" s="401">
        <v>12.78</v>
      </c>
    </row>
    <row r="12500" spans="1:4" x14ac:dyDescent="0.25">
      <c r="A12500" s="399">
        <v>3322</v>
      </c>
      <c r="B12500" s="400" t="s">
        <v>18858</v>
      </c>
      <c r="C12500" s="399" t="s">
        <v>75</v>
      </c>
      <c r="D12500" s="401">
        <v>17.899999999999999</v>
      </c>
    </row>
    <row r="12501" spans="1:4" x14ac:dyDescent="0.25">
      <c r="A12501" s="399">
        <v>5076</v>
      </c>
      <c r="B12501" s="400" t="s">
        <v>18859</v>
      </c>
      <c r="C12501" s="399" t="s">
        <v>69</v>
      </c>
      <c r="D12501" s="401">
        <v>12.33</v>
      </c>
    </row>
    <row r="12502" spans="1:4" x14ac:dyDescent="0.25">
      <c r="A12502" s="399">
        <v>5077</v>
      </c>
      <c r="B12502" s="400" t="s">
        <v>18860</v>
      </c>
      <c r="C12502" s="399" t="s">
        <v>69</v>
      </c>
      <c r="D12502" s="401">
        <v>13.62</v>
      </c>
    </row>
    <row r="12503" spans="1:4" x14ac:dyDescent="0.25">
      <c r="A12503" s="399">
        <v>45242</v>
      </c>
      <c r="B12503" s="400" t="s">
        <v>21633</v>
      </c>
      <c r="C12503" s="399" t="s">
        <v>16729</v>
      </c>
      <c r="D12503" s="401">
        <v>61.21</v>
      </c>
    </row>
    <row r="12504" spans="1:4" x14ac:dyDescent="0.25">
      <c r="A12504" s="399">
        <v>11837</v>
      </c>
      <c r="B12504" s="400" t="s">
        <v>18861</v>
      </c>
      <c r="C12504" s="399" t="s">
        <v>16729</v>
      </c>
      <c r="D12504" s="401">
        <v>71.8</v>
      </c>
    </row>
    <row r="12505" spans="1:4" x14ac:dyDescent="0.25">
      <c r="A12505" s="399">
        <v>415</v>
      </c>
      <c r="B12505" s="400" t="s">
        <v>18862</v>
      </c>
      <c r="C12505" s="399" t="s">
        <v>16729</v>
      </c>
      <c r="D12505" s="401">
        <v>29.44</v>
      </c>
    </row>
    <row r="12506" spans="1:4" x14ac:dyDescent="0.25">
      <c r="A12506" s="399">
        <v>38055</v>
      </c>
      <c r="B12506" s="400" t="s">
        <v>18863</v>
      </c>
      <c r="C12506" s="399" t="s">
        <v>16729</v>
      </c>
      <c r="D12506" s="401">
        <v>6.51</v>
      </c>
    </row>
    <row r="12507" spans="1:4" x14ac:dyDescent="0.25">
      <c r="A12507" s="399">
        <v>416</v>
      </c>
      <c r="B12507" s="400" t="s">
        <v>18864</v>
      </c>
      <c r="C12507" s="399" t="s">
        <v>16729</v>
      </c>
      <c r="D12507" s="401">
        <v>10.78</v>
      </c>
    </row>
    <row r="12508" spans="1:4" x14ac:dyDescent="0.25">
      <c r="A12508" s="399">
        <v>425</v>
      </c>
      <c r="B12508" s="400" t="s">
        <v>18865</v>
      </c>
      <c r="C12508" s="399" t="s">
        <v>16729</v>
      </c>
      <c r="D12508" s="401">
        <v>6.68</v>
      </c>
    </row>
    <row r="12509" spans="1:4" x14ac:dyDescent="0.25">
      <c r="A12509" s="399">
        <v>426</v>
      </c>
      <c r="B12509" s="400" t="s">
        <v>18866</v>
      </c>
      <c r="C12509" s="399" t="s">
        <v>16729</v>
      </c>
      <c r="D12509" s="401">
        <v>36.799999999999997</v>
      </c>
    </row>
    <row r="12510" spans="1:4" x14ac:dyDescent="0.25">
      <c r="A12510" s="399">
        <v>38056</v>
      </c>
      <c r="B12510" s="400" t="s">
        <v>18867</v>
      </c>
      <c r="C12510" s="399" t="s">
        <v>16729</v>
      </c>
      <c r="D12510" s="401">
        <v>35.94</v>
      </c>
    </row>
    <row r="12511" spans="1:4" x14ac:dyDescent="0.25">
      <c r="A12511" s="399">
        <v>1564</v>
      </c>
      <c r="B12511" s="400" t="s">
        <v>18868</v>
      </c>
      <c r="C12511" s="399" t="s">
        <v>16729</v>
      </c>
      <c r="D12511" s="401">
        <v>13.71</v>
      </c>
    </row>
    <row r="12512" spans="1:4" x14ac:dyDescent="0.25">
      <c r="A12512" s="399">
        <v>11032</v>
      </c>
      <c r="B12512" s="400" t="s">
        <v>18869</v>
      </c>
      <c r="C12512" s="399" t="s">
        <v>16729</v>
      </c>
      <c r="D12512" s="401">
        <v>13.8</v>
      </c>
    </row>
    <row r="12513" spans="1:4" x14ac:dyDescent="0.25">
      <c r="A12513" s="399">
        <v>36786</v>
      </c>
      <c r="B12513" s="400" t="s">
        <v>18870</v>
      </c>
      <c r="C12513" s="399" t="s">
        <v>16633</v>
      </c>
      <c r="D12513" s="401">
        <v>137.86000000000001</v>
      </c>
    </row>
    <row r="12514" spans="1:4" x14ac:dyDescent="0.25">
      <c r="A12514" s="399">
        <v>36785</v>
      </c>
      <c r="B12514" s="400" t="s">
        <v>18871</v>
      </c>
      <c r="C12514" s="399" t="s">
        <v>16633</v>
      </c>
      <c r="D12514" s="401">
        <v>119.79</v>
      </c>
    </row>
    <row r="12515" spans="1:4" x14ac:dyDescent="0.25">
      <c r="A12515" s="399">
        <v>36782</v>
      </c>
      <c r="B12515" s="400" t="s">
        <v>18872</v>
      </c>
      <c r="C12515" s="399" t="s">
        <v>16633</v>
      </c>
      <c r="D12515" s="401">
        <v>142.99</v>
      </c>
    </row>
    <row r="12516" spans="1:4" x14ac:dyDescent="0.25">
      <c r="A12516" s="399">
        <v>44481</v>
      </c>
      <c r="B12516" s="400" t="s">
        <v>21689</v>
      </c>
      <c r="C12516" s="399" t="s">
        <v>16633</v>
      </c>
      <c r="D12516" s="401">
        <v>161.07</v>
      </c>
    </row>
    <row r="12517" spans="1:4" x14ac:dyDescent="0.25">
      <c r="A12517" s="399">
        <v>4824</v>
      </c>
      <c r="B12517" s="400" t="s">
        <v>18873</v>
      </c>
      <c r="C12517" s="399" t="s">
        <v>69</v>
      </c>
      <c r="D12517" s="401">
        <v>0.78</v>
      </c>
    </row>
    <row r="12518" spans="1:4" x14ac:dyDescent="0.25">
      <c r="A12518" s="399">
        <v>11795</v>
      </c>
      <c r="B12518" s="400" t="s">
        <v>18874</v>
      </c>
      <c r="C12518" s="399" t="s">
        <v>75</v>
      </c>
      <c r="D12518" s="401">
        <v>716.98</v>
      </c>
    </row>
    <row r="12519" spans="1:4" x14ac:dyDescent="0.25">
      <c r="A12519" s="399">
        <v>134</v>
      </c>
      <c r="B12519" s="400" t="s">
        <v>18875</v>
      </c>
      <c r="C12519" s="399" t="s">
        <v>69</v>
      </c>
      <c r="D12519" s="401">
        <v>1.71</v>
      </c>
    </row>
    <row r="12520" spans="1:4" x14ac:dyDescent="0.25">
      <c r="A12520" s="399">
        <v>4229</v>
      </c>
      <c r="B12520" s="400" t="s">
        <v>18876</v>
      </c>
      <c r="C12520" s="399" t="s">
        <v>69</v>
      </c>
      <c r="D12520" s="401">
        <v>44.46</v>
      </c>
    </row>
    <row r="12521" spans="1:4" x14ac:dyDescent="0.25">
      <c r="A12521" s="399">
        <v>11731</v>
      </c>
      <c r="B12521" s="400" t="s">
        <v>18877</v>
      </c>
      <c r="C12521" s="399" t="s">
        <v>16729</v>
      </c>
      <c r="D12521" s="401">
        <v>9.7899999999999991</v>
      </c>
    </row>
    <row r="12522" spans="1:4" x14ac:dyDescent="0.25">
      <c r="A12522" s="399">
        <v>11732</v>
      </c>
      <c r="B12522" s="400" t="s">
        <v>18878</v>
      </c>
      <c r="C12522" s="399" t="s">
        <v>16729</v>
      </c>
      <c r="D12522" s="401">
        <v>25.68</v>
      </c>
    </row>
    <row r="12523" spans="1:4" x14ac:dyDescent="0.25">
      <c r="A12523" s="399">
        <v>11244</v>
      </c>
      <c r="B12523" s="400" t="s">
        <v>18879</v>
      </c>
      <c r="C12523" s="399" t="s">
        <v>16729</v>
      </c>
      <c r="D12523" s="401">
        <v>248.67</v>
      </c>
    </row>
    <row r="12524" spans="1:4" x14ac:dyDescent="0.25">
      <c r="A12524" s="399">
        <v>11235</v>
      </c>
      <c r="B12524" s="400" t="s">
        <v>18880</v>
      </c>
      <c r="C12524" s="399" t="s">
        <v>16729</v>
      </c>
      <c r="D12524" s="401">
        <v>189.76</v>
      </c>
    </row>
    <row r="12525" spans="1:4" x14ac:dyDescent="0.25">
      <c r="A12525" s="399">
        <v>11236</v>
      </c>
      <c r="B12525" s="400" t="s">
        <v>18881</v>
      </c>
      <c r="C12525" s="399" t="s">
        <v>16729</v>
      </c>
      <c r="D12525" s="401">
        <v>241.16</v>
      </c>
    </row>
    <row r="12526" spans="1:4" x14ac:dyDescent="0.25">
      <c r="A12526" s="399">
        <v>11245</v>
      </c>
      <c r="B12526" s="400" t="s">
        <v>18882</v>
      </c>
      <c r="C12526" s="399" t="s">
        <v>16729</v>
      </c>
      <c r="D12526" s="401">
        <v>343.95</v>
      </c>
    </row>
    <row r="12527" spans="1:4" x14ac:dyDescent="0.25">
      <c r="A12527" s="399">
        <v>36494</v>
      </c>
      <c r="B12527" s="400" t="s">
        <v>18883</v>
      </c>
      <c r="C12527" s="399" t="s">
        <v>16729</v>
      </c>
      <c r="D12527" s="401">
        <v>740761.71</v>
      </c>
    </row>
    <row r="12528" spans="1:4" x14ac:dyDescent="0.25">
      <c r="A12528" s="399">
        <v>36493</v>
      </c>
      <c r="B12528" s="400" t="s">
        <v>18884</v>
      </c>
      <c r="C12528" s="399" t="s">
        <v>16729</v>
      </c>
      <c r="D12528" s="401">
        <v>839252.93</v>
      </c>
    </row>
    <row r="12529" spans="1:4" x14ac:dyDescent="0.25">
      <c r="A12529" s="399">
        <v>36492</v>
      </c>
      <c r="B12529" s="400" t="s">
        <v>18885</v>
      </c>
      <c r="C12529" s="399" t="s">
        <v>16729</v>
      </c>
      <c r="D12529" s="401">
        <v>1559013.67</v>
      </c>
    </row>
    <row r="12530" spans="1:4" x14ac:dyDescent="0.25">
      <c r="A12530" s="399">
        <v>36499</v>
      </c>
      <c r="B12530" s="400" t="s">
        <v>18886</v>
      </c>
      <c r="C12530" s="399" t="s">
        <v>16729</v>
      </c>
      <c r="D12530" s="401">
        <v>5154.6400000000003</v>
      </c>
    </row>
    <row r="12531" spans="1:4" x14ac:dyDescent="0.25">
      <c r="A12531" s="399">
        <v>13533</v>
      </c>
      <c r="B12531" s="400" t="s">
        <v>18887</v>
      </c>
      <c r="C12531" s="399" t="s">
        <v>16729</v>
      </c>
      <c r="D12531" s="401">
        <v>236290.92</v>
      </c>
    </row>
    <row r="12532" spans="1:4" x14ac:dyDescent="0.25">
      <c r="A12532" s="399">
        <v>13333</v>
      </c>
      <c r="B12532" s="400" t="s">
        <v>18888</v>
      </c>
      <c r="C12532" s="399" t="s">
        <v>16729</v>
      </c>
      <c r="D12532" s="401">
        <v>264340.36</v>
      </c>
    </row>
    <row r="12533" spans="1:4" x14ac:dyDescent="0.25">
      <c r="A12533" s="399">
        <v>39585</v>
      </c>
      <c r="B12533" s="400" t="s">
        <v>18889</v>
      </c>
      <c r="C12533" s="399" t="s">
        <v>16729</v>
      </c>
      <c r="D12533" s="401">
        <v>170684.56</v>
      </c>
    </row>
    <row r="12534" spans="1:4" x14ac:dyDescent="0.25">
      <c r="A12534" s="399">
        <v>39586</v>
      </c>
      <c r="B12534" s="400" t="s">
        <v>18890</v>
      </c>
      <c r="C12534" s="399" t="s">
        <v>16729</v>
      </c>
      <c r="D12534" s="401">
        <v>200201.43</v>
      </c>
    </row>
    <row r="12535" spans="1:4" x14ac:dyDescent="0.25">
      <c r="A12535" s="399">
        <v>39587</v>
      </c>
      <c r="B12535" s="400" t="s">
        <v>18891</v>
      </c>
      <c r="C12535" s="399" t="s">
        <v>16729</v>
      </c>
      <c r="D12535" s="401">
        <v>243835.09</v>
      </c>
    </row>
    <row r="12536" spans="1:4" x14ac:dyDescent="0.25">
      <c r="A12536" s="399">
        <v>39588</v>
      </c>
      <c r="B12536" s="400" t="s">
        <v>18892</v>
      </c>
      <c r="C12536" s="399" t="s">
        <v>16729</v>
      </c>
      <c r="D12536" s="401">
        <v>282335.35999999999</v>
      </c>
    </row>
    <row r="12537" spans="1:4" x14ac:dyDescent="0.25">
      <c r="A12537" s="399">
        <v>39584</v>
      </c>
      <c r="B12537" s="400" t="s">
        <v>18893</v>
      </c>
      <c r="C12537" s="399" t="s">
        <v>16729</v>
      </c>
      <c r="D12537" s="401">
        <v>151999.1</v>
      </c>
    </row>
    <row r="12538" spans="1:4" x14ac:dyDescent="0.25">
      <c r="A12538" s="399">
        <v>39590</v>
      </c>
      <c r="B12538" s="400" t="s">
        <v>18894</v>
      </c>
      <c r="C12538" s="399" t="s">
        <v>16729</v>
      </c>
      <c r="D12538" s="401">
        <v>148354.4</v>
      </c>
    </row>
    <row r="12539" spans="1:4" x14ac:dyDescent="0.25">
      <c r="A12539" s="399">
        <v>39592</v>
      </c>
      <c r="B12539" s="400" t="s">
        <v>18895</v>
      </c>
      <c r="C12539" s="399" t="s">
        <v>16729</v>
      </c>
      <c r="D12539" s="401">
        <v>213188.86</v>
      </c>
    </row>
    <row r="12540" spans="1:4" x14ac:dyDescent="0.25">
      <c r="A12540" s="399">
        <v>39593</v>
      </c>
      <c r="B12540" s="400" t="s">
        <v>18896</v>
      </c>
      <c r="C12540" s="399" t="s">
        <v>16729</v>
      </c>
      <c r="D12540" s="401">
        <v>243835.09</v>
      </c>
    </row>
    <row r="12541" spans="1:4" x14ac:dyDescent="0.25">
      <c r="A12541" s="399">
        <v>14254</v>
      </c>
      <c r="B12541" s="400" t="s">
        <v>18897</v>
      </c>
      <c r="C12541" s="399" t="s">
        <v>16729</v>
      </c>
      <c r="D12541" s="401">
        <v>138601</v>
      </c>
    </row>
    <row r="12542" spans="1:4" x14ac:dyDescent="0.25">
      <c r="A12542" s="399">
        <v>44494</v>
      </c>
      <c r="B12542" s="400" t="s">
        <v>21690</v>
      </c>
      <c r="C12542" s="399" t="s">
        <v>16729</v>
      </c>
      <c r="D12542" s="401">
        <v>115742.89</v>
      </c>
    </row>
    <row r="12543" spans="1:4" x14ac:dyDescent="0.25">
      <c r="A12543" s="399">
        <v>25019</v>
      </c>
      <c r="B12543" s="400" t="s">
        <v>18898</v>
      </c>
      <c r="C12543" s="399" t="s">
        <v>16729</v>
      </c>
      <c r="D12543" s="401">
        <v>198396.25</v>
      </c>
    </row>
    <row r="12544" spans="1:4" x14ac:dyDescent="0.25">
      <c r="A12544" s="399">
        <v>36501</v>
      </c>
      <c r="B12544" s="400" t="s">
        <v>18899</v>
      </c>
      <c r="C12544" s="399" t="s">
        <v>16729</v>
      </c>
      <c r="D12544" s="401">
        <v>176641.04</v>
      </c>
    </row>
    <row r="12545" spans="1:4" x14ac:dyDescent="0.25">
      <c r="A12545" s="399">
        <v>44493</v>
      </c>
      <c r="B12545" s="400" t="s">
        <v>21691</v>
      </c>
      <c r="C12545" s="399" t="s">
        <v>16729</v>
      </c>
      <c r="D12545" s="401">
        <v>212356.37</v>
      </c>
    </row>
    <row r="12546" spans="1:4" x14ac:dyDescent="0.25">
      <c r="A12546" s="399">
        <v>36500</v>
      </c>
      <c r="B12546" s="400" t="s">
        <v>18900</v>
      </c>
      <c r="C12546" s="399" t="s">
        <v>16729</v>
      </c>
      <c r="D12546" s="401">
        <v>124827.4</v>
      </c>
    </row>
    <row r="12547" spans="1:4" x14ac:dyDescent="0.25">
      <c r="A12547" s="399">
        <v>20017</v>
      </c>
      <c r="B12547" s="400" t="s">
        <v>18901</v>
      </c>
      <c r="C12547" s="399" t="s">
        <v>74</v>
      </c>
      <c r="D12547" s="401">
        <v>10.18</v>
      </c>
    </row>
    <row r="12548" spans="1:4" x14ac:dyDescent="0.25">
      <c r="A12548" s="399">
        <v>20007</v>
      </c>
      <c r="B12548" s="400" t="s">
        <v>18902</v>
      </c>
      <c r="C12548" s="399" t="s">
        <v>74</v>
      </c>
      <c r="D12548" s="401">
        <v>6.07</v>
      </c>
    </row>
    <row r="12549" spans="1:4" x14ac:dyDescent="0.25">
      <c r="A12549" s="399">
        <v>39831</v>
      </c>
      <c r="B12549" s="400" t="s">
        <v>18903</v>
      </c>
      <c r="C12549" s="399" t="s">
        <v>17171</v>
      </c>
      <c r="D12549" s="401">
        <v>305.02999999999997</v>
      </c>
    </row>
    <row r="12550" spans="1:4" x14ac:dyDescent="0.25">
      <c r="A12550" s="399">
        <v>36888</v>
      </c>
      <c r="B12550" s="400" t="s">
        <v>18904</v>
      </c>
      <c r="C12550" s="399" t="s">
        <v>74</v>
      </c>
      <c r="D12550" s="401">
        <v>27.85</v>
      </c>
    </row>
    <row r="12551" spans="1:4" x14ac:dyDescent="0.25">
      <c r="A12551" s="399">
        <v>39836</v>
      </c>
      <c r="B12551" s="400" t="s">
        <v>18905</v>
      </c>
      <c r="C12551" s="399" t="s">
        <v>17171</v>
      </c>
      <c r="D12551" s="401">
        <v>268.02999999999997</v>
      </c>
    </row>
    <row r="12552" spans="1:4" x14ac:dyDescent="0.25">
      <c r="A12552" s="399">
        <v>39830</v>
      </c>
      <c r="B12552" s="400" t="s">
        <v>18906</v>
      </c>
      <c r="C12552" s="399" t="s">
        <v>17171</v>
      </c>
      <c r="D12552" s="401">
        <v>305.68</v>
      </c>
    </row>
    <row r="12553" spans="1:4" x14ac:dyDescent="0.25">
      <c r="A12553" s="399">
        <v>36497</v>
      </c>
      <c r="B12553" s="400" t="s">
        <v>18907</v>
      </c>
      <c r="C12553" s="399" t="s">
        <v>16729</v>
      </c>
      <c r="D12553" s="401">
        <v>2693.74</v>
      </c>
    </row>
    <row r="12554" spans="1:4" x14ac:dyDescent="0.25">
      <c r="A12554" s="399">
        <v>40527</v>
      </c>
      <c r="B12554" s="400" t="s">
        <v>18908</v>
      </c>
      <c r="C12554" s="399" t="s">
        <v>16729</v>
      </c>
      <c r="D12554" s="401">
        <v>2359.6</v>
      </c>
    </row>
    <row r="12555" spans="1:4" x14ac:dyDescent="0.25">
      <c r="A12555" s="399">
        <v>36487</v>
      </c>
      <c r="B12555" s="400" t="s">
        <v>18909</v>
      </c>
      <c r="C12555" s="399" t="s">
        <v>16729</v>
      </c>
      <c r="D12555" s="401">
        <v>4690.22</v>
      </c>
    </row>
    <row r="12556" spans="1:4" x14ac:dyDescent="0.25">
      <c r="A12556" s="399">
        <v>44475</v>
      </c>
      <c r="B12556" s="400" t="s">
        <v>21692</v>
      </c>
      <c r="C12556" s="399" t="s">
        <v>16729</v>
      </c>
      <c r="D12556" s="401">
        <v>1295335.74</v>
      </c>
    </row>
    <row r="12557" spans="1:4" x14ac:dyDescent="0.25">
      <c r="A12557" s="399">
        <v>44474</v>
      </c>
      <c r="B12557" s="400" t="s">
        <v>21693</v>
      </c>
      <c r="C12557" s="399" t="s">
        <v>16729</v>
      </c>
      <c r="D12557" s="401">
        <v>2491030.2799999998</v>
      </c>
    </row>
    <row r="12558" spans="1:4" x14ac:dyDescent="0.25">
      <c r="A12558" s="399">
        <v>44490</v>
      </c>
      <c r="B12558" s="400" t="s">
        <v>21694</v>
      </c>
      <c r="C12558" s="399" t="s">
        <v>16729</v>
      </c>
      <c r="D12558" s="401">
        <v>4234751.46</v>
      </c>
    </row>
    <row r="12559" spans="1:4" x14ac:dyDescent="0.25">
      <c r="A12559" s="399">
        <v>37776</v>
      </c>
      <c r="B12559" s="400" t="s">
        <v>18910</v>
      </c>
      <c r="C12559" s="399" t="s">
        <v>16729</v>
      </c>
      <c r="D12559" s="401">
        <v>259536.14</v>
      </c>
    </row>
    <row r="12560" spans="1:4" x14ac:dyDescent="0.25">
      <c r="A12560" s="399">
        <v>37775</v>
      </c>
      <c r="B12560" s="400" t="s">
        <v>18911</v>
      </c>
      <c r="C12560" s="399" t="s">
        <v>16729</v>
      </c>
      <c r="D12560" s="401">
        <v>408789.06</v>
      </c>
    </row>
    <row r="12561" spans="1:4" x14ac:dyDescent="0.25">
      <c r="A12561" s="399">
        <v>36491</v>
      </c>
      <c r="B12561" s="400" t="s">
        <v>18912</v>
      </c>
      <c r="C12561" s="399" t="s">
        <v>16729</v>
      </c>
      <c r="D12561" s="401">
        <v>1513867.18</v>
      </c>
    </row>
    <row r="12562" spans="1:4" x14ac:dyDescent="0.25">
      <c r="A12562" s="399">
        <v>10712</v>
      </c>
      <c r="B12562" s="400" t="s">
        <v>18913</v>
      </c>
      <c r="C12562" s="399" t="s">
        <v>16729</v>
      </c>
      <c r="D12562" s="401">
        <v>102197.26</v>
      </c>
    </row>
    <row r="12563" spans="1:4" x14ac:dyDescent="0.25">
      <c r="A12563" s="399">
        <v>3363</v>
      </c>
      <c r="B12563" s="400" t="s">
        <v>18914</v>
      </c>
      <c r="C12563" s="399" t="s">
        <v>16729</v>
      </c>
      <c r="D12563" s="401">
        <v>143750</v>
      </c>
    </row>
    <row r="12564" spans="1:4" x14ac:dyDescent="0.25">
      <c r="A12564" s="399">
        <v>3365</v>
      </c>
      <c r="B12564" s="400" t="s">
        <v>18915</v>
      </c>
      <c r="C12564" s="399" t="s">
        <v>16729</v>
      </c>
      <c r="D12564" s="401">
        <v>336015.62</v>
      </c>
    </row>
    <row r="12565" spans="1:4" x14ac:dyDescent="0.25">
      <c r="A12565" s="399">
        <v>7569</v>
      </c>
      <c r="B12565" s="400" t="s">
        <v>18916</v>
      </c>
      <c r="C12565" s="399" t="s">
        <v>16729</v>
      </c>
      <c r="D12565" s="401">
        <v>56.58</v>
      </c>
    </row>
    <row r="12566" spans="1:4" x14ac:dyDescent="0.25">
      <c r="A12566" s="399">
        <v>3378</v>
      </c>
      <c r="B12566" s="400" t="s">
        <v>18917</v>
      </c>
      <c r="C12566" s="399" t="s">
        <v>16729</v>
      </c>
      <c r="D12566" s="401">
        <v>104.22</v>
      </c>
    </row>
    <row r="12567" spans="1:4" x14ac:dyDescent="0.25">
      <c r="A12567" s="399">
        <v>3380</v>
      </c>
      <c r="B12567" s="400" t="s">
        <v>18918</v>
      </c>
      <c r="C12567" s="399" t="s">
        <v>16729</v>
      </c>
      <c r="D12567" s="401">
        <v>72.959999999999994</v>
      </c>
    </row>
    <row r="12568" spans="1:4" x14ac:dyDescent="0.25">
      <c r="A12568" s="399">
        <v>3379</v>
      </c>
      <c r="B12568" s="400" t="s">
        <v>18919</v>
      </c>
      <c r="C12568" s="399" t="s">
        <v>16729</v>
      </c>
      <c r="D12568" s="401">
        <v>70.44</v>
      </c>
    </row>
    <row r="12569" spans="1:4" x14ac:dyDescent="0.25">
      <c r="A12569" s="399">
        <v>11991</v>
      </c>
      <c r="B12569" s="400" t="s">
        <v>18920</v>
      </c>
      <c r="C12569" s="399" t="s">
        <v>16729</v>
      </c>
      <c r="D12569" s="401">
        <v>81.78</v>
      </c>
    </row>
    <row r="12570" spans="1:4" x14ac:dyDescent="0.25">
      <c r="A12570" s="399">
        <v>44305</v>
      </c>
      <c r="B12570" s="400" t="s">
        <v>18921</v>
      </c>
      <c r="C12570" s="399" t="s">
        <v>16729</v>
      </c>
      <c r="D12570" s="401">
        <v>1933.76</v>
      </c>
    </row>
    <row r="12571" spans="1:4" x14ac:dyDescent="0.25">
      <c r="A12571" s="399">
        <v>34349</v>
      </c>
      <c r="B12571" s="400" t="s">
        <v>18922</v>
      </c>
      <c r="C12571" s="399" t="s">
        <v>16729</v>
      </c>
      <c r="D12571" s="401">
        <v>27.77</v>
      </c>
    </row>
    <row r="12572" spans="1:4" x14ac:dyDescent="0.25">
      <c r="A12572" s="399">
        <v>11029</v>
      </c>
      <c r="B12572" s="400" t="s">
        <v>18923</v>
      </c>
      <c r="C12572" s="399" t="s">
        <v>84</v>
      </c>
      <c r="D12572" s="401">
        <v>2.11</v>
      </c>
    </row>
    <row r="12573" spans="1:4" x14ac:dyDescent="0.25">
      <c r="A12573" s="399">
        <v>4316</v>
      </c>
      <c r="B12573" s="400" t="s">
        <v>18924</v>
      </c>
      <c r="C12573" s="399" t="s">
        <v>16729</v>
      </c>
      <c r="D12573" s="401">
        <v>2.14</v>
      </c>
    </row>
    <row r="12574" spans="1:4" x14ac:dyDescent="0.25">
      <c r="A12574" s="399">
        <v>4313</v>
      </c>
      <c r="B12574" s="400" t="s">
        <v>18925</v>
      </c>
      <c r="C12574" s="399" t="s">
        <v>84</v>
      </c>
      <c r="D12574" s="401">
        <v>3.07</v>
      </c>
    </row>
    <row r="12575" spans="1:4" x14ac:dyDescent="0.25">
      <c r="A12575" s="399">
        <v>4317</v>
      </c>
      <c r="B12575" s="400" t="s">
        <v>18926</v>
      </c>
      <c r="C12575" s="399" t="s">
        <v>16729</v>
      </c>
      <c r="D12575" s="401">
        <v>3.49</v>
      </c>
    </row>
    <row r="12576" spans="1:4" x14ac:dyDescent="0.25">
      <c r="A12576" s="399">
        <v>4314</v>
      </c>
      <c r="B12576" s="400" t="s">
        <v>18927</v>
      </c>
      <c r="C12576" s="399" t="s">
        <v>84</v>
      </c>
      <c r="D12576" s="401">
        <v>4.09</v>
      </c>
    </row>
    <row r="12577" spans="1:4" x14ac:dyDescent="0.25">
      <c r="A12577" s="399">
        <v>10921</v>
      </c>
      <c r="B12577" s="400" t="s">
        <v>18928</v>
      </c>
      <c r="C12577" s="399" t="s">
        <v>16729</v>
      </c>
      <c r="D12577" s="401">
        <v>5406.25</v>
      </c>
    </row>
    <row r="12578" spans="1:4" x14ac:dyDescent="0.25">
      <c r="A12578" s="399">
        <v>10922</v>
      </c>
      <c r="B12578" s="400" t="s">
        <v>18929</v>
      </c>
      <c r="C12578" s="399" t="s">
        <v>16729</v>
      </c>
      <c r="D12578" s="401">
        <v>4896.84</v>
      </c>
    </row>
    <row r="12579" spans="1:4" x14ac:dyDescent="0.25">
      <c r="A12579" s="399">
        <v>10923</v>
      </c>
      <c r="B12579" s="400" t="s">
        <v>18930</v>
      </c>
      <c r="C12579" s="399" t="s">
        <v>16729</v>
      </c>
      <c r="D12579" s="401">
        <v>2894.24</v>
      </c>
    </row>
    <row r="12580" spans="1:4" x14ac:dyDescent="0.25">
      <c r="A12580" s="399">
        <v>10924</v>
      </c>
      <c r="B12580" s="400" t="s">
        <v>18931</v>
      </c>
      <c r="C12580" s="399" t="s">
        <v>16729</v>
      </c>
      <c r="D12580" s="401">
        <v>3048.2</v>
      </c>
    </row>
    <row r="12581" spans="1:4" x14ac:dyDescent="0.25">
      <c r="A12581" s="399">
        <v>37772</v>
      </c>
      <c r="B12581" s="400" t="s">
        <v>18932</v>
      </c>
      <c r="C12581" s="399" t="s">
        <v>16729</v>
      </c>
      <c r="D12581" s="401">
        <v>342998.8</v>
      </c>
    </row>
    <row r="12582" spans="1:4" x14ac:dyDescent="0.25">
      <c r="A12582" s="399">
        <v>37771</v>
      </c>
      <c r="B12582" s="400" t="s">
        <v>18933</v>
      </c>
      <c r="C12582" s="399" t="s">
        <v>16729</v>
      </c>
      <c r="D12582" s="401">
        <v>364896.09</v>
      </c>
    </row>
    <row r="12583" spans="1:4" x14ac:dyDescent="0.25">
      <c r="A12583" s="399">
        <v>12772</v>
      </c>
      <c r="B12583" s="400" t="s">
        <v>18934</v>
      </c>
      <c r="C12583" s="399" t="s">
        <v>16729</v>
      </c>
      <c r="D12583" s="401">
        <v>954.41</v>
      </c>
    </row>
    <row r="12584" spans="1:4" x14ac:dyDescent="0.25">
      <c r="A12584" s="399">
        <v>12770</v>
      </c>
      <c r="B12584" s="400" t="s">
        <v>18935</v>
      </c>
      <c r="C12584" s="399" t="s">
        <v>16729</v>
      </c>
      <c r="D12584" s="401">
        <v>574.26</v>
      </c>
    </row>
    <row r="12585" spans="1:4" x14ac:dyDescent="0.25">
      <c r="A12585" s="399">
        <v>12775</v>
      </c>
      <c r="B12585" s="400" t="s">
        <v>18936</v>
      </c>
      <c r="C12585" s="399" t="s">
        <v>16729</v>
      </c>
      <c r="D12585" s="401">
        <v>420.58</v>
      </c>
    </row>
    <row r="12586" spans="1:4" x14ac:dyDescent="0.25">
      <c r="A12586" s="399">
        <v>12768</v>
      </c>
      <c r="B12586" s="400" t="s">
        <v>18937</v>
      </c>
      <c r="C12586" s="399" t="s">
        <v>16729</v>
      </c>
      <c r="D12586" s="401">
        <v>1342.64</v>
      </c>
    </row>
    <row r="12587" spans="1:4" x14ac:dyDescent="0.25">
      <c r="A12587" s="399">
        <v>12769</v>
      </c>
      <c r="B12587" s="400" t="s">
        <v>18938</v>
      </c>
      <c r="C12587" s="399" t="s">
        <v>16729</v>
      </c>
      <c r="D12587" s="401">
        <v>110</v>
      </c>
    </row>
    <row r="12588" spans="1:4" x14ac:dyDescent="0.25">
      <c r="A12588" s="399">
        <v>12773</v>
      </c>
      <c r="B12588" s="400" t="s">
        <v>18939</v>
      </c>
      <c r="C12588" s="399" t="s">
        <v>16729</v>
      </c>
      <c r="D12588" s="401">
        <v>118.08</v>
      </c>
    </row>
    <row r="12589" spans="1:4" x14ac:dyDescent="0.25">
      <c r="A12589" s="399">
        <v>12774</v>
      </c>
      <c r="B12589" s="400" t="s">
        <v>18940</v>
      </c>
      <c r="C12589" s="399" t="s">
        <v>16729</v>
      </c>
      <c r="D12589" s="401">
        <v>145.58000000000001</v>
      </c>
    </row>
    <row r="12590" spans="1:4" x14ac:dyDescent="0.25">
      <c r="A12590" s="399">
        <v>12776</v>
      </c>
      <c r="B12590" s="400" t="s">
        <v>18941</v>
      </c>
      <c r="C12590" s="399" t="s">
        <v>16729</v>
      </c>
      <c r="D12590" s="401">
        <v>2167.64</v>
      </c>
    </row>
    <row r="12591" spans="1:4" x14ac:dyDescent="0.25">
      <c r="A12591" s="399">
        <v>12777</v>
      </c>
      <c r="B12591" s="400" t="s">
        <v>18942</v>
      </c>
      <c r="C12591" s="399" t="s">
        <v>16729</v>
      </c>
      <c r="D12591" s="401">
        <v>2830.88</v>
      </c>
    </row>
    <row r="12592" spans="1:4" x14ac:dyDescent="0.25">
      <c r="A12592" s="399">
        <v>12873</v>
      </c>
      <c r="B12592" s="400" t="s">
        <v>18943</v>
      </c>
      <c r="C12592" s="399" t="s">
        <v>4</v>
      </c>
      <c r="D12592" s="401">
        <v>26.09</v>
      </c>
    </row>
    <row r="12593" spans="1:4" x14ac:dyDescent="0.25">
      <c r="A12593" s="399">
        <v>41076</v>
      </c>
      <c r="B12593" s="400" t="s">
        <v>18944</v>
      </c>
      <c r="C12593" s="399" t="s">
        <v>85</v>
      </c>
      <c r="D12593" s="401">
        <v>4570.16</v>
      </c>
    </row>
    <row r="12594" spans="1:4" x14ac:dyDescent="0.25">
      <c r="A12594" s="399">
        <v>140</v>
      </c>
      <c r="B12594" s="400" t="s">
        <v>18945</v>
      </c>
      <c r="C12594" s="399" t="s">
        <v>69</v>
      </c>
      <c r="D12594" s="401">
        <v>19.14</v>
      </c>
    </row>
    <row r="12595" spans="1:4" x14ac:dyDescent="0.25">
      <c r="A12595" s="399">
        <v>151</v>
      </c>
      <c r="B12595" s="400" t="s">
        <v>18946</v>
      </c>
      <c r="C12595" s="399" t="s">
        <v>80</v>
      </c>
      <c r="D12595" s="401">
        <v>28.24</v>
      </c>
    </row>
    <row r="12596" spans="1:4" x14ac:dyDescent="0.25">
      <c r="A12596" s="399">
        <v>7340</v>
      </c>
      <c r="B12596" s="400" t="s">
        <v>18947</v>
      </c>
      <c r="C12596" s="399" t="s">
        <v>80</v>
      </c>
      <c r="D12596" s="401">
        <v>29.78</v>
      </c>
    </row>
    <row r="12597" spans="1:4" x14ac:dyDescent="0.25">
      <c r="A12597" s="399">
        <v>40929</v>
      </c>
      <c r="B12597" s="400" t="s">
        <v>18948</v>
      </c>
      <c r="C12597" s="399" t="s">
        <v>85</v>
      </c>
      <c r="D12597" s="401">
        <v>5947.85</v>
      </c>
    </row>
    <row r="12598" spans="1:4" x14ac:dyDescent="0.25">
      <c r="A12598" s="399">
        <v>2701</v>
      </c>
      <c r="B12598" s="400" t="s">
        <v>18949</v>
      </c>
      <c r="C12598" s="399" t="s">
        <v>4</v>
      </c>
      <c r="D12598" s="401">
        <v>33.950000000000003</v>
      </c>
    </row>
    <row r="12599" spans="1:4" x14ac:dyDescent="0.25">
      <c r="A12599" s="399">
        <v>38064</v>
      </c>
      <c r="B12599" s="400" t="s">
        <v>18950</v>
      </c>
      <c r="C12599" s="399" t="s">
        <v>16729</v>
      </c>
      <c r="D12599" s="401">
        <v>20.34</v>
      </c>
    </row>
    <row r="12600" spans="1:4" x14ac:dyDescent="0.25">
      <c r="A12600" s="399">
        <v>38114</v>
      </c>
      <c r="B12600" s="400" t="s">
        <v>18951</v>
      </c>
      <c r="C12600" s="399" t="s">
        <v>16729</v>
      </c>
      <c r="D12600" s="401">
        <v>18.190000000000001</v>
      </c>
    </row>
    <row r="12601" spans="1:4" x14ac:dyDescent="0.25">
      <c r="A12601" s="399">
        <v>38115</v>
      </c>
      <c r="B12601" s="400" t="s">
        <v>18952</v>
      </c>
      <c r="C12601" s="399" t="s">
        <v>16729</v>
      </c>
      <c r="D12601" s="401">
        <v>19.420000000000002</v>
      </c>
    </row>
    <row r="12602" spans="1:4" x14ac:dyDescent="0.25">
      <c r="A12602" s="399">
        <v>38065</v>
      </c>
      <c r="B12602" s="400" t="s">
        <v>18953</v>
      </c>
      <c r="C12602" s="399" t="s">
        <v>16729</v>
      </c>
      <c r="D12602" s="401">
        <v>28.86</v>
      </c>
    </row>
    <row r="12603" spans="1:4" x14ac:dyDescent="0.25">
      <c r="A12603" s="399">
        <v>38078</v>
      </c>
      <c r="B12603" s="400" t="s">
        <v>18954</v>
      </c>
      <c r="C12603" s="399" t="s">
        <v>16729</v>
      </c>
      <c r="D12603" s="401">
        <v>16.84</v>
      </c>
    </row>
    <row r="12604" spans="1:4" x14ac:dyDescent="0.25">
      <c r="A12604" s="399">
        <v>38113</v>
      </c>
      <c r="B12604" s="400" t="s">
        <v>18955</v>
      </c>
      <c r="C12604" s="399" t="s">
        <v>16729</v>
      </c>
      <c r="D12604" s="401">
        <v>9.14</v>
      </c>
    </row>
    <row r="12605" spans="1:4" x14ac:dyDescent="0.25">
      <c r="A12605" s="399">
        <v>38063</v>
      </c>
      <c r="B12605" s="400" t="s">
        <v>18956</v>
      </c>
      <c r="C12605" s="399" t="s">
        <v>16729</v>
      </c>
      <c r="D12605" s="401">
        <v>9.81</v>
      </c>
    </row>
    <row r="12606" spans="1:4" x14ac:dyDescent="0.25">
      <c r="A12606" s="399">
        <v>38073</v>
      </c>
      <c r="B12606" s="400" t="s">
        <v>18957</v>
      </c>
      <c r="C12606" s="399" t="s">
        <v>16729</v>
      </c>
      <c r="D12606" s="401">
        <v>23.81</v>
      </c>
    </row>
    <row r="12607" spans="1:4" x14ac:dyDescent="0.25">
      <c r="A12607" s="399">
        <v>38080</v>
      </c>
      <c r="B12607" s="400" t="s">
        <v>18958</v>
      </c>
      <c r="C12607" s="399" t="s">
        <v>16729</v>
      </c>
      <c r="D12607" s="401">
        <v>29.24</v>
      </c>
    </row>
    <row r="12608" spans="1:4" x14ac:dyDescent="0.25">
      <c r="A12608" s="399">
        <v>38069</v>
      </c>
      <c r="B12608" s="400" t="s">
        <v>18959</v>
      </c>
      <c r="C12608" s="399" t="s">
        <v>16729</v>
      </c>
      <c r="D12608" s="401">
        <v>15.99</v>
      </c>
    </row>
    <row r="12609" spans="1:4" x14ac:dyDescent="0.25">
      <c r="A12609" s="399">
        <v>38077</v>
      </c>
      <c r="B12609" s="400" t="s">
        <v>18960</v>
      </c>
      <c r="C12609" s="399" t="s">
        <v>16729</v>
      </c>
      <c r="D12609" s="401">
        <v>15.63</v>
      </c>
    </row>
    <row r="12610" spans="1:4" x14ac:dyDescent="0.25">
      <c r="A12610" s="399">
        <v>38112</v>
      </c>
      <c r="B12610" s="400" t="s">
        <v>18961</v>
      </c>
      <c r="C12610" s="399" t="s">
        <v>16729</v>
      </c>
      <c r="D12610" s="401">
        <v>7.02</v>
      </c>
    </row>
    <row r="12611" spans="1:4" x14ac:dyDescent="0.25">
      <c r="A12611" s="399">
        <v>38062</v>
      </c>
      <c r="B12611" s="400" t="s">
        <v>18962</v>
      </c>
      <c r="C12611" s="399" t="s">
        <v>16729</v>
      </c>
      <c r="D12611" s="401">
        <v>7.21</v>
      </c>
    </row>
    <row r="12612" spans="1:4" x14ac:dyDescent="0.25">
      <c r="A12612" s="399">
        <v>12129</v>
      </c>
      <c r="B12612" s="400" t="s">
        <v>18963</v>
      </c>
      <c r="C12612" s="399" t="s">
        <v>16729</v>
      </c>
      <c r="D12612" s="401">
        <v>12.73</v>
      </c>
    </row>
    <row r="12613" spans="1:4" x14ac:dyDescent="0.25">
      <c r="A12613" s="399">
        <v>12128</v>
      </c>
      <c r="B12613" s="400" t="s">
        <v>18964</v>
      </c>
      <c r="C12613" s="399" t="s">
        <v>16729</v>
      </c>
      <c r="D12613" s="401">
        <v>9.6300000000000008</v>
      </c>
    </row>
    <row r="12614" spans="1:4" x14ac:dyDescent="0.25">
      <c r="A12614" s="399">
        <v>38081</v>
      </c>
      <c r="B12614" s="400" t="s">
        <v>18965</v>
      </c>
      <c r="C12614" s="399" t="s">
        <v>16729</v>
      </c>
      <c r="D12614" s="401">
        <v>24.8</v>
      </c>
    </row>
    <row r="12615" spans="1:4" x14ac:dyDescent="0.25">
      <c r="A12615" s="399">
        <v>38070</v>
      </c>
      <c r="B12615" s="400" t="s">
        <v>18966</v>
      </c>
      <c r="C12615" s="399" t="s">
        <v>16729</v>
      </c>
      <c r="D12615" s="401">
        <v>17.09</v>
      </c>
    </row>
    <row r="12616" spans="1:4" x14ac:dyDescent="0.25">
      <c r="A12616" s="399">
        <v>38074</v>
      </c>
      <c r="B12616" s="400" t="s">
        <v>18967</v>
      </c>
      <c r="C12616" s="399" t="s">
        <v>16729</v>
      </c>
      <c r="D12616" s="401">
        <v>25.99</v>
      </c>
    </row>
    <row r="12617" spans="1:4" x14ac:dyDescent="0.25">
      <c r="A12617" s="399">
        <v>38072</v>
      </c>
      <c r="B12617" s="400" t="s">
        <v>18968</v>
      </c>
      <c r="C12617" s="399" t="s">
        <v>16729</v>
      </c>
      <c r="D12617" s="401">
        <v>21.43</v>
      </c>
    </row>
    <row r="12618" spans="1:4" x14ac:dyDescent="0.25">
      <c r="A12618" s="399">
        <v>38079</v>
      </c>
      <c r="B12618" s="400" t="s">
        <v>18969</v>
      </c>
      <c r="C12618" s="399" t="s">
        <v>16729</v>
      </c>
      <c r="D12618" s="401">
        <v>22.31</v>
      </c>
    </row>
    <row r="12619" spans="1:4" x14ac:dyDescent="0.25">
      <c r="A12619" s="399">
        <v>38068</v>
      </c>
      <c r="B12619" s="400" t="s">
        <v>18970</v>
      </c>
      <c r="C12619" s="399" t="s">
        <v>16729</v>
      </c>
      <c r="D12619" s="401">
        <v>14.8</v>
      </c>
    </row>
    <row r="12620" spans="1:4" x14ac:dyDescent="0.25">
      <c r="A12620" s="399">
        <v>38071</v>
      </c>
      <c r="B12620" s="400" t="s">
        <v>18971</v>
      </c>
      <c r="C12620" s="399" t="s">
        <v>16729</v>
      </c>
      <c r="D12620" s="401">
        <v>17.690000000000001</v>
      </c>
    </row>
    <row r="12621" spans="1:4" x14ac:dyDescent="0.25">
      <c r="A12621" s="399">
        <v>45279</v>
      </c>
      <c r="B12621" s="400" t="s">
        <v>21695</v>
      </c>
      <c r="C12621" s="399" t="s">
        <v>16729</v>
      </c>
      <c r="D12621" s="401">
        <v>930</v>
      </c>
    </row>
    <row r="12622" spans="1:4" x14ac:dyDescent="0.25">
      <c r="A12622" s="399">
        <v>45280</v>
      </c>
      <c r="B12622" s="400" t="s">
        <v>21696</v>
      </c>
      <c r="C12622" s="399" t="s">
        <v>16729</v>
      </c>
      <c r="D12622" s="401">
        <v>2330.42</v>
      </c>
    </row>
    <row r="12623" spans="1:4" x14ac:dyDescent="0.25">
      <c r="A12623" s="399">
        <v>3405</v>
      </c>
      <c r="B12623" s="400" t="s">
        <v>18972</v>
      </c>
      <c r="C12623" s="399" t="s">
        <v>16729</v>
      </c>
      <c r="D12623" s="401">
        <v>88.21</v>
      </c>
    </row>
    <row r="12624" spans="1:4" x14ac:dyDescent="0.25">
      <c r="A12624" s="399">
        <v>3394</v>
      </c>
      <c r="B12624" s="400" t="s">
        <v>18973</v>
      </c>
      <c r="C12624" s="399" t="s">
        <v>16729</v>
      </c>
      <c r="D12624" s="401">
        <v>465.62</v>
      </c>
    </row>
    <row r="12625" spans="1:4" x14ac:dyDescent="0.25">
      <c r="A12625" s="399">
        <v>3393</v>
      </c>
      <c r="B12625" s="400" t="s">
        <v>18974</v>
      </c>
      <c r="C12625" s="399" t="s">
        <v>16729</v>
      </c>
      <c r="D12625" s="401">
        <v>792.78</v>
      </c>
    </row>
    <row r="12626" spans="1:4" x14ac:dyDescent="0.25">
      <c r="A12626" s="399">
        <v>3406</v>
      </c>
      <c r="B12626" s="400" t="s">
        <v>18975</v>
      </c>
      <c r="C12626" s="399" t="s">
        <v>16729</v>
      </c>
      <c r="D12626" s="401">
        <v>27</v>
      </c>
    </row>
    <row r="12627" spans="1:4" x14ac:dyDescent="0.25">
      <c r="A12627" s="399">
        <v>3395</v>
      </c>
      <c r="B12627" s="400" t="s">
        <v>18976</v>
      </c>
      <c r="C12627" s="399" t="s">
        <v>16729</v>
      </c>
      <c r="D12627" s="401">
        <v>113.9</v>
      </c>
    </row>
    <row r="12628" spans="1:4" x14ac:dyDescent="0.25">
      <c r="A12628" s="399">
        <v>3398</v>
      </c>
      <c r="B12628" s="400" t="s">
        <v>18977</v>
      </c>
      <c r="C12628" s="399" t="s">
        <v>16729</v>
      </c>
      <c r="D12628" s="401">
        <v>5.41</v>
      </c>
    </row>
    <row r="12629" spans="1:4" x14ac:dyDescent="0.25">
      <c r="A12629" s="399">
        <v>40662</v>
      </c>
      <c r="B12629" s="400" t="s">
        <v>18978</v>
      </c>
      <c r="C12629" s="399" t="s">
        <v>16729</v>
      </c>
      <c r="D12629" s="401">
        <v>190.41</v>
      </c>
    </row>
    <row r="12630" spans="1:4" x14ac:dyDescent="0.25">
      <c r="A12630" s="399">
        <v>3437</v>
      </c>
      <c r="B12630" s="400" t="s">
        <v>18979</v>
      </c>
      <c r="C12630" s="399" t="s">
        <v>75</v>
      </c>
      <c r="D12630" s="401">
        <v>528.91999999999996</v>
      </c>
    </row>
    <row r="12631" spans="1:4" x14ac:dyDescent="0.25">
      <c r="A12631" s="399">
        <v>11190</v>
      </c>
      <c r="B12631" s="400" t="s">
        <v>18980</v>
      </c>
      <c r="C12631" s="399" t="s">
        <v>16729</v>
      </c>
      <c r="D12631" s="401">
        <v>184.69</v>
      </c>
    </row>
    <row r="12632" spans="1:4" x14ac:dyDescent="0.25">
      <c r="A12632" s="399">
        <v>34377</v>
      </c>
      <c r="B12632" s="400" t="s">
        <v>18981</v>
      </c>
      <c r="C12632" s="399" t="s">
        <v>16729</v>
      </c>
      <c r="D12632" s="401">
        <v>196.15</v>
      </c>
    </row>
    <row r="12633" spans="1:4" x14ac:dyDescent="0.25">
      <c r="A12633" s="399">
        <v>40659</v>
      </c>
      <c r="B12633" s="400" t="s">
        <v>18982</v>
      </c>
      <c r="C12633" s="399" t="s">
        <v>75</v>
      </c>
      <c r="D12633" s="401">
        <v>748.34</v>
      </c>
    </row>
    <row r="12634" spans="1:4" x14ac:dyDescent="0.25">
      <c r="A12634" s="399">
        <v>40660</v>
      </c>
      <c r="B12634" s="400" t="s">
        <v>18983</v>
      </c>
      <c r="C12634" s="399" t="s">
        <v>75</v>
      </c>
      <c r="D12634" s="401">
        <v>948.43</v>
      </c>
    </row>
    <row r="12635" spans="1:4" x14ac:dyDescent="0.25">
      <c r="A12635" s="399">
        <v>40661</v>
      </c>
      <c r="B12635" s="400" t="s">
        <v>18984</v>
      </c>
      <c r="C12635" s="399" t="s">
        <v>75</v>
      </c>
      <c r="D12635" s="401">
        <v>583.12</v>
      </c>
    </row>
    <row r="12636" spans="1:4" x14ac:dyDescent="0.25">
      <c r="A12636" s="399">
        <v>3428</v>
      </c>
      <c r="B12636" s="400" t="s">
        <v>18985</v>
      </c>
      <c r="C12636" s="399" t="s">
        <v>75</v>
      </c>
      <c r="D12636" s="401">
        <v>784.56</v>
      </c>
    </row>
    <row r="12637" spans="1:4" x14ac:dyDescent="0.25">
      <c r="A12637" s="399">
        <v>3429</v>
      </c>
      <c r="B12637" s="400" t="s">
        <v>18986</v>
      </c>
      <c r="C12637" s="399" t="s">
        <v>75</v>
      </c>
      <c r="D12637" s="401">
        <v>448.25</v>
      </c>
    </row>
    <row r="12638" spans="1:4" x14ac:dyDescent="0.25">
      <c r="A12638" s="399">
        <v>11199</v>
      </c>
      <c r="B12638" s="400" t="s">
        <v>18987</v>
      </c>
      <c r="C12638" s="399" t="s">
        <v>16729</v>
      </c>
      <c r="D12638" s="401">
        <v>1020.01</v>
      </c>
    </row>
    <row r="12639" spans="1:4" x14ac:dyDescent="0.25">
      <c r="A12639" s="399">
        <v>36896</v>
      </c>
      <c r="B12639" s="400" t="s">
        <v>18988</v>
      </c>
      <c r="C12639" s="399" t="s">
        <v>16729</v>
      </c>
      <c r="D12639" s="401">
        <v>379.9</v>
      </c>
    </row>
    <row r="12640" spans="1:4" x14ac:dyDescent="0.25">
      <c r="A12640" s="399">
        <v>34367</v>
      </c>
      <c r="B12640" s="400" t="s">
        <v>18989</v>
      </c>
      <c r="C12640" s="399" t="s">
        <v>16729</v>
      </c>
      <c r="D12640" s="401">
        <v>489.63</v>
      </c>
    </row>
    <row r="12641" spans="1:4" x14ac:dyDescent="0.25">
      <c r="A12641" s="399">
        <v>36897</v>
      </c>
      <c r="B12641" s="400" t="s">
        <v>18990</v>
      </c>
      <c r="C12641" s="399" t="s">
        <v>16729</v>
      </c>
      <c r="D12641" s="401">
        <v>592.82000000000005</v>
      </c>
    </row>
    <row r="12642" spans="1:4" x14ac:dyDescent="0.25">
      <c r="A12642" s="399">
        <v>34369</v>
      </c>
      <c r="B12642" s="400" t="s">
        <v>18991</v>
      </c>
      <c r="C12642" s="399" t="s">
        <v>16729</v>
      </c>
      <c r="D12642" s="401">
        <v>682.23</v>
      </c>
    </row>
    <row r="12643" spans="1:4" x14ac:dyDescent="0.25">
      <c r="A12643" s="399">
        <v>34364</v>
      </c>
      <c r="B12643" s="400" t="s">
        <v>18992</v>
      </c>
      <c r="C12643" s="399" t="s">
        <v>16729</v>
      </c>
      <c r="D12643" s="401">
        <v>643.6</v>
      </c>
    </row>
    <row r="12644" spans="1:4" x14ac:dyDescent="0.25">
      <c r="A12644" s="399">
        <v>3421</v>
      </c>
      <c r="B12644" s="400" t="s">
        <v>18993</v>
      </c>
      <c r="C12644" s="399" t="s">
        <v>75</v>
      </c>
      <c r="D12644" s="401">
        <v>587.58000000000004</v>
      </c>
    </row>
    <row r="12645" spans="1:4" x14ac:dyDescent="0.25">
      <c r="A12645" s="399">
        <v>599</v>
      </c>
      <c r="B12645" s="400" t="s">
        <v>18994</v>
      </c>
      <c r="C12645" s="399" t="s">
        <v>75</v>
      </c>
      <c r="D12645" s="401">
        <v>692.85</v>
      </c>
    </row>
    <row r="12646" spans="1:4" x14ac:dyDescent="0.25">
      <c r="A12646" s="399">
        <v>44053</v>
      </c>
      <c r="B12646" s="400" t="s">
        <v>18995</v>
      </c>
      <c r="C12646" s="399" t="s">
        <v>16729</v>
      </c>
      <c r="D12646" s="401">
        <v>1537.81</v>
      </c>
    </row>
    <row r="12647" spans="1:4" x14ac:dyDescent="0.25">
      <c r="A12647" s="399">
        <v>3423</v>
      </c>
      <c r="B12647" s="400" t="s">
        <v>18996</v>
      </c>
      <c r="C12647" s="399" t="s">
        <v>75</v>
      </c>
      <c r="D12647" s="401">
        <v>828.63</v>
      </c>
    </row>
    <row r="12648" spans="1:4" x14ac:dyDescent="0.25">
      <c r="A12648" s="399">
        <v>34797</v>
      </c>
      <c r="B12648" s="400" t="s">
        <v>18997</v>
      </c>
      <c r="C12648" s="399" t="s">
        <v>16729</v>
      </c>
      <c r="D12648" s="401">
        <v>402.28</v>
      </c>
    </row>
    <row r="12649" spans="1:4" x14ac:dyDescent="0.25">
      <c r="A12649" s="399">
        <v>34381</v>
      </c>
      <c r="B12649" s="400" t="s">
        <v>18998</v>
      </c>
      <c r="C12649" s="399" t="s">
        <v>16729</v>
      </c>
      <c r="D12649" s="401">
        <v>279.76</v>
      </c>
    </row>
    <row r="12650" spans="1:4" x14ac:dyDescent="0.25">
      <c r="A12650" s="399">
        <v>44054</v>
      </c>
      <c r="B12650" s="400" t="s">
        <v>18999</v>
      </c>
      <c r="C12650" s="399" t="s">
        <v>16729</v>
      </c>
      <c r="D12650" s="401">
        <v>551.66999999999996</v>
      </c>
    </row>
    <row r="12651" spans="1:4" x14ac:dyDescent="0.25">
      <c r="A12651" s="399">
        <v>44399</v>
      </c>
      <c r="B12651" s="400" t="s">
        <v>19000</v>
      </c>
      <c r="C12651" s="399" t="s">
        <v>16729</v>
      </c>
      <c r="D12651" s="401">
        <v>753.76</v>
      </c>
    </row>
    <row r="12652" spans="1:4" x14ac:dyDescent="0.25">
      <c r="A12652" s="399">
        <v>44503</v>
      </c>
      <c r="B12652" s="400" t="s">
        <v>19001</v>
      </c>
      <c r="C12652" s="399" t="s">
        <v>4</v>
      </c>
      <c r="D12652" s="401">
        <v>22.97</v>
      </c>
    </row>
    <row r="12653" spans="1:4" x14ac:dyDescent="0.25">
      <c r="A12653" s="399">
        <v>41077</v>
      </c>
      <c r="B12653" s="400" t="s">
        <v>19002</v>
      </c>
      <c r="C12653" s="399" t="s">
        <v>85</v>
      </c>
      <c r="D12653" s="401">
        <v>4025.58</v>
      </c>
    </row>
    <row r="12654" spans="1:4" x14ac:dyDescent="0.25">
      <c r="A12654" s="399">
        <v>37963</v>
      </c>
      <c r="B12654" s="400" t="s">
        <v>19003</v>
      </c>
      <c r="C12654" s="399" t="s">
        <v>16729</v>
      </c>
      <c r="D12654" s="401">
        <v>4.8</v>
      </c>
    </row>
    <row r="12655" spans="1:4" x14ac:dyDescent="0.25">
      <c r="A12655" s="399">
        <v>37964</v>
      </c>
      <c r="B12655" s="400" t="s">
        <v>19004</v>
      </c>
      <c r="C12655" s="399" t="s">
        <v>16729</v>
      </c>
      <c r="D12655" s="401">
        <v>6.41</v>
      </c>
    </row>
    <row r="12656" spans="1:4" x14ac:dyDescent="0.25">
      <c r="A12656" s="399">
        <v>37965</v>
      </c>
      <c r="B12656" s="400" t="s">
        <v>19005</v>
      </c>
      <c r="C12656" s="399" t="s">
        <v>16729</v>
      </c>
      <c r="D12656" s="401">
        <v>9.25</v>
      </c>
    </row>
    <row r="12657" spans="1:4" x14ac:dyDescent="0.25">
      <c r="A12657" s="399">
        <v>37966</v>
      </c>
      <c r="B12657" s="400" t="s">
        <v>19006</v>
      </c>
      <c r="C12657" s="399" t="s">
        <v>16729</v>
      </c>
      <c r="D12657" s="401">
        <v>16.25</v>
      </c>
    </row>
    <row r="12658" spans="1:4" x14ac:dyDescent="0.25">
      <c r="A12658" s="399">
        <v>37967</v>
      </c>
      <c r="B12658" s="400" t="s">
        <v>19007</v>
      </c>
      <c r="C12658" s="399" t="s">
        <v>16729</v>
      </c>
      <c r="D12658" s="401">
        <v>27.3</v>
      </c>
    </row>
    <row r="12659" spans="1:4" x14ac:dyDescent="0.25">
      <c r="A12659" s="399">
        <v>37968</v>
      </c>
      <c r="B12659" s="400" t="s">
        <v>19008</v>
      </c>
      <c r="C12659" s="399" t="s">
        <v>16729</v>
      </c>
      <c r="D12659" s="401">
        <v>57.96</v>
      </c>
    </row>
    <row r="12660" spans="1:4" x14ac:dyDescent="0.25">
      <c r="A12660" s="399">
        <v>37969</v>
      </c>
      <c r="B12660" s="400" t="s">
        <v>19009</v>
      </c>
      <c r="C12660" s="399" t="s">
        <v>16729</v>
      </c>
      <c r="D12660" s="401">
        <v>146.46</v>
      </c>
    </row>
    <row r="12661" spans="1:4" x14ac:dyDescent="0.25">
      <c r="A12661" s="399">
        <v>37970</v>
      </c>
      <c r="B12661" s="400" t="s">
        <v>19010</v>
      </c>
      <c r="C12661" s="399" t="s">
        <v>16729</v>
      </c>
      <c r="D12661" s="401">
        <v>211.9</v>
      </c>
    </row>
    <row r="12662" spans="1:4" x14ac:dyDescent="0.25">
      <c r="A12662" s="399">
        <v>44251</v>
      </c>
      <c r="B12662" s="400" t="s">
        <v>19011</v>
      </c>
      <c r="C12662" s="399" t="s">
        <v>16729</v>
      </c>
      <c r="D12662" s="401">
        <v>244.76</v>
      </c>
    </row>
    <row r="12663" spans="1:4" x14ac:dyDescent="0.25">
      <c r="A12663" s="399">
        <v>21118</v>
      </c>
      <c r="B12663" s="400" t="s">
        <v>19012</v>
      </c>
      <c r="C12663" s="399" t="s">
        <v>16729</v>
      </c>
      <c r="D12663" s="401">
        <v>3.81</v>
      </c>
    </row>
    <row r="12664" spans="1:4" x14ac:dyDescent="0.25">
      <c r="A12664" s="399">
        <v>37956</v>
      </c>
      <c r="B12664" s="400" t="s">
        <v>19013</v>
      </c>
      <c r="C12664" s="399" t="s">
        <v>16729</v>
      </c>
      <c r="D12664" s="401">
        <v>4.68</v>
      </c>
    </row>
    <row r="12665" spans="1:4" x14ac:dyDescent="0.25">
      <c r="A12665" s="399">
        <v>37957</v>
      </c>
      <c r="B12665" s="400" t="s">
        <v>19014</v>
      </c>
      <c r="C12665" s="399" t="s">
        <v>16729</v>
      </c>
      <c r="D12665" s="401">
        <v>9.9700000000000006</v>
      </c>
    </row>
    <row r="12666" spans="1:4" x14ac:dyDescent="0.25">
      <c r="A12666" s="399">
        <v>37958</v>
      </c>
      <c r="B12666" s="400" t="s">
        <v>19015</v>
      </c>
      <c r="C12666" s="399" t="s">
        <v>16729</v>
      </c>
      <c r="D12666" s="401">
        <v>18.02</v>
      </c>
    </row>
    <row r="12667" spans="1:4" x14ac:dyDescent="0.25">
      <c r="A12667" s="399">
        <v>37959</v>
      </c>
      <c r="B12667" s="400" t="s">
        <v>19016</v>
      </c>
      <c r="C12667" s="399" t="s">
        <v>16729</v>
      </c>
      <c r="D12667" s="401">
        <v>27.73</v>
      </c>
    </row>
    <row r="12668" spans="1:4" x14ac:dyDescent="0.25">
      <c r="A12668" s="399">
        <v>37960</v>
      </c>
      <c r="B12668" s="400" t="s">
        <v>19017</v>
      </c>
      <c r="C12668" s="399" t="s">
        <v>16729</v>
      </c>
      <c r="D12668" s="401">
        <v>70.87</v>
      </c>
    </row>
    <row r="12669" spans="1:4" x14ac:dyDescent="0.25">
      <c r="A12669" s="399">
        <v>37961</v>
      </c>
      <c r="B12669" s="400" t="s">
        <v>19018</v>
      </c>
      <c r="C12669" s="399" t="s">
        <v>16729</v>
      </c>
      <c r="D12669" s="401">
        <v>152.30000000000001</v>
      </c>
    </row>
    <row r="12670" spans="1:4" x14ac:dyDescent="0.25">
      <c r="A12670" s="399">
        <v>37962</v>
      </c>
      <c r="B12670" s="400" t="s">
        <v>19019</v>
      </c>
      <c r="C12670" s="399" t="s">
        <v>16729</v>
      </c>
      <c r="D12670" s="401">
        <v>175.58</v>
      </c>
    </row>
    <row r="12671" spans="1:4" x14ac:dyDescent="0.25">
      <c r="A12671" s="399">
        <v>3533</v>
      </c>
      <c r="B12671" s="400" t="s">
        <v>19020</v>
      </c>
      <c r="C12671" s="399" t="s">
        <v>16729</v>
      </c>
      <c r="D12671" s="401">
        <v>2.85</v>
      </c>
    </row>
    <row r="12672" spans="1:4" x14ac:dyDescent="0.25">
      <c r="A12672" s="399">
        <v>3538</v>
      </c>
      <c r="B12672" s="400" t="s">
        <v>19021</v>
      </c>
      <c r="C12672" s="399" t="s">
        <v>16729</v>
      </c>
      <c r="D12672" s="401">
        <v>5.39</v>
      </c>
    </row>
    <row r="12673" spans="1:4" x14ac:dyDescent="0.25">
      <c r="A12673" s="399">
        <v>3498</v>
      </c>
      <c r="B12673" s="400" t="s">
        <v>19022</v>
      </c>
      <c r="C12673" s="399" t="s">
        <v>16729</v>
      </c>
      <c r="D12673" s="401">
        <v>5.22</v>
      </c>
    </row>
    <row r="12674" spans="1:4" x14ac:dyDescent="0.25">
      <c r="A12674" s="399">
        <v>3496</v>
      </c>
      <c r="B12674" s="400" t="s">
        <v>19023</v>
      </c>
      <c r="C12674" s="399" t="s">
        <v>16729</v>
      </c>
      <c r="D12674" s="401">
        <v>3.5</v>
      </c>
    </row>
    <row r="12675" spans="1:4" x14ac:dyDescent="0.25">
      <c r="A12675" s="399">
        <v>38429</v>
      </c>
      <c r="B12675" s="400" t="s">
        <v>19024</v>
      </c>
      <c r="C12675" s="399" t="s">
        <v>16729</v>
      </c>
      <c r="D12675" s="401">
        <v>12.97</v>
      </c>
    </row>
    <row r="12676" spans="1:4" x14ac:dyDescent="0.25">
      <c r="A12676" s="399">
        <v>38431</v>
      </c>
      <c r="B12676" s="400" t="s">
        <v>19025</v>
      </c>
      <c r="C12676" s="399" t="s">
        <v>16729</v>
      </c>
      <c r="D12676" s="401">
        <v>16.27</v>
      </c>
    </row>
    <row r="12677" spans="1:4" x14ac:dyDescent="0.25">
      <c r="A12677" s="399">
        <v>38430</v>
      </c>
      <c r="B12677" s="400" t="s">
        <v>19026</v>
      </c>
      <c r="C12677" s="399" t="s">
        <v>16729</v>
      </c>
      <c r="D12677" s="401">
        <v>25.22</v>
      </c>
    </row>
    <row r="12678" spans="1:4" x14ac:dyDescent="0.25">
      <c r="A12678" s="399">
        <v>36348</v>
      </c>
      <c r="B12678" s="400" t="s">
        <v>19027</v>
      </c>
      <c r="C12678" s="399" t="s">
        <v>16729</v>
      </c>
      <c r="D12678" s="401">
        <v>2.23</v>
      </c>
    </row>
    <row r="12679" spans="1:4" x14ac:dyDescent="0.25">
      <c r="A12679" s="399">
        <v>36349</v>
      </c>
      <c r="B12679" s="400" t="s">
        <v>19028</v>
      </c>
      <c r="C12679" s="399" t="s">
        <v>16729</v>
      </c>
      <c r="D12679" s="401">
        <v>3.08</v>
      </c>
    </row>
    <row r="12680" spans="1:4" x14ac:dyDescent="0.25">
      <c r="A12680" s="399">
        <v>38987</v>
      </c>
      <c r="B12680" s="400" t="s">
        <v>19029</v>
      </c>
      <c r="C12680" s="399" t="s">
        <v>16729</v>
      </c>
      <c r="D12680" s="401">
        <v>14.8</v>
      </c>
    </row>
    <row r="12681" spans="1:4" x14ac:dyDescent="0.25">
      <c r="A12681" s="399">
        <v>38988</v>
      </c>
      <c r="B12681" s="400" t="s">
        <v>19030</v>
      </c>
      <c r="C12681" s="399" t="s">
        <v>16729</v>
      </c>
      <c r="D12681" s="401">
        <v>24.11</v>
      </c>
    </row>
    <row r="12682" spans="1:4" x14ac:dyDescent="0.25">
      <c r="A12682" s="399">
        <v>38989</v>
      </c>
      <c r="B12682" s="400" t="s">
        <v>19031</v>
      </c>
      <c r="C12682" s="399" t="s">
        <v>16729</v>
      </c>
      <c r="D12682" s="401">
        <v>40.57</v>
      </c>
    </row>
    <row r="12683" spans="1:4" x14ac:dyDescent="0.25">
      <c r="A12683" s="399">
        <v>38990</v>
      </c>
      <c r="B12683" s="400" t="s">
        <v>19032</v>
      </c>
      <c r="C12683" s="399" t="s">
        <v>16729</v>
      </c>
      <c r="D12683" s="401">
        <v>81.06</v>
      </c>
    </row>
    <row r="12684" spans="1:4" x14ac:dyDescent="0.25">
      <c r="A12684" s="399">
        <v>38991</v>
      </c>
      <c r="B12684" s="400" t="s">
        <v>19033</v>
      </c>
      <c r="C12684" s="399" t="s">
        <v>16729</v>
      </c>
      <c r="D12684" s="401">
        <v>145.87</v>
      </c>
    </row>
    <row r="12685" spans="1:4" x14ac:dyDescent="0.25">
      <c r="A12685" s="399">
        <v>38433</v>
      </c>
      <c r="B12685" s="400" t="s">
        <v>19034</v>
      </c>
      <c r="C12685" s="399" t="s">
        <v>16729</v>
      </c>
      <c r="D12685" s="401">
        <v>7.54</v>
      </c>
    </row>
    <row r="12686" spans="1:4" x14ac:dyDescent="0.25">
      <c r="A12686" s="399">
        <v>38440</v>
      </c>
      <c r="B12686" s="400" t="s">
        <v>19035</v>
      </c>
      <c r="C12686" s="399" t="s">
        <v>16729</v>
      </c>
      <c r="D12686" s="401">
        <v>317.89999999999998</v>
      </c>
    </row>
    <row r="12687" spans="1:4" x14ac:dyDescent="0.25">
      <c r="A12687" s="399">
        <v>36359</v>
      </c>
      <c r="B12687" s="400" t="s">
        <v>19036</v>
      </c>
      <c r="C12687" s="399" t="s">
        <v>16729</v>
      </c>
      <c r="D12687" s="401">
        <v>1.98</v>
      </c>
    </row>
    <row r="12688" spans="1:4" x14ac:dyDescent="0.25">
      <c r="A12688" s="399">
        <v>36360</v>
      </c>
      <c r="B12688" s="400" t="s">
        <v>19037</v>
      </c>
      <c r="C12688" s="399" t="s">
        <v>16729</v>
      </c>
      <c r="D12688" s="401">
        <v>2.66</v>
      </c>
    </row>
    <row r="12689" spans="1:4" x14ac:dyDescent="0.25">
      <c r="A12689" s="399">
        <v>38434</v>
      </c>
      <c r="B12689" s="400" t="s">
        <v>19038</v>
      </c>
      <c r="C12689" s="399" t="s">
        <v>16729</v>
      </c>
      <c r="D12689" s="401">
        <v>4.0599999999999996</v>
      </c>
    </row>
    <row r="12690" spans="1:4" x14ac:dyDescent="0.25">
      <c r="A12690" s="399">
        <v>38435</v>
      </c>
      <c r="B12690" s="400" t="s">
        <v>19039</v>
      </c>
      <c r="C12690" s="399" t="s">
        <v>16729</v>
      </c>
      <c r="D12690" s="401">
        <v>9.14</v>
      </c>
    </row>
    <row r="12691" spans="1:4" x14ac:dyDescent="0.25">
      <c r="A12691" s="399">
        <v>38436</v>
      </c>
      <c r="B12691" s="400" t="s">
        <v>19040</v>
      </c>
      <c r="C12691" s="399" t="s">
        <v>16729</v>
      </c>
      <c r="D12691" s="401">
        <v>15.16</v>
      </c>
    </row>
    <row r="12692" spans="1:4" x14ac:dyDescent="0.25">
      <c r="A12692" s="399">
        <v>38437</v>
      </c>
      <c r="B12692" s="400" t="s">
        <v>19041</v>
      </c>
      <c r="C12692" s="399" t="s">
        <v>16729</v>
      </c>
      <c r="D12692" s="401">
        <v>24.59</v>
      </c>
    </row>
    <row r="12693" spans="1:4" x14ac:dyDescent="0.25">
      <c r="A12693" s="399">
        <v>38438</v>
      </c>
      <c r="B12693" s="400" t="s">
        <v>19042</v>
      </c>
      <c r="C12693" s="399" t="s">
        <v>16729</v>
      </c>
      <c r="D12693" s="401">
        <v>71.319999999999993</v>
      </c>
    </row>
    <row r="12694" spans="1:4" x14ac:dyDescent="0.25">
      <c r="A12694" s="399">
        <v>38439</v>
      </c>
      <c r="B12694" s="400" t="s">
        <v>19043</v>
      </c>
      <c r="C12694" s="399" t="s">
        <v>16729</v>
      </c>
      <c r="D12694" s="401">
        <v>90.62</v>
      </c>
    </row>
    <row r="12695" spans="1:4" x14ac:dyDescent="0.25">
      <c r="A12695" s="399">
        <v>10836</v>
      </c>
      <c r="B12695" s="400" t="s">
        <v>19044</v>
      </c>
      <c r="C12695" s="399" t="s">
        <v>16729</v>
      </c>
      <c r="D12695" s="401">
        <v>21.39</v>
      </c>
    </row>
    <row r="12696" spans="1:4" x14ac:dyDescent="0.25">
      <c r="A12696" s="399">
        <v>3510</v>
      </c>
      <c r="B12696" s="400" t="s">
        <v>19045</v>
      </c>
      <c r="C12696" s="399" t="s">
        <v>16729</v>
      </c>
      <c r="D12696" s="401">
        <v>13.11</v>
      </c>
    </row>
    <row r="12697" spans="1:4" x14ac:dyDescent="0.25">
      <c r="A12697" s="399">
        <v>10835</v>
      </c>
      <c r="B12697" s="400" t="s">
        <v>19046</v>
      </c>
      <c r="C12697" s="399" t="s">
        <v>16729</v>
      </c>
      <c r="D12697" s="401">
        <v>5.97</v>
      </c>
    </row>
    <row r="12698" spans="1:4" x14ac:dyDescent="0.25">
      <c r="A12698" s="399">
        <v>3485</v>
      </c>
      <c r="B12698" s="400" t="s">
        <v>19047</v>
      </c>
      <c r="C12698" s="399" t="s">
        <v>16729</v>
      </c>
      <c r="D12698" s="401">
        <v>13.79</v>
      </c>
    </row>
    <row r="12699" spans="1:4" x14ac:dyDescent="0.25">
      <c r="A12699" s="399">
        <v>3475</v>
      </c>
      <c r="B12699" s="400" t="s">
        <v>19048</v>
      </c>
      <c r="C12699" s="399" t="s">
        <v>16729</v>
      </c>
      <c r="D12699" s="401">
        <v>4.99</v>
      </c>
    </row>
    <row r="12700" spans="1:4" x14ac:dyDescent="0.25">
      <c r="A12700" s="399">
        <v>3534</v>
      </c>
      <c r="B12700" s="400" t="s">
        <v>19049</v>
      </c>
      <c r="C12700" s="399" t="s">
        <v>16729</v>
      </c>
      <c r="D12700" s="401">
        <v>7.9</v>
      </c>
    </row>
    <row r="12701" spans="1:4" x14ac:dyDescent="0.25">
      <c r="A12701" s="399">
        <v>3482</v>
      </c>
      <c r="B12701" s="400" t="s">
        <v>19050</v>
      </c>
      <c r="C12701" s="399" t="s">
        <v>16729</v>
      </c>
      <c r="D12701" s="401">
        <v>5.65</v>
      </c>
    </row>
    <row r="12702" spans="1:4" x14ac:dyDescent="0.25">
      <c r="A12702" s="399">
        <v>3543</v>
      </c>
      <c r="B12702" s="400" t="s">
        <v>19051</v>
      </c>
      <c r="C12702" s="399" t="s">
        <v>16729</v>
      </c>
      <c r="D12702" s="401">
        <v>1.83</v>
      </c>
    </row>
    <row r="12703" spans="1:4" x14ac:dyDescent="0.25">
      <c r="A12703" s="399">
        <v>3505</v>
      </c>
      <c r="B12703" s="400" t="s">
        <v>19052</v>
      </c>
      <c r="C12703" s="399" t="s">
        <v>16729</v>
      </c>
      <c r="D12703" s="401">
        <v>2.73</v>
      </c>
    </row>
    <row r="12704" spans="1:4" x14ac:dyDescent="0.25">
      <c r="A12704" s="399">
        <v>3521</v>
      </c>
      <c r="B12704" s="400" t="s">
        <v>19053</v>
      </c>
      <c r="C12704" s="399" t="s">
        <v>16729</v>
      </c>
      <c r="D12704" s="401">
        <v>2.06</v>
      </c>
    </row>
    <row r="12705" spans="1:4" x14ac:dyDescent="0.25">
      <c r="A12705" s="399">
        <v>3531</v>
      </c>
      <c r="B12705" s="400" t="s">
        <v>19054</v>
      </c>
      <c r="C12705" s="399" t="s">
        <v>16729</v>
      </c>
      <c r="D12705" s="401">
        <v>3.92</v>
      </c>
    </row>
    <row r="12706" spans="1:4" x14ac:dyDescent="0.25">
      <c r="A12706" s="399">
        <v>3522</v>
      </c>
      <c r="B12706" s="400" t="s">
        <v>19055</v>
      </c>
      <c r="C12706" s="399" t="s">
        <v>16729</v>
      </c>
      <c r="D12706" s="401">
        <v>2.52</v>
      </c>
    </row>
    <row r="12707" spans="1:4" x14ac:dyDescent="0.25">
      <c r="A12707" s="399">
        <v>3527</v>
      </c>
      <c r="B12707" s="400" t="s">
        <v>19056</v>
      </c>
      <c r="C12707" s="399" t="s">
        <v>16729</v>
      </c>
      <c r="D12707" s="401">
        <v>13.28</v>
      </c>
    </row>
    <row r="12708" spans="1:4" x14ac:dyDescent="0.25">
      <c r="A12708" s="399">
        <v>3530</v>
      </c>
      <c r="B12708" s="400" t="s">
        <v>19057</v>
      </c>
      <c r="C12708" s="399" t="s">
        <v>16729</v>
      </c>
      <c r="D12708" s="401">
        <v>215.13</v>
      </c>
    </row>
    <row r="12709" spans="1:4" x14ac:dyDescent="0.25">
      <c r="A12709" s="399">
        <v>3542</v>
      </c>
      <c r="B12709" s="400" t="s">
        <v>19058</v>
      </c>
      <c r="C12709" s="399" t="s">
        <v>16729</v>
      </c>
      <c r="D12709" s="401">
        <v>0.62</v>
      </c>
    </row>
    <row r="12710" spans="1:4" x14ac:dyDescent="0.25">
      <c r="A12710" s="399">
        <v>3529</v>
      </c>
      <c r="B12710" s="400" t="s">
        <v>19059</v>
      </c>
      <c r="C12710" s="399" t="s">
        <v>16729</v>
      </c>
      <c r="D12710" s="401">
        <v>0.76</v>
      </c>
    </row>
    <row r="12711" spans="1:4" x14ac:dyDescent="0.25">
      <c r="A12711" s="399">
        <v>3536</v>
      </c>
      <c r="B12711" s="400" t="s">
        <v>19060</v>
      </c>
      <c r="C12711" s="399" t="s">
        <v>16729</v>
      </c>
      <c r="D12711" s="401">
        <v>2.52</v>
      </c>
    </row>
    <row r="12712" spans="1:4" x14ac:dyDescent="0.25">
      <c r="A12712" s="399">
        <v>3535</v>
      </c>
      <c r="B12712" s="400" t="s">
        <v>19061</v>
      </c>
      <c r="C12712" s="399" t="s">
        <v>16729</v>
      </c>
      <c r="D12712" s="401">
        <v>6.14</v>
      </c>
    </row>
    <row r="12713" spans="1:4" x14ac:dyDescent="0.25">
      <c r="A12713" s="399">
        <v>3540</v>
      </c>
      <c r="B12713" s="400" t="s">
        <v>19062</v>
      </c>
      <c r="C12713" s="399" t="s">
        <v>16729</v>
      </c>
      <c r="D12713" s="401">
        <v>5.19</v>
      </c>
    </row>
    <row r="12714" spans="1:4" x14ac:dyDescent="0.25">
      <c r="A12714" s="399">
        <v>3539</v>
      </c>
      <c r="B12714" s="400" t="s">
        <v>19063</v>
      </c>
      <c r="C12714" s="399" t="s">
        <v>16729</v>
      </c>
      <c r="D12714" s="401">
        <v>30.11</v>
      </c>
    </row>
    <row r="12715" spans="1:4" x14ac:dyDescent="0.25">
      <c r="A12715" s="399">
        <v>3513</v>
      </c>
      <c r="B12715" s="400" t="s">
        <v>19064</v>
      </c>
      <c r="C12715" s="399" t="s">
        <v>16729</v>
      </c>
      <c r="D12715" s="401">
        <v>106.17</v>
      </c>
    </row>
    <row r="12716" spans="1:4" x14ac:dyDescent="0.25">
      <c r="A12716" s="399">
        <v>3516</v>
      </c>
      <c r="B12716" s="400" t="s">
        <v>19065</v>
      </c>
      <c r="C12716" s="399" t="s">
        <v>16729</v>
      </c>
      <c r="D12716" s="401">
        <v>2.46</v>
      </c>
    </row>
    <row r="12717" spans="1:4" x14ac:dyDescent="0.25">
      <c r="A12717" s="399">
        <v>3517</v>
      </c>
      <c r="B12717" s="400" t="s">
        <v>19066</v>
      </c>
      <c r="C12717" s="399" t="s">
        <v>16729</v>
      </c>
      <c r="D12717" s="401">
        <v>2.2200000000000002</v>
      </c>
    </row>
    <row r="12718" spans="1:4" x14ac:dyDescent="0.25">
      <c r="A12718" s="399">
        <v>3515</v>
      </c>
      <c r="B12718" s="400" t="s">
        <v>19067</v>
      </c>
      <c r="C12718" s="399" t="s">
        <v>16729</v>
      </c>
      <c r="D12718" s="401">
        <v>6.77</v>
      </c>
    </row>
    <row r="12719" spans="1:4" x14ac:dyDescent="0.25">
      <c r="A12719" s="399">
        <v>20147</v>
      </c>
      <c r="B12719" s="400" t="s">
        <v>19068</v>
      </c>
      <c r="C12719" s="399" t="s">
        <v>16729</v>
      </c>
      <c r="D12719" s="401">
        <v>5.57</v>
      </c>
    </row>
    <row r="12720" spans="1:4" x14ac:dyDescent="0.25">
      <c r="A12720" s="399">
        <v>3524</v>
      </c>
      <c r="B12720" s="400" t="s">
        <v>19069</v>
      </c>
      <c r="C12720" s="399" t="s">
        <v>16729</v>
      </c>
      <c r="D12720" s="401">
        <v>8.3800000000000008</v>
      </c>
    </row>
    <row r="12721" spans="1:4" x14ac:dyDescent="0.25">
      <c r="A12721" s="399">
        <v>3532</v>
      </c>
      <c r="B12721" s="400" t="s">
        <v>19070</v>
      </c>
      <c r="C12721" s="399" t="s">
        <v>16729</v>
      </c>
      <c r="D12721" s="401">
        <v>19.38</v>
      </c>
    </row>
    <row r="12722" spans="1:4" x14ac:dyDescent="0.25">
      <c r="A12722" s="399">
        <v>3528</v>
      </c>
      <c r="B12722" s="400" t="s">
        <v>19071</v>
      </c>
      <c r="C12722" s="399" t="s">
        <v>16729</v>
      </c>
      <c r="D12722" s="401">
        <v>9.6300000000000008</v>
      </c>
    </row>
    <row r="12723" spans="1:4" x14ac:dyDescent="0.25">
      <c r="A12723" s="399">
        <v>37952</v>
      </c>
      <c r="B12723" s="400" t="s">
        <v>19072</v>
      </c>
      <c r="C12723" s="399" t="s">
        <v>16729</v>
      </c>
      <c r="D12723" s="401">
        <v>69.02</v>
      </c>
    </row>
    <row r="12724" spans="1:4" x14ac:dyDescent="0.25">
      <c r="A12724" s="399">
        <v>37951</v>
      </c>
      <c r="B12724" s="400" t="s">
        <v>19073</v>
      </c>
      <c r="C12724" s="399" t="s">
        <v>16729</v>
      </c>
      <c r="D12724" s="401">
        <v>2.59</v>
      </c>
    </row>
    <row r="12725" spans="1:4" x14ac:dyDescent="0.25">
      <c r="A12725" s="399">
        <v>3518</v>
      </c>
      <c r="B12725" s="400" t="s">
        <v>19074</v>
      </c>
      <c r="C12725" s="399" t="s">
        <v>16729</v>
      </c>
      <c r="D12725" s="401">
        <v>3.99</v>
      </c>
    </row>
    <row r="12726" spans="1:4" x14ac:dyDescent="0.25">
      <c r="A12726" s="399">
        <v>3519</v>
      </c>
      <c r="B12726" s="400" t="s">
        <v>19075</v>
      </c>
      <c r="C12726" s="399" t="s">
        <v>16729</v>
      </c>
      <c r="D12726" s="401">
        <v>8.35</v>
      </c>
    </row>
    <row r="12727" spans="1:4" x14ac:dyDescent="0.25">
      <c r="A12727" s="399">
        <v>3520</v>
      </c>
      <c r="B12727" s="400" t="s">
        <v>19076</v>
      </c>
      <c r="C12727" s="399" t="s">
        <v>16729</v>
      </c>
      <c r="D12727" s="401">
        <v>8.75</v>
      </c>
    </row>
    <row r="12728" spans="1:4" x14ac:dyDescent="0.25">
      <c r="A12728" s="399">
        <v>37950</v>
      </c>
      <c r="B12728" s="400" t="s">
        <v>19077</v>
      </c>
      <c r="C12728" s="399" t="s">
        <v>16729</v>
      </c>
      <c r="D12728" s="401">
        <v>63.54</v>
      </c>
    </row>
    <row r="12729" spans="1:4" x14ac:dyDescent="0.25">
      <c r="A12729" s="399">
        <v>37949</v>
      </c>
      <c r="B12729" s="400" t="s">
        <v>19078</v>
      </c>
      <c r="C12729" s="399" t="s">
        <v>16729</v>
      </c>
      <c r="D12729" s="401">
        <v>2.34</v>
      </c>
    </row>
    <row r="12730" spans="1:4" x14ac:dyDescent="0.25">
      <c r="A12730" s="399">
        <v>3526</v>
      </c>
      <c r="B12730" s="400" t="s">
        <v>19079</v>
      </c>
      <c r="C12730" s="399" t="s">
        <v>16729</v>
      </c>
      <c r="D12730" s="401">
        <v>3.22</v>
      </c>
    </row>
    <row r="12731" spans="1:4" x14ac:dyDescent="0.25">
      <c r="A12731" s="399">
        <v>3509</v>
      </c>
      <c r="B12731" s="400" t="s">
        <v>19080</v>
      </c>
      <c r="C12731" s="399" t="s">
        <v>16729</v>
      </c>
      <c r="D12731" s="401">
        <v>7.33</v>
      </c>
    </row>
    <row r="12732" spans="1:4" x14ac:dyDescent="0.25">
      <c r="A12732" s="399">
        <v>20151</v>
      </c>
      <c r="B12732" s="400" t="s">
        <v>19081</v>
      </c>
      <c r="C12732" s="399" t="s">
        <v>16729</v>
      </c>
      <c r="D12732" s="401">
        <v>21.52</v>
      </c>
    </row>
    <row r="12733" spans="1:4" x14ac:dyDescent="0.25">
      <c r="A12733" s="399">
        <v>20152</v>
      </c>
      <c r="B12733" s="400" t="s">
        <v>19082</v>
      </c>
      <c r="C12733" s="399" t="s">
        <v>16729</v>
      </c>
      <c r="D12733" s="401">
        <v>77.88</v>
      </c>
    </row>
    <row r="12734" spans="1:4" x14ac:dyDescent="0.25">
      <c r="A12734" s="399">
        <v>20148</v>
      </c>
      <c r="B12734" s="400" t="s">
        <v>19083</v>
      </c>
      <c r="C12734" s="399" t="s">
        <v>16729</v>
      </c>
      <c r="D12734" s="401">
        <v>4.2300000000000004</v>
      </c>
    </row>
    <row r="12735" spans="1:4" x14ac:dyDescent="0.25">
      <c r="A12735" s="399">
        <v>20149</v>
      </c>
      <c r="B12735" s="400" t="s">
        <v>19084</v>
      </c>
      <c r="C12735" s="399" t="s">
        <v>16729</v>
      </c>
      <c r="D12735" s="401">
        <v>7.07</v>
      </c>
    </row>
    <row r="12736" spans="1:4" x14ac:dyDescent="0.25">
      <c r="A12736" s="399">
        <v>20150</v>
      </c>
      <c r="B12736" s="400" t="s">
        <v>19085</v>
      </c>
      <c r="C12736" s="399" t="s">
        <v>16729</v>
      </c>
      <c r="D12736" s="401">
        <v>18.21</v>
      </c>
    </row>
    <row r="12737" spans="1:4" x14ac:dyDescent="0.25">
      <c r="A12737" s="399">
        <v>20157</v>
      </c>
      <c r="B12737" s="400" t="s">
        <v>19086</v>
      </c>
      <c r="C12737" s="399" t="s">
        <v>16729</v>
      </c>
      <c r="D12737" s="401">
        <v>20.440000000000001</v>
      </c>
    </row>
    <row r="12738" spans="1:4" x14ac:dyDescent="0.25">
      <c r="A12738" s="399">
        <v>20158</v>
      </c>
      <c r="B12738" s="400" t="s">
        <v>19087</v>
      </c>
      <c r="C12738" s="399" t="s">
        <v>16729</v>
      </c>
      <c r="D12738" s="401">
        <v>81.19</v>
      </c>
    </row>
    <row r="12739" spans="1:4" x14ac:dyDescent="0.25">
      <c r="A12739" s="399">
        <v>20154</v>
      </c>
      <c r="B12739" s="400" t="s">
        <v>19088</v>
      </c>
      <c r="C12739" s="399" t="s">
        <v>16729</v>
      </c>
      <c r="D12739" s="401">
        <v>4.1399999999999997</v>
      </c>
    </row>
    <row r="12740" spans="1:4" x14ac:dyDescent="0.25">
      <c r="A12740" s="399">
        <v>20155</v>
      </c>
      <c r="B12740" s="400" t="s">
        <v>19089</v>
      </c>
      <c r="C12740" s="399" t="s">
        <v>16729</v>
      </c>
      <c r="D12740" s="401">
        <v>6.31</v>
      </c>
    </row>
    <row r="12741" spans="1:4" x14ac:dyDescent="0.25">
      <c r="A12741" s="399">
        <v>20156</v>
      </c>
      <c r="B12741" s="400" t="s">
        <v>19090</v>
      </c>
      <c r="C12741" s="399" t="s">
        <v>16729</v>
      </c>
      <c r="D12741" s="401">
        <v>17.73</v>
      </c>
    </row>
    <row r="12742" spans="1:4" x14ac:dyDescent="0.25">
      <c r="A12742" s="399">
        <v>3499</v>
      </c>
      <c r="B12742" s="400" t="s">
        <v>19091</v>
      </c>
      <c r="C12742" s="399" t="s">
        <v>16729</v>
      </c>
      <c r="D12742" s="401">
        <v>1.18</v>
      </c>
    </row>
    <row r="12743" spans="1:4" x14ac:dyDescent="0.25">
      <c r="A12743" s="399">
        <v>3500</v>
      </c>
      <c r="B12743" s="400" t="s">
        <v>19092</v>
      </c>
      <c r="C12743" s="399" t="s">
        <v>16729</v>
      </c>
      <c r="D12743" s="401">
        <v>1.56</v>
      </c>
    </row>
    <row r="12744" spans="1:4" x14ac:dyDescent="0.25">
      <c r="A12744" s="399">
        <v>3501</v>
      </c>
      <c r="B12744" s="400" t="s">
        <v>19093</v>
      </c>
      <c r="C12744" s="399" t="s">
        <v>16729</v>
      </c>
      <c r="D12744" s="401">
        <v>4.3099999999999996</v>
      </c>
    </row>
    <row r="12745" spans="1:4" x14ac:dyDescent="0.25">
      <c r="A12745" s="399">
        <v>3502</v>
      </c>
      <c r="B12745" s="400" t="s">
        <v>19094</v>
      </c>
      <c r="C12745" s="399" t="s">
        <v>16729</v>
      </c>
      <c r="D12745" s="401">
        <v>6.2</v>
      </c>
    </row>
    <row r="12746" spans="1:4" x14ac:dyDescent="0.25">
      <c r="A12746" s="399">
        <v>3503</v>
      </c>
      <c r="B12746" s="400" t="s">
        <v>19095</v>
      </c>
      <c r="C12746" s="399" t="s">
        <v>16729</v>
      </c>
      <c r="D12746" s="401">
        <v>7.79</v>
      </c>
    </row>
    <row r="12747" spans="1:4" x14ac:dyDescent="0.25">
      <c r="A12747" s="399">
        <v>3477</v>
      </c>
      <c r="B12747" s="400" t="s">
        <v>19096</v>
      </c>
      <c r="C12747" s="399" t="s">
        <v>16729</v>
      </c>
      <c r="D12747" s="401">
        <v>28.29</v>
      </c>
    </row>
    <row r="12748" spans="1:4" x14ac:dyDescent="0.25">
      <c r="A12748" s="399">
        <v>3478</v>
      </c>
      <c r="B12748" s="400" t="s">
        <v>19097</v>
      </c>
      <c r="C12748" s="399" t="s">
        <v>16729</v>
      </c>
      <c r="D12748" s="401">
        <v>67.84</v>
      </c>
    </row>
    <row r="12749" spans="1:4" x14ac:dyDescent="0.25">
      <c r="A12749" s="399">
        <v>3525</v>
      </c>
      <c r="B12749" s="400" t="s">
        <v>19098</v>
      </c>
      <c r="C12749" s="399" t="s">
        <v>16729</v>
      </c>
      <c r="D12749" s="401">
        <v>83.72</v>
      </c>
    </row>
    <row r="12750" spans="1:4" x14ac:dyDescent="0.25">
      <c r="A12750" s="399">
        <v>3511</v>
      </c>
      <c r="B12750" s="400" t="s">
        <v>19099</v>
      </c>
      <c r="C12750" s="399" t="s">
        <v>16729</v>
      </c>
      <c r="D12750" s="401">
        <v>88.8</v>
      </c>
    </row>
    <row r="12751" spans="1:4" x14ac:dyDescent="0.25">
      <c r="A12751" s="399">
        <v>38913</v>
      </c>
      <c r="B12751" s="400" t="s">
        <v>19100</v>
      </c>
      <c r="C12751" s="399" t="s">
        <v>16729</v>
      </c>
      <c r="D12751" s="401">
        <v>11.01</v>
      </c>
    </row>
    <row r="12752" spans="1:4" x14ac:dyDescent="0.25">
      <c r="A12752" s="399">
        <v>38914</v>
      </c>
      <c r="B12752" s="400" t="s">
        <v>19101</v>
      </c>
      <c r="C12752" s="399" t="s">
        <v>16729</v>
      </c>
      <c r="D12752" s="401">
        <v>13.52</v>
      </c>
    </row>
    <row r="12753" spans="1:4" x14ac:dyDescent="0.25">
      <c r="A12753" s="399">
        <v>38915</v>
      </c>
      <c r="B12753" s="400" t="s">
        <v>19102</v>
      </c>
      <c r="C12753" s="399" t="s">
        <v>16729</v>
      </c>
      <c r="D12753" s="401">
        <v>26.06</v>
      </c>
    </row>
    <row r="12754" spans="1:4" x14ac:dyDescent="0.25">
      <c r="A12754" s="399">
        <v>38916</v>
      </c>
      <c r="B12754" s="400" t="s">
        <v>19103</v>
      </c>
      <c r="C12754" s="399" t="s">
        <v>16729</v>
      </c>
      <c r="D12754" s="401">
        <v>36.06</v>
      </c>
    </row>
    <row r="12755" spans="1:4" x14ac:dyDescent="0.25">
      <c r="A12755" s="399">
        <v>39300</v>
      </c>
      <c r="B12755" s="400" t="s">
        <v>19104</v>
      </c>
      <c r="C12755" s="399" t="s">
        <v>16729</v>
      </c>
      <c r="D12755" s="401">
        <v>9.83</v>
      </c>
    </row>
    <row r="12756" spans="1:4" x14ac:dyDescent="0.25">
      <c r="A12756" s="399">
        <v>39301</v>
      </c>
      <c r="B12756" s="400" t="s">
        <v>19105</v>
      </c>
      <c r="C12756" s="399" t="s">
        <v>16729</v>
      </c>
      <c r="D12756" s="401">
        <v>13.16</v>
      </c>
    </row>
    <row r="12757" spans="1:4" x14ac:dyDescent="0.25">
      <c r="A12757" s="399">
        <v>39302</v>
      </c>
      <c r="B12757" s="400" t="s">
        <v>19106</v>
      </c>
      <c r="C12757" s="399" t="s">
        <v>16729</v>
      </c>
      <c r="D12757" s="401">
        <v>23.93</v>
      </c>
    </row>
    <row r="12758" spans="1:4" x14ac:dyDescent="0.25">
      <c r="A12758" s="399">
        <v>38941</v>
      </c>
      <c r="B12758" s="400" t="s">
        <v>19107</v>
      </c>
      <c r="C12758" s="399" t="s">
        <v>16729</v>
      </c>
      <c r="D12758" s="401">
        <v>17.77</v>
      </c>
    </row>
    <row r="12759" spans="1:4" x14ac:dyDescent="0.25">
      <c r="A12759" s="399">
        <v>38923</v>
      </c>
      <c r="B12759" s="400" t="s">
        <v>19108</v>
      </c>
      <c r="C12759" s="399" t="s">
        <v>16729</v>
      </c>
      <c r="D12759" s="401">
        <v>11.78</v>
      </c>
    </row>
    <row r="12760" spans="1:4" x14ac:dyDescent="0.25">
      <c r="A12760" s="399">
        <v>38925</v>
      </c>
      <c r="B12760" s="400" t="s">
        <v>19109</v>
      </c>
      <c r="C12760" s="399" t="s">
        <v>16729</v>
      </c>
      <c r="D12760" s="401">
        <v>13.67</v>
      </c>
    </row>
    <row r="12761" spans="1:4" x14ac:dyDescent="0.25">
      <c r="A12761" s="399">
        <v>38926</v>
      </c>
      <c r="B12761" s="400" t="s">
        <v>19110</v>
      </c>
      <c r="C12761" s="399" t="s">
        <v>16729</v>
      </c>
      <c r="D12761" s="401">
        <v>16.22</v>
      </c>
    </row>
    <row r="12762" spans="1:4" x14ac:dyDescent="0.25">
      <c r="A12762" s="399">
        <v>38927</v>
      </c>
      <c r="B12762" s="400" t="s">
        <v>19111</v>
      </c>
      <c r="C12762" s="399" t="s">
        <v>16729</v>
      </c>
      <c r="D12762" s="401">
        <v>20.48</v>
      </c>
    </row>
    <row r="12763" spans="1:4" x14ac:dyDescent="0.25">
      <c r="A12763" s="399">
        <v>39304</v>
      </c>
      <c r="B12763" s="400" t="s">
        <v>19112</v>
      </c>
      <c r="C12763" s="399" t="s">
        <v>16729</v>
      </c>
      <c r="D12763" s="401">
        <v>11.63</v>
      </c>
    </row>
    <row r="12764" spans="1:4" x14ac:dyDescent="0.25">
      <c r="A12764" s="399">
        <v>39305</v>
      </c>
      <c r="B12764" s="400" t="s">
        <v>19113</v>
      </c>
      <c r="C12764" s="399" t="s">
        <v>16729</v>
      </c>
      <c r="D12764" s="401">
        <v>12.76</v>
      </c>
    </row>
    <row r="12765" spans="1:4" x14ac:dyDescent="0.25">
      <c r="A12765" s="399">
        <v>39306</v>
      </c>
      <c r="B12765" s="400" t="s">
        <v>19114</v>
      </c>
      <c r="C12765" s="399" t="s">
        <v>16729</v>
      </c>
      <c r="D12765" s="401">
        <v>17.149999999999999</v>
      </c>
    </row>
    <row r="12766" spans="1:4" x14ac:dyDescent="0.25">
      <c r="A12766" s="399">
        <v>38928</v>
      </c>
      <c r="B12766" s="400" t="s">
        <v>19115</v>
      </c>
      <c r="C12766" s="399" t="s">
        <v>16729</v>
      </c>
      <c r="D12766" s="401">
        <v>22.67</v>
      </c>
    </row>
    <row r="12767" spans="1:4" x14ac:dyDescent="0.25">
      <c r="A12767" s="399">
        <v>38917</v>
      </c>
      <c r="B12767" s="400" t="s">
        <v>19116</v>
      </c>
      <c r="C12767" s="399" t="s">
        <v>16729</v>
      </c>
      <c r="D12767" s="401">
        <v>12.67</v>
      </c>
    </row>
    <row r="12768" spans="1:4" x14ac:dyDescent="0.25">
      <c r="A12768" s="399">
        <v>38919</v>
      </c>
      <c r="B12768" s="400" t="s">
        <v>19117</v>
      </c>
      <c r="C12768" s="399" t="s">
        <v>16729</v>
      </c>
      <c r="D12768" s="401">
        <v>14.87</v>
      </c>
    </row>
    <row r="12769" spans="1:4" x14ac:dyDescent="0.25">
      <c r="A12769" s="399">
        <v>38922</v>
      </c>
      <c r="B12769" s="400" t="s">
        <v>19118</v>
      </c>
      <c r="C12769" s="399" t="s">
        <v>16729</v>
      </c>
      <c r="D12769" s="401">
        <v>19.95</v>
      </c>
    </row>
    <row r="12770" spans="1:4" x14ac:dyDescent="0.25">
      <c r="A12770" s="399">
        <v>45198</v>
      </c>
      <c r="B12770" s="400" t="s">
        <v>21697</v>
      </c>
      <c r="C12770" s="399" t="s">
        <v>16729</v>
      </c>
      <c r="D12770" s="401">
        <v>50.03</v>
      </c>
    </row>
    <row r="12771" spans="1:4" x14ac:dyDescent="0.25">
      <c r="A12771" s="399">
        <v>45196</v>
      </c>
      <c r="B12771" s="400" t="s">
        <v>21698</v>
      </c>
      <c r="C12771" s="399" t="s">
        <v>16729</v>
      </c>
      <c r="D12771" s="401">
        <v>103.16</v>
      </c>
    </row>
    <row r="12772" spans="1:4" x14ac:dyDescent="0.25">
      <c r="A12772" s="399">
        <v>12032</v>
      </c>
      <c r="B12772" s="400" t="s">
        <v>19119</v>
      </c>
      <c r="C12772" s="399" t="s">
        <v>17171</v>
      </c>
      <c r="D12772" s="401">
        <v>49.81</v>
      </c>
    </row>
    <row r="12773" spans="1:4" x14ac:dyDescent="0.25">
      <c r="A12773" s="399">
        <v>12030</v>
      </c>
      <c r="B12773" s="400" t="s">
        <v>19120</v>
      </c>
      <c r="C12773" s="399" t="s">
        <v>17171</v>
      </c>
      <c r="D12773" s="401">
        <v>46.8</v>
      </c>
    </row>
    <row r="12774" spans="1:4" x14ac:dyDescent="0.25">
      <c r="A12774" s="399">
        <v>45207</v>
      </c>
      <c r="B12774" s="400" t="s">
        <v>21634</v>
      </c>
      <c r="C12774" s="399" t="s">
        <v>16729</v>
      </c>
      <c r="D12774" s="401">
        <v>329.52</v>
      </c>
    </row>
    <row r="12775" spans="1:4" x14ac:dyDescent="0.25">
      <c r="A12775" s="399">
        <v>14157</v>
      </c>
      <c r="B12775" s="400" t="s">
        <v>19121</v>
      </c>
      <c r="C12775" s="399" t="s">
        <v>16729</v>
      </c>
      <c r="D12775" s="401">
        <v>1.41</v>
      </c>
    </row>
    <row r="12776" spans="1:4" x14ac:dyDescent="0.25">
      <c r="A12776" s="399">
        <v>10908</v>
      </c>
      <c r="B12776" s="400" t="s">
        <v>19122</v>
      </c>
      <c r="C12776" s="399" t="s">
        <v>16729</v>
      </c>
      <c r="D12776" s="401">
        <v>20.100000000000001</v>
      </c>
    </row>
    <row r="12777" spans="1:4" x14ac:dyDescent="0.25">
      <c r="A12777" s="399">
        <v>10909</v>
      </c>
      <c r="B12777" s="400" t="s">
        <v>19123</v>
      </c>
      <c r="C12777" s="399" t="s">
        <v>16729</v>
      </c>
      <c r="D12777" s="401">
        <v>23.38</v>
      </c>
    </row>
    <row r="12778" spans="1:4" x14ac:dyDescent="0.25">
      <c r="A12778" s="399">
        <v>3669</v>
      </c>
      <c r="B12778" s="400" t="s">
        <v>19124</v>
      </c>
      <c r="C12778" s="399" t="s">
        <v>16729</v>
      </c>
      <c r="D12778" s="401">
        <v>14.36</v>
      </c>
    </row>
    <row r="12779" spans="1:4" x14ac:dyDescent="0.25">
      <c r="A12779" s="399">
        <v>20139</v>
      </c>
      <c r="B12779" s="400" t="s">
        <v>19125</v>
      </c>
      <c r="C12779" s="399" t="s">
        <v>16729</v>
      </c>
      <c r="D12779" s="401">
        <v>123.52</v>
      </c>
    </row>
    <row r="12780" spans="1:4" x14ac:dyDescent="0.25">
      <c r="A12780" s="399">
        <v>3668</v>
      </c>
      <c r="B12780" s="400" t="s">
        <v>19126</v>
      </c>
      <c r="C12780" s="399" t="s">
        <v>16729</v>
      </c>
      <c r="D12780" s="401">
        <v>44.12</v>
      </c>
    </row>
    <row r="12781" spans="1:4" x14ac:dyDescent="0.25">
      <c r="A12781" s="399">
        <v>10911</v>
      </c>
      <c r="B12781" s="400" t="s">
        <v>19127</v>
      </c>
      <c r="C12781" s="399" t="s">
        <v>16729</v>
      </c>
      <c r="D12781" s="401">
        <v>19.34</v>
      </c>
    </row>
    <row r="12782" spans="1:4" x14ac:dyDescent="0.25">
      <c r="A12782" s="399">
        <v>3659</v>
      </c>
      <c r="B12782" s="400" t="s">
        <v>19128</v>
      </c>
      <c r="C12782" s="399" t="s">
        <v>16729</v>
      </c>
      <c r="D12782" s="401">
        <v>19.71</v>
      </c>
    </row>
    <row r="12783" spans="1:4" x14ac:dyDescent="0.25">
      <c r="A12783" s="399">
        <v>3660</v>
      </c>
      <c r="B12783" s="400" t="s">
        <v>19129</v>
      </c>
      <c r="C12783" s="399" t="s">
        <v>16729</v>
      </c>
      <c r="D12783" s="401">
        <v>25.48</v>
      </c>
    </row>
    <row r="12784" spans="1:4" x14ac:dyDescent="0.25">
      <c r="A12784" s="399">
        <v>20144</v>
      </c>
      <c r="B12784" s="400" t="s">
        <v>19130</v>
      </c>
      <c r="C12784" s="399" t="s">
        <v>16729</v>
      </c>
      <c r="D12784" s="401">
        <v>57.07</v>
      </c>
    </row>
    <row r="12785" spans="1:4" x14ac:dyDescent="0.25">
      <c r="A12785" s="399">
        <v>20143</v>
      </c>
      <c r="B12785" s="400" t="s">
        <v>19131</v>
      </c>
      <c r="C12785" s="399" t="s">
        <v>16729</v>
      </c>
      <c r="D12785" s="401">
        <v>73.010000000000005</v>
      </c>
    </row>
    <row r="12786" spans="1:4" x14ac:dyDescent="0.25">
      <c r="A12786" s="399">
        <v>20145</v>
      </c>
      <c r="B12786" s="400" t="s">
        <v>19132</v>
      </c>
      <c r="C12786" s="399" t="s">
        <v>16729</v>
      </c>
      <c r="D12786" s="401">
        <v>140.84</v>
      </c>
    </row>
    <row r="12787" spans="1:4" x14ac:dyDescent="0.25">
      <c r="A12787" s="399">
        <v>20146</v>
      </c>
      <c r="B12787" s="400" t="s">
        <v>19133</v>
      </c>
      <c r="C12787" s="399" t="s">
        <v>16729</v>
      </c>
      <c r="D12787" s="401">
        <v>192.53</v>
      </c>
    </row>
    <row r="12788" spans="1:4" x14ac:dyDescent="0.25">
      <c r="A12788" s="399">
        <v>20140</v>
      </c>
      <c r="B12788" s="400" t="s">
        <v>19134</v>
      </c>
      <c r="C12788" s="399" t="s">
        <v>16729</v>
      </c>
      <c r="D12788" s="401">
        <v>9.0299999999999994</v>
      </c>
    </row>
    <row r="12789" spans="1:4" x14ac:dyDescent="0.25">
      <c r="A12789" s="399">
        <v>20141</v>
      </c>
      <c r="B12789" s="400" t="s">
        <v>19135</v>
      </c>
      <c r="C12789" s="399" t="s">
        <v>16729</v>
      </c>
      <c r="D12789" s="401">
        <v>22.12</v>
      </c>
    </row>
    <row r="12790" spans="1:4" x14ac:dyDescent="0.25">
      <c r="A12790" s="399">
        <v>20142</v>
      </c>
      <c r="B12790" s="400" t="s">
        <v>19136</v>
      </c>
      <c r="C12790" s="399" t="s">
        <v>16729</v>
      </c>
      <c r="D12790" s="401">
        <v>38.909999999999997</v>
      </c>
    </row>
    <row r="12791" spans="1:4" x14ac:dyDescent="0.25">
      <c r="A12791" s="399">
        <v>3670</v>
      </c>
      <c r="B12791" s="400" t="s">
        <v>19137</v>
      </c>
      <c r="C12791" s="399" t="s">
        <v>16729</v>
      </c>
      <c r="D12791" s="401">
        <v>25.3</v>
      </c>
    </row>
    <row r="12792" spans="1:4" x14ac:dyDescent="0.25">
      <c r="A12792" s="399">
        <v>3666</v>
      </c>
      <c r="B12792" s="400" t="s">
        <v>19138</v>
      </c>
      <c r="C12792" s="399" t="s">
        <v>16729</v>
      </c>
      <c r="D12792" s="401">
        <v>3.98</v>
      </c>
    </row>
    <row r="12793" spans="1:4" x14ac:dyDescent="0.25">
      <c r="A12793" s="399">
        <v>3662</v>
      </c>
      <c r="B12793" s="400" t="s">
        <v>19139</v>
      </c>
      <c r="C12793" s="399" t="s">
        <v>16729</v>
      </c>
      <c r="D12793" s="401">
        <v>10.38</v>
      </c>
    </row>
    <row r="12794" spans="1:4" x14ac:dyDescent="0.25">
      <c r="A12794" s="399">
        <v>3658</v>
      </c>
      <c r="B12794" s="400" t="s">
        <v>19140</v>
      </c>
      <c r="C12794" s="399" t="s">
        <v>16729</v>
      </c>
      <c r="D12794" s="401">
        <v>19.670000000000002</v>
      </c>
    </row>
    <row r="12795" spans="1:4" x14ac:dyDescent="0.25">
      <c r="A12795" s="399">
        <v>42696</v>
      </c>
      <c r="B12795" s="400" t="s">
        <v>19141</v>
      </c>
      <c r="C12795" s="399" t="s">
        <v>16729</v>
      </c>
      <c r="D12795" s="401">
        <v>156.01</v>
      </c>
    </row>
    <row r="12796" spans="1:4" x14ac:dyDescent="0.25">
      <c r="A12796" s="399">
        <v>39875</v>
      </c>
      <c r="B12796" s="400" t="s">
        <v>19142</v>
      </c>
      <c r="C12796" s="399" t="s">
        <v>16729</v>
      </c>
      <c r="D12796" s="401">
        <v>689.33</v>
      </c>
    </row>
    <row r="12797" spans="1:4" x14ac:dyDescent="0.25">
      <c r="A12797" s="399">
        <v>39876</v>
      </c>
      <c r="B12797" s="400" t="s">
        <v>19143</v>
      </c>
      <c r="C12797" s="399" t="s">
        <v>16729</v>
      </c>
      <c r="D12797" s="401">
        <v>863.04</v>
      </c>
    </row>
    <row r="12798" spans="1:4" x14ac:dyDescent="0.25">
      <c r="A12798" s="399">
        <v>39877</v>
      </c>
      <c r="B12798" s="400" t="s">
        <v>19144</v>
      </c>
      <c r="C12798" s="399" t="s">
        <v>16729</v>
      </c>
      <c r="D12798" s="401">
        <v>1197</v>
      </c>
    </row>
    <row r="12799" spans="1:4" x14ac:dyDescent="0.25">
      <c r="A12799" s="399">
        <v>39878</v>
      </c>
      <c r="B12799" s="400" t="s">
        <v>19145</v>
      </c>
      <c r="C12799" s="399" t="s">
        <v>16729</v>
      </c>
      <c r="D12799" s="401">
        <v>1581.04</v>
      </c>
    </row>
    <row r="12800" spans="1:4" x14ac:dyDescent="0.25">
      <c r="A12800" s="399">
        <v>39872</v>
      </c>
      <c r="B12800" s="400" t="s">
        <v>19146</v>
      </c>
      <c r="C12800" s="399" t="s">
        <v>16729</v>
      </c>
      <c r="D12800" s="401">
        <v>472.72</v>
      </c>
    </row>
    <row r="12801" spans="1:4" x14ac:dyDescent="0.25">
      <c r="A12801" s="399">
        <v>39873</v>
      </c>
      <c r="B12801" s="400" t="s">
        <v>19147</v>
      </c>
      <c r="C12801" s="399" t="s">
        <v>16729</v>
      </c>
      <c r="D12801" s="401">
        <v>548.33000000000004</v>
      </c>
    </row>
    <row r="12802" spans="1:4" x14ac:dyDescent="0.25">
      <c r="A12802" s="399">
        <v>39874</v>
      </c>
      <c r="B12802" s="400" t="s">
        <v>19148</v>
      </c>
      <c r="C12802" s="399" t="s">
        <v>16729</v>
      </c>
      <c r="D12802" s="401">
        <v>602.27</v>
      </c>
    </row>
    <row r="12803" spans="1:4" x14ac:dyDescent="0.25">
      <c r="A12803" s="399">
        <v>3674</v>
      </c>
      <c r="B12803" s="400" t="s">
        <v>19149</v>
      </c>
      <c r="C12803" s="399" t="s">
        <v>74</v>
      </c>
      <c r="D12803" s="401">
        <v>91.92</v>
      </c>
    </row>
    <row r="12804" spans="1:4" x14ac:dyDescent="0.25">
      <c r="A12804" s="399">
        <v>3681</v>
      </c>
      <c r="B12804" s="400" t="s">
        <v>19150</v>
      </c>
      <c r="C12804" s="399" t="s">
        <v>74</v>
      </c>
      <c r="D12804" s="401">
        <v>136.77000000000001</v>
      </c>
    </row>
    <row r="12805" spans="1:4" x14ac:dyDescent="0.25">
      <c r="A12805" s="399">
        <v>3676</v>
      </c>
      <c r="B12805" s="400" t="s">
        <v>19151</v>
      </c>
      <c r="C12805" s="399" t="s">
        <v>74</v>
      </c>
      <c r="D12805" s="401">
        <v>514.72</v>
      </c>
    </row>
    <row r="12806" spans="1:4" x14ac:dyDescent="0.25">
      <c r="A12806" s="399">
        <v>3679</v>
      </c>
      <c r="B12806" s="400" t="s">
        <v>19152</v>
      </c>
      <c r="C12806" s="399" t="s">
        <v>74</v>
      </c>
      <c r="D12806" s="401">
        <v>425.84</v>
      </c>
    </row>
    <row r="12807" spans="1:4" x14ac:dyDescent="0.25">
      <c r="A12807" s="399">
        <v>3672</v>
      </c>
      <c r="B12807" s="400" t="s">
        <v>19153</v>
      </c>
      <c r="C12807" s="399" t="s">
        <v>74</v>
      </c>
      <c r="D12807" s="401">
        <v>1.45</v>
      </c>
    </row>
    <row r="12808" spans="1:4" x14ac:dyDescent="0.25">
      <c r="A12808" s="399">
        <v>3671</v>
      </c>
      <c r="B12808" s="400" t="s">
        <v>19154</v>
      </c>
      <c r="C12808" s="399" t="s">
        <v>74</v>
      </c>
      <c r="D12808" s="401">
        <v>1.37</v>
      </c>
    </row>
    <row r="12809" spans="1:4" x14ac:dyDescent="0.25">
      <c r="A12809" s="399">
        <v>3673</v>
      </c>
      <c r="B12809" s="400" t="s">
        <v>19155</v>
      </c>
      <c r="C12809" s="399" t="s">
        <v>74</v>
      </c>
      <c r="D12809" s="401">
        <v>2.15</v>
      </c>
    </row>
    <row r="12810" spans="1:4" x14ac:dyDescent="0.25">
      <c r="A12810" s="399">
        <v>38394</v>
      </c>
      <c r="B12810" s="400" t="s">
        <v>19156</v>
      </c>
      <c r="C12810" s="399" t="s">
        <v>16729</v>
      </c>
      <c r="D12810" s="401">
        <v>193.91</v>
      </c>
    </row>
    <row r="12811" spans="1:4" x14ac:dyDescent="0.25">
      <c r="A12811" s="399">
        <v>3729</v>
      </c>
      <c r="B12811" s="400" t="s">
        <v>19157</v>
      </c>
      <c r="C12811" s="399" t="s">
        <v>16729</v>
      </c>
      <c r="D12811" s="401">
        <v>144.25</v>
      </c>
    </row>
    <row r="12812" spans="1:4" x14ac:dyDescent="0.25">
      <c r="A12812" s="399">
        <v>39357</v>
      </c>
      <c r="B12812" s="400" t="s">
        <v>19158</v>
      </c>
      <c r="C12812" s="399" t="s">
        <v>16729</v>
      </c>
      <c r="D12812" s="401">
        <v>61.02</v>
      </c>
    </row>
    <row r="12813" spans="1:4" x14ac:dyDescent="0.25">
      <c r="A12813" s="399">
        <v>39358</v>
      </c>
      <c r="B12813" s="400" t="s">
        <v>19159</v>
      </c>
      <c r="C12813" s="399" t="s">
        <v>16729</v>
      </c>
      <c r="D12813" s="401">
        <v>61.02</v>
      </c>
    </row>
    <row r="12814" spans="1:4" x14ac:dyDescent="0.25">
      <c r="A12814" s="399">
        <v>39355</v>
      </c>
      <c r="B12814" s="400" t="s">
        <v>19160</v>
      </c>
      <c r="C12814" s="399" t="s">
        <v>16729</v>
      </c>
      <c r="D12814" s="401">
        <v>88.91</v>
      </c>
    </row>
    <row r="12815" spans="1:4" x14ac:dyDescent="0.25">
      <c r="A12815" s="399">
        <v>39356</v>
      </c>
      <c r="B12815" s="400" t="s">
        <v>19161</v>
      </c>
      <c r="C12815" s="399" t="s">
        <v>16729</v>
      </c>
      <c r="D12815" s="401">
        <v>84.86</v>
      </c>
    </row>
    <row r="12816" spans="1:4" x14ac:dyDescent="0.25">
      <c r="A12816" s="399">
        <v>39353</v>
      </c>
      <c r="B12816" s="400" t="s">
        <v>21699</v>
      </c>
      <c r="C12816" s="399" t="s">
        <v>16729</v>
      </c>
      <c r="D12816" s="401">
        <v>194.8</v>
      </c>
    </row>
    <row r="12817" spans="1:4" x14ac:dyDescent="0.25">
      <c r="A12817" s="399">
        <v>39354</v>
      </c>
      <c r="B12817" s="400" t="s">
        <v>21700</v>
      </c>
      <c r="C12817" s="399" t="s">
        <v>16729</v>
      </c>
      <c r="D12817" s="401">
        <v>410.99</v>
      </c>
    </row>
    <row r="12818" spans="1:4" x14ac:dyDescent="0.25">
      <c r="A12818" s="399">
        <v>39398</v>
      </c>
      <c r="B12818" s="400" t="s">
        <v>19162</v>
      </c>
      <c r="C12818" s="399" t="s">
        <v>16729</v>
      </c>
      <c r="D12818" s="401">
        <v>121.27</v>
      </c>
    </row>
    <row r="12819" spans="1:4" x14ac:dyDescent="0.25">
      <c r="A12819" s="399">
        <v>13343</v>
      </c>
      <c r="B12819" s="400" t="s">
        <v>19163</v>
      </c>
      <c r="C12819" s="399" t="s">
        <v>16729</v>
      </c>
      <c r="D12819" s="401">
        <v>49.46</v>
      </c>
    </row>
    <row r="12820" spans="1:4" x14ac:dyDescent="0.25">
      <c r="A12820" s="399">
        <v>12118</v>
      </c>
      <c r="B12820" s="400" t="s">
        <v>19164</v>
      </c>
      <c r="C12820" s="399" t="s">
        <v>16729</v>
      </c>
      <c r="D12820" s="401">
        <v>23.11</v>
      </c>
    </row>
    <row r="12821" spans="1:4" x14ac:dyDescent="0.25">
      <c r="A12821" s="399">
        <v>39482</v>
      </c>
      <c r="B12821" s="400" t="s">
        <v>19165</v>
      </c>
      <c r="C12821" s="399" t="s">
        <v>16729</v>
      </c>
      <c r="D12821" s="401">
        <v>689.6</v>
      </c>
    </row>
    <row r="12822" spans="1:4" x14ac:dyDescent="0.25">
      <c r="A12822" s="399">
        <v>39486</v>
      </c>
      <c r="B12822" s="400" t="s">
        <v>19166</v>
      </c>
      <c r="C12822" s="399" t="s">
        <v>16729</v>
      </c>
      <c r="D12822" s="401">
        <v>562.80999999999995</v>
      </c>
    </row>
    <row r="12823" spans="1:4" x14ac:dyDescent="0.25">
      <c r="A12823" s="399">
        <v>39484</v>
      </c>
      <c r="B12823" s="400" t="s">
        <v>19167</v>
      </c>
      <c r="C12823" s="399" t="s">
        <v>16729</v>
      </c>
      <c r="D12823" s="401">
        <v>689.6</v>
      </c>
    </row>
    <row r="12824" spans="1:4" x14ac:dyDescent="0.25">
      <c r="A12824" s="399">
        <v>39488</v>
      </c>
      <c r="B12824" s="400" t="s">
        <v>19168</v>
      </c>
      <c r="C12824" s="399" t="s">
        <v>16729</v>
      </c>
      <c r="D12824" s="401">
        <v>572.02</v>
      </c>
    </row>
    <row r="12825" spans="1:4" x14ac:dyDescent="0.25">
      <c r="A12825" s="399">
        <v>39485</v>
      </c>
      <c r="B12825" s="400" t="s">
        <v>19169</v>
      </c>
      <c r="C12825" s="399" t="s">
        <v>16729</v>
      </c>
      <c r="D12825" s="401">
        <v>689.6</v>
      </c>
    </row>
    <row r="12826" spans="1:4" x14ac:dyDescent="0.25">
      <c r="A12826" s="399">
        <v>39489</v>
      </c>
      <c r="B12826" s="400" t="s">
        <v>19170</v>
      </c>
      <c r="C12826" s="399" t="s">
        <v>16729</v>
      </c>
      <c r="D12826" s="401">
        <v>581.72</v>
      </c>
    </row>
    <row r="12827" spans="1:4" x14ac:dyDescent="0.25">
      <c r="A12827" s="399">
        <v>39490</v>
      </c>
      <c r="B12827" s="400" t="s">
        <v>19171</v>
      </c>
      <c r="C12827" s="399" t="s">
        <v>16729</v>
      </c>
      <c r="D12827" s="401">
        <v>866.84</v>
      </c>
    </row>
    <row r="12828" spans="1:4" x14ac:dyDescent="0.25">
      <c r="A12828" s="399">
        <v>39494</v>
      </c>
      <c r="B12828" s="400" t="s">
        <v>19172</v>
      </c>
      <c r="C12828" s="399" t="s">
        <v>16729</v>
      </c>
      <c r="D12828" s="401">
        <v>622.46</v>
      </c>
    </row>
    <row r="12829" spans="1:4" x14ac:dyDescent="0.25">
      <c r="A12829" s="399">
        <v>39495</v>
      </c>
      <c r="B12829" s="400" t="s">
        <v>19173</v>
      </c>
      <c r="C12829" s="399" t="s">
        <v>16729</v>
      </c>
      <c r="D12829" s="401">
        <v>701.43</v>
      </c>
    </row>
    <row r="12830" spans="1:4" x14ac:dyDescent="0.25">
      <c r="A12830" s="399">
        <v>39496</v>
      </c>
      <c r="B12830" s="400" t="s">
        <v>19174</v>
      </c>
      <c r="C12830" s="399" t="s">
        <v>16729</v>
      </c>
      <c r="D12830" s="401">
        <v>771.57</v>
      </c>
    </row>
    <row r="12831" spans="1:4" x14ac:dyDescent="0.25">
      <c r="A12831" s="399">
        <v>39492</v>
      </c>
      <c r="B12831" s="400" t="s">
        <v>19175</v>
      </c>
      <c r="C12831" s="399" t="s">
        <v>16729</v>
      </c>
      <c r="D12831" s="401">
        <v>893.27</v>
      </c>
    </row>
    <row r="12832" spans="1:4" x14ac:dyDescent="0.25">
      <c r="A12832" s="399">
        <v>39497</v>
      </c>
      <c r="B12832" s="400" t="s">
        <v>19176</v>
      </c>
      <c r="C12832" s="399" t="s">
        <v>16729</v>
      </c>
      <c r="D12832" s="401">
        <v>806.86</v>
      </c>
    </row>
    <row r="12833" spans="1:4" x14ac:dyDescent="0.25">
      <c r="A12833" s="399">
        <v>39493</v>
      </c>
      <c r="B12833" s="400" t="s">
        <v>19177</v>
      </c>
      <c r="C12833" s="399" t="s">
        <v>16729</v>
      </c>
      <c r="D12833" s="401">
        <v>958.12</v>
      </c>
    </row>
    <row r="12834" spans="1:4" x14ac:dyDescent="0.25">
      <c r="A12834" s="399">
        <v>43628</v>
      </c>
      <c r="B12834" s="400" t="s">
        <v>19178</v>
      </c>
      <c r="C12834" s="399" t="s">
        <v>16729</v>
      </c>
      <c r="D12834" s="401">
        <v>1016.25</v>
      </c>
    </row>
    <row r="12835" spans="1:4" x14ac:dyDescent="0.25">
      <c r="A12835" s="399">
        <v>39500</v>
      </c>
      <c r="B12835" s="400" t="s">
        <v>19179</v>
      </c>
      <c r="C12835" s="399" t="s">
        <v>16729</v>
      </c>
      <c r="D12835" s="401">
        <v>1045.3900000000001</v>
      </c>
    </row>
    <row r="12836" spans="1:4" x14ac:dyDescent="0.25">
      <c r="A12836" s="399">
        <v>39498</v>
      </c>
      <c r="B12836" s="400" t="s">
        <v>19180</v>
      </c>
      <c r="C12836" s="399" t="s">
        <v>16729</v>
      </c>
      <c r="D12836" s="401">
        <v>1289.31</v>
      </c>
    </row>
    <row r="12837" spans="1:4" x14ac:dyDescent="0.25">
      <c r="A12837" s="399">
        <v>43621</v>
      </c>
      <c r="B12837" s="400" t="s">
        <v>19181</v>
      </c>
      <c r="C12837" s="399" t="s">
        <v>16729</v>
      </c>
      <c r="D12837" s="401">
        <v>1079.77</v>
      </c>
    </row>
    <row r="12838" spans="1:4" x14ac:dyDescent="0.25">
      <c r="A12838" s="399">
        <v>39501</v>
      </c>
      <c r="B12838" s="400" t="s">
        <v>19182</v>
      </c>
      <c r="C12838" s="399" t="s">
        <v>16729</v>
      </c>
      <c r="D12838" s="401">
        <v>1073.7</v>
      </c>
    </row>
    <row r="12839" spans="1:4" x14ac:dyDescent="0.25">
      <c r="A12839" s="399">
        <v>39499</v>
      </c>
      <c r="B12839" s="400" t="s">
        <v>19183</v>
      </c>
      <c r="C12839" s="399" t="s">
        <v>16729</v>
      </c>
      <c r="D12839" s="401">
        <v>1307.6199999999999</v>
      </c>
    </row>
    <row r="12840" spans="1:4" x14ac:dyDescent="0.25">
      <c r="A12840" s="399">
        <v>3733</v>
      </c>
      <c r="B12840" s="400" t="s">
        <v>19184</v>
      </c>
      <c r="C12840" s="399" t="s">
        <v>75</v>
      </c>
      <c r="D12840" s="401">
        <v>113.12</v>
      </c>
    </row>
    <row r="12841" spans="1:4" x14ac:dyDescent="0.25">
      <c r="A12841" s="399">
        <v>3731</v>
      </c>
      <c r="B12841" s="400" t="s">
        <v>19185</v>
      </c>
      <c r="C12841" s="399" t="s">
        <v>75</v>
      </c>
      <c r="D12841" s="401">
        <v>101.21</v>
      </c>
    </row>
    <row r="12842" spans="1:4" x14ac:dyDescent="0.25">
      <c r="A12842" s="399">
        <v>38137</v>
      </c>
      <c r="B12842" s="400" t="s">
        <v>19186</v>
      </c>
      <c r="C12842" s="399" t="s">
        <v>75</v>
      </c>
      <c r="D12842" s="401">
        <v>121.06</v>
      </c>
    </row>
    <row r="12843" spans="1:4" x14ac:dyDescent="0.25">
      <c r="A12843" s="399">
        <v>38138</v>
      </c>
      <c r="B12843" s="400" t="s">
        <v>19187</v>
      </c>
      <c r="C12843" s="399" t="s">
        <v>75</v>
      </c>
      <c r="D12843" s="401">
        <v>125.69</v>
      </c>
    </row>
    <row r="12844" spans="1:4" x14ac:dyDescent="0.25">
      <c r="A12844" s="399">
        <v>3745</v>
      </c>
      <c r="B12844" s="400" t="s">
        <v>19188</v>
      </c>
      <c r="C12844" s="399" t="s">
        <v>75</v>
      </c>
      <c r="D12844" s="401">
        <v>55.16</v>
      </c>
    </row>
    <row r="12845" spans="1:4" x14ac:dyDescent="0.25">
      <c r="A12845" s="399">
        <v>3736</v>
      </c>
      <c r="B12845" s="400" t="s">
        <v>19189</v>
      </c>
      <c r="C12845" s="399" t="s">
        <v>75</v>
      </c>
      <c r="D12845" s="401">
        <v>49.08</v>
      </c>
    </row>
    <row r="12846" spans="1:4" x14ac:dyDescent="0.25">
      <c r="A12846" s="399">
        <v>3741</v>
      </c>
      <c r="B12846" s="400" t="s">
        <v>19190</v>
      </c>
      <c r="C12846" s="399" t="s">
        <v>75</v>
      </c>
      <c r="D12846" s="401">
        <v>51.16</v>
      </c>
    </row>
    <row r="12847" spans="1:4" x14ac:dyDescent="0.25">
      <c r="A12847" s="399">
        <v>3747</v>
      </c>
      <c r="B12847" s="400" t="s">
        <v>19191</v>
      </c>
      <c r="C12847" s="399" t="s">
        <v>75</v>
      </c>
      <c r="D12847" s="401">
        <v>56.11</v>
      </c>
    </row>
    <row r="12848" spans="1:4" x14ac:dyDescent="0.25">
      <c r="A12848" s="399">
        <v>3743</v>
      </c>
      <c r="B12848" s="400" t="s">
        <v>19192</v>
      </c>
      <c r="C12848" s="399" t="s">
        <v>75</v>
      </c>
      <c r="D12848" s="401">
        <v>50.98</v>
      </c>
    </row>
    <row r="12849" spans="1:4" x14ac:dyDescent="0.25">
      <c r="A12849" s="399">
        <v>3744</v>
      </c>
      <c r="B12849" s="400" t="s">
        <v>19193</v>
      </c>
      <c r="C12849" s="399" t="s">
        <v>75</v>
      </c>
      <c r="D12849" s="401">
        <v>56.11</v>
      </c>
    </row>
    <row r="12850" spans="1:4" x14ac:dyDescent="0.25">
      <c r="A12850" s="399">
        <v>3739</v>
      </c>
      <c r="B12850" s="400" t="s">
        <v>19194</v>
      </c>
      <c r="C12850" s="399" t="s">
        <v>75</v>
      </c>
      <c r="D12850" s="401">
        <v>58.97</v>
      </c>
    </row>
    <row r="12851" spans="1:4" x14ac:dyDescent="0.25">
      <c r="A12851" s="399">
        <v>3737</v>
      </c>
      <c r="B12851" s="400" t="s">
        <v>19195</v>
      </c>
      <c r="C12851" s="399" t="s">
        <v>75</v>
      </c>
      <c r="D12851" s="401">
        <v>61.82</v>
      </c>
    </row>
    <row r="12852" spans="1:4" x14ac:dyDescent="0.25">
      <c r="A12852" s="399">
        <v>3738</v>
      </c>
      <c r="B12852" s="400" t="s">
        <v>19196</v>
      </c>
      <c r="C12852" s="399" t="s">
        <v>75</v>
      </c>
      <c r="D12852" s="401">
        <v>71.33</v>
      </c>
    </row>
    <row r="12853" spans="1:4" x14ac:dyDescent="0.25">
      <c r="A12853" s="399">
        <v>11649</v>
      </c>
      <c r="B12853" s="400" t="s">
        <v>19197</v>
      </c>
      <c r="C12853" s="399" t="s">
        <v>16729</v>
      </c>
      <c r="D12853" s="401">
        <v>407.09</v>
      </c>
    </row>
    <row r="12854" spans="1:4" x14ac:dyDescent="0.25">
      <c r="A12854" s="399">
        <v>11650</v>
      </c>
      <c r="B12854" s="400" t="s">
        <v>19198</v>
      </c>
      <c r="C12854" s="399" t="s">
        <v>16729</v>
      </c>
      <c r="D12854" s="401">
        <v>693.87</v>
      </c>
    </row>
    <row r="12855" spans="1:4" x14ac:dyDescent="0.25">
      <c r="A12855" s="399">
        <v>3742</v>
      </c>
      <c r="B12855" s="400" t="s">
        <v>19199</v>
      </c>
      <c r="C12855" s="399" t="s">
        <v>75</v>
      </c>
      <c r="D12855" s="401">
        <v>74</v>
      </c>
    </row>
    <row r="12856" spans="1:4" x14ac:dyDescent="0.25">
      <c r="A12856" s="399">
        <v>3746</v>
      </c>
      <c r="B12856" s="400" t="s">
        <v>19200</v>
      </c>
      <c r="C12856" s="399" t="s">
        <v>75</v>
      </c>
      <c r="D12856" s="401">
        <v>86.4</v>
      </c>
    </row>
    <row r="12857" spans="1:4" x14ac:dyDescent="0.25">
      <c r="A12857" s="399">
        <v>21106</v>
      </c>
      <c r="B12857" s="400" t="s">
        <v>19201</v>
      </c>
      <c r="C12857" s="399" t="s">
        <v>69</v>
      </c>
      <c r="D12857" s="401">
        <v>39.54</v>
      </c>
    </row>
    <row r="12858" spans="1:4" x14ac:dyDescent="0.25">
      <c r="A12858" s="399">
        <v>38194</v>
      </c>
      <c r="B12858" s="400" t="s">
        <v>19202</v>
      </c>
      <c r="C12858" s="399" t="s">
        <v>16729</v>
      </c>
      <c r="D12858" s="401">
        <v>4.1900000000000004</v>
      </c>
    </row>
    <row r="12859" spans="1:4" x14ac:dyDescent="0.25">
      <c r="A12859" s="399">
        <v>38193</v>
      </c>
      <c r="B12859" s="400" t="s">
        <v>19203</v>
      </c>
      <c r="C12859" s="399" t="s">
        <v>16729</v>
      </c>
      <c r="D12859" s="401">
        <v>3.64</v>
      </c>
    </row>
    <row r="12860" spans="1:4" x14ac:dyDescent="0.25">
      <c r="A12860" s="399">
        <v>39388</v>
      </c>
      <c r="B12860" s="400" t="s">
        <v>19204</v>
      </c>
      <c r="C12860" s="399" t="s">
        <v>16729</v>
      </c>
      <c r="D12860" s="401">
        <v>5.15</v>
      </c>
    </row>
    <row r="12861" spans="1:4" x14ac:dyDescent="0.25">
      <c r="A12861" s="399">
        <v>39387</v>
      </c>
      <c r="B12861" s="400" t="s">
        <v>19205</v>
      </c>
      <c r="C12861" s="399" t="s">
        <v>16729</v>
      </c>
      <c r="D12861" s="401">
        <v>8.0299999999999994</v>
      </c>
    </row>
    <row r="12862" spans="1:4" x14ac:dyDescent="0.25">
      <c r="A12862" s="399">
        <v>39386</v>
      </c>
      <c r="B12862" s="400" t="s">
        <v>19206</v>
      </c>
      <c r="C12862" s="399" t="s">
        <v>16729</v>
      </c>
      <c r="D12862" s="401">
        <v>5.6</v>
      </c>
    </row>
    <row r="12863" spans="1:4" x14ac:dyDescent="0.25">
      <c r="A12863" s="399">
        <v>45229</v>
      </c>
      <c r="B12863" s="400" t="s">
        <v>21701</v>
      </c>
      <c r="C12863" s="399" t="s">
        <v>16729</v>
      </c>
      <c r="D12863" s="401">
        <v>2.6</v>
      </c>
    </row>
    <row r="12864" spans="1:4" x14ac:dyDescent="0.25">
      <c r="A12864" s="399">
        <v>746</v>
      </c>
      <c r="B12864" s="400" t="s">
        <v>19207</v>
      </c>
      <c r="C12864" s="399" t="s">
        <v>16729</v>
      </c>
      <c r="D12864" s="401">
        <v>2449</v>
      </c>
    </row>
    <row r="12865" spans="1:4" x14ac:dyDescent="0.25">
      <c r="A12865" s="399">
        <v>20269</v>
      </c>
      <c r="B12865" s="400" t="s">
        <v>19208</v>
      </c>
      <c r="C12865" s="399" t="s">
        <v>16729</v>
      </c>
      <c r="D12865" s="401">
        <v>93.61</v>
      </c>
    </row>
    <row r="12866" spans="1:4" x14ac:dyDescent="0.25">
      <c r="A12866" s="399">
        <v>20270</v>
      </c>
      <c r="B12866" s="400" t="s">
        <v>19209</v>
      </c>
      <c r="C12866" s="399" t="s">
        <v>16729</v>
      </c>
      <c r="D12866" s="401">
        <v>103.44</v>
      </c>
    </row>
    <row r="12867" spans="1:4" x14ac:dyDescent="0.25">
      <c r="A12867" s="399">
        <v>11696</v>
      </c>
      <c r="B12867" s="400" t="s">
        <v>19210</v>
      </c>
      <c r="C12867" s="399" t="s">
        <v>16729</v>
      </c>
      <c r="D12867" s="401">
        <v>165.59</v>
      </c>
    </row>
    <row r="12868" spans="1:4" x14ac:dyDescent="0.25">
      <c r="A12868" s="399">
        <v>10427</v>
      </c>
      <c r="B12868" s="400" t="s">
        <v>19211</v>
      </c>
      <c r="C12868" s="399" t="s">
        <v>16729</v>
      </c>
      <c r="D12868" s="401">
        <v>463.38</v>
      </c>
    </row>
    <row r="12869" spans="1:4" x14ac:dyDescent="0.25">
      <c r="A12869" s="399">
        <v>10428</v>
      </c>
      <c r="B12869" s="400" t="s">
        <v>19212</v>
      </c>
      <c r="C12869" s="399" t="s">
        <v>16729</v>
      </c>
      <c r="D12869" s="401">
        <v>477.43</v>
      </c>
    </row>
    <row r="12870" spans="1:4" x14ac:dyDescent="0.25">
      <c r="A12870" s="399">
        <v>36521</v>
      </c>
      <c r="B12870" s="400" t="s">
        <v>19213</v>
      </c>
      <c r="C12870" s="399" t="s">
        <v>16729</v>
      </c>
      <c r="D12870" s="401">
        <v>148.96</v>
      </c>
    </row>
    <row r="12871" spans="1:4" x14ac:dyDescent="0.25">
      <c r="A12871" s="399">
        <v>36794</v>
      </c>
      <c r="B12871" s="400" t="s">
        <v>19214</v>
      </c>
      <c r="C12871" s="399" t="s">
        <v>16729</v>
      </c>
      <c r="D12871" s="401">
        <v>158.58000000000001</v>
      </c>
    </row>
    <row r="12872" spans="1:4" x14ac:dyDescent="0.25">
      <c r="A12872" s="399">
        <v>10426</v>
      </c>
      <c r="B12872" s="400" t="s">
        <v>19215</v>
      </c>
      <c r="C12872" s="399" t="s">
        <v>16729</v>
      </c>
      <c r="D12872" s="401">
        <v>177.58</v>
      </c>
    </row>
    <row r="12873" spans="1:4" x14ac:dyDescent="0.25">
      <c r="A12873" s="399">
        <v>10425</v>
      </c>
      <c r="B12873" s="400" t="s">
        <v>19216</v>
      </c>
      <c r="C12873" s="399" t="s">
        <v>16729</v>
      </c>
      <c r="D12873" s="401">
        <v>90.09</v>
      </c>
    </row>
    <row r="12874" spans="1:4" x14ac:dyDescent="0.25">
      <c r="A12874" s="399">
        <v>10431</v>
      </c>
      <c r="B12874" s="400" t="s">
        <v>19217</v>
      </c>
      <c r="C12874" s="399" t="s">
        <v>16729</v>
      </c>
      <c r="D12874" s="401">
        <v>308.44</v>
      </c>
    </row>
    <row r="12875" spans="1:4" x14ac:dyDescent="0.25">
      <c r="A12875" s="399">
        <v>10429</v>
      </c>
      <c r="B12875" s="400" t="s">
        <v>19218</v>
      </c>
      <c r="C12875" s="399" t="s">
        <v>16729</v>
      </c>
      <c r="D12875" s="401">
        <v>152.16</v>
      </c>
    </row>
    <row r="12876" spans="1:4" x14ac:dyDescent="0.25">
      <c r="A12876" s="399">
        <v>10853</v>
      </c>
      <c r="B12876" s="400" t="s">
        <v>19219</v>
      </c>
      <c r="C12876" s="399" t="s">
        <v>16729</v>
      </c>
      <c r="D12876" s="401">
        <v>98.56</v>
      </c>
    </row>
    <row r="12877" spans="1:4" x14ac:dyDescent="0.25">
      <c r="A12877" s="399">
        <v>5093</v>
      </c>
      <c r="B12877" s="400" t="s">
        <v>19220</v>
      </c>
      <c r="C12877" s="399" t="s">
        <v>13764</v>
      </c>
      <c r="D12877" s="401">
        <v>15.83</v>
      </c>
    </row>
    <row r="12878" spans="1:4" x14ac:dyDescent="0.25">
      <c r="A12878" s="399">
        <v>45254</v>
      </c>
      <c r="B12878" s="400" t="s">
        <v>21635</v>
      </c>
      <c r="C12878" s="399" t="s">
        <v>16729</v>
      </c>
      <c r="D12878" s="401">
        <v>31.06</v>
      </c>
    </row>
    <row r="12879" spans="1:4" x14ac:dyDescent="0.25">
      <c r="A12879" s="399">
        <v>45253</v>
      </c>
      <c r="B12879" s="400" t="s">
        <v>21636</v>
      </c>
      <c r="C12879" s="399" t="s">
        <v>16729</v>
      </c>
      <c r="D12879" s="401">
        <v>40.26</v>
      </c>
    </row>
    <row r="12880" spans="1:4" x14ac:dyDescent="0.25">
      <c r="A12880" s="399">
        <v>44331</v>
      </c>
      <c r="B12880" s="400" t="s">
        <v>19221</v>
      </c>
      <c r="C12880" s="399" t="s">
        <v>80</v>
      </c>
      <c r="D12880" s="401">
        <v>55.67</v>
      </c>
    </row>
    <row r="12881" spans="1:4" x14ac:dyDescent="0.25">
      <c r="A12881" s="399">
        <v>37768</v>
      </c>
      <c r="B12881" s="400" t="s">
        <v>19222</v>
      </c>
      <c r="C12881" s="399" t="s">
        <v>16729</v>
      </c>
      <c r="D12881" s="401">
        <v>295000</v>
      </c>
    </row>
    <row r="12882" spans="1:4" x14ac:dyDescent="0.25">
      <c r="A12882" s="399">
        <v>37773</v>
      </c>
      <c r="B12882" s="400" t="s">
        <v>19223</v>
      </c>
      <c r="C12882" s="399" t="s">
        <v>16729</v>
      </c>
      <c r="D12882" s="401">
        <v>250504.73</v>
      </c>
    </row>
    <row r="12883" spans="1:4" x14ac:dyDescent="0.25">
      <c r="A12883" s="399">
        <v>37769</v>
      </c>
      <c r="B12883" s="400" t="s">
        <v>19224</v>
      </c>
      <c r="C12883" s="399" t="s">
        <v>16729</v>
      </c>
      <c r="D12883" s="401">
        <v>419376.48</v>
      </c>
    </row>
    <row r="12884" spans="1:4" x14ac:dyDescent="0.25">
      <c r="A12884" s="399">
        <v>37770</v>
      </c>
      <c r="B12884" s="400" t="s">
        <v>19225</v>
      </c>
      <c r="C12884" s="399" t="s">
        <v>16729</v>
      </c>
      <c r="D12884" s="401">
        <v>711748.8</v>
      </c>
    </row>
    <row r="12885" spans="1:4" x14ac:dyDescent="0.25">
      <c r="A12885" s="399">
        <v>38382</v>
      </c>
      <c r="B12885" s="400" t="s">
        <v>19226</v>
      </c>
      <c r="C12885" s="399" t="s">
        <v>16729</v>
      </c>
      <c r="D12885" s="401">
        <v>14.97</v>
      </c>
    </row>
    <row r="12886" spans="1:4" x14ac:dyDescent="0.25">
      <c r="A12886" s="399">
        <v>38383</v>
      </c>
      <c r="B12886" s="400" t="s">
        <v>19227</v>
      </c>
      <c r="C12886" s="399" t="s">
        <v>16729</v>
      </c>
      <c r="D12886" s="401">
        <v>2.38</v>
      </c>
    </row>
    <row r="12887" spans="1:4" x14ac:dyDescent="0.25">
      <c r="A12887" s="399">
        <v>3768</v>
      </c>
      <c r="B12887" s="400" t="s">
        <v>19228</v>
      </c>
      <c r="C12887" s="399" t="s">
        <v>16729</v>
      </c>
      <c r="D12887" s="401">
        <v>4</v>
      </c>
    </row>
    <row r="12888" spans="1:4" x14ac:dyDescent="0.25">
      <c r="A12888" s="399">
        <v>3767</v>
      </c>
      <c r="B12888" s="400" t="s">
        <v>19229</v>
      </c>
      <c r="C12888" s="399" t="s">
        <v>16729</v>
      </c>
      <c r="D12888" s="401">
        <v>1.34</v>
      </c>
    </row>
    <row r="12889" spans="1:4" x14ac:dyDescent="0.25">
      <c r="A12889" s="399">
        <v>13192</v>
      </c>
      <c r="B12889" s="400" t="s">
        <v>19230</v>
      </c>
      <c r="C12889" s="399" t="s">
        <v>16729</v>
      </c>
      <c r="D12889" s="401">
        <v>6046.23</v>
      </c>
    </row>
    <row r="12890" spans="1:4" x14ac:dyDescent="0.25">
      <c r="A12890" s="399">
        <v>38413</v>
      </c>
      <c r="B12890" s="400" t="s">
        <v>19231</v>
      </c>
      <c r="C12890" s="399" t="s">
        <v>16729</v>
      </c>
      <c r="D12890" s="401">
        <v>999.96</v>
      </c>
    </row>
    <row r="12891" spans="1:4" x14ac:dyDescent="0.25">
      <c r="A12891" s="399">
        <v>42440</v>
      </c>
      <c r="B12891" s="400" t="s">
        <v>19232</v>
      </c>
      <c r="C12891" s="399" t="s">
        <v>16729</v>
      </c>
      <c r="D12891" s="401">
        <v>1235.9100000000001</v>
      </c>
    </row>
    <row r="12892" spans="1:4" x14ac:dyDescent="0.25">
      <c r="A12892" s="399">
        <v>20193</v>
      </c>
      <c r="B12892" s="400" t="s">
        <v>19233</v>
      </c>
      <c r="C12892" s="399" t="s">
        <v>16634</v>
      </c>
      <c r="D12892" s="401">
        <v>22.5</v>
      </c>
    </row>
    <row r="12893" spans="1:4" x14ac:dyDescent="0.25">
      <c r="A12893" s="399">
        <v>10527</v>
      </c>
      <c r="B12893" s="400" t="s">
        <v>19234</v>
      </c>
      <c r="C12893" s="399" t="s">
        <v>19235</v>
      </c>
      <c r="D12893" s="401">
        <v>30</v>
      </c>
    </row>
    <row r="12894" spans="1:4" x14ac:dyDescent="0.25">
      <c r="A12894" s="399">
        <v>41805</v>
      </c>
      <c r="B12894" s="400" t="s">
        <v>19236</v>
      </c>
      <c r="C12894" s="399" t="s">
        <v>85</v>
      </c>
      <c r="D12894" s="401">
        <v>862.5</v>
      </c>
    </row>
    <row r="12895" spans="1:4" x14ac:dyDescent="0.25">
      <c r="A12895" s="399">
        <v>40271</v>
      </c>
      <c r="B12895" s="400" t="s">
        <v>19237</v>
      </c>
      <c r="C12895" s="399" t="s">
        <v>16635</v>
      </c>
      <c r="D12895" s="401">
        <v>22.96</v>
      </c>
    </row>
    <row r="12896" spans="1:4" x14ac:dyDescent="0.25">
      <c r="A12896" s="399">
        <v>40287</v>
      </c>
      <c r="B12896" s="400" t="s">
        <v>19238</v>
      </c>
      <c r="C12896" s="399" t="s">
        <v>85</v>
      </c>
      <c r="D12896" s="401">
        <v>8.84</v>
      </c>
    </row>
    <row r="12897" spans="1:4" x14ac:dyDescent="0.25">
      <c r="A12897" s="399">
        <v>4084</v>
      </c>
      <c r="B12897" s="400" t="s">
        <v>19239</v>
      </c>
      <c r="C12897" s="399" t="s">
        <v>4</v>
      </c>
      <c r="D12897" s="401">
        <v>2.48</v>
      </c>
    </row>
    <row r="12898" spans="1:4" x14ac:dyDescent="0.25">
      <c r="A12898" s="399">
        <v>743</v>
      </c>
      <c r="B12898" s="400" t="s">
        <v>19240</v>
      </c>
      <c r="C12898" s="399" t="s">
        <v>4</v>
      </c>
      <c r="D12898" s="401">
        <v>2.48</v>
      </c>
    </row>
    <row r="12899" spans="1:4" x14ac:dyDescent="0.25">
      <c r="A12899" s="399">
        <v>40293</v>
      </c>
      <c r="B12899" s="400" t="s">
        <v>19241</v>
      </c>
      <c r="C12899" s="399" t="s">
        <v>4</v>
      </c>
      <c r="D12899" s="401">
        <v>2.97</v>
      </c>
    </row>
    <row r="12900" spans="1:4" x14ac:dyDescent="0.25">
      <c r="A12900" s="399">
        <v>40294</v>
      </c>
      <c r="B12900" s="400" t="s">
        <v>19242</v>
      </c>
      <c r="C12900" s="399" t="s">
        <v>4</v>
      </c>
      <c r="D12900" s="401">
        <v>2.48</v>
      </c>
    </row>
    <row r="12901" spans="1:4" x14ac:dyDescent="0.25">
      <c r="A12901" s="399">
        <v>4085</v>
      </c>
      <c r="B12901" s="400" t="s">
        <v>19243</v>
      </c>
      <c r="C12901" s="399" t="s">
        <v>4</v>
      </c>
      <c r="D12901" s="401">
        <v>3.47</v>
      </c>
    </row>
    <row r="12902" spans="1:4" x14ac:dyDescent="0.25">
      <c r="A12902" s="399">
        <v>10779</v>
      </c>
      <c r="B12902" s="400" t="s">
        <v>19244</v>
      </c>
      <c r="C12902" s="399" t="s">
        <v>85</v>
      </c>
      <c r="D12902" s="401">
        <v>1059.3699999999999</v>
      </c>
    </row>
    <row r="12903" spans="1:4" x14ac:dyDescent="0.25">
      <c r="A12903" s="399">
        <v>10777</v>
      </c>
      <c r="B12903" s="400" t="s">
        <v>19245</v>
      </c>
      <c r="C12903" s="399" t="s">
        <v>85</v>
      </c>
      <c r="D12903" s="401">
        <v>962.26</v>
      </c>
    </row>
    <row r="12904" spans="1:4" x14ac:dyDescent="0.25">
      <c r="A12904" s="399">
        <v>10775</v>
      </c>
      <c r="B12904" s="400" t="s">
        <v>19246</v>
      </c>
      <c r="C12904" s="399" t="s">
        <v>85</v>
      </c>
      <c r="D12904" s="401">
        <v>847.5</v>
      </c>
    </row>
    <row r="12905" spans="1:4" x14ac:dyDescent="0.25">
      <c r="A12905" s="399">
        <v>10776</v>
      </c>
      <c r="B12905" s="400" t="s">
        <v>19247</v>
      </c>
      <c r="C12905" s="399" t="s">
        <v>85</v>
      </c>
      <c r="D12905" s="401">
        <v>662.1</v>
      </c>
    </row>
    <row r="12906" spans="1:4" x14ac:dyDescent="0.25">
      <c r="A12906" s="399">
        <v>10778</v>
      </c>
      <c r="B12906" s="400" t="s">
        <v>19248</v>
      </c>
      <c r="C12906" s="399" t="s">
        <v>85</v>
      </c>
      <c r="D12906" s="401">
        <v>1059.3699999999999</v>
      </c>
    </row>
    <row r="12907" spans="1:4" x14ac:dyDescent="0.25">
      <c r="A12907" s="399">
        <v>40339</v>
      </c>
      <c r="B12907" s="400" t="s">
        <v>19249</v>
      </c>
      <c r="C12907" s="399" t="s">
        <v>16635</v>
      </c>
      <c r="D12907" s="401">
        <v>8.0500000000000007</v>
      </c>
    </row>
    <row r="12908" spans="1:4" x14ac:dyDescent="0.25">
      <c r="A12908" s="399">
        <v>10749</v>
      </c>
      <c r="B12908" s="400" t="s">
        <v>19250</v>
      </c>
      <c r="C12908" s="399" t="s">
        <v>16635</v>
      </c>
      <c r="D12908" s="401">
        <v>26.62</v>
      </c>
    </row>
    <row r="12909" spans="1:4" x14ac:dyDescent="0.25">
      <c r="A12909" s="399">
        <v>40290</v>
      </c>
      <c r="B12909" s="400" t="s">
        <v>19251</v>
      </c>
      <c r="C12909" s="399" t="s">
        <v>16635</v>
      </c>
      <c r="D12909" s="401">
        <v>14.4</v>
      </c>
    </row>
    <row r="12910" spans="1:4" x14ac:dyDescent="0.25">
      <c r="A12910" s="399">
        <v>3346</v>
      </c>
      <c r="B12910" s="400" t="s">
        <v>19252</v>
      </c>
      <c r="C12910" s="399" t="s">
        <v>4</v>
      </c>
      <c r="D12910" s="401">
        <v>20.25</v>
      </c>
    </row>
    <row r="12911" spans="1:4" x14ac:dyDescent="0.25">
      <c r="A12911" s="399">
        <v>3348</v>
      </c>
      <c r="B12911" s="400" t="s">
        <v>19253</v>
      </c>
      <c r="C12911" s="399" t="s">
        <v>4</v>
      </c>
      <c r="D12911" s="401">
        <v>24.22</v>
      </c>
    </row>
    <row r="12912" spans="1:4" x14ac:dyDescent="0.25">
      <c r="A12912" s="399">
        <v>39833</v>
      </c>
      <c r="B12912" s="400" t="s">
        <v>19254</v>
      </c>
      <c r="C12912" s="399" t="s">
        <v>4</v>
      </c>
      <c r="D12912" s="401">
        <v>33.18</v>
      </c>
    </row>
    <row r="12913" spans="1:4" x14ac:dyDescent="0.25">
      <c r="A12913" s="399">
        <v>7252</v>
      </c>
      <c r="B12913" s="400" t="s">
        <v>19255</v>
      </c>
      <c r="C12913" s="399" t="s">
        <v>4</v>
      </c>
      <c r="D12913" s="401">
        <v>2.25</v>
      </c>
    </row>
    <row r="12914" spans="1:4" x14ac:dyDescent="0.25">
      <c r="A12914" s="399">
        <v>7247</v>
      </c>
      <c r="B12914" s="400" t="s">
        <v>19256</v>
      </c>
      <c r="C12914" s="399" t="s">
        <v>4</v>
      </c>
      <c r="D12914" s="401">
        <v>2.25</v>
      </c>
    </row>
    <row r="12915" spans="1:4" x14ac:dyDescent="0.25">
      <c r="A12915" s="399">
        <v>40291</v>
      </c>
      <c r="B12915" s="400" t="s">
        <v>19257</v>
      </c>
      <c r="C12915" s="399" t="s">
        <v>16635</v>
      </c>
      <c r="D12915" s="401">
        <v>750</v>
      </c>
    </row>
    <row r="12916" spans="1:4" x14ac:dyDescent="0.25">
      <c r="A12916" s="399">
        <v>40275</v>
      </c>
      <c r="B12916" s="400" t="s">
        <v>19258</v>
      </c>
      <c r="C12916" s="399" t="s">
        <v>16635</v>
      </c>
      <c r="D12916" s="401">
        <v>24</v>
      </c>
    </row>
    <row r="12917" spans="1:4" x14ac:dyDescent="0.25">
      <c r="A12917" s="399">
        <v>42408</v>
      </c>
      <c r="B12917" s="400" t="s">
        <v>19259</v>
      </c>
      <c r="C12917" s="399" t="s">
        <v>75</v>
      </c>
      <c r="D12917" s="401">
        <v>2.2799999999999998</v>
      </c>
    </row>
    <row r="12918" spans="1:4" x14ac:dyDescent="0.25">
      <c r="A12918" s="399">
        <v>3777</v>
      </c>
      <c r="B12918" s="400" t="s">
        <v>19260</v>
      </c>
      <c r="C12918" s="399" t="s">
        <v>75</v>
      </c>
      <c r="D12918" s="401">
        <v>2.0099999999999998</v>
      </c>
    </row>
    <row r="12919" spans="1:4" x14ac:dyDescent="0.25">
      <c r="A12919" s="399">
        <v>44699</v>
      </c>
      <c r="B12919" s="400" t="s">
        <v>19261</v>
      </c>
      <c r="C12919" s="399" t="s">
        <v>69</v>
      </c>
      <c r="D12919" s="401">
        <v>47.67</v>
      </c>
    </row>
    <row r="12920" spans="1:4" x14ac:dyDescent="0.25">
      <c r="A12920" s="399">
        <v>3798</v>
      </c>
      <c r="B12920" s="400" t="s">
        <v>19262</v>
      </c>
      <c r="C12920" s="399" t="s">
        <v>16729</v>
      </c>
      <c r="D12920" s="401">
        <v>83.57</v>
      </c>
    </row>
    <row r="12921" spans="1:4" x14ac:dyDescent="0.25">
      <c r="A12921" s="399">
        <v>38769</v>
      </c>
      <c r="B12921" s="400" t="s">
        <v>19263</v>
      </c>
      <c r="C12921" s="399" t="s">
        <v>16729</v>
      </c>
      <c r="D12921" s="401">
        <v>65.27</v>
      </c>
    </row>
    <row r="12922" spans="1:4" x14ac:dyDescent="0.25">
      <c r="A12922" s="399">
        <v>38774</v>
      </c>
      <c r="B12922" s="400" t="s">
        <v>19264</v>
      </c>
      <c r="C12922" s="399" t="s">
        <v>16729</v>
      </c>
      <c r="D12922" s="401">
        <v>10.52</v>
      </c>
    </row>
    <row r="12923" spans="1:4" x14ac:dyDescent="0.25">
      <c r="A12923" s="399">
        <v>42247</v>
      </c>
      <c r="B12923" s="400" t="s">
        <v>19265</v>
      </c>
      <c r="C12923" s="399" t="s">
        <v>16729</v>
      </c>
      <c r="D12923" s="401">
        <v>359.28</v>
      </c>
    </row>
    <row r="12924" spans="1:4" x14ac:dyDescent="0.25">
      <c r="A12924" s="399">
        <v>42248</v>
      </c>
      <c r="B12924" s="400" t="s">
        <v>19266</v>
      </c>
      <c r="C12924" s="399" t="s">
        <v>16729</v>
      </c>
      <c r="D12924" s="401">
        <v>417.34</v>
      </c>
    </row>
    <row r="12925" spans="1:4" x14ac:dyDescent="0.25">
      <c r="A12925" s="399">
        <v>42249</v>
      </c>
      <c r="B12925" s="400" t="s">
        <v>19267</v>
      </c>
      <c r="C12925" s="399" t="s">
        <v>16729</v>
      </c>
      <c r="D12925" s="401">
        <v>691.38</v>
      </c>
    </row>
    <row r="12926" spans="1:4" x14ac:dyDescent="0.25">
      <c r="A12926" s="399">
        <v>42244</v>
      </c>
      <c r="B12926" s="400" t="s">
        <v>19268</v>
      </c>
      <c r="C12926" s="399" t="s">
        <v>16729</v>
      </c>
      <c r="D12926" s="401">
        <v>107.97</v>
      </c>
    </row>
    <row r="12927" spans="1:4" x14ac:dyDescent="0.25">
      <c r="A12927" s="399">
        <v>42245</v>
      </c>
      <c r="B12927" s="400" t="s">
        <v>19269</v>
      </c>
      <c r="C12927" s="399" t="s">
        <v>16729</v>
      </c>
      <c r="D12927" s="401">
        <v>199.24</v>
      </c>
    </row>
    <row r="12928" spans="1:4" x14ac:dyDescent="0.25">
      <c r="A12928" s="399">
        <v>42246</v>
      </c>
      <c r="B12928" s="400" t="s">
        <v>19270</v>
      </c>
      <c r="C12928" s="399" t="s">
        <v>16729</v>
      </c>
      <c r="D12928" s="401">
        <v>220.55</v>
      </c>
    </row>
    <row r="12929" spans="1:4" x14ac:dyDescent="0.25">
      <c r="A12929" s="399">
        <v>42243</v>
      </c>
      <c r="B12929" s="400" t="s">
        <v>19271</v>
      </c>
      <c r="C12929" s="399" t="s">
        <v>16729</v>
      </c>
      <c r="D12929" s="401">
        <v>265.94</v>
      </c>
    </row>
    <row r="12930" spans="1:4" x14ac:dyDescent="0.25">
      <c r="A12930" s="399">
        <v>38889</v>
      </c>
      <c r="B12930" s="400" t="s">
        <v>19272</v>
      </c>
      <c r="C12930" s="399" t="s">
        <v>16729</v>
      </c>
      <c r="D12930" s="401">
        <v>50.02</v>
      </c>
    </row>
    <row r="12931" spans="1:4" x14ac:dyDescent="0.25">
      <c r="A12931" s="399">
        <v>38784</v>
      </c>
      <c r="B12931" s="400" t="s">
        <v>19273</v>
      </c>
      <c r="C12931" s="399" t="s">
        <v>16729</v>
      </c>
      <c r="D12931" s="401">
        <v>66.92</v>
      </c>
    </row>
    <row r="12932" spans="1:4" x14ac:dyDescent="0.25">
      <c r="A12932" s="399">
        <v>3780</v>
      </c>
      <c r="B12932" s="400" t="s">
        <v>19274</v>
      </c>
      <c r="C12932" s="399" t="s">
        <v>16729</v>
      </c>
      <c r="D12932" s="401">
        <v>102.9</v>
      </c>
    </row>
    <row r="12933" spans="1:4" x14ac:dyDescent="0.25">
      <c r="A12933" s="399">
        <v>38773</v>
      </c>
      <c r="B12933" s="400" t="s">
        <v>19275</v>
      </c>
      <c r="C12933" s="399" t="s">
        <v>16729</v>
      </c>
      <c r="D12933" s="401">
        <v>6.56</v>
      </c>
    </row>
    <row r="12934" spans="1:4" x14ac:dyDescent="0.25">
      <c r="A12934" s="399">
        <v>12271</v>
      </c>
      <c r="B12934" s="400" t="s">
        <v>19276</v>
      </c>
      <c r="C12934" s="399" t="s">
        <v>16729</v>
      </c>
      <c r="D12934" s="401">
        <v>365.99</v>
      </c>
    </row>
    <row r="12935" spans="1:4" x14ac:dyDescent="0.25">
      <c r="A12935" s="399">
        <v>39385</v>
      </c>
      <c r="B12935" s="400" t="s">
        <v>19277</v>
      </c>
      <c r="C12935" s="399" t="s">
        <v>16729</v>
      </c>
      <c r="D12935" s="401">
        <v>9.6199999999999992</v>
      </c>
    </row>
    <row r="12936" spans="1:4" x14ac:dyDescent="0.25">
      <c r="A12936" s="399">
        <v>39389</v>
      </c>
      <c r="B12936" s="400" t="s">
        <v>19278</v>
      </c>
      <c r="C12936" s="399" t="s">
        <v>16729</v>
      </c>
      <c r="D12936" s="401">
        <v>10.44</v>
      </c>
    </row>
    <row r="12937" spans="1:4" x14ac:dyDescent="0.25">
      <c r="A12937" s="399">
        <v>39390</v>
      </c>
      <c r="B12937" s="400" t="s">
        <v>19279</v>
      </c>
      <c r="C12937" s="399" t="s">
        <v>16729</v>
      </c>
      <c r="D12937" s="401">
        <v>21.89</v>
      </c>
    </row>
    <row r="12938" spans="1:4" x14ac:dyDescent="0.25">
      <c r="A12938" s="399">
        <v>39391</v>
      </c>
      <c r="B12938" s="400" t="s">
        <v>19280</v>
      </c>
      <c r="C12938" s="399" t="s">
        <v>16729</v>
      </c>
      <c r="D12938" s="401">
        <v>24.58</v>
      </c>
    </row>
    <row r="12939" spans="1:4" x14ac:dyDescent="0.25">
      <c r="A12939" s="399">
        <v>3803</v>
      </c>
      <c r="B12939" s="400" t="s">
        <v>19281</v>
      </c>
      <c r="C12939" s="399" t="s">
        <v>16729</v>
      </c>
      <c r="D12939" s="401">
        <v>61.89</v>
      </c>
    </row>
    <row r="12940" spans="1:4" x14ac:dyDescent="0.25">
      <c r="A12940" s="399">
        <v>38770</v>
      </c>
      <c r="B12940" s="400" t="s">
        <v>19282</v>
      </c>
      <c r="C12940" s="399" t="s">
        <v>16729</v>
      </c>
      <c r="D12940" s="401">
        <v>71.66</v>
      </c>
    </row>
    <row r="12941" spans="1:4" x14ac:dyDescent="0.25">
      <c r="A12941" s="399">
        <v>12267</v>
      </c>
      <c r="B12941" s="400" t="s">
        <v>19283</v>
      </c>
      <c r="C12941" s="399" t="s">
        <v>16729</v>
      </c>
      <c r="D12941" s="401">
        <v>210</v>
      </c>
    </row>
    <row r="12942" spans="1:4" x14ac:dyDescent="0.25">
      <c r="A12942" s="399">
        <v>43265</v>
      </c>
      <c r="B12942" s="400" t="s">
        <v>19284</v>
      </c>
      <c r="C12942" s="399" t="s">
        <v>16729</v>
      </c>
      <c r="D12942" s="401">
        <v>30.1</v>
      </c>
    </row>
    <row r="12943" spans="1:4" x14ac:dyDescent="0.25">
      <c r="A12943" s="399">
        <v>12266</v>
      </c>
      <c r="B12943" s="400" t="s">
        <v>19285</v>
      </c>
      <c r="C12943" s="399" t="s">
        <v>16729</v>
      </c>
      <c r="D12943" s="401">
        <v>107.48</v>
      </c>
    </row>
    <row r="12944" spans="1:4" x14ac:dyDescent="0.25">
      <c r="A12944" s="399">
        <v>39378</v>
      </c>
      <c r="B12944" s="400" t="s">
        <v>19286</v>
      </c>
      <c r="C12944" s="399" t="s">
        <v>16729</v>
      </c>
      <c r="D12944" s="401">
        <v>76.2</v>
      </c>
    </row>
    <row r="12945" spans="1:4" x14ac:dyDescent="0.25">
      <c r="A12945" s="399">
        <v>43543</v>
      </c>
      <c r="B12945" s="400" t="s">
        <v>19287</v>
      </c>
      <c r="C12945" s="399" t="s">
        <v>16729</v>
      </c>
      <c r="D12945" s="401">
        <v>158.76</v>
      </c>
    </row>
    <row r="12946" spans="1:4" x14ac:dyDescent="0.25">
      <c r="A12946" s="399">
        <v>38775</v>
      </c>
      <c r="B12946" s="400" t="s">
        <v>19288</v>
      </c>
      <c r="C12946" s="399" t="s">
        <v>16729</v>
      </c>
      <c r="D12946" s="401">
        <v>80.790000000000006</v>
      </c>
    </row>
    <row r="12947" spans="1:4" x14ac:dyDescent="0.25">
      <c r="A12947" s="399">
        <v>44252</v>
      </c>
      <c r="B12947" s="400" t="s">
        <v>19289</v>
      </c>
      <c r="C12947" s="399" t="s">
        <v>16729</v>
      </c>
      <c r="D12947" s="401">
        <v>200.31</v>
      </c>
    </row>
    <row r="12948" spans="1:4" x14ac:dyDescent="0.25">
      <c r="A12948" s="399">
        <v>21119</v>
      </c>
      <c r="B12948" s="400" t="s">
        <v>19290</v>
      </c>
      <c r="C12948" s="399" t="s">
        <v>16729</v>
      </c>
      <c r="D12948" s="401">
        <v>2.0099999999999998</v>
      </c>
    </row>
    <row r="12949" spans="1:4" x14ac:dyDescent="0.25">
      <c r="A12949" s="399">
        <v>37974</v>
      </c>
      <c r="B12949" s="400" t="s">
        <v>19291</v>
      </c>
      <c r="C12949" s="399" t="s">
        <v>16729</v>
      </c>
      <c r="D12949" s="401">
        <v>2.6</v>
      </c>
    </row>
    <row r="12950" spans="1:4" x14ac:dyDescent="0.25">
      <c r="A12950" s="399">
        <v>37975</v>
      </c>
      <c r="B12950" s="400" t="s">
        <v>19292</v>
      </c>
      <c r="C12950" s="399" t="s">
        <v>16729</v>
      </c>
      <c r="D12950" s="401">
        <v>5.78</v>
      </c>
    </row>
    <row r="12951" spans="1:4" x14ac:dyDescent="0.25">
      <c r="A12951" s="399">
        <v>37976</v>
      </c>
      <c r="B12951" s="400" t="s">
        <v>19293</v>
      </c>
      <c r="C12951" s="399" t="s">
        <v>16729</v>
      </c>
      <c r="D12951" s="401">
        <v>12.88</v>
      </c>
    </row>
    <row r="12952" spans="1:4" x14ac:dyDescent="0.25">
      <c r="A12952" s="399">
        <v>37977</v>
      </c>
      <c r="B12952" s="400" t="s">
        <v>19294</v>
      </c>
      <c r="C12952" s="399" t="s">
        <v>16729</v>
      </c>
      <c r="D12952" s="401">
        <v>17.82</v>
      </c>
    </row>
    <row r="12953" spans="1:4" x14ac:dyDescent="0.25">
      <c r="A12953" s="399">
        <v>37978</v>
      </c>
      <c r="B12953" s="400" t="s">
        <v>19295</v>
      </c>
      <c r="C12953" s="399" t="s">
        <v>16729</v>
      </c>
      <c r="D12953" s="401">
        <v>35.340000000000003</v>
      </c>
    </row>
    <row r="12954" spans="1:4" x14ac:dyDescent="0.25">
      <c r="A12954" s="399">
        <v>37979</v>
      </c>
      <c r="B12954" s="400" t="s">
        <v>19296</v>
      </c>
      <c r="C12954" s="399" t="s">
        <v>16729</v>
      </c>
      <c r="D12954" s="401">
        <v>149.96</v>
      </c>
    </row>
    <row r="12955" spans="1:4" x14ac:dyDescent="0.25">
      <c r="A12955" s="399">
        <v>37980</v>
      </c>
      <c r="B12955" s="400" t="s">
        <v>19297</v>
      </c>
      <c r="C12955" s="399" t="s">
        <v>16729</v>
      </c>
      <c r="D12955" s="401">
        <v>172.26</v>
      </c>
    </row>
    <row r="12956" spans="1:4" x14ac:dyDescent="0.25">
      <c r="A12956" s="399">
        <v>36147</v>
      </c>
      <c r="B12956" s="400" t="s">
        <v>19298</v>
      </c>
      <c r="C12956" s="399" t="s">
        <v>13764</v>
      </c>
      <c r="D12956" s="401">
        <v>295.39</v>
      </c>
    </row>
    <row r="12957" spans="1:4" x14ac:dyDescent="0.25">
      <c r="A12957" s="399">
        <v>12731</v>
      </c>
      <c r="B12957" s="400" t="s">
        <v>19299</v>
      </c>
      <c r="C12957" s="399" t="s">
        <v>16729</v>
      </c>
      <c r="D12957" s="401">
        <v>393.4</v>
      </c>
    </row>
    <row r="12958" spans="1:4" x14ac:dyDescent="0.25">
      <c r="A12958" s="399">
        <v>12723</v>
      </c>
      <c r="B12958" s="400" t="s">
        <v>19300</v>
      </c>
      <c r="C12958" s="399" t="s">
        <v>16729</v>
      </c>
      <c r="D12958" s="401">
        <v>3.05</v>
      </c>
    </row>
    <row r="12959" spans="1:4" x14ac:dyDescent="0.25">
      <c r="A12959" s="399">
        <v>12724</v>
      </c>
      <c r="B12959" s="400" t="s">
        <v>19301</v>
      </c>
      <c r="C12959" s="399" t="s">
        <v>16729</v>
      </c>
      <c r="D12959" s="401">
        <v>5.86</v>
      </c>
    </row>
    <row r="12960" spans="1:4" x14ac:dyDescent="0.25">
      <c r="A12960" s="399">
        <v>12725</v>
      </c>
      <c r="B12960" s="400" t="s">
        <v>19302</v>
      </c>
      <c r="C12960" s="399" t="s">
        <v>16729</v>
      </c>
      <c r="D12960" s="401">
        <v>11.76</v>
      </c>
    </row>
    <row r="12961" spans="1:4" x14ac:dyDescent="0.25">
      <c r="A12961" s="399">
        <v>12726</v>
      </c>
      <c r="B12961" s="400" t="s">
        <v>19303</v>
      </c>
      <c r="C12961" s="399" t="s">
        <v>16729</v>
      </c>
      <c r="D12961" s="401">
        <v>25.95</v>
      </c>
    </row>
    <row r="12962" spans="1:4" x14ac:dyDescent="0.25">
      <c r="A12962" s="399">
        <v>12727</v>
      </c>
      <c r="B12962" s="400" t="s">
        <v>19304</v>
      </c>
      <c r="C12962" s="399" t="s">
        <v>16729</v>
      </c>
      <c r="D12962" s="401">
        <v>32.909999999999997</v>
      </c>
    </row>
    <row r="12963" spans="1:4" x14ac:dyDescent="0.25">
      <c r="A12963" s="399">
        <v>12728</v>
      </c>
      <c r="B12963" s="400" t="s">
        <v>19305</v>
      </c>
      <c r="C12963" s="399" t="s">
        <v>16729</v>
      </c>
      <c r="D12963" s="401">
        <v>53.76</v>
      </c>
    </row>
    <row r="12964" spans="1:4" x14ac:dyDescent="0.25">
      <c r="A12964" s="399">
        <v>12729</v>
      </c>
      <c r="B12964" s="400" t="s">
        <v>19306</v>
      </c>
      <c r="C12964" s="399" t="s">
        <v>16729</v>
      </c>
      <c r="D12964" s="401">
        <v>176.21</v>
      </c>
    </row>
    <row r="12965" spans="1:4" x14ac:dyDescent="0.25">
      <c r="A12965" s="399">
        <v>12730</v>
      </c>
      <c r="B12965" s="400" t="s">
        <v>19307</v>
      </c>
      <c r="C12965" s="399" t="s">
        <v>16729</v>
      </c>
      <c r="D12965" s="401">
        <v>269.77999999999997</v>
      </c>
    </row>
    <row r="12966" spans="1:4" x14ac:dyDescent="0.25">
      <c r="A12966" s="399">
        <v>3840</v>
      </c>
      <c r="B12966" s="400" t="s">
        <v>19308</v>
      </c>
      <c r="C12966" s="399" t="s">
        <v>16729</v>
      </c>
      <c r="D12966" s="401">
        <v>59.82</v>
      </c>
    </row>
    <row r="12967" spans="1:4" x14ac:dyDescent="0.25">
      <c r="A12967" s="399">
        <v>3838</v>
      </c>
      <c r="B12967" s="400" t="s">
        <v>19309</v>
      </c>
      <c r="C12967" s="399" t="s">
        <v>16729</v>
      </c>
      <c r="D12967" s="401">
        <v>132.03</v>
      </c>
    </row>
    <row r="12968" spans="1:4" x14ac:dyDescent="0.25">
      <c r="A12968" s="399">
        <v>3844</v>
      </c>
      <c r="B12968" s="400" t="s">
        <v>19310</v>
      </c>
      <c r="C12968" s="399" t="s">
        <v>16729</v>
      </c>
      <c r="D12968" s="401">
        <v>235.51</v>
      </c>
    </row>
    <row r="12969" spans="1:4" x14ac:dyDescent="0.25">
      <c r="A12969" s="399">
        <v>3839</v>
      </c>
      <c r="B12969" s="400" t="s">
        <v>19311</v>
      </c>
      <c r="C12969" s="399" t="s">
        <v>16729</v>
      </c>
      <c r="D12969" s="401">
        <v>428.97</v>
      </c>
    </row>
    <row r="12970" spans="1:4" x14ac:dyDescent="0.25">
      <c r="A12970" s="399">
        <v>3843</v>
      </c>
      <c r="B12970" s="400" t="s">
        <v>19312</v>
      </c>
      <c r="C12970" s="399" t="s">
        <v>16729</v>
      </c>
      <c r="D12970" s="401">
        <v>588.77</v>
      </c>
    </row>
    <row r="12971" spans="1:4" x14ac:dyDescent="0.25">
      <c r="A12971" s="399">
        <v>3900</v>
      </c>
      <c r="B12971" s="400" t="s">
        <v>19313</v>
      </c>
      <c r="C12971" s="399" t="s">
        <v>16729</v>
      </c>
      <c r="D12971" s="401">
        <v>48.5</v>
      </c>
    </row>
    <row r="12972" spans="1:4" x14ac:dyDescent="0.25">
      <c r="A12972" s="399">
        <v>3846</v>
      </c>
      <c r="B12972" s="400" t="s">
        <v>19314</v>
      </c>
      <c r="C12972" s="399" t="s">
        <v>16729</v>
      </c>
      <c r="D12972" s="401">
        <v>14.57</v>
      </c>
    </row>
    <row r="12973" spans="1:4" x14ac:dyDescent="0.25">
      <c r="A12973" s="399">
        <v>3886</v>
      </c>
      <c r="B12973" s="400" t="s">
        <v>19315</v>
      </c>
      <c r="C12973" s="399" t="s">
        <v>16729</v>
      </c>
      <c r="D12973" s="401">
        <v>19.350000000000001</v>
      </c>
    </row>
    <row r="12974" spans="1:4" x14ac:dyDescent="0.25">
      <c r="A12974" s="399">
        <v>3854</v>
      </c>
      <c r="B12974" s="400" t="s">
        <v>19316</v>
      </c>
      <c r="C12974" s="399" t="s">
        <v>16729</v>
      </c>
      <c r="D12974" s="401">
        <v>11.03</v>
      </c>
    </row>
    <row r="12975" spans="1:4" x14ac:dyDescent="0.25">
      <c r="A12975" s="399">
        <v>3873</v>
      </c>
      <c r="B12975" s="400" t="s">
        <v>19317</v>
      </c>
      <c r="C12975" s="399" t="s">
        <v>16729</v>
      </c>
      <c r="D12975" s="401">
        <v>12.84</v>
      </c>
    </row>
    <row r="12976" spans="1:4" x14ac:dyDescent="0.25">
      <c r="A12976" s="399">
        <v>38021</v>
      </c>
      <c r="B12976" s="400" t="s">
        <v>19318</v>
      </c>
      <c r="C12976" s="399" t="s">
        <v>16729</v>
      </c>
      <c r="D12976" s="401">
        <v>22.79</v>
      </c>
    </row>
    <row r="12977" spans="1:4" x14ac:dyDescent="0.25">
      <c r="A12977" s="399">
        <v>43838</v>
      </c>
      <c r="B12977" s="400" t="s">
        <v>19319</v>
      </c>
      <c r="C12977" s="399" t="s">
        <v>16729</v>
      </c>
      <c r="D12977" s="401">
        <v>29.46</v>
      </c>
    </row>
    <row r="12978" spans="1:4" x14ac:dyDescent="0.25">
      <c r="A12978" s="399">
        <v>3847</v>
      </c>
      <c r="B12978" s="400" t="s">
        <v>19320</v>
      </c>
      <c r="C12978" s="399" t="s">
        <v>16729</v>
      </c>
      <c r="D12978" s="401">
        <v>29.71</v>
      </c>
    </row>
    <row r="12979" spans="1:4" x14ac:dyDescent="0.25">
      <c r="A12979" s="399">
        <v>38022</v>
      </c>
      <c r="B12979" s="400" t="s">
        <v>19321</v>
      </c>
      <c r="C12979" s="399" t="s">
        <v>16729</v>
      </c>
      <c r="D12979" s="401">
        <v>40.83</v>
      </c>
    </row>
    <row r="12980" spans="1:4" x14ac:dyDescent="0.25">
      <c r="A12980" s="399">
        <v>3826</v>
      </c>
      <c r="B12980" s="400" t="s">
        <v>19322</v>
      </c>
      <c r="C12980" s="399" t="s">
        <v>16729</v>
      </c>
      <c r="D12980" s="401">
        <v>59.36</v>
      </c>
    </row>
    <row r="12981" spans="1:4" x14ac:dyDescent="0.25">
      <c r="A12981" s="399">
        <v>3825</v>
      </c>
      <c r="B12981" s="400" t="s">
        <v>19323</v>
      </c>
      <c r="C12981" s="399" t="s">
        <v>16729</v>
      </c>
      <c r="D12981" s="401">
        <v>17.07</v>
      </c>
    </row>
    <row r="12982" spans="1:4" x14ac:dyDescent="0.25">
      <c r="A12982" s="399">
        <v>3827</v>
      </c>
      <c r="B12982" s="400" t="s">
        <v>19324</v>
      </c>
      <c r="C12982" s="399" t="s">
        <v>16729</v>
      </c>
      <c r="D12982" s="401">
        <v>37.299999999999997</v>
      </c>
    </row>
    <row r="12983" spans="1:4" x14ac:dyDescent="0.25">
      <c r="A12983" s="399">
        <v>3830</v>
      </c>
      <c r="B12983" s="400" t="s">
        <v>19325</v>
      </c>
      <c r="C12983" s="399" t="s">
        <v>16729</v>
      </c>
      <c r="D12983" s="401">
        <v>208.24</v>
      </c>
    </row>
    <row r="12984" spans="1:4" x14ac:dyDescent="0.25">
      <c r="A12984" s="399">
        <v>37981</v>
      </c>
      <c r="B12984" s="400" t="s">
        <v>19326</v>
      </c>
      <c r="C12984" s="399" t="s">
        <v>16729</v>
      </c>
      <c r="D12984" s="401">
        <v>7.5</v>
      </c>
    </row>
    <row r="12985" spans="1:4" x14ac:dyDescent="0.25">
      <c r="A12985" s="399">
        <v>37982</v>
      </c>
      <c r="B12985" s="400" t="s">
        <v>19327</v>
      </c>
      <c r="C12985" s="399" t="s">
        <v>16729</v>
      </c>
      <c r="D12985" s="401">
        <v>10.89</v>
      </c>
    </row>
    <row r="12986" spans="1:4" x14ac:dyDescent="0.25">
      <c r="A12986" s="399">
        <v>37983</v>
      </c>
      <c r="B12986" s="400" t="s">
        <v>19328</v>
      </c>
      <c r="C12986" s="399" t="s">
        <v>16729</v>
      </c>
      <c r="D12986" s="401">
        <v>16.100000000000001</v>
      </c>
    </row>
    <row r="12987" spans="1:4" x14ac:dyDescent="0.25">
      <c r="A12987" s="399">
        <v>37984</v>
      </c>
      <c r="B12987" s="400" t="s">
        <v>19329</v>
      </c>
      <c r="C12987" s="399" t="s">
        <v>16729</v>
      </c>
      <c r="D12987" s="401">
        <v>22.61</v>
      </c>
    </row>
    <row r="12988" spans="1:4" x14ac:dyDescent="0.25">
      <c r="A12988" s="399">
        <v>37985</v>
      </c>
      <c r="B12988" s="400" t="s">
        <v>19330</v>
      </c>
      <c r="C12988" s="399" t="s">
        <v>16729</v>
      </c>
      <c r="D12988" s="401">
        <v>32.130000000000003</v>
      </c>
    </row>
    <row r="12989" spans="1:4" x14ac:dyDescent="0.25">
      <c r="A12989" s="399">
        <v>20165</v>
      </c>
      <c r="B12989" s="400" t="s">
        <v>19331</v>
      </c>
      <c r="C12989" s="399" t="s">
        <v>16729</v>
      </c>
      <c r="D12989" s="401">
        <v>25.81</v>
      </c>
    </row>
    <row r="12990" spans="1:4" x14ac:dyDescent="0.25">
      <c r="A12990" s="399">
        <v>20166</v>
      </c>
      <c r="B12990" s="400" t="s">
        <v>19332</v>
      </c>
      <c r="C12990" s="399" t="s">
        <v>16729</v>
      </c>
      <c r="D12990" s="401">
        <v>78.84</v>
      </c>
    </row>
    <row r="12991" spans="1:4" x14ac:dyDescent="0.25">
      <c r="A12991" s="399">
        <v>20164</v>
      </c>
      <c r="B12991" s="400" t="s">
        <v>19333</v>
      </c>
      <c r="C12991" s="399" t="s">
        <v>16729</v>
      </c>
      <c r="D12991" s="401">
        <v>12.4</v>
      </c>
    </row>
    <row r="12992" spans="1:4" x14ac:dyDescent="0.25">
      <c r="A12992" s="399">
        <v>3893</v>
      </c>
      <c r="B12992" s="400" t="s">
        <v>19334</v>
      </c>
      <c r="C12992" s="399" t="s">
        <v>16729</v>
      </c>
      <c r="D12992" s="401">
        <v>19.440000000000001</v>
      </c>
    </row>
    <row r="12993" spans="1:4" x14ac:dyDescent="0.25">
      <c r="A12993" s="399">
        <v>3848</v>
      </c>
      <c r="B12993" s="400" t="s">
        <v>19335</v>
      </c>
      <c r="C12993" s="399" t="s">
        <v>16729</v>
      </c>
      <c r="D12993" s="401">
        <v>11.85</v>
      </c>
    </row>
    <row r="12994" spans="1:4" x14ac:dyDescent="0.25">
      <c r="A12994" s="399">
        <v>3895</v>
      </c>
      <c r="B12994" s="400" t="s">
        <v>19336</v>
      </c>
      <c r="C12994" s="399" t="s">
        <v>16729</v>
      </c>
      <c r="D12994" s="401">
        <v>13.16</v>
      </c>
    </row>
    <row r="12995" spans="1:4" x14ac:dyDescent="0.25">
      <c r="A12995" s="399">
        <v>12404</v>
      </c>
      <c r="B12995" s="400" t="s">
        <v>19337</v>
      </c>
      <c r="C12995" s="399" t="s">
        <v>16729</v>
      </c>
      <c r="D12995" s="401">
        <v>11.6</v>
      </c>
    </row>
    <row r="12996" spans="1:4" x14ac:dyDescent="0.25">
      <c r="A12996" s="399">
        <v>3939</v>
      </c>
      <c r="B12996" s="400" t="s">
        <v>19338</v>
      </c>
      <c r="C12996" s="399" t="s">
        <v>16729</v>
      </c>
      <c r="D12996" s="401">
        <v>23.91</v>
      </c>
    </row>
    <row r="12997" spans="1:4" x14ac:dyDescent="0.25">
      <c r="A12997" s="399">
        <v>3911</v>
      </c>
      <c r="B12997" s="400" t="s">
        <v>19339</v>
      </c>
      <c r="C12997" s="399" t="s">
        <v>16729</v>
      </c>
      <c r="D12997" s="401">
        <v>19.53</v>
      </c>
    </row>
    <row r="12998" spans="1:4" x14ac:dyDescent="0.25">
      <c r="A12998" s="399">
        <v>3910</v>
      </c>
      <c r="B12998" s="400" t="s">
        <v>19340</v>
      </c>
      <c r="C12998" s="399" t="s">
        <v>16729</v>
      </c>
      <c r="D12998" s="401">
        <v>13.97</v>
      </c>
    </row>
    <row r="12999" spans="1:4" x14ac:dyDescent="0.25">
      <c r="A12999" s="399">
        <v>3908</v>
      </c>
      <c r="B12999" s="400" t="s">
        <v>19341</v>
      </c>
      <c r="C12999" s="399" t="s">
        <v>16729</v>
      </c>
      <c r="D12999" s="401">
        <v>6.31</v>
      </c>
    </row>
    <row r="13000" spans="1:4" x14ac:dyDescent="0.25">
      <c r="A13000" s="399">
        <v>3913</v>
      </c>
      <c r="B13000" s="400" t="s">
        <v>19342</v>
      </c>
      <c r="C13000" s="399" t="s">
        <v>16729</v>
      </c>
      <c r="D13000" s="401">
        <v>66.790000000000006</v>
      </c>
    </row>
    <row r="13001" spans="1:4" x14ac:dyDescent="0.25">
      <c r="A13001" s="399">
        <v>3912</v>
      </c>
      <c r="B13001" s="400" t="s">
        <v>19343</v>
      </c>
      <c r="C13001" s="399" t="s">
        <v>16729</v>
      </c>
      <c r="D13001" s="401">
        <v>36.61</v>
      </c>
    </row>
    <row r="13002" spans="1:4" x14ac:dyDescent="0.25">
      <c r="A13002" s="399">
        <v>3914</v>
      </c>
      <c r="B13002" s="400" t="s">
        <v>19344</v>
      </c>
      <c r="C13002" s="399" t="s">
        <v>16729</v>
      </c>
      <c r="D13002" s="401">
        <v>100.76</v>
      </c>
    </row>
    <row r="13003" spans="1:4" x14ac:dyDescent="0.25">
      <c r="A13003" s="399">
        <v>3909</v>
      </c>
      <c r="B13003" s="400" t="s">
        <v>19345</v>
      </c>
      <c r="C13003" s="399" t="s">
        <v>16729</v>
      </c>
      <c r="D13003" s="401">
        <v>8.59</v>
      </c>
    </row>
    <row r="13004" spans="1:4" x14ac:dyDescent="0.25">
      <c r="A13004" s="399">
        <v>3915</v>
      </c>
      <c r="B13004" s="400" t="s">
        <v>19346</v>
      </c>
      <c r="C13004" s="399" t="s">
        <v>16729</v>
      </c>
      <c r="D13004" s="401">
        <v>158.9</v>
      </c>
    </row>
    <row r="13005" spans="1:4" x14ac:dyDescent="0.25">
      <c r="A13005" s="399">
        <v>3916</v>
      </c>
      <c r="B13005" s="400" t="s">
        <v>19347</v>
      </c>
      <c r="C13005" s="399" t="s">
        <v>16729</v>
      </c>
      <c r="D13005" s="401">
        <v>289.48</v>
      </c>
    </row>
    <row r="13006" spans="1:4" x14ac:dyDescent="0.25">
      <c r="A13006" s="399">
        <v>3917</v>
      </c>
      <c r="B13006" s="400" t="s">
        <v>19348</v>
      </c>
      <c r="C13006" s="399" t="s">
        <v>16729</v>
      </c>
      <c r="D13006" s="401">
        <v>477.46</v>
      </c>
    </row>
    <row r="13007" spans="1:4" x14ac:dyDescent="0.25">
      <c r="A13007" s="399">
        <v>45266</v>
      </c>
      <c r="B13007" s="400" t="s">
        <v>21702</v>
      </c>
      <c r="C13007" s="399" t="s">
        <v>13764</v>
      </c>
      <c r="D13007" s="401">
        <v>3.3</v>
      </c>
    </row>
    <row r="13008" spans="1:4" x14ac:dyDescent="0.25">
      <c r="A13008" s="399">
        <v>1904</v>
      </c>
      <c r="B13008" s="400" t="s">
        <v>19349</v>
      </c>
      <c r="C13008" s="399" t="s">
        <v>16729</v>
      </c>
      <c r="D13008" s="401">
        <v>0.74</v>
      </c>
    </row>
    <row r="13009" spans="1:4" x14ac:dyDescent="0.25">
      <c r="A13009" s="399">
        <v>1899</v>
      </c>
      <c r="B13009" s="400" t="s">
        <v>19350</v>
      </c>
      <c r="C13009" s="399" t="s">
        <v>16729</v>
      </c>
      <c r="D13009" s="401">
        <v>0.84</v>
      </c>
    </row>
    <row r="13010" spans="1:4" x14ac:dyDescent="0.25">
      <c r="A13010" s="399">
        <v>1900</v>
      </c>
      <c r="B13010" s="400" t="s">
        <v>19351</v>
      </c>
      <c r="C13010" s="399" t="s">
        <v>16729</v>
      </c>
      <c r="D13010" s="401">
        <v>1.37</v>
      </c>
    </row>
    <row r="13011" spans="1:4" x14ac:dyDescent="0.25">
      <c r="A13011" s="399">
        <v>12407</v>
      </c>
      <c r="B13011" s="400" t="s">
        <v>19352</v>
      </c>
      <c r="C13011" s="399" t="s">
        <v>16729</v>
      </c>
      <c r="D13011" s="401">
        <v>36.15</v>
      </c>
    </row>
    <row r="13012" spans="1:4" x14ac:dyDescent="0.25">
      <c r="A13012" s="399">
        <v>12408</v>
      </c>
      <c r="B13012" s="400" t="s">
        <v>19353</v>
      </c>
      <c r="C13012" s="399" t="s">
        <v>16729</v>
      </c>
      <c r="D13012" s="401">
        <v>20.399999999999999</v>
      </c>
    </row>
    <row r="13013" spans="1:4" x14ac:dyDescent="0.25">
      <c r="A13013" s="399">
        <v>12409</v>
      </c>
      <c r="B13013" s="400" t="s">
        <v>19354</v>
      </c>
      <c r="C13013" s="399" t="s">
        <v>16729</v>
      </c>
      <c r="D13013" s="401">
        <v>20.399999999999999</v>
      </c>
    </row>
    <row r="13014" spans="1:4" x14ac:dyDescent="0.25">
      <c r="A13014" s="399">
        <v>12410</v>
      </c>
      <c r="B13014" s="400" t="s">
        <v>19355</v>
      </c>
      <c r="C13014" s="399" t="s">
        <v>16729</v>
      </c>
      <c r="D13014" s="401">
        <v>14.05</v>
      </c>
    </row>
    <row r="13015" spans="1:4" x14ac:dyDescent="0.25">
      <c r="A13015" s="399">
        <v>3936</v>
      </c>
      <c r="B13015" s="400" t="s">
        <v>19356</v>
      </c>
      <c r="C13015" s="399" t="s">
        <v>16729</v>
      </c>
      <c r="D13015" s="401">
        <v>25.39</v>
      </c>
    </row>
    <row r="13016" spans="1:4" x14ac:dyDescent="0.25">
      <c r="A13016" s="399">
        <v>3924</v>
      </c>
      <c r="B13016" s="400" t="s">
        <v>19357</v>
      </c>
      <c r="C13016" s="399" t="s">
        <v>16729</v>
      </c>
      <c r="D13016" s="401">
        <v>25.39</v>
      </c>
    </row>
    <row r="13017" spans="1:4" x14ac:dyDescent="0.25">
      <c r="A13017" s="399">
        <v>3922</v>
      </c>
      <c r="B13017" s="400" t="s">
        <v>19358</v>
      </c>
      <c r="C13017" s="399" t="s">
        <v>16729</v>
      </c>
      <c r="D13017" s="401">
        <v>23.36</v>
      </c>
    </row>
    <row r="13018" spans="1:4" x14ac:dyDescent="0.25">
      <c r="A13018" s="399">
        <v>3923</v>
      </c>
      <c r="B13018" s="400" t="s">
        <v>19359</v>
      </c>
      <c r="C13018" s="399" t="s">
        <v>16729</v>
      </c>
      <c r="D13018" s="401">
        <v>25.39</v>
      </c>
    </row>
    <row r="13019" spans="1:4" x14ac:dyDescent="0.25">
      <c r="A13019" s="399">
        <v>3921</v>
      </c>
      <c r="B13019" s="400" t="s">
        <v>19360</v>
      </c>
      <c r="C13019" s="399" t="s">
        <v>16729</v>
      </c>
      <c r="D13019" s="401">
        <v>20.96</v>
      </c>
    </row>
    <row r="13020" spans="1:4" x14ac:dyDescent="0.25">
      <c r="A13020" s="399">
        <v>3937</v>
      </c>
      <c r="B13020" s="400" t="s">
        <v>19361</v>
      </c>
      <c r="C13020" s="399" t="s">
        <v>16729</v>
      </c>
      <c r="D13020" s="401">
        <v>20.95</v>
      </c>
    </row>
    <row r="13021" spans="1:4" x14ac:dyDescent="0.25">
      <c r="A13021" s="399">
        <v>3920</v>
      </c>
      <c r="B13021" s="400" t="s">
        <v>19362</v>
      </c>
      <c r="C13021" s="399" t="s">
        <v>16729</v>
      </c>
      <c r="D13021" s="401">
        <v>20.95</v>
      </c>
    </row>
    <row r="13022" spans="1:4" x14ac:dyDescent="0.25">
      <c r="A13022" s="399">
        <v>3938</v>
      </c>
      <c r="B13022" s="400" t="s">
        <v>19363</v>
      </c>
      <c r="C13022" s="399" t="s">
        <v>16729</v>
      </c>
      <c r="D13022" s="401">
        <v>13.81</v>
      </c>
    </row>
    <row r="13023" spans="1:4" x14ac:dyDescent="0.25">
      <c r="A13023" s="399">
        <v>3919</v>
      </c>
      <c r="B13023" s="400" t="s">
        <v>19364</v>
      </c>
      <c r="C13023" s="399" t="s">
        <v>16729</v>
      </c>
      <c r="D13023" s="401">
        <v>14.08</v>
      </c>
    </row>
    <row r="13024" spans="1:4" x14ac:dyDescent="0.25">
      <c r="A13024" s="399">
        <v>3927</v>
      </c>
      <c r="B13024" s="400" t="s">
        <v>19365</v>
      </c>
      <c r="C13024" s="399" t="s">
        <v>16729</v>
      </c>
      <c r="D13024" s="401">
        <v>71.319999999999993</v>
      </c>
    </row>
    <row r="13025" spans="1:4" x14ac:dyDescent="0.25">
      <c r="A13025" s="399">
        <v>3928</v>
      </c>
      <c r="B13025" s="400" t="s">
        <v>19366</v>
      </c>
      <c r="C13025" s="399" t="s">
        <v>16729</v>
      </c>
      <c r="D13025" s="401">
        <v>71.319999999999993</v>
      </c>
    </row>
    <row r="13026" spans="1:4" x14ac:dyDescent="0.25">
      <c r="A13026" s="399">
        <v>3926</v>
      </c>
      <c r="B13026" s="400" t="s">
        <v>19367</v>
      </c>
      <c r="C13026" s="399" t="s">
        <v>16729</v>
      </c>
      <c r="D13026" s="401">
        <v>40.659999999999997</v>
      </c>
    </row>
    <row r="13027" spans="1:4" x14ac:dyDescent="0.25">
      <c r="A13027" s="399">
        <v>3935</v>
      </c>
      <c r="B13027" s="400" t="s">
        <v>19368</v>
      </c>
      <c r="C13027" s="399" t="s">
        <v>16729</v>
      </c>
      <c r="D13027" s="401">
        <v>40.659999999999997</v>
      </c>
    </row>
    <row r="13028" spans="1:4" x14ac:dyDescent="0.25">
      <c r="A13028" s="399">
        <v>3925</v>
      </c>
      <c r="B13028" s="400" t="s">
        <v>19369</v>
      </c>
      <c r="C13028" s="399" t="s">
        <v>16729</v>
      </c>
      <c r="D13028" s="401">
        <v>40.659999999999997</v>
      </c>
    </row>
    <row r="13029" spans="1:4" x14ac:dyDescent="0.25">
      <c r="A13029" s="399">
        <v>3929</v>
      </c>
      <c r="B13029" s="400" t="s">
        <v>19370</v>
      </c>
      <c r="C13029" s="399" t="s">
        <v>16729</v>
      </c>
      <c r="D13029" s="401">
        <v>108.66</v>
      </c>
    </row>
    <row r="13030" spans="1:4" x14ac:dyDescent="0.25">
      <c r="A13030" s="399">
        <v>3931</v>
      </c>
      <c r="B13030" s="400" t="s">
        <v>19371</v>
      </c>
      <c r="C13030" s="399" t="s">
        <v>16729</v>
      </c>
      <c r="D13030" s="401">
        <v>108.66</v>
      </c>
    </row>
    <row r="13031" spans="1:4" x14ac:dyDescent="0.25">
      <c r="A13031" s="399">
        <v>3930</v>
      </c>
      <c r="B13031" s="400" t="s">
        <v>19372</v>
      </c>
      <c r="C13031" s="399" t="s">
        <v>16729</v>
      </c>
      <c r="D13031" s="401">
        <v>108.66</v>
      </c>
    </row>
    <row r="13032" spans="1:4" x14ac:dyDescent="0.25">
      <c r="A13032" s="399">
        <v>12406</v>
      </c>
      <c r="B13032" s="400" t="s">
        <v>19373</v>
      </c>
      <c r="C13032" s="399" t="s">
        <v>16729</v>
      </c>
      <c r="D13032" s="401">
        <v>9.98</v>
      </c>
    </row>
    <row r="13033" spans="1:4" x14ac:dyDescent="0.25">
      <c r="A13033" s="399">
        <v>3932</v>
      </c>
      <c r="B13033" s="400" t="s">
        <v>19374</v>
      </c>
      <c r="C13033" s="399" t="s">
        <v>16729</v>
      </c>
      <c r="D13033" s="401">
        <v>187.63</v>
      </c>
    </row>
    <row r="13034" spans="1:4" x14ac:dyDescent="0.25">
      <c r="A13034" s="399">
        <v>3933</v>
      </c>
      <c r="B13034" s="400" t="s">
        <v>19375</v>
      </c>
      <c r="C13034" s="399" t="s">
        <v>16729</v>
      </c>
      <c r="D13034" s="401">
        <v>187.63</v>
      </c>
    </row>
    <row r="13035" spans="1:4" x14ac:dyDescent="0.25">
      <c r="A13035" s="399">
        <v>3934</v>
      </c>
      <c r="B13035" s="400" t="s">
        <v>19376</v>
      </c>
      <c r="C13035" s="399" t="s">
        <v>16729</v>
      </c>
      <c r="D13035" s="401">
        <v>187.63</v>
      </c>
    </row>
    <row r="13036" spans="1:4" x14ac:dyDescent="0.25">
      <c r="A13036" s="399">
        <v>40355</v>
      </c>
      <c r="B13036" s="400" t="s">
        <v>19377</v>
      </c>
      <c r="C13036" s="399" t="s">
        <v>16729</v>
      </c>
      <c r="D13036" s="401">
        <v>12.72</v>
      </c>
    </row>
    <row r="13037" spans="1:4" x14ac:dyDescent="0.25">
      <c r="A13037" s="399">
        <v>40364</v>
      </c>
      <c r="B13037" s="400" t="s">
        <v>19378</v>
      </c>
      <c r="C13037" s="399" t="s">
        <v>16729</v>
      </c>
      <c r="D13037" s="401">
        <v>59.6</v>
      </c>
    </row>
    <row r="13038" spans="1:4" x14ac:dyDescent="0.25">
      <c r="A13038" s="399">
        <v>40361</v>
      </c>
      <c r="B13038" s="400" t="s">
        <v>19379</v>
      </c>
      <c r="C13038" s="399" t="s">
        <v>16729</v>
      </c>
      <c r="D13038" s="401">
        <v>46.6</v>
      </c>
    </row>
    <row r="13039" spans="1:4" x14ac:dyDescent="0.25">
      <c r="A13039" s="399">
        <v>40358</v>
      </c>
      <c r="B13039" s="400" t="s">
        <v>19380</v>
      </c>
      <c r="C13039" s="399" t="s">
        <v>16729</v>
      </c>
      <c r="D13039" s="401">
        <v>17.760000000000002</v>
      </c>
    </row>
    <row r="13040" spans="1:4" x14ac:dyDescent="0.25">
      <c r="A13040" s="399">
        <v>40370</v>
      </c>
      <c r="B13040" s="400" t="s">
        <v>19381</v>
      </c>
      <c r="C13040" s="399" t="s">
        <v>16729</v>
      </c>
      <c r="D13040" s="401">
        <v>189.1</v>
      </c>
    </row>
    <row r="13041" spans="1:4" x14ac:dyDescent="0.25">
      <c r="A13041" s="399">
        <v>40367</v>
      </c>
      <c r="B13041" s="400" t="s">
        <v>19382</v>
      </c>
      <c r="C13041" s="399" t="s">
        <v>16729</v>
      </c>
      <c r="D13041" s="401">
        <v>93.99</v>
      </c>
    </row>
    <row r="13042" spans="1:4" x14ac:dyDescent="0.25">
      <c r="A13042" s="399">
        <v>40373</v>
      </c>
      <c r="B13042" s="400" t="s">
        <v>19383</v>
      </c>
      <c r="C13042" s="399" t="s">
        <v>16729</v>
      </c>
      <c r="D13042" s="401">
        <v>255.72</v>
      </c>
    </row>
    <row r="13043" spans="1:4" x14ac:dyDescent="0.25">
      <c r="A13043" s="399">
        <v>3907</v>
      </c>
      <c r="B13043" s="400" t="s">
        <v>19384</v>
      </c>
      <c r="C13043" s="399" t="s">
        <v>16729</v>
      </c>
      <c r="D13043" s="401">
        <v>5.59</v>
      </c>
    </row>
    <row r="13044" spans="1:4" x14ac:dyDescent="0.25">
      <c r="A13044" s="399">
        <v>3889</v>
      </c>
      <c r="B13044" s="400" t="s">
        <v>19385</v>
      </c>
      <c r="C13044" s="399" t="s">
        <v>16729</v>
      </c>
      <c r="D13044" s="401">
        <v>3.97</v>
      </c>
    </row>
    <row r="13045" spans="1:4" x14ac:dyDescent="0.25">
      <c r="A13045" s="399">
        <v>3868</v>
      </c>
      <c r="B13045" s="400" t="s">
        <v>19386</v>
      </c>
      <c r="C13045" s="399" t="s">
        <v>16729</v>
      </c>
      <c r="D13045" s="401">
        <v>1.46</v>
      </c>
    </row>
    <row r="13046" spans="1:4" x14ac:dyDescent="0.25">
      <c r="A13046" s="399">
        <v>3869</v>
      </c>
      <c r="B13046" s="400" t="s">
        <v>19387</v>
      </c>
      <c r="C13046" s="399" t="s">
        <v>16729</v>
      </c>
      <c r="D13046" s="401">
        <v>3.23</v>
      </c>
    </row>
    <row r="13047" spans="1:4" x14ac:dyDescent="0.25">
      <c r="A13047" s="399">
        <v>3872</v>
      </c>
      <c r="B13047" s="400" t="s">
        <v>19388</v>
      </c>
      <c r="C13047" s="399" t="s">
        <v>16729</v>
      </c>
      <c r="D13047" s="401">
        <v>5.51</v>
      </c>
    </row>
    <row r="13048" spans="1:4" x14ac:dyDescent="0.25">
      <c r="A13048" s="399">
        <v>3850</v>
      </c>
      <c r="B13048" s="400" t="s">
        <v>19389</v>
      </c>
      <c r="C13048" s="399" t="s">
        <v>16729</v>
      </c>
      <c r="D13048" s="401">
        <v>12.72</v>
      </c>
    </row>
    <row r="13049" spans="1:4" x14ac:dyDescent="0.25">
      <c r="A13049" s="399">
        <v>38023</v>
      </c>
      <c r="B13049" s="400" t="s">
        <v>19390</v>
      </c>
      <c r="C13049" s="399" t="s">
        <v>16729</v>
      </c>
      <c r="D13049" s="401">
        <v>6.47</v>
      </c>
    </row>
    <row r="13050" spans="1:4" x14ac:dyDescent="0.25">
      <c r="A13050" s="399">
        <v>37986</v>
      </c>
      <c r="B13050" s="400" t="s">
        <v>19391</v>
      </c>
      <c r="C13050" s="399" t="s">
        <v>16729</v>
      </c>
      <c r="D13050" s="401">
        <v>2.56</v>
      </c>
    </row>
    <row r="13051" spans="1:4" x14ac:dyDescent="0.25">
      <c r="A13051" s="399">
        <v>21120</v>
      </c>
      <c r="B13051" s="400" t="s">
        <v>19392</v>
      </c>
      <c r="C13051" s="399" t="s">
        <v>16729</v>
      </c>
      <c r="D13051" s="401">
        <v>13.07</v>
      </c>
    </row>
    <row r="13052" spans="1:4" x14ac:dyDescent="0.25">
      <c r="A13052" s="399">
        <v>39318</v>
      </c>
      <c r="B13052" s="400" t="s">
        <v>19393</v>
      </c>
      <c r="C13052" s="399" t="s">
        <v>16729</v>
      </c>
      <c r="D13052" s="401">
        <v>12.15</v>
      </c>
    </row>
    <row r="13053" spans="1:4" x14ac:dyDescent="0.25">
      <c r="A13053" s="399">
        <v>37987</v>
      </c>
      <c r="B13053" s="400" t="s">
        <v>19394</v>
      </c>
      <c r="C13053" s="399" t="s">
        <v>16729</v>
      </c>
      <c r="D13053" s="401">
        <v>127.78</v>
      </c>
    </row>
    <row r="13054" spans="1:4" x14ac:dyDescent="0.25">
      <c r="A13054" s="399">
        <v>37988</v>
      </c>
      <c r="B13054" s="400" t="s">
        <v>19395</v>
      </c>
      <c r="C13054" s="399" t="s">
        <v>16729</v>
      </c>
      <c r="D13054" s="401">
        <v>203.05</v>
      </c>
    </row>
    <row r="13055" spans="1:4" x14ac:dyDescent="0.25">
      <c r="A13055" s="399">
        <v>40366</v>
      </c>
      <c r="B13055" s="400" t="s">
        <v>19396</v>
      </c>
      <c r="C13055" s="399" t="s">
        <v>16729</v>
      </c>
      <c r="D13055" s="401">
        <v>46.49</v>
      </c>
    </row>
    <row r="13056" spans="1:4" x14ac:dyDescent="0.25">
      <c r="A13056" s="399">
        <v>40363</v>
      </c>
      <c r="B13056" s="400" t="s">
        <v>19397</v>
      </c>
      <c r="C13056" s="399" t="s">
        <v>16729</v>
      </c>
      <c r="D13056" s="401">
        <v>36.36</v>
      </c>
    </row>
    <row r="13057" spans="1:4" x14ac:dyDescent="0.25">
      <c r="A13057" s="399">
        <v>40360</v>
      </c>
      <c r="B13057" s="400" t="s">
        <v>19398</v>
      </c>
      <c r="C13057" s="399" t="s">
        <v>16729</v>
      </c>
      <c r="D13057" s="401">
        <v>23.84</v>
      </c>
    </row>
    <row r="13058" spans="1:4" x14ac:dyDescent="0.25">
      <c r="A13058" s="399">
        <v>40354</v>
      </c>
      <c r="B13058" s="400" t="s">
        <v>19399</v>
      </c>
      <c r="C13058" s="399" t="s">
        <v>16729</v>
      </c>
      <c r="D13058" s="401">
        <v>15.83</v>
      </c>
    </row>
    <row r="13059" spans="1:4" x14ac:dyDescent="0.25">
      <c r="A13059" s="399">
        <v>40372</v>
      </c>
      <c r="B13059" s="400" t="s">
        <v>19400</v>
      </c>
      <c r="C13059" s="399" t="s">
        <v>16729</v>
      </c>
      <c r="D13059" s="401">
        <v>147.19999999999999</v>
      </c>
    </row>
    <row r="13060" spans="1:4" x14ac:dyDescent="0.25">
      <c r="A13060" s="399">
        <v>40369</v>
      </c>
      <c r="B13060" s="400" t="s">
        <v>19401</v>
      </c>
      <c r="C13060" s="399" t="s">
        <v>16729</v>
      </c>
      <c r="D13060" s="401">
        <v>73.260000000000005</v>
      </c>
    </row>
    <row r="13061" spans="1:4" x14ac:dyDescent="0.25">
      <c r="A13061" s="399">
        <v>40375</v>
      </c>
      <c r="B13061" s="400" t="s">
        <v>19402</v>
      </c>
      <c r="C13061" s="399" t="s">
        <v>16729</v>
      </c>
      <c r="D13061" s="401">
        <v>199.28</v>
      </c>
    </row>
    <row r="13062" spans="1:4" x14ac:dyDescent="0.25">
      <c r="A13062" s="399">
        <v>40357</v>
      </c>
      <c r="B13062" s="400" t="s">
        <v>19403</v>
      </c>
      <c r="C13062" s="399" t="s">
        <v>16729</v>
      </c>
      <c r="D13062" s="401">
        <v>17.760000000000002</v>
      </c>
    </row>
    <row r="13063" spans="1:4" x14ac:dyDescent="0.25">
      <c r="A13063" s="399">
        <v>1893</v>
      </c>
      <c r="B13063" s="400" t="s">
        <v>19404</v>
      </c>
      <c r="C13063" s="399" t="s">
        <v>16729</v>
      </c>
      <c r="D13063" s="401">
        <v>2.81</v>
      </c>
    </row>
    <row r="13064" spans="1:4" x14ac:dyDescent="0.25">
      <c r="A13064" s="399">
        <v>1902</v>
      </c>
      <c r="B13064" s="400" t="s">
        <v>19405</v>
      </c>
      <c r="C13064" s="399" t="s">
        <v>16729</v>
      </c>
      <c r="D13064" s="401">
        <v>2.0499999999999998</v>
      </c>
    </row>
    <row r="13065" spans="1:4" x14ac:dyDescent="0.25">
      <c r="A13065" s="399">
        <v>1892</v>
      </c>
      <c r="B13065" s="400" t="s">
        <v>19406</v>
      </c>
      <c r="C13065" s="399" t="s">
        <v>16729</v>
      </c>
      <c r="D13065" s="401">
        <v>1.32</v>
      </c>
    </row>
    <row r="13066" spans="1:4" x14ac:dyDescent="0.25">
      <c r="A13066" s="399">
        <v>1901</v>
      </c>
      <c r="B13066" s="400" t="s">
        <v>19407</v>
      </c>
      <c r="C13066" s="399" t="s">
        <v>16729</v>
      </c>
      <c r="D13066" s="401">
        <v>0.64</v>
      </c>
    </row>
    <row r="13067" spans="1:4" x14ac:dyDescent="0.25">
      <c r="A13067" s="399">
        <v>1907</v>
      </c>
      <c r="B13067" s="400" t="s">
        <v>19408</v>
      </c>
      <c r="C13067" s="399" t="s">
        <v>16729</v>
      </c>
      <c r="D13067" s="401">
        <v>9.06</v>
      </c>
    </row>
    <row r="13068" spans="1:4" x14ac:dyDescent="0.25">
      <c r="A13068" s="399">
        <v>1894</v>
      </c>
      <c r="B13068" s="400" t="s">
        <v>19409</v>
      </c>
      <c r="C13068" s="399" t="s">
        <v>16729</v>
      </c>
      <c r="D13068" s="401">
        <v>4.07</v>
      </c>
    </row>
    <row r="13069" spans="1:4" x14ac:dyDescent="0.25">
      <c r="A13069" s="399">
        <v>1896</v>
      </c>
      <c r="B13069" s="400" t="s">
        <v>19410</v>
      </c>
      <c r="C13069" s="399" t="s">
        <v>16729</v>
      </c>
      <c r="D13069" s="401">
        <v>12.16</v>
      </c>
    </row>
    <row r="13070" spans="1:4" x14ac:dyDescent="0.25">
      <c r="A13070" s="399">
        <v>1891</v>
      </c>
      <c r="B13070" s="400" t="s">
        <v>19411</v>
      </c>
      <c r="C13070" s="399" t="s">
        <v>16729</v>
      </c>
      <c r="D13070" s="401">
        <v>0.94</v>
      </c>
    </row>
    <row r="13071" spans="1:4" x14ac:dyDescent="0.25">
      <c r="A13071" s="399">
        <v>1895</v>
      </c>
      <c r="B13071" s="400" t="s">
        <v>19412</v>
      </c>
      <c r="C13071" s="399" t="s">
        <v>16729</v>
      </c>
      <c r="D13071" s="401">
        <v>21.37</v>
      </c>
    </row>
    <row r="13072" spans="1:4" x14ac:dyDescent="0.25">
      <c r="A13072" s="399">
        <v>2641</v>
      </c>
      <c r="B13072" s="400" t="s">
        <v>19413</v>
      </c>
      <c r="C13072" s="399" t="s">
        <v>16729</v>
      </c>
      <c r="D13072" s="401">
        <v>21.42</v>
      </c>
    </row>
    <row r="13073" spans="1:4" x14ac:dyDescent="0.25">
      <c r="A13073" s="399">
        <v>2636</v>
      </c>
      <c r="B13073" s="400" t="s">
        <v>19414</v>
      </c>
      <c r="C13073" s="399" t="s">
        <v>16729</v>
      </c>
      <c r="D13073" s="401">
        <v>1.38</v>
      </c>
    </row>
    <row r="13074" spans="1:4" x14ac:dyDescent="0.25">
      <c r="A13074" s="399">
        <v>2637</v>
      </c>
      <c r="B13074" s="400" t="s">
        <v>19415</v>
      </c>
      <c r="C13074" s="399" t="s">
        <v>16729</v>
      </c>
      <c r="D13074" s="401">
        <v>1.47</v>
      </c>
    </row>
    <row r="13075" spans="1:4" x14ac:dyDescent="0.25">
      <c r="A13075" s="399">
        <v>2638</v>
      </c>
      <c r="B13075" s="400" t="s">
        <v>19416</v>
      </c>
      <c r="C13075" s="399" t="s">
        <v>16729</v>
      </c>
      <c r="D13075" s="401">
        <v>1.7</v>
      </c>
    </row>
    <row r="13076" spans="1:4" x14ac:dyDescent="0.25">
      <c r="A13076" s="399">
        <v>2639</v>
      </c>
      <c r="B13076" s="400" t="s">
        <v>19417</v>
      </c>
      <c r="C13076" s="399" t="s">
        <v>16729</v>
      </c>
      <c r="D13076" s="401">
        <v>3.02</v>
      </c>
    </row>
    <row r="13077" spans="1:4" x14ac:dyDescent="0.25">
      <c r="A13077" s="399">
        <v>2644</v>
      </c>
      <c r="B13077" s="400" t="s">
        <v>19418</v>
      </c>
      <c r="C13077" s="399" t="s">
        <v>16729</v>
      </c>
      <c r="D13077" s="401">
        <v>4.38</v>
      </c>
    </row>
    <row r="13078" spans="1:4" x14ac:dyDescent="0.25">
      <c r="A13078" s="399">
        <v>2640</v>
      </c>
      <c r="B13078" s="400" t="s">
        <v>19419</v>
      </c>
      <c r="C13078" s="399" t="s">
        <v>16729</v>
      </c>
      <c r="D13078" s="401">
        <v>8.91</v>
      </c>
    </row>
    <row r="13079" spans="1:4" x14ac:dyDescent="0.25">
      <c r="A13079" s="399">
        <v>2642</v>
      </c>
      <c r="B13079" s="400" t="s">
        <v>19420</v>
      </c>
      <c r="C13079" s="399" t="s">
        <v>16729</v>
      </c>
      <c r="D13079" s="401">
        <v>13.57</v>
      </c>
    </row>
    <row r="13080" spans="1:4" x14ac:dyDescent="0.25">
      <c r="A13080" s="399">
        <v>2643</v>
      </c>
      <c r="B13080" s="400" t="s">
        <v>19421</v>
      </c>
      <c r="C13080" s="399" t="s">
        <v>16729</v>
      </c>
      <c r="D13080" s="401">
        <v>6.11</v>
      </c>
    </row>
    <row r="13081" spans="1:4" x14ac:dyDescent="0.25">
      <c r="A13081" s="399">
        <v>44281</v>
      </c>
      <c r="B13081" s="400" t="s">
        <v>19422</v>
      </c>
      <c r="C13081" s="399" t="s">
        <v>16729</v>
      </c>
      <c r="D13081" s="401">
        <v>275.52</v>
      </c>
    </row>
    <row r="13082" spans="1:4" x14ac:dyDescent="0.25">
      <c r="A13082" s="399">
        <v>39855</v>
      </c>
      <c r="B13082" s="400" t="s">
        <v>19423</v>
      </c>
      <c r="C13082" s="399" t="s">
        <v>16729</v>
      </c>
      <c r="D13082" s="401">
        <v>3.08</v>
      </c>
    </row>
    <row r="13083" spans="1:4" x14ac:dyDescent="0.25">
      <c r="A13083" s="399">
        <v>39856</v>
      </c>
      <c r="B13083" s="400" t="s">
        <v>19424</v>
      </c>
      <c r="C13083" s="399" t="s">
        <v>16729</v>
      </c>
      <c r="D13083" s="401">
        <v>7.26</v>
      </c>
    </row>
    <row r="13084" spans="1:4" x14ac:dyDescent="0.25">
      <c r="A13084" s="399">
        <v>39857</v>
      </c>
      <c r="B13084" s="400" t="s">
        <v>19425</v>
      </c>
      <c r="C13084" s="399" t="s">
        <v>16729</v>
      </c>
      <c r="D13084" s="401">
        <v>11.76</v>
      </c>
    </row>
    <row r="13085" spans="1:4" x14ac:dyDescent="0.25">
      <c r="A13085" s="399">
        <v>39858</v>
      </c>
      <c r="B13085" s="400" t="s">
        <v>19426</v>
      </c>
      <c r="C13085" s="399" t="s">
        <v>16729</v>
      </c>
      <c r="D13085" s="401">
        <v>26.09</v>
      </c>
    </row>
    <row r="13086" spans="1:4" x14ac:dyDescent="0.25">
      <c r="A13086" s="399">
        <v>39859</v>
      </c>
      <c r="B13086" s="400" t="s">
        <v>19427</v>
      </c>
      <c r="C13086" s="399" t="s">
        <v>16729</v>
      </c>
      <c r="D13086" s="401">
        <v>40.22</v>
      </c>
    </row>
    <row r="13087" spans="1:4" x14ac:dyDescent="0.25">
      <c r="A13087" s="399">
        <v>39860</v>
      </c>
      <c r="B13087" s="400" t="s">
        <v>19428</v>
      </c>
      <c r="C13087" s="399" t="s">
        <v>16729</v>
      </c>
      <c r="D13087" s="401">
        <v>61.72</v>
      </c>
    </row>
    <row r="13088" spans="1:4" x14ac:dyDescent="0.25">
      <c r="A13088" s="399">
        <v>39861</v>
      </c>
      <c r="B13088" s="400" t="s">
        <v>19429</v>
      </c>
      <c r="C13088" s="399" t="s">
        <v>16729</v>
      </c>
      <c r="D13088" s="401">
        <v>176.21</v>
      </c>
    </row>
    <row r="13089" spans="1:4" x14ac:dyDescent="0.25">
      <c r="A13089" s="399">
        <v>3867</v>
      </c>
      <c r="B13089" s="400" t="s">
        <v>19430</v>
      </c>
      <c r="C13089" s="399" t="s">
        <v>16729</v>
      </c>
      <c r="D13089" s="401">
        <v>77.459999999999994</v>
      </c>
    </row>
    <row r="13090" spans="1:4" x14ac:dyDescent="0.25">
      <c r="A13090" s="399">
        <v>3861</v>
      </c>
      <c r="B13090" s="400" t="s">
        <v>19431</v>
      </c>
      <c r="C13090" s="399" t="s">
        <v>16729</v>
      </c>
      <c r="D13090" s="401">
        <v>0.8</v>
      </c>
    </row>
    <row r="13091" spans="1:4" x14ac:dyDescent="0.25">
      <c r="A13091" s="399">
        <v>3904</v>
      </c>
      <c r="B13091" s="400" t="s">
        <v>19432</v>
      </c>
      <c r="C13091" s="399" t="s">
        <v>16729</v>
      </c>
      <c r="D13091" s="401">
        <v>0.85</v>
      </c>
    </row>
    <row r="13092" spans="1:4" x14ac:dyDescent="0.25">
      <c r="A13092" s="399">
        <v>3903</v>
      </c>
      <c r="B13092" s="400" t="s">
        <v>19433</v>
      </c>
      <c r="C13092" s="399" t="s">
        <v>16729</v>
      </c>
      <c r="D13092" s="401">
        <v>2.08</v>
      </c>
    </row>
    <row r="13093" spans="1:4" x14ac:dyDescent="0.25">
      <c r="A13093" s="399">
        <v>3862</v>
      </c>
      <c r="B13093" s="400" t="s">
        <v>19434</v>
      </c>
      <c r="C13093" s="399" t="s">
        <v>16729</v>
      </c>
      <c r="D13093" s="401">
        <v>4.43</v>
      </c>
    </row>
    <row r="13094" spans="1:4" x14ac:dyDescent="0.25">
      <c r="A13094" s="399">
        <v>3863</v>
      </c>
      <c r="B13094" s="400" t="s">
        <v>19435</v>
      </c>
      <c r="C13094" s="399" t="s">
        <v>16729</v>
      </c>
      <c r="D13094" s="401">
        <v>4.54</v>
      </c>
    </row>
    <row r="13095" spans="1:4" x14ac:dyDescent="0.25">
      <c r="A13095" s="399">
        <v>3864</v>
      </c>
      <c r="B13095" s="400" t="s">
        <v>19436</v>
      </c>
      <c r="C13095" s="399" t="s">
        <v>16729</v>
      </c>
      <c r="D13095" s="401">
        <v>13.89</v>
      </c>
    </row>
    <row r="13096" spans="1:4" x14ac:dyDescent="0.25">
      <c r="A13096" s="399">
        <v>3865</v>
      </c>
      <c r="B13096" s="400" t="s">
        <v>19437</v>
      </c>
      <c r="C13096" s="399" t="s">
        <v>16729</v>
      </c>
      <c r="D13096" s="401">
        <v>20.32</v>
      </c>
    </row>
    <row r="13097" spans="1:4" x14ac:dyDescent="0.25">
      <c r="A13097" s="399">
        <v>3866</v>
      </c>
      <c r="B13097" s="400" t="s">
        <v>19438</v>
      </c>
      <c r="C13097" s="399" t="s">
        <v>16729</v>
      </c>
      <c r="D13097" s="401">
        <v>45.62</v>
      </c>
    </row>
    <row r="13098" spans="1:4" x14ac:dyDescent="0.25">
      <c r="A13098" s="399">
        <v>3878</v>
      </c>
      <c r="B13098" s="400" t="s">
        <v>19439</v>
      </c>
      <c r="C13098" s="399" t="s">
        <v>16729</v>
      </c>
      <c r="D13098" s="401">
        <v>12.44</v>
      </c>
    </row>
    <row r="13099" spans="1:4" x14ac:dyDescent="0.25">
      <c r="A13099" s="399">
        <v>3876</v>
      </c>
      <c r="B13099" s="400" t="s">
        <v>19440</v>
      </c>
      <c r="C13099" s="399" t="s">
        <v>16729</v>
      </c>
      <c r="D13099" s="401">
        <v>4.95</v>
      </c>
    </row>
    <row r="13100" spans="1:4" x14ac:dyDescent="0.25">
      <c r="A13100" s="399">
        <v>3883</v>
      </c>
      <c r="B13100" s="400" t="s">
        <v>19441</v>
      </c>
      <c r="C13100" s="399" t="s">
        <v>16729</v>
      </c>
      <c r="D13100" s="401">
        <v>1.59</v>
      </c>
    </row>
    <row r="13101" spans="1:4" x14ac:dyDescent="0.25">
      <c r="A13101" s="399">
        <v>3884</v>
      </c>
      <c r="B13101" s="400" t="s">
        <v>19442</v>
      </c>
      <c r="C13101" s="399" t="s">
        <v>16729</v>
      </c>
      <c r="D13101" s="401">
        <v>2.52</v>
      </c>
    </row>
    <row r="13102" spans="1:4" x14ac:dyDescent="0.25">
      <c r="A13102" s="399">
        <v>12892</v>
      </c>
      <c r="B13102" s="400" t="s">
        <v>19443</v>
      </c>
      <c r="C13102" s="399" t="s">
        <v>13764</v>
      </c>
      <c r="D13102" s="401">
        <v>12.49</v>
      </c>
    </row>
    <row r="13103" spans="1:4" x14ac:dyDescent="0.25">
      <c r="A13103" s="399">
        <v>38447</v>
      </c>
      <c r="B13103" s="400" t="s">
        <v>19444</v>
      </c>
      <c r="C13103" s="399" t="s">
        <v>16729</v>
      </c>
      <c r="D13103" s="401">
        <v>93.06</v>
      </c>
    </row>
    <row r="13104" spans="1:4" x14ac:dyDescent="0.25">
      <c r="A13104" s="399">
        <v>36320</v>
      </c>
      <c r="B13104" s="400" t="s">
        <v>19445</v>
      </c>
      <c r="C13104" s="399" t="s">
        <v>16729</v>
      </c>
      <c r="D13104" s="401">
        <v>2.5</v>
      </c>
    </row>
    <row r="13105" spans="1:4" x14ac:dyDescent="0.25">
      <c r="A13105" s="399">
        <v>36324</v>
      </c>
      <c r="B13105" s="400" t="s">
        <v>19446</v>
      </c>
      <c r="C13105" s="399" t="s">
        <v>16729</v>
      </c>
      <c r="D13105" s="401">
        <v>2.2799999999999998</v>
      </c>
    </row>
    <row r="13106" spans="1:4" x14ac:dyDescent="0.25">
      <c r="A13106" s="399">
        <v>38441</v>
      </c>
      <c r="B13106" s="400" t="s">
        <v>19447</v>
      </c>
      <c r="C13106" s="399" t="s">
        <v>16729</v>
      </c>
      <c r="D13106" s="401">
        <v>4.09</v>
      </c>
    </row>
    <row r="13107" spans="1:4" x14ac:dyDescent="0.25">
      <c r="A13107" s="399">
        <v>38442</v>
      </c>
      <c r="B13107" s="400" t="s">
        <v>19448</v>
      </c>
      <c r="C13107" s="399" t="s">
        <v>16729</v>
      </c>
      <c r="D13107" s="401">
        <v>11.63</v>
      </c>
    </row>
    <row r="13108" spans="1:4" x14ac:dyDescent="0.25">
      <c r="A13108" s="399">
        <v>38443</v>
      </c>
      <c r="B13108" s="400" t="s">
        <v>19449</v>
      </c>
      <c r="C13108" s="399" t="s">
        <v>16729</v>
      </c>
      <c r="D13108" s="401">
        <v>14.11</v>
      </c>
    </row>
    <row r="13109" spans="1:4" x14ac:dyDescent="0.25">
      <c r="A13109" s="399">
        <v>38444</v>
      </c>
      <c r="B13109" s="400" t="s">
        <v>19450</v>
      </c>
      <c r="C13109" s="399" t="s">
        <v>16729</v>
      </c>
      <c r="D13109" s="401">
        <v>23.69</v>
      </c>
    </row>
    <row r="13110" spans="1:4" x14ac:dyDescent="0.25">
      <c r="A13110" s="399">
        <v>38445</v>
      </c>
      <c r="B13110" s="400" t="s">
        <v>19451</v>
      </c>
      <c r="C13110" s="399" t="s">
        <v>16729</v>
      </c>
      <c r="D13110" s="401">
        <v>43.93</v>
      </c>
    </row>
    <row r="13111" spans="1:4" x14ac:dyDescent="0.25">
      <c r="A13111" s="399">
        <v>38446</v>
      </c>
      <c r="B13111" s="400" t="s">
        <v>19452</v>
      </c>
      <c r="C13111" s="399" t="s">
        <v>16729</v>
      </c>
      <c r="D13111" s="401">
        <v>71.900000000000006</v>
      </c>
    </row>
    <row r="13112" spans="1:4" x14ac:dyDescent="0.25">
      <c r="A13112" s="399">
        <v>3837</v>
      </c>
      <c r="B13112" s="400" t="s">
        <v>19453</v>
      </c>
      <c r="C13112" s="399" t="s">
        <v>16729</v>
      </c>
      <c r="D13112" s="401">
        <v>51.53</v>
      </c>
    </row>
    <row r="13113" spans="1:4" x14ac:dyDescent="0.25">
      <c r="A13113" s="399">
        <v>3845</v>
      </c>
      <c r="B13113" s="400" t="s">
        <v>19454</v>
      </c>
      <c r="C13113" s="399" t="s">
        <v>16729</v>
      </c>
      <c r="D13113" s="401">
        <v>18.82</v>
      </c>
    </row>
    <row r="13114" spans="1:4" x14ac:dyDescent="0.25">
      <c r="A13114" s="399">
        <v>11045</v>
      </c>
      <c r="B13114" s="400" t="s">
        <v>19455</v>
      </c>
      <c r="C13114" s="399" t="s">
        <v>16729</v>
      </c>
      <c r="D13114" s="401">
        <v>36.31</v>
      </c>
    </row>
    <row r="13115" spans="1:4" x14ac:dyDescent="0.25">
      <c r="A13115" s="399">
        <v>20170</v>
      </c>
      <c r="B13115" s="400" t="s">
        <v>19456</v>
      </c>
      <c r="C13115" s="399" t="s">
        <v>16729</v>
      </c>
      <c r="D13115" s="401">
        <v>14.3</v>
      </c>
    </row>
    <row r="13116" spans="1:4" x14ac:dyDescent="0.25">
      <c r="A13116" s="399">
        <v>20171</v>
      </c>
      <c r="B13116" s="400" t="s">
        <v>19457</v>
      </c>
      <c r="C13116" s="399" t="s">
        <v>16729</v>
      </c>
      <c r="D13116" s="401">
        <v>41.23</v>
      </c>
    </row>
    <row r="13117" spans="1:4" x14ac:dyDescent="0.25">
      <c r="A13117" s="399">
        <v>20167</v>
      </c>
      <c r="B13117" s="400" t="s">
        <v>19458</v>
      </c>
      <c r="C13117" s="399" t="s">
        <v>16729</v>
      </c>
      <c r="D13117" s="401">
        <v>5.19</v>
      </c>
    </row>
    <row r="13118" spans="1:4" x14ac:dyDescent="0.25">
      <c r="A13118" s="399">
        <v>20168</v>
      </c>
      <c r="B13118" s="400" t="s">
        <v>19459</v>
      </c>
      <c r="C13118" s="399" t="s">
        <v>16729</v>
      </c>
      <c r="D13118" s="401">
        <v>10.67</v>
      </c>
    </row>
    <row r="13119" spans="1:4" x14ac:dyDescent="0.25">
      <c r="A13119" s="399">
        <v>20169</v>
      </c>
      <c r="B13119" s="400" t="s">
        <v>19460</v>
      </c>
      <c r="C13119" s="399" t="s">
        <v>16729</v>
      </c>
      <c r="D13119" s="401">
        <v>12.45</v>
      </c>
    </row>
    <row r="13120" spans="1:4" x14ac:dyDescent="0.25">
      <c r="A13120" s="399">
        <v>3899</v>
      </c>
      <c r="B13120" s="400" t="s">
        <v>19461</v>
      </c>
      <c r="C13120" s="399" t="s">
        <v>16729</v>
      </c>
      <c r="D13120" s="401">
        <v>6.91</v>
      </c>
    </row>
    <row r="13121" spans="1:4" x14ac:dyDescent="0.25">
      <c r="A13121" s="399">
        <v>38676</v>
      </c>
      <c r="B13121" s="400" t="s">
        <v>19462</v>
      </c>
      <c r="C13121" s="399" t="s">
        <v>16729</v>
      </c>
      <c r="D13121" s="401">
        <v>34.549999999999997</v>
      </c>
    </row>
    <row r="13122" spans="1:4" x14ac:dyDescent="0.25">
      <c r="A13122" s="399">
        <v>3897</v>
      </c>
      <c r="B13122" s="400" t="s">
        <v>19463</v>
      </c>
      <c r="C13122" s="399" t="s">
        <v>16729</v>
      </c>
      <c r="D13122" s="401">
        <v>1.68</v>
      </c>
    </row>
    <row r="13123" spans="1:4" x14ac:dyDescent="0.25">
      <c r="A13123" s="399">
        <v>3875</v>
      </c>
      <c r="B13123" s="400" t="s">
        <v>19464</v>
      </c>
      <c r="C13123" s="399" t="s">
        <v>16729</v>
      </c>
      <c r="D13123" s="401">
        <v>3.48</v>
      </c>
    </row>
    <row r="13124" spans="1:4" x14ac:dyDescent="0.25">
      <c r="A13124" s="399">
        <v>3898</v>
      </c>
      <c r="B13124" s="400" t="s">
        <v>19465</v>
      </c>
      <c r="C13124" s="399" t="s">
        <v>16729</v>
      </c>
      <c r="D13124" s="401">
        <v>7.07</v>
      </c>
    </row>
    <row r="13125" spans="1:4" x14ac:dyDescent="0.25">
      <c r="A13125" s="399">
        <v>3855</v>
      </c>
      <c r="B13125" s="400" t="s">
        <v>19466</v>
      </c>
      <c r="C13125" s="399" t="s">
        <v>16729</v>
      </c>
      <c r="D13125" s="401">
        <v>5.37</v>
      </c>
    </row>
    <row r="13126" spans="1:4" x14ac:dyDescent="0.25">
      <c r="A13126" s="399">
        <v>3874</v>
      </c>
      <c r="B13126" s="400" t="s">
        <v>19467</v>
      </c>
      <c r="C13126" s="399" t="s">
        <v>16729</v>
      </c>
      <c r="D13126" s="401">
        <v>6.22</v>
      </c>
    </row>
    <row r="13127" spans="1:4" x14ac:dyDescent="0.25">
      <c r="A13127" s="399">
        <v>3870</v>
      </c>
      <c r="B13127" s="400" t="s">
        <v>19468</v>
      </c>
      <c r="C13127" s="399" t="s">
        <v>16729</v>
      </c>
      <c r="D13127" s="401">
        <v>6.83</v>
      </c>
    </row>
    <row r="13128" spans="1:4" x14ac:dyDescent="0.25">
      <c r="A13128" s="399">
        <v>38678</v>
      </c>
      <c r="B13128" s="400" t="s">
        <v>19469</v>
      </c>
      <c r="C13128" s="399" t="s">
        <v>16729</v>
      </c>
      <c r="D13128" s="401">
        <v>18.07</v>
      </c>
    </row>
    <row r="13129" spans="1:4" x14ac:dyDescent="0.25">
      <c r="A13129" s="399">
        <v>3859</v>
      </c>
      <c r="B13129" s="400" t="s">
        <v>19470</v>
      </c>
      <c r="C13129" s="399" t="s">
        <v>16729</v>
      </c>
      <c r="D13129" s="401">
        <v>1.38</v>
      </c>
    </row>
    <row r="13130" spans="1:4" x14ac:dyDescent="0.25">
      <c r="A13130" s="399">
        <v>3856</v>
      </c>
      <c r="B13130" s="400" t="s">
        <v>19471</v>
      </c>
      <c r="C13130" s="399" t="s">
        <v>16729</v>
      </c>
      <c r="D13130" s="401">
        <v>1.91</v>
      </c>
    </row>
    <row r="13131" spans="1:4" x14ac:dyDescent="0.25">
      <c r="A13131" s="399">
        <v>3906</v>
      </c>
      <c r="B13131" s="400" t="s">
        <v>19472</v>
      </c>
      <c r="C13131" s="399" t="s">
        <v>16729</v>
      </c>
      <c r="D13131" s="401">
        <v>1.58</v>
      </c>
    </row>
    <row r="13132" spans="1:4" x14ac:dyDescent="0.25">
      <c r="A13132" s="399">
        <v>3860</v>
      </c>
      <c r="B13132" s="400" t="s">
        <v>19473</v>
      </c>
      <c r="C13132" s="399" t="s">
        <v>16729</v>
      </c>
      <c r="D13132" s="401">
        <v>4.68</v>
      </c>
    </row>
    <row r="13133" spans="1:4" x14ac:dyDescent="0.25">
      <c r="A13133" s="399">
        <v>3905</v>
      </c>
      <c r="B13133" s="400" t="s">
        <v>19474</v>
      </c>
      <c r="C13133" s="399" t="s">
        <v>16729</v>
      </c>
      <c r="D13133" s="401">
        <v>10.74</v>
      </c>
    </row>
    <row r="13134" spans="1:4" x14ac:dyDescent="0.25">
      <c r="A13134" s="399">
        <v>3871</v>
      </c>
      <c r="B13134" s="400" t="s">
        <v>19475</v>
      </c>
      <c r="C13134" s="399" t="s">
        <v>16729</v>
      </c>
      <c r="D13134" s="401">
        <v>19</v>
      </c>
    </row>
    <row r="13135" spans="1:4" x14ac:dyDescent="0.25">
      <c r="A13135" s="399">
        <v>37427</v>
      </c>
      <c r="B13135" s="400" t="s">
        <v>19476</v>
      </c>
      <c r="C13135" s="399" t="s">
        <v>16729</v>
      </c>
      <c r="D13135" s="401">
        <v>64.819999999999993</v>
      </c>
    </row>
    <row r="13136" spans="1:4" x14ac:dyDescent="0.25">
      <c r="A13136" s="399">
        <v>37424</v>
      </c>
      <c r="B13136" s="400" t="s">
        <v>19477</v>
      </c>
      <c r="C13136" s="399" t="s">
        <v>16729</v>
      </c>
      <c r="D13136" s="401">
        <v>12.49</v>
      </c>
    </row>
    <row r="13137" spans="1:4" x14ac:dyDescent="0.25">
      <c r="A13137" s="399">
        <v>37428</v>
      </c>
      <c r="B13137" s="400" t="s">
        <v>19478</v>
      </c>
      <c r="C13137" s="399" t="s">
        <v>16729</v>
      </c>
      <c r="D13137" s="401">
        <v>223.39</v>
      </c>
    </row>
    <row r="13138" spans="1:4" x14ac:dyDescent="0.25">
      <c r="A13138" s="399">
        <v>37425</v>
      </c>
      <c r="B13138" s="400" t="s">
        <v>19479</v>
      </c>
      <c r="C13138" s="399" t="s">
        <v>16729</v>
      </c>
      <c r="D13138" s="401">
        <v>13.46</v>
      </c>
    </row>
    <row r="13139" spans="1:4" x14ac:dyDescent="0.25">
      <c r="A13139" s="399">
        <v>37429</v>
      </c>
      <c r="B13139" s="400" t="s">
        <v>19480</v>
      </c>
      <c r="C13139" s="399" t="s">
        <v>16729</v>
      </c>
      <c r="D13139" s="401">
        <v>2824.89</v>
      </c>
    </row>
    <row r="13140" spans="1:4" x14ac:dyDescent="0.25">
      <c r="A13140" s="399">
        <v>37426</v>
      </c>
      <c r="B13140" s="400" t="s">
        <v>19481</v>
      </c>
      <c r="C13140" s="399" t="s">
        <v>16729</v>
      </c>
      <c r="D13140" s="401">
        <v>27.17</v>
      </c>
    </row>
    <row r="13141" spans="1:4" x14ac:dyDescent="0.25">
      <c r="A13141" s="399">
        <v>39292</v>
      </c>
      <c r="B13141" s="400" t="s">
        <v>19482</v>
      </c>
      <c r="C13141" s="399" t="s">
        <v>16729</v>
      </c>
      <c r="D13141" s="401">
        <v>8.86</v>
      </c>
    </row>
    <row r="13142" spans="1:4" x14ac:dyDescent="0.25">
      <c r="A13142" s="399">
        <v>39293</v>
      </c>
      <c r="B13142" s="400" t="s">
        <v>19483</v>
      </c>
      <c r="C13142" s="399" t="s">
        <v>16729</v>
      </c>
      <c r="D13142" s="401">
        <v>13.77</v>
      </c>
    </row>
    <row r="13143" spans="1:4" x14ac:dyDescent="0.25">
      <c r="A13143" s="399">
        <v>39294</v>
      </c>
      <c r="B13143" s="400" t="s">
        <v>19484</v>
      </c>
      <c r="C13143" s="399" t="s">
        <v>16729</v>
      </c>
      <c r="D13143" s="401">
        <v>14.72</v>
      </c>
    </row>
    <row r="13144" spans="1:4" x14ac:dyDescent="0.25">
      <c r="A13144" s="399">
        <v>39295</v>
      </c>
      <c r="B13144" s="400" t="s">
        <v>19485</v>
      </c>
      <c r="C13144" s="399" t="s">
        <v>16729</v>
      </c>
      <c r="D13144" s="401">
        <v>20.239999999999998</v>
      </c>
    </row>
    <row r="13145" spans="1:4" x14ac:dyDescent="0.25">
      <c r="A13145" s="399">
        <v>39312</v>
      </c>
      <c r="B13145" s="400" t="s">
        <v>19486</v>
      </c>
      <c r="C13145" s="399" t="s">
        <v>16729</v>
      </c>
      <c r="D13145" s="401">
        <v>13.59</v>
      </c>
    </row>
    <row r="13146" spans="1:4" x14ac:dyDescent="0.25">
      <c r="A13146" s="399">
        <v>39313</v>
      </c>
      <c r="B13146" s="400" t="s">
        <v>19487</v>
      </c>
      <c r="C13146" s="399" t="s">
        <v>16729</v>
      </c>
      <c r="D13146" s="401">
        <v>18.25</v>
      </c>
    </row>
    <row r="13147" spans="1:4" x14ac:dyDescent="0.25">
      <c r="A13147" s="399">
        <v>39314</v>
      </c>
      <c r="B13147" s="400" t="s">
        <v>19488</v>
      </c>
      <c r="C13147" s="399" t="s">
        <v>16729</v>
      </c>
      <c r="D13147" s="401">
        <v>26.85</v>
      </c>
    </row>
    <row r="13148" spans="1:4" x14ac:dyDescent="0.25">
      <c r="A13148" s="399">
        <v>39296</v>
      </c>
      <c r="B13148" s="400" t="s">
        <v>19489</v>
      </c>
      <c r="C13148" s="399" t="s">
        <v>16729</v>
      </c>
      <c r="D13148" s="401">
        <v>8.08</v>
      </c>
    </row>
    <row r="13149" spans="1:4" x14ac:dyDescent="0.25">
      <c r="A13149" s="399">
        <v>39297</v>
      </c>
      <c r="B13149" s="400" t="s">
        <v>19490</v>
      </c>
      <c r="C13149" s="399" t="s">
        <v>16729</v>
      </c>
      <c r="D13149" s="401">
        <v>10.95</v>
      </c>
    </row>
    <row r="13150" spans="1:4" x14ac:dyDescent="0.25">
      <c r="A13150" s="399">
        <v>39298</v>
      </c>
      <c r="B13150" s="400" t="s">
        <v>19491</v>
      </c>
      <c r="C13150" s="399" t="s">
        <v>16729</v>
      </c>
      <c r="D13150" s="401">
        <v>21.03</v>
      </c>
    </row>
    <row r="13151" spans="1:4" x14ac:dyDescent="0.25">
      <c r="A13151" s="399">
        <v>39299</v>
      </c>
      <c r="B13151" s="400" t="s">
        <v>19492</v>
      </c>
      <c r="C13151" s="399" t="s">
        <v>16729</v>
      </c>
      <c r="D13151" s="401">
        <v>24.92</v>
      </c>
    </row>
    <row r="13152" spans="1:4" x14ac:dyDescent="0.25">
      <c r="A13152" s="399">
        <v>39308</v>
      </c>
      <c r="B13152" s="400" t="s">
        <v>19493</v>
      </c>
      <c r="C13152" s="399" t="s">
        <v>16729</v>
      </c>
      <c r="D13152" s="401">
        <v>6.74</v>
      </c>
    </row>
    <row r="13153" spans="1:4" x14ac:dyDescent="0.25">
      <c r="A13153" s="399">
        <v>39309</v>
      </c>
      <c r="B13153" s="400" t="s">
        <v>19494</v>
      </c>
      <c r="C13153" s="399" t="s">
        <v>16729</v>
      </c>
      <c r="D13153" s="401">
        <v>7.68</v>
      </c>
    </row>
    <row r="13154" spans="1:4" x14ac:dyDescent="0.25">
      <c r="A13154" s="399">
        <v>39310</v>
      </c>
      <c r="B13154" s="400" t="s">
        <v>19495</v>
      </c>
      <c r="C13154" s="399" t="s">
        <v>16729</v>
      </c>
      <c r="D13154" s="401">
        <v>14.34</v>
      </c>
    </row>
    <row r="13155" spans="1:4" x14ac:dyDescent="0.25">
      <c r="A13155" s="399">
        <v>39311</v>
      </c>
      <c r="B13155" s="400" t="s">
        <v>19496</v>
      </c>
      <c r="C13155" s="399" t="s">
        <v>16729</v>
      </c>
      <c r="D13155" s="401">
        <v>20.309999999999999</v>
      </c>
    </row>
    <row r="13156" spans="1:4" x14ac:dyDescent="0.25">
      <c r="A13156" s="399">
        <v>45261</v>
      </c>
      <c r="B13156" s="400" t="s">
        <v>21637</v>
      </c>
      <c r="C13156" s="399" t="s">
        <v>13764</v>
      </c>
      <c r="D13156" s="401">
        <v>21.8</v>
      </c>
    </row>
    <row r="13157" spans="1:4" x14ac:dyDescent="0.25">
      <c r="A13157" s="399">
        <v>11519</v>
      </c>
      <c r="B13157" s="400" t="s">
        <v>19497</v>
      </c>
      <c r="C13157" s="399" t="s">
        <v>13764</v>
      </c>
      <c r="D13157" s="401">
        <v>60.25</v>
      </c>
    </row>
    <row r="13158" spans="1:4" x14ac:dyDescent="0.25">
      <c r="A13158" s="399">
        <v>11520</v>
      </c>
      <c r="B13158" s="400" t="s">
        <v>19498</v>
      </c>
      <c r="C13158" s="399" t="s">
        <v>13764</v>
      </c>
      <c r="D13158" s="401">
        <v>27.85</v>
      </c>
    </row>
    <row r="13159" spans="1:4" x14ac:dyDescent="0.25">
      <c r="A13159" s="399">
        <v>11518</v>
      </c>
      <c r="B13159" s="400" t="s">
        <v>19499</v>
      </c>
      <c r="C13159" s="399" t="s">
        <v>13764</v>
      </c>
      <c r="D13159" s="401">
        <v>101.27</v>
      </c>
    </row>
    <row r="13160" spans="1:4" x14ac:dyDescent="0.25">
      <c r="A13160" s="399">
        <v>38473</v>
      </c>
      <c r="B13160" s="400" t="s">
        <v>19500</v>
      </c>
      <c r="C13160" s="399" t="s">
        <v>16729</v>
      </c>
      <c r="D13160" s="401">
        <v>268.14</v>
      </c>
    </row>
    <row r="13161" spans="1:4" x14ac:dyDescent="0.25">
      <c r="A13161" s="399">
        <v>4244</v>
      </c>
      <c r="B13161" s="400" t="s">
        <v>19501</v>
      </c>
      <c r="C13161" s="399" t="s">
        <v>4</v>
      </c>
      <c r="D13161" s="401">
        <v>28.74</v>
      </c>
    </row>
    <row r="13162" spans="1:4" x14ac:dyDescent="0.25">
      <c r="A13162" s="399">
        <v>40977</v>
      </c>
      <c r="B13162" s="400" t="s">
        <v>19502</v>
      </c>
      <c r="C13162" s="399" t="s">
        <v>85</v>
      </c>
      <c r="D13162" s="401">
        <v>5037.99</v>
      </c>
    </row>
    <row r="13163" spans="1:4" x14ac:dyDescent="0.25">
      <c r="A13163" s="399">
        <v>4115</v>
      </c>
      <c r="B13163" s="400" t="s">
        <v>19503</v>
      </c>
      <c r="C13163" s="399" t="s">
        <v>74</v>
      </c>
      <c r="D13163" s="401">
        <v>29.31</v>
      </c>
    </row>
    <row r="13164" spans="1:4" x14ac:dyDescent="0.25">
      <c r="A13164" s="399">
        <v>4119</v>
      </c>
      <c r="B13164" s="400" t="s">
        <v>19504</v>
      </c>
      <c r="C13164" s="399" t="s">
        <v>74</v>
      </c>
      <c r="D13164" s="401">
        <v>59.19</v>
      </c>
    </row>
    <row r="13165" spans="1:4" x14ac:dyDescent="0.25">
      <c r="A13165" s="399">
        <v>2794</v>
      </c>
      <c r="B13165" s="400" t="s">
        <v>19505</v>
      </c>
      <c r="C13165" s="399" t="s">
        <v>74</v>
      </c>
      <c r="D13165" s="401">
        <v>157.02000000000001</v>
      </c>
    </row>
    <row r="13166" spans="1:4" x14ac:dyDescent="0.25">
      <c r="A13166" s="399">
        <v>2788</v>
      </c>
      <c r="B13166" s="400" t="s">
        <v>19506</v>
      </c>
      <c r="C13166" s="399" t="s">
        <v>74</v>
      </c>
      <c r="D13166" s="401">
        <v>228.75</v>
      </c>
    </row>
    <row r="13167" spans="1:4" x14ac:dyDescent="0.25">
      <c r="A13167" s="399">
        <v>4006</v>
      </c>
      <c r="B13167" s="400" t="s">
        <v>19507</v>
      </c>
      <c r="C13167" s="399" t="s">
        <v>71</v>
      </c>
      <c r="D13167" s="401">
        <v>1832.51</v>
      </c>
    </row>
    <row r="13168" spans="1:4" x14ac:dyDescent="0.25">
      <c r="A13168" s="399">
        <v>45395</v>
      </c>
      <c r="B13168" s="400" t="s">
        <v>19508</v>
      </c>
      <c r="C13168" s="399" t="s">
        <v>13764</v>
      </c>
      <c r="D13168" s="401">
        <v>33.07</v>
      </c>
    </row>
    <row r="13169" spans="1:4" x14ac:dyDescent="0.25">
      <c r="A13169" s="399">
        <v>37461</v>
      </c>
      <c r="B13169" s="400" t="s">
        <v>19509</v>
      </c>
      <c r="C13169" s="399" t="s">
        <v>74</v>
      </c>
      <c r="D13169" s="401">
        <v>14.37</v>
      </c>
    </row>
    <row r="13170" spans="1:4" x14ac:dyDescent="0.25">
      <c r="A13170" s="399">
        <v>37460</v>
      </c>
      <c r="B13170" s="400" t="s">
        <v>19510</v>
      </c>
      <c r="C13170" s="399" t="s">
        <v>74</v>
      </c>
      <c r="D13170" s="401">
        <v>25.23</v>
      </c>
    </row>
    <row r="13171" spans="1:4" x14ac:dyDescent="0.25">
      <c r="A13171" s="399">
        <v>37458</v>
      </c>
      <c r="B13171" s="400" t="s">
        <v>19511</v>
      </c>
      <c r="C13171" s="399" t="s">
        <v>74</v>
      </c>
      <c r="D13171" s="401">
        <v>5.85</v>
      </c>
    </row>
    <row r="13172" spans="1:4" x14ac:dyDescent="0.25">
      <c r="A13172" s="399">
        <v>37454</v>
      </c>
      <c r="B13172" s="400" t="s">
        <v>19512</v>
      </c>
      <c r="C13172" s="399" t="s">
        <v>74</v>
      </c>
      <c r="D13172" s="401">
        <v>1.83</v>
      </c>
    </row>
    <row r="13173" spans="1:4" x14ac:dyDescent="0.25">
      <c r="A13173" s="399">
        <v>37455</v>
      </c>
      <c r="B13173" s="400" t="s">
        <v>19513</v>
      </c>
      <c r="C13173" s="399" t="s">
        <v>74</v>
      </c>
      <c r="D13173" s="401">
        <v>3.05</v>
      </c>
    </row>
    <row r="13174" spans="1:4" x14ac:dyDescent="0.25">
      <c r="A13174" s="399">
        <v>37459</v>
      </c>
      <c r="B13174" s="400" t="s">
        <v>19514</v>
      </c>
      <c r="C13174" s="399" t="s">
        <v>74</v>
      </c>
      <c r="D13174" s="401">
        <v>9.74</v>
      </c>
    </row>
    <row r="13175" spans="1:4" x14ac:dyDescent="0.25">
      <c r="A13175" s="399">
        <v>37457</v>
      </c>
      <c r="B13175" s="400" t="s">
        <v>19515</v>
      </c>
      <c r="C13175" s="399" t="s">
        <v>74</v>
      </c>
      <c r="D13175" s="401">
        <v>3.36</v>
      </c>
    </row>
    <row r="13176" spans="1:4" x14ac:dyDescent="0.25">
      <c r="A13176" s="399">
        <v>37456</v>
      </c>
      <c r="B13176" s="400" t="s">
        <v>19516</v>
      </c>
      <c r="C13176" s="399" t="s">
        <v>74</v>
      </c>
      <c r="D13176" s="401">
        <v>2.2999999999999998</v>
      </c>
    </row>
    <row r="13177" spans="1:4" x14ac:dyDescent="0.25">
      <c r="A13177" s="399">
        <v>21029</v>
      </c>
      <c r="B13177" s="400" t="s">
        <v>19517</v>
      </c>
      <c r="C13177" s="399" t="s">
        <v>16729</v>
      </c>
      <c r="D13177" s="401">
        <v>344.24</v>
      </c>
    </row>
    <row r="13178" spans="1:4" x14ac:dyDescent="0.25">
      <c r="A13178" s="399">
        <v>21030</v>
      </c>
      <c r="B13178" s="400" t="s">
        <v>19518</v>
      </c>
      <c r="C13178" s="399" t="s">
        <v>16729</v>
      </c>
      <c r="D13178" s="401">
        <v>424.33</v>
      </c>
    </row>
    <row r="13179" spans="1:4" x14ac:dyDescent="0.25">
      <c r="A13179" s="399">
        <v>21031</v>
      </c>
      <c r="B13179" s="400" t="s">
        <v>19519</v>
      </c>
      <c r="C13179" s="399" t="s">
        <v>16729</v>
      </c>
      <c r="D13179" s="401">
        <v>528.28</v>
      </c>
    </row>
    <row r="13180" spans="1:4" x14ac:dyDescent="0.25">
      <c r="A13180" s="399">
        <v>21032</v>
      </c>
      <c r="B13180" s="400" t="s">
        <v>19520</v>
      </c>
      <c r="C13180" s="399" t="s">
        <v>16729</v>
      </c>
      <c r="D13180" s="401">
        <v>564.07000000000005</v>
      </c>
    </row>
    <row r="13181" spans="1:4" x14ac:dyDescent="0.25">
      <c r="A13181" s="399">
        <v>37527</v>
      </c>
      <c r="B13181" s="400" t="s">
        <v>19521</v>
      </c>
      <c r="C13181" s="399" t="s">
        <v>16729</v>
      </c>
      <c r="D13181" s="401">
        <v>509.54</v>
      </c>
    </row>
    <row r="13182" spans="1:4" x14ac:dyDescent="0.25">
      <c r="A13182" s="399">
        <v>37528</v>
      </c>
      <c r="B13182" s="400" t="s">
        <v>19522</v>
      </c>
      <c r="C13182" s="399" t="s">
        <v>16729</v>
      </c>
      <c r="D13182" s="401">
        <v>607.53</v>
      </c>
    </row>
    <row r="13183" spans="1:4" x14ac:dyDescent="0.25">
      <c r="A13183" s="399">
        <v>37529</v>
      </c>
      <c r="B13183" s="400" t="s">
        <v>19523</v>
      </c>
      <c r="C13183" s="399" t="s">
        <v>16729</v>
      </c>
      <c r="D13183" s="401">
        <v>613.49</v>
      </c>
    </row>
    <row r="13184" spans="1:4" x14ac:dyDescent="0.25">
      <c r="A13184" s="399">
        <v>37530</v>
      </c>
      <c r="B13184" s="400" t="s">
        <v>19524</v>
      </c>
      <c r="C13184" s="399" t="s">
        <v>16729</v>
      </c>
      <c r="D13184" s="401">
        <v>800.95</v>
      </c>
    </row>
    <row r="13185" spans="1:4" x14ac:dyDescent="0.25">
      <c r="A13185" s="399">
        <v>21034</v>
      </c>
      <c r="B13185" s="400" t="s">
        <v>19525</v>
      </c>
      <c r="C13185" s="399" t="s">
        <v>16729</v>
      </c>
      <c r="D13185" s="401">
        <v>683.36</v>
      </c>
    </row>
    <row r="13186" spans="1:4" x14ac:dyDescent="0.25">
      <c r="A13186" s="399">
        <v>37531</v>
      </c>
      <c r="B13186" s="400" t="s">
        <v>19526</v>
      </c>
      <c r="C13186" s="399" t="s">
        <v>16729</v>
      </c>
      <c r="D13186" s="401">
        <v>860.6</v>
      </c>
    </row>
    <row r="13187" spans="1:4" x14ac:dyDescent="0.25">
      <c r="A13187" s="399">
        <v>21036</v>
      </c>
      <c r="B13187" s="400" t="s">
        <v>19527</v>
      </c>
      <c r="C13187" s="399" t="s">
        <v>16729</v>
      </c>
      <c r="D13187" s="401">
        <v>1046.3499999999999</v>
      </c>
    </row>
    <row r="13188" spans="1:4" x14ac:dyDescent="0.25">
      <c r="A13188" s="399">
        <v>21037</v>
      </c>
      <c r="B13188" s="400" t="s">
        <v>19528</v>
      </c>
      <c r="C13188" s="399" t="s">
        <v>16729</v>
      </c>
      <c r="D13188" s="401">
        <v>1192.9100000000001</v>
      </c>
    </row>
    <row r="13189" spans="1:4" x14ac:dyDescent="0.25">
      <c r="A13189" s="399">
        <v>20185</v>
      </c>
      <c r="B13189" s="400" t="s">
        <v>19529</v>
      </c>
      <c r="C13189" s="399" t="s">
        <v>74</v>
      </c>
      <c r="D13189" s="401">
        <v>15.5</v>
      </c>
    </row>
    <row r="13190" spans="1:4" x14ac:dyDescent="0.25">
      <c r="A13190" s="399">
        <v>44909</v>
      </c>
      <c r="B13190" s="400" t="s">
        <v>21703</v>
      </c>
      <c r="C13190" s="399" t="s">
        <v>74</v>
      </c>
      <c r="D13190" s="401">
        <v>17.47</v>
      </c>
    </row>
    <row r="13191" spans="1:4" x14ac:dyDescent="0.25">
      <c r="A13191" s="399">
        <v>44115</v>
      </c>
      <c r="B13191" s="400" t="s">
        <v>21704</v>
      </c>
      <c r="C13191" s="399" t="s">
        <v>74</v>
      </c>
      <c r="D13191" s="401">
        <v>32.15</v>
      </c>
    </row>
    <row r="13192" spans="1:4" x14ac:dyDescent="0.25">
      <c r="A13192" s="399">
        <v>44333</v>
      </c>
      <c r="B13192" s="400" t="s">
        <v>21705</v>
      </c>
      <c r="C13192" s="399" t="s">
        <v>74</v>
      </c>
      <c r="D13192" s="401">
        <v>105.59</v>
      </c>
    </row>
    <row r="13193" spans="1:4" x14ac:dyDescent="0.25">
      <c r="A13193" s="399">
        <v>44907</v>
      </c>
      <c r="B13193" s="400" t="s">
        <v>21706</v>
      </c>
      <c r="C13193" s="399" t="s">
        <v>74</v>
      </c>
      <c r="D13193" s="401">
        <v>18.52</v>
      </c>
    </row>
    <row r="13194" spans="1:4" x14ac:dyDescent="0.25">
      <c r="A13194" s="399">
        <v>20260</v>
      </c>
      <c r="B13194" s="400" t="s">
        <v>19530</v>
      </c>
      <c r="C13194" s="399" t="s">
        <v>16729</v>
      </c>
      <c r="D13194" s="401">
        <v>16.98</v>
      </c>
    </row>
    <row r="13195" spans="1:4" x14ac:dyDescent="0.25">
      <c r="A13195" s="399">
        <v>37523</v>
      </c>
      <c r="B13195" s="400" t="s">
        <v>19531</v>
      </c>
      <c r="C13195" s="399" t="s">
        <v>16729</v>
      </c>
      <c r="D13195" s="401">
        <v>697424</v>
      </c>
    </row>
    <row r="13196" spans="1:4" x14ac:dyDescent="0.25">
      <c r="A13196" s="399">
        <v>37515</v>
      </c>
      <c r="B13196" s="400" t="s">
        <v>19532</v>
      </c>
      <c r="C13196" s="399" t="s">
        <v>16729</v>
      </c>
      <c r="D13196" s="401">
        <v>620045.6</v>
      </c>
    </row>
    <row r="13197" spans="1:4" x14ac:dyDescent="0.25">
      <c r="A13197" s="399">
        <v>12899</v>
      </c>
      <c r="B13197" s="400" t="s">
        <v>19533</v>
      </c>
      <c r="C13197" s="399" t="s">
        <v>16729</v>
      </c>
      <c r="D13197" s="401">
        <v>132.38999999999999</v>
      </c>
    </row>
    <row r="13198" spans="1:4" x14ac:dyDescent="0.25">
      <c r="A13198" s="399">
        <v>12898</v>
      </c>
      <c r="B13198" s="400" t="s">
        <v>19534</v>
      </c>
      <c r="C13198" s="399" t="s">
        <v>16729</v>
      </c>
      <c r="D13198" s="401">
        <v>210</v>
      </c>
    </row>
    <row r="13199" spans="1:4" x14ac:dyDescent="0.25">
      <c r="A13199" s="399">
        <v>39699</v>
      </c>
      <c r="B13199" s="400" t="s">
        <v>19535</v>
      </c>
      <c r="C13199" s="399" t="s">
        <v>75</v>
      </c>
      <c r="D13199" s="401">
        <v>16.309999999999999</v>
      </c>
    </row>
    <row r="13200" spans="1:4" x14ac:dyDescent="0.25">
      <c r="A13200" s="399">
        <v>39696</v>
      </c>
      <c r="B13200" s="400" t="s">
        <v>19536</v>
      </c>
      <c r="C13200" s="399" t="s">
        <v>75</v>
      </c>
      <c r="D13200" s="401">
        <v>7.03</v>
      </c>
    </row>
    <row r="13201" spans="1:4" x14ac:dyDescent="0.25">
      <c r="A13201" s="399">
        <v>42528</v>
      </c>
      <c r="B13201" s="400" t="s">
        <v>21707</v>
      </c>
      <c r="C13201" s="399" t="s">
        <v>75</v>
      </c>
      <c r="D13201" s="401">
        <v>10</v>
      </c>
    </row>
    <row r="13202" spans="1:4" x14ac:dyDescent="0.25">
      <c r="A13202" s="399">
        <v>39700</v>
      </c>
      <c r="B13202" s="400" t="s">
        <v>19537</v>
      </c>
      <c r="C13202" s="399" t="s">
        <v>75</v>
      </c>
      <c r="D13202" s="401">
        <v>27.37</v>
      </c>
    </row>
    <row r="13203" spans="1:4" x14ac:dyDescent="0.25">
      <c r="A13203" s="399">
        <v>4014</v>
      </c>
      <c r="B13203" s="400" t="s">
        <v>19538</v>
      </c>
      <c r="C13203" s="399" t="s">
        <v>75</v>
      </c>
      <c r="D13203" s="401">
        <v>56.35</v>
      </c>
    </row>
    <row r="13204" spans="1:4" x14ac:dyDescent="0.25">
      <c r="A13204" s="399">
        <v>4015</v>
      </c>
      <c r="B13204" s="400" t="s">
        <v>19539</v>
      </c>
      <c r="C13204" s="399" t="s">
        <v>75</v>
      </c>
      <c r="D13204" s="401">
        <v>69.2</v>
      </c>
    </row>
    <row r="13205" spans="1:4" x14ac:dyDescent="0.25">
      <c r="A13205" s="399">
        <v>4017</v>
      </c>
      <c r="B13205" s="400" t="s">
        <v>19540</v>
      </c>
      <c r="C13205" s="399" t="s">
        <v>75</v>
      </c>
      <c r="D13205" s="401">
        <v>100.69</v>
      </c>
    </row>
    <row r="13206" spans="1:4" x14ac:dyDescent="0.25">
      <c r="A13206" s="399">
        <v>11621</v>
      </c>
      <c r="B13206" s="400" t="s">
        <v>19541</v>
      </c>
      <c r="C13206" s="399" t="s">
        <v>75</v>
      </c>
      <c r="D13206" s="401">
        <v>54.46</v>
      </c>
    </row>
    <row r="13207" spans="1:4" x14ac:dyDescent="0.25">
      <c r="A13207" s="399">
        <v>4016</v>
      </c>
      <c r="B13207" s="400" t="s">
        <v>19542</v>
      </c>
      <c r="C13207" s="399" t="s">
        <v>75</v>
      </c>
      <c r="D13207" s="401">
        <v>39.770000000000003</v>
      </c>
    </row>
    <row r="13208" spans="1:4" x14ac:dyDescent="0.25">
      <c r="A13208" s="399">
        <v>38544</v>
      </c>
      <c r="B13208" s="400" t="s">
        <v>19543</v>
      </c>
      <c r="C13208" s="399" t="s">
        <v>75</v>
      </c>
      <c r="D13208" s="401">
        <v>10.199999999999999</v>
      </c>
    </row>
    <row r="13209" spans="1:4" x14ac:dyDescent="0.25">
      <c r="A13209" s="399">
        <v>38545</v>
      </c>
      <c r="B13209" s="400" t="s">
        <v>19544</v>
      </c>
      <c r="C13209" s="399" t="s">
        <v>75</v>
      </c>
      <c r="D13209" s="401">
        <v>6.56</v>
      </c>
    </row>
    <row r="13210" spans="1:4" x14ac:dyDescent="0.25">
      <c r="A13210" s="399">
        <v>42527</v>
      </c>
      <c r="B13210" s="400" t="s">
        <v>19545</v>
      </c>
      <c r="C13210" s="399" t="s">
        <v>75</v>
      </c>
      <c r="D13210" s="401">
        <v>26.41</v>
      </c>
    </row>
    <row r="13211" spans="1:4" x14ac:dyDescent="0.25">
      <c r="A13211" s="399">
        <v>39323</v>
      </c>
      <c r="B13211" s="400" t="s">
        <v>19546</v>
      </c>
      <c r="C13211" s="399" t="s">
        <v>75</v>
      </c>
      <c r="D13211" s="401">
        <v>25.02</v>
      </c>
    </row>
    <row r="13212" spans="1:4" x14ac:dyDescent="0.25">
      <c r="A13212" s="399">
        <v>626</v>
      </c>
      <c r="B13212" s="400" t="s">
        <v>19547</v>
      </c>
      <c r="C13212" s="399" t="s">
        <v>69</v>
      </c>
      <c r="D13212" s="401">
        <v>19.7</v>
      </c>
    </row>
    <row r="13213" spans="1:4" x14ac:dyDescent="0.25">
      <c r="A13213" s="399">
        <v>44504</v>
      </c>
      <c r="B13213" s="400" t="s">
        <v>19548</v>
      </c>
      <c r="C13213" s="399" t="s">
        <v>75</v>
      </c>
      <c r="D13213" s="401">
        <v>14.26</v>
      </c>
    </row>
    <row r="13214" spans="1:4" x14ac:dyDescent="0.25">
      <c r="A13214" s="399">
        <v>44505</v>
      </c>
      <c r="B13214" s="400" t="s">
        <v>19549</v>
      </c>
      <c r="C13214" s="399" t="s">
        <v>75</v>
      </c>
      <c r="D13214" s="401">
        <v>21.51</v>
      </c>
    </row>
    <row r="13215" spans="1:4" x14ac:dyDescent="0.25">
      <c r="A13215" s="399">
        <v>44506</v>
      </c>
      <c r="B13215" s="400" t="s">
        <v>19550</v>
      </c>
      <c r="C13215" s="399" t="s">
        <v>75</v>
      </c>
      <c r="D13215" s="401">
        <v>22.83</v>
      </c>
    </row>
    <row r="13216" spans="1:4" x14ac:dyDescent="0.25">
      <c r="A13216" s="399">
        <v>44507</v>
      </c>
      <c r="B13216" s="400" t="s">
        <v>19551</v>
      </c>
      <c r="C13216" s="399" t="s">
        <v>75</v>
      </c>
      <c r="D13216" s="401">
        <v>28.54</v>
      </c>
    </row>
    <row r="13217" spans="1:4" x14ac:dyDescent="0.25">
      <c r="A13217" s="399">
        <v>44508</v>
      </c>
      <c r="B13217" s="400" t="s">
        <v>19552</v>
      </c>
      <c r="C13217" s="399" t="s">
        <v>75</v>
      </c>
      <c r="D13217" s="401">
        <v>42.8</v>
      </c>
    </row>
    <row r="13218" spans="1:4" x14ac:dyDescent="0.25">
      <c r="A13218" s="399">
        <v>44509</v>
      </c>
      <c r="B13218" s="400" t="s">
        <v>19553</v>
      </c>
      <c r="C13218" s="399" t="s">
        <v>75</v>
      </c>
      <c r="D13218" s="401">
        <v>57.34</v>
      </c>
    </row>
    <row r="13219" spans="1:4" x14ac:dyDescent="0.25">
      <c r="A13219" s="399">
        <v>44510</v>
      </c>
      <c r="B13219" s="400" t="s">
        <v>19554</v>
      </c>
      <c r="C13219" s="399" t="s">
        <v>75</v>
      </c>
      <c r="D13219" s="401">
        <v>71.2</v>
      </c>
    </row>
    <row r="13220" spans="1:4" x14ac:dyDescent="0.25">
      <c r="A13220" s="399">
        <v>44512</v>
      </c>
      <c r="B13220" s="400" t="s">
        <v>21708</v>
      </c>
      <c r="C13220" s="399" t="s">
        <v>75</v>
      </c>
      <c r="D13220" s="401">
        <v>15.89</v>
      </c>
    </row>
    <row r="13221" spans="1:4" x14ac:dyDescent="0.25">
      <c r="A13221" s="399">
        <v>44513</v>
      </c>
      <c r="B13221" s="400" t="s">
        <v>21709</v>
      </c>
      <c r="C13221" s="399" t="s">
        <v>75</v>
      </c>
      <c r="D13221" s="401">
        <v>22.43</v>
      </c>
    </row>
    <row r="13222" spans="1:4" x14ac:dyDescent="0.25">
      <c r="A13222" s="399">
        <v>44514</v>
      </c>
      <c r="B13222" s="400" t="s">
        <v>21710</v>
      </c>
      <c r="C13222" s="399" t="s">
        <v>75</v>
      </c>
      <c r="D13222" s="401">
        <v>25.43</v>
      </c>
    </row>
    <row r="13223" spans="1:4" x14ac:dyDescent="0.25">
      <c r="A13223" s="399">
        <v>44515</v>
      </c>
      <c r="B13223" s="400" t="s">
        <v>21711</v>
      </c>
      <c r="C13223" s="399" t="s">
        <v>75</v>
      </c>
      <c r="D13223" s="401">
        <v>31.22</v>
      </c>
    </row>
    <row r="13224" spans="1:4" x14ac:dyDescent="0.25">
      <c r="A13224" s="399">
        <v>44511</v>
      </c>
      <c r="B13224" s="400" t="s">
        <v>21712</v>
      </c>
      <c r="C13224" s="399" t="s">
        <v>75</v>
      </c>
      <c r="D13224" s="401">
        <v>46.22</v>
      </c>
    </row>
    <row r="13225" spans="1:4" x14ac:dyDescent="0.25">
      <c r="A13225" s="399">
        <v>44516</v>
      </c>
      <c r="B13225" s="400" t="s">
        <v>21713</v>
      </c>
      <c r="C13225" s="399" t="s">
        <v>75</v>
      </c>
      <c r="D13225" s="401">
        <v>62.46</v>
      </c>
    </row>
    <row r="13226" spans="1:4" x14ac:dyDescent="0.25">
      <c r="A13226" s="399">
        <v>44517</v>
      </c>
      <c r="B13226" s="400" t="s">
        <v>21714</v>
      </c>
      <c r="C13226" s="399" t="s">
        <v>75</v>
      </c>
      <c r="D13226" s="401">
        <v>77.91</v>
      </c>
    </row>
    <row r="13227" spans="1:4" x14ac:dyDescent="0.25">
      <c r="A13227" s="399">
        <v>11479</v>
      </c>
      <c r="B13227" s="400" t="s">
        <v>19555</v>
      </c>
      <c r="C13227" s="399" t="s">
        <v>16729</v>
      </c>
      <c r="D13227" s="401">
        <v>42.3</v>
      </c>
    </row>
    <row r="13228" spans="1:4" x14ac:dyDescent="0.25">
      <c r="A13228" s="399">
        <v>11481</v>
      </c>
      <c r="B13228" s="400" t="s">
        <v>19556</v>
      </c>
      <c r="C13228" s="399" t="s">
        <v>16729</v>
      </c>
      <c r="D13228" s="401">
        <v>38.270000000000003</v>
      </c>
    </row>
    <row r="13229" spans="1:4" x14ac:dyDescent="0.25">
      <c r="A13229" s="399">
        <v>43609</v>
      </c>
      <c r="B13229" s="400" t="s">
        <v>19557</v>
      </c>
      <c r="C13229" s="399" t="s">
        <v>16729</v>
      </c>
      <c r="D13229" s="401">
        <v>38.270000000000003</v>
      </c>
    </row>
    <row r="13230" spans="1:4" x14ac:dyDescent="0.25">
      <c r="A13230" s="399">
        <v>11478</v>
      </c>
      <c r="B13230" s="400" t="s">
        <v>19558</v>
      </c>
      <c r="C13230" s="399" t="s">
        <v>16729</v>
      </c>
      <c r="D13230" s="401">
        <v>72.58</v>
      </c>
    </row>
    <row r="13231" spans="1:4" x14ac:dyDescent="0.25">
      <c r="A13231" s="399">
        <v>43608</v>
      </c>
      <c r="B13231" s="400" t="s">
        <v>19559</v>
      </c>
      <c r="C13231" s="399" t="s">
        <v>16729</v>
      </c>
      <c r="D13231" s="401">
        <v>55.38</v>
      </c>
    </row>
    <row r="13232" spans="1:4" x14ac:dyDescent="0.25">
      <c r="A13232" s="399">
        <v>11476</v>
      </c>
      <c r="B13232" s="400" t="s">
        <v>19560</v>
      </c>
      <c r="C13232" s="399" t="s">
        <v>16729</v>
      </c>
      <c r="D13232" s="401">
        <v>55.38</v>
      </c>
    </row>
    <row r="13233" spans="1:4" x14ac:dyDescent="0.25">
      <c r="A13233" s="399">
        <v>40637</v>
      </c>
      <c r="B13233" s="400" t="s">
        <v>19561</v>
      </c>
      <c r="C13233" s="399" t="s">
        <v>16729</v>
      </c>
      <c r="D13233" s="401">
        <v>959890.6</v>
      </c>
    </row>
    <row r="13234" spans="1:4" x14ac:dyDescent="0.25">
      <c r="A13234" s="399">
        <v>13836</v>
      </c>
      <c r="B13234" s="400" t="s">
        <v>19562</v>
      </c>
      <c r="C13234" s="399" t="s">
        <v>16729</v>
      </c>
      <c r="D13234" s="401">
        <v>68434.17</v>
      </c>
    </row>
    <row r="13235" spans="1:4" x14ac:dyDescent="0.25">
      <c r="A13235" s="399">
        <v>14534</v>
      </c>
      <c r="B13235" s="400" t="s">
        <v>19563</v>
      </c>
      <c r="C13235" s="399" t="s">
        <v>16729</v>
      </c>
      <c r="D13235" s="401">
        <v>28648.36</v>
      </c>
    </row>
    <row r="13236" spans="1:4" x14ac:dyDescent="0.25">
      <c r="A13236" s="399">
        <v>14535</v>
      </c>
      <c r="B13236" s="400" t="s">
        <v>19564</v>
      </c>
      <c r="C13236" s="399" t="s">
        <v>16729</v>
      </c>
      <c r="D13236" s="401">
        <v>284337.68</v>
      </c>
    </row>
    <row r="13237" spans="1:4" x14ac:dyDescent="0.25">
      <c r="A13237" s="399">
        <v>39813</v>
      </c>
      <c r="B13237" s="400" t="s">
        <v>19565</v>
      </c>
      <c r="C13237" s="399" t="s">
        <v>16729</v>
      </c>
      <c r="D13237" s="401">
        <v>38997.879999999997</v>
      </c>
    </row>
    <row r="13238" spans="1:4" x14ac:dyDescent="0.25">
      <c r="A13238" s="399">
        <v>12868</v>
      </c>
      <c r="B13238" s="400" t="s">
        <v>19566</v>
      </c>
      <c r="C13238" s="399" t="s">
        <v>4</v>
      </c>
      <c r="D13238" s="401">
        <v>26.09</v>
      </c>
    </row>
    <row r="13239" spans="1:4" x14ac:dyDescent="0.25">
      <c r="A13239" s="399">
        <v>40916</v>
      </c>
      <c r="B13239" s="400" t="s">
        <v>19567</v>
      </c>
      <c r="C13239" s="399" t="s">
        <v>85</v>
      </c>
      <c r="D13239" s="401">
        <v>4570.16</v>
      </c>
    </row>
    <row r="13240" spans="1:4" x14ac:dyDescent="0.25">
      <c r="A13240" s="399">
        <v>4755</v>
      </c>
      <c r="B13240" s="400" t="s">
        <v>19568</v>
      </c>
      <c r="C13240" s="399" t="s">
        <v>4</v>
      </c>
      <c r="D13240" s="401">
        <v>27.02</v>
      </c>
    </row>
    <row r="13241" spans="1:4" x14ac:dyDescent="0.25">
      <c r="A13241" s="399">
        <v>41067</v>
      </c>
      <c r="B13241" s="400" t="s">
        <v>19569</v>
      </c>
      <c r="C13241" s="399" t="s">
        <v>85</v>
      </c>
      <c r="D13241" s="401">
        <v>4735.82</v>
      </c>
    </row>
    <row r="13242" spans="1:4" x14ac:dyDescent="0.25">
      <c r="A13242" s="399">
        <v>45240</v>
      </c>
      <c r="B13242" s="400" t="s">
        <v>21638</v>
      </c>
      <c r="C13242" s="399" t="s">
        <v>16729</v>
      </c>
      <c r="D13242" s="401">
        <v>30.97</v>
      </c>
    </row>
    <row r="13243" spans="1:4" x14ac:dyDescent="0.25">
      <c r="A13243" s="399">
        <v>45228</v>
      </c>
      <c r="B13243" s="400" t="s">
        <v>21715</v>
      </c>
      <c r="C13243" s="399" t="s">
        <v>16729</v>
      </c>
      <c r="D13243" s="401">
        <v>26.46</v>
      </c>
    </row>
    <row r="13244" spans="1:4" x14ac:dyDescent="0.25">
      <c r="A13244" s="399">
        <v>45241</v>
      </c>
      <c r="B13244" s="400" t="s">
        <v>21639</v>
      </c>
      <c r="C13244" s="399" t="s">
        <v>16729</v>
      </c>
      <c r="D13244" s="401">
        <v>38.08</v>
      </c>
    </row>
    <row r="13245" spans="1:4" x14ac:dyDescent="0.25">
      <c r="A13245" s="399">
        <v>38463</v>
      </c>
      <c r="B13245" s="400" t="s">
        <v>19570</v>
      </c>
      <c r="C13245" s="399" t="s">
        <v>16729</v>
      </c>
      <c r="D13245" s="401">
        <v>44.02</v>
      </c>
    </row>
    <row r="13246" spans="1:4" x14ac:dyDescent="0.25">
      <c r="A13246" s="399">
        <v>40703</v>
      </c>
      <c r="B13246" s="400" t="s">
        <v>19571</v>
      </c>
      <c r="C13246" s="399" t="s">
        <v>16729</v>
      </c>
      <c r="D13246" s="401">
        <v>10038</v>
      </c>
    </row>
    <row r="13247" spans="1:4" x14ac:dyDescent="0.25">
      <c r="A13247" s="399">
        <v>14531</v>
      </c>
      <c r="B13247" s="400" t="s">
        <v>19572</v>
      </c>
      <c r="C13247" s="399" t="s">
        <v>16729</v>
      </c>
      <c r="D13247" s="401">
        <v>18714.61</v>
      </c>
    </row>
    <row r="13248" spans="1:4" x14ac:dyDescent="0.25">
      <c r="A13248" s="399">
        <v>36533</v>
      </c>
      <c r="B13248" s="400" t="s">
        <v>19573</v>
      </c>
      <c r="C13248" s="399" t="s">
        <v>16729</v>
      </c>
      <c r="D13248" s="401">
        <v>21535.74</v>
      </c>
    </row>
    <row r="13249" spans="1:4" x14ac:dyDescent="0.25">
      <c r="A13249" s="399">
        <v>11616</v>
      </c>
      <c r="B13249" s="400" t="s">
        <v>19574</v>
      </c>
      <c r="C13249" s="399" t="s">
        <v>16729</v>
      </c>
      <c r="D13249" s="401">
        <v>20340.18</v>
      </c>
    </row>
    <row r="13250" spans="1:4" x14ac:dyDescent="0.25">
      <c r="A13250" s="399">
        <v>41898</v>
      </c>
      <c r="B13250" s="400" t="s">
        <v>19575</v>
      </c>
      <c r="C13250" s="399" t="s">
        <v>16729</v>
      </c>
      <c r="D13250" s="401">
        <v>22885.47</v>
      </c>
    </row>
    <row r="13251" spans="1:4" x14ac:dyDescent="0.25">
      <c r="A13251" s="399">
        <v>14529</v>
      </c>
      <c r="B13251" s="400" t="s">
        <v>19576</v>
      </c>
      <c r="C13251" s="399" t="s">
        <v>16729</v>
      </c>
      <c r="D13251" s="401">
        <v>23551.52</v>
      </c>
    </row>
    <row r="13252" spans="1:4" x14ac:dyDescent="0.25">
      <c r="A13252" s="399">
        <v>10747</v>
      </c>
      <c r="B13252" s="400" t="s">
        <v>19577</v>
      </c>
      <c r="C13252" s="399" t="s">
        <v>16729</v>
      </c>
      <c r="D13252" s="401">
        <v>23107.64</v>
      </c>
    </row>
    <row r="13253" spans="1:4" x14ac:dyDescent="0.25">
      <c r="A13253" s="399">
        <v>36141</v>
      </c>
      <c r="B13253" s="400" t="s">
        <v>19578</v>
      </c>
      <c r="C13253" s="399" t="s">
        <v>16729</v>
      </c>
      <c r="D13253" s="401">
        <v>103.89</v>
      </c>
    </row>
    <row r="13254" spans="1:4" x14ac:dyDescent="0.25">
      <c r="A13254" s="399">
        <v>45211</v>
      </c>
      <c r="B13254" s="400" t="s">
        <v>21716</v>
      </c>
      <c r="C13254" s="399" t="s">
        <v>16729</v>
      </c>
      <c r="D13254" s="401">
        <v>94.42</v>
      </c>
    </row>
    <row r="13255" spans="1:4" x14ac:dyDescent="0.25">
      <c r="A13255" s="399">
        <v>43651</v>
      </c>
      <c r="B13255" s="400" t="s">
        <v>19579</v>
      </c>
      <c r="C13255" s="399" t="s">
        <v>69</v>
      </c>
      <c r="D13255" s="401">
        <v>7.12</v>
      </c>
    </row>
    <row r="13256" spans="1:4" x14ac:dyDescent="0.25">
      <c r="A13256" s="399">
        <v>43626</v>
      </c>
      <c r="B13256" s="400" t="s">
        <v>19580</v>
      </c>
      <c r="C13256" s="399" t="s">
        <v>69</v>
      </c>
      <c r="D13256" s="401">
        <v>3.96</v>
      </c>
    </row>
    <row r="13257" spans="1:4" x14ac:dyDescent="0.25">
      <c r="A13257" s="399">
        <v>39434</v>
      </c>
      <c r="B13257" s="400" t="s">
        <v>19581</v>
      </c>
      <c r="C13257" s="399" t="s">
        <v>69</v>
      </c>
      <c r="D13257" s="401">
        <v>3.44</v>
      </c>
    </row>
    <row r="13258" spans="1:4" x14ac:dyDescent="0.25">
      <c r="A13258" s="399">
        <v>39433</v>
      </c>
      <c r="B13258" s="400" t="s">
        <v>19582</v>
      </c>
      <c r="C13258" s="399" t="s">
        <v>69</v>
      </c>
      <c r="D13258" s="401">
        <v>2.73</v>
      </c>
    </row>
    <row r="13259" spans="1:4" x14ac:dyDescent="0.25">
      <c r="A13259" s="399">
        <v>4049</v>
      </c>
      <c r="B13259" s="400" t="s">
        <v>19583</v>
      </c>
      <c r="C13259" s="399" t="s">
        <v>80</v>
      </c>
      <c r="D13259" s="401">
        <v>79.48</v>
      </c>
    </row>
    <row r="13260" spans="1:4" x14ac:dyDescent="0.25">
      <c r="A13260" s="399">
        <v>38120</v>
      </c>
      <c r="B13260" s="400" t="s">
        <v>19584</v>
      </c>
      <c r="C13260" s="399" t="s">
        <v>69</v>
      </c>
      <c r="D13260" s="401">
        <v>140.19</v>
      </c>
    </row>
    <row r="13261" spans="1:4" x14ac:dyDescent="0.25">
      <c r="A13261" s="399">
        <v>43652</v>
      </c>
      <c r="B13261" s="400" t="s">
        <v>19585</v>
      </c>
      <c r="C13261" s="399" t="s">
        <v>69</v>
      </c>
      <c r="D13261" s="401">
        <v>15.96</v>
      </c>
    </row>
    <row r="13262" spans="1:4" x14ac:dyDescent="0.25">
      <c r="A13262" s="399">
        <v>10498</v>
      </c>
      <c r="B13262" s="400" t="s">
        <v>19586</v>
      </c>
      <c r="C13262" s="399" t="s">
        <v>69</v>
      </c>
      <c r="D13262" s="401">
        <v>11.46</v>
      </c>
    </row>
    <row r="13263" spans="1:4" x14ac:dyDescent="0.25">
      <c r="A13263" s="399">
        <v>4823</v>
      </c>
      <c r="B13263" s="400" t="s">
        <v>19587</v>
      </c>
      <c r="C13263" s="399" t="s">
        <v>69</v>
      </c>
      <c r="D13263" s="401">
        <v>35.76</v>
      </c>
    </row>
    <row r="13264" spans="1:4" x14ac:dyDescent="0.25">
      <c r="A13264" s="399">
        <v>38877</v>
      </c>
      <c r="B13264" s="400" t="s">
        <v>19588</v>
      </c>
      <c r="C13264" s="399" t="s">
        <v>69</v>
      </c>
      <c r="D13264" s="401">
        <v>7.71</v>
      </c>
    </row>
    <row r="13265" spans="1:4" x14ac:dyDescent="0.25">
      <c r="A13265" s="399">
        <v>34546</v>
      </c>
      <c r="B13265" s="400" t="s">
        <v>19589</v>
      </c>
      <c r="C13265" s="399" t="s">
        <v>69</v>
      </c>
      <c r="D13265" s="401">
        <v>7.93</v>
      </c>
    </row>
    <row r="13266" spans="1:4" x14ac:dyDescent="0.25">
      <c r="A13266" s="399">
        <v>41387</v>
      </c>
      <c r="B13266" s="400" t="s">
        <v>19590</v>
      </c>
      <c r="C13266" s="399" t="s">
        <v>74</v>
      </c>
      <c r="D13266" s="401">
        <v>57.04</v>
      </c>
    </row>
    <row r="13267" spans="1:4" x14ac:dyDescent="0.25">
      <c r="A13267" s="399">
        <v>41388</v>
      </c>
      <c r="B13267" s="400" t="s">
        <v>19591</v>
      </c>
      <c r="C13267" s="399" t="s">
        <v>74</v>
      </c>
      <c r="D13267" s="401">
        <v>68.44</v>
      </c>
    </row>
    <row r="13268" spans="1:4" x14ac:dyDescent="0.25">
      <c r="A13268" s="399">
        <v>41380</v>
      </c>
      <c r="B13268" s="400" t="s">
        <v>19592</v>
      </c>
      <c r="C13268" s="399" t="s">
        <v>16729</v>
      </c>
      <c r="D13268" s="401">
        <v>455.36</v>
      </c>
    </row>
    <row r="13269" spans="1:4" x14ac:dyDescent="0.25">
      <c r="A13269" s="399">
        <v>41381</v>
      </c>
      <c r="B13269" s="400" t="s">
        <v>19593</v>
      </c>
      <c r="C13269" s="399" t="s">
        <v>16729</v>
      </c>
      <c r="D13269" s="401">
        <v>477.05</v>
      </c>
    </row>
    <row r="13270" spans="1:4" x14ac:dyDescent="0.25">
      <c r="A13270" s="399">
        <v>41382</v>
      </c>
      <c r="B13270" s="400" t="s">
        <v>19594</v>
      </c>
      <c r="C13270" s="399" t="s">
        <v>16729</v>
      </c>
      <c r="D13270" s="401">
        <v>461.75</v>
      </c>
    </row>
    <row r="13271" spans="1:4" x14ac:dyDescent="0.25">
      <c r="A13271" s="399">
        <v>41383</v>
      </c>
      <c r="B13271" s="400" t="s">
        <v>19595</v>
      </c>
      <c r="C13271" s="399" t="s">
        <v>16729</v>
      </c>
      <c r="D13271" s="401">
        <v>626.74</v>
      </c>
    </row>
    <row r="13272" spans="1:4" x14ac:dyDescent="0.25">
      <c r="A13272" s="399">
        <v>41385</v>
      </c>
      <c r="B13272" s="400" t="s">
        <v>19596</v>
      </c>
      <c r="C13272" s="399" t="s">
        <v>16729</v>
      </c>
      <c r="D13272" s="401">
        <v>779.89</v>
      </c>
    </row>
    <row r="13273" spans="1:4" x14ac:dyDescent="0.25">
      <c r="A13273" s="399">
        <v>4058</v>
      </c>
      <c r="B13273" s="400" t="s">
        <v>19597</v>
      </c>
      <c r="C13273" s="399" t="s">
        <v>4</v>
      </c>
      <c r="D13273" s="401">
        <v>41.78</v>
      </c>
    </row>
    <row r="13274" spans="1:4" x14ac:dyDescent="0.25">
      <c r="A13274" s="399">
        <v>40974</v>
      </c>
      <c r="B13274" s="400" t="s">
        <v>19598</v>
      </c>
      <c r="C13274" s="399" t="s">
        <v>85</v>
      </c>
      <c r="D13274" s="401">
        <v>7319.47</v>
      </c>
    </row>
    <row r="13275" spans="1:4" x14ac:dyDescent="0.25">
      <c r="A13275" s="399">
        <v>34794</v>
      </c>
      <c r="B13275" s="400" t="s">
        <v>19599</v>
      </c>
      <c r="C13275" s="399" t="s">
        <v>4</v>
      </c>
      <c r="D13275" s="401">
        <v>34.06</v>
      </c>
    </row>
    <row r="13276" spans="1:4" x14ac:dyDescent="0.25">
      <c r="A13276" s="399">
        <v>40925</v>
      </c>
      <c r="B13276" s="400" t="s">
        <v>19600</v>
      </c>
      <c r="C13276" s="399" t="s">
        <v>85</v>
      </c>
      <c r="D13276" s="401">
        <v>5969.88</v>
      </c>
    </row>
    <row r="13277" spans="1:4" x14ac:dyDescent="0.25">
      <c r="A13277" s="399">
        <v>13741</v>
      </c>
      <c r="B13277" s="400" t="s">
        <v>19601</v>
      </c>
      <c r="C13277" s="399" t="s">
        <v>16729</v>
      </c>
      <c r="D13277" s="401">
        <v>2323.13</v>
      </c>
    </row>
    <row r="13278" spans="1:4" x14ac:dyDescent="0.25">
      <c r="A13278" s="399">
        <v>3288</v>
      </c>
      <c r="B13278" s="400" t="s">
        <v>19602</v>
      </c>
      <c r="C13278" s="399" t="s">
        <v>74</v>
      </c>
      <c r="D13278" s="401">
        <v>7</v>
      </c>
    </row>
    <row r="13279" spans="1:4" x14ac:dyDescent="0.25">
      <c r="A13279" s="399">
        <v>13587</v>
      </c>
      <c r="B13279" s="400" t="s">
        <v>19603</v>
      </c>
      <c r="C13279" s="399" t="s">
        <v>74</v>
      </c>
      <c r="D13279" s="401">
        <v>4.2300000000000004</v>
      </c>
    </row>
    <row r="13280" spans="1:4" x14ac:dyDescent="0.25">
      <c r="A13280" s="399">
        <v>38598</v>
      </c>
      <c r="B13280" s="400" t="s">
        <v>19604</v>
      </c>
      <c r="C13280" s="399" t="s">
        <v>16729</v>
      </c>
      <c r="D13280" s="401">
        <v>3.4</v>
      </c>
    </row>
    <row r="13281" spans="1:4" x14ac:dyDescent="0.25">
      <c r="A13281" s="399">
        <v>38595</v>
      </c>
      <c r="B13281" s="400" t="s">
        <v>19605</v>
      </c>
      <c r="C13281" s="399" t="s">
        <v>16729</v>
      </c>
      <c r="D13281" s="401">
        <v>2.88</v>
      </c>
    </row>
    <row r="13282" spans="1:4" x14ac:dyDescent="0.25">
      <c r="A13282" s="399">
        <v>38592</v>
      </c>
      <c r="B13282" s="400" t="s">
        <v>19606</v>
      </c>
      <c r="C13282" s="399" t="s">
        <v>16729</v>
      </c>
      <c r="D13282" s="401">
        <v>2.91</v>
      </c>
    </row>
    <row r="13283" spans="1:4" x14ac:dyDescent="0.25">
      <c r="A13283" s="399">
        <v>38588</v>
      </c>
      <c r="B13283" s="400" t="s">
        <v>19607</v>
      </c>
      <c r="C13283" s="399" t="s">
        <v>16729</v>
      </c>
      <c r="D13283" s="401">
        <v>2.33</v>
      </c>
    </row>
    <row r="13284" spans="1:4" x14ac:dyDescent="0.25">
      <c r="A13284" s="399">
        <v>38593</v>
      </c>
      <c r="B13284" s="400" t="s">
        <v>19608</v>
      </c>
      <c r="C13284" s="399" t="s">
        <v>16729</v>
      </c>
      <c r="D13284" s="401">
        <v>3.22</v>
      </c>
    </row>
    <row r="13285" spans="1:4" x14ac:dyDescent="0.25">
      <c r="A13285" s="399">
        <v>38589</v>
      </c>
      <c r="B13285" s="400" t="s">
        <v>19609</v>
      </c>
      <c r="C13285" s="399" t="s">
        <v>16729</v>
      </c>
      <c r="D13285" s="401">
        <v>2.44</v>
      </c>
    </row>
    <row r="13286" spans="1:4" x14ac:dyDescent="0.25">
      <c r="A13286" s="399">
        <v>38594</v>
      </c>
      <c r="B13286" s="400" t="s">
        <v>19610</v>
      </c>
      <c r="C13286" s="399" t="s">
        <v>16729</v>
      </c>
      <c r="D13286" s="401">
        <v>5.08</v>
      </c>
    </row>
    <row r="13287" spans="1:4" x14ac:dyDescent="0.25">
      <c r="A13287" s="399">
        <v>34774</v>
      </c>
      <c r="B13287" s="400" t="s">
        <v>19611</v>
      </c>
      <c r="C13287" s="399" t="s">
        <v>16729</v>
      </c>
      <c r="D13287" s="401">
        <v>2.2799999999999998</v>
      </c>
    </row>
    <row r="13288" spans="1:4" x14ac:dyDescent="0.25">
      <c r="A13288" s="399">
        <v>34771</v>
      </c>
      <c r="B13288" s="400" t="s">
        <v>19612</v>
      </c>
      <c r="C13288" s="399" t="s">
        <v>16729</v>
      </c>
      <c r="D13288" s="401">
        <v>2.75</v>
      </c>
    </row>
    <row r="13289" spans="1:4" x14ac:dyDescent="0.25">
      <c r="A13289" s="399">
        <v>34764</v>
      </c>
      <c r="B13289" s="400" t="s">
        <v>19613</v>
      </c>
      <c r="C13289" s="399" t="s">
        <v>16729</v>
      </c>
      <c r="D13289" s="401">
        <v>1.8</v>
      </c>
    </row>
    <row r="13290" spans="1:4" x14ac:dyDescent="0.25">
      <c r="A13290" s="399">
        <v>34773</v>
      </c>
      <c r="B13290" s="400" t="s">
        <v>19614</v>
      </c>
      <c r="C13290" s="399" t="s">
        <v>16729</v>
      </c>
      <c r="D13290" s="401">
        <v>2.4</v>
      </c>
    </row>
    <row r="13291" spans="1:4" x14ac:dyDescent="0.25">
      <c r="A13291" s="399">
        <v>34769</v>
      </c>
      <c r="B13291" s="400" t="s">
        <v>19615</v>
      </c>
      <c r="C13291" s="399" t="s">
        <v>16729</v>
      </c>
      <c r="D13291" s="401">
        <v>2.97</v>
      </c>
    </row>
    <row r="13292" spans="1:4" x14ac:dyDescent="0.25">
      <c r="A13292" s="399">
        <v>34763</v>
      </c>
      <c r="B13292" s="400" t="s">
        <v>19616</v>
      </c>
      <c r="C13292" s="399" t="s">
        <v>16729</v>
      </c>
      <c r="D13292" s="401">
        <v>1.83</v>
      </c>
    </row>
    <row r="13293" spans="1:4" x14ac:dyDescent="0.25">
      <c r="A13293" s="399">
        <v>34788</v>
      </c>
      <c r="B13293" s="400" t="s">
        <v>19617</v>
      </c>
      <c r="C13293" s="399" t="s">
        <v>16729</v>
      </c>
      <c r="D13293" s="401">
        <v>1.21</v>
      </c>
    </row>
    <row r="13294" spans="1:4" x14ac:dyDescent="0.25">
      <c r="A13294" s="399">
        <v>34781</v>
      </c>
      <c r="B13294" s="400" t="s">
        <v>19618</v>
      </c>
      <c r="C13294" s="399" t="s">
        <v>16729</v>
      </c>
      <c r="D13294" s="401">
        <v>1.67</v>
      </c>
    </row>
    <row r="13295" spans="1:4" x14ac:dyDescent="0.25">
      <c r="A13295" s="399">
        <v>41682</v>
      </c>
      <c r="B13295" s="400" t="s">
        <v>19619</v>
      </c>
      <c r="C13295" s="399" t="s">
        <v>16729</v>
      </c>
      <c r="D13295" s="401">
        <v>29.47</v>
      </c>
    </row>
    <row r="13296" spans="1:4" x14ac:dyDescent="0.25">
      <c r="A13296" s="399">
        <v>41683</v>
      </c>
      <c r="B13296" s="400" t="s">
        <v>19620</v>
      </c>
      <c r="C13296" s="399" t="s">
        <v>16729</v>
      </c>
      <c r="D13296" s="401">
        <v>21.68</v>
      </c>
    </row>
    <row r="13297" spans="1:4" x14ac:dyDescent="0.25">
      <c r="A13297" s="399">
        <v>41680</v>
      </c>
      <c r="B13297" s="400" t="s">
        <v>19621</v>
      </c>
      <c r="C13297" s="399" t="s">
        <v>16729</v>
      </c>
      <c r="D13297" s="401">
        <v>11.67</v>
      </c>
    </row>
    <row r="13298" spans="1:4" x14ac:dyDescent="0.25">
      <c r="A13298" s="399">
        <v>41679</v>
      </c>
      <c r="B13298" s="400" t="s">
        <v>19622</v>
      </c>
      <c r="C13298" s="399" t="s">
        <v>16729</v>
      </c>
      <c r="D13298" s="401">
        <v>26.69</v>
      </c>
    </row>
    <row r="13299" spans="1:4" x14ac:dyDescent="0.25">
      <c r="A13299" s="399">
        <v>41681</v>
      </c>
      <c r="B13299" s="400" t="s">
        <v>19623</v>
      </c>
      <c r="C13299" s="399" t="s">
        <v>16729</v>
      </c>
      <c r="D13299" s="401">
        <v>18.260000000000002</v>
      </c>
    </row>
    <row r="13300" spans="1:4" x14ac:dyDescent="0.25">
      <c r="A13300" s="399">
        <v>43386</v>
      </c>
      <c r="B13300" s="400" t="s">
        <v>21717</v>
      </c>
      <c r="C13300" s="399" t="s">
        <v>16729</v>
      </c>
      <c r="D13300" s="401">
        <v>41.7</v>
      </c>
    </row>
    <row r="13301" spans="1:4" x14ac:dyDescent="0.25">
      <c r="A13301" s="399">
        <v>4059</v>
      </c>
      <c r="B13301" s="400" t="s">
        <v>19624</v>
      </c>
      <c r="C13301" s="399" t="s">
        <v>74</v>
      </c>
      <c r="D13301" s="401">
        <v>29.47</v>
      </c>
    </row>
    <row r="13302" spans="1:4" x14ac:dyDescent="0.25">
      <c r="A13302" s="399">
        <v>4062</v>
      </c>
      <c r="B13302" s="400" t="s">
        <v>19625</v>
      </c>
      <c r="C13302" s="399" t="s">
        <v>16729</v>
      </c>
      <c r="D13302" s="401">
        <v>29.47</v>
      </c>
    </row>
    <row r="13303" spans="1:4" x14ac:dyDescent="0.25">
      <c r="A13303" s="399">
        <v>4061</v>
      </c>
      <c r="B13303" s="400" t="s">
        <v>19626</v>
      </c>
      <c r="C13303" s="399" t="s">
        <v>16729</v>
      </c>
      <c r="D13303" s="401">
        <v>36.700000000000003</v>
      </c>
    </row>
    <row r="13304" spans="1:4" x14ac:dyDescent="0.25">
      <c r="A13304" s="399">
        <v>41315</v>
      </c>
      <c r="B13304" s="400" t="s">
        <v>19627</v>
      </c>
      <c r="C13304" s="399" t="s">
        <v>69</v>
      </c>
      <c r="D13304" s="401">
        <v>89.21</v>
      </c>
    </row>
    <row r="13305" spans="1:4" x14ac:dyDescent="0.25">
      <c r="A13305" s="399">
        <v>43148</v>
      </c>
      <c r="B13305" s="400" t="s">
        <v>19628</v>
      </c>
      <c r="C13305" s="399" t="s">
        <v>69</v>
      </c>
      <c r="D13305" s="401">
        <v>60.55</v>
      </c>
    </row>
    <row r="13306" spans="1:4" x14ac:dyDescent="0.25">
      <c r="A13306" s="399">
        <v>43147</v>
      </c>
      <c r="B13306" s="400" t="s">
        <v>19629</v>
      </c>
      <c r="C13306" s="399" t="s">
        <v>69</v>
      </c>
      <c r="D13306" s="401">
        <v>23.45</v>
      </c>
    </row>
    <row r="13307" spans="1:4" x14ac:dyDescent="0.25">
      <c r="A13307" s="399">
        <v>10608</v>
      </c>
      <c r="B13307" s="400" t="s">
        <v>19630</v>
      </c>
      <c r="C13307" s="399" t="s">
        <v>16729</v>
      </c>
      <c r="D13307" s="401">
        <v>9789.7999999999993</v>
      </c>
    </row>
    <row r="13308" spans="1:4" x14ac:dyDescent="0.25">
      <c r="A13308" s="399">
        <v>4069</v>
      </c>
      <c r="B13308" s="400" t="s">
        <v>19631</v>
      </c>
      <c r="C13308" s="399" t="s">
        <v>4</v>
      </c>
      <c r="D13308" s="401">
        <v>75.2</v>
      </c>
    </row>
    <row r="13309" spans="1:4" x14ac:dyDescent="0.25">
      <c r="A13309" s="399">
        <v>40819</v>
      </c>
      <c r="B13309" s="400" t="s">
        <v>19632</v>
      </c>
      <c r="C13309" s="399" t="s">
        <v>85</v>
      </c>
      <c r="D13309" s="401">
        <v>13174.08</v>
      </c>
    </row>
    <row r="13310" spans="1:4" x14ac:dyDescent="0.25">
      <c r="A13310" s="399">
        <v>34361</v>
      </c>
      <c r="B13310" s="400" t="s">
        <v>19633</v>
      </c>
      <c r="C13310" s="399" t="s">
        <v>69</v>
      </c>
      <c r="D13310" s="401">
        <v>17.07</v>
      </c>
    </row>
    <row r="13311" spans="1:4" x14ac:dyDescent="0.25">
      <c r="A13311" s="399">
        <v>36512</v>
      </c>
      <c r="B13311" s="400" t="s">
        <v>19634</v>
      </c>
      <c r="C13311" s="399" t="s">
        <v>16729</v>
      </c>
      <c r="D13311" s="401">
        <v>20679.88</v>
      </c>
    </row>
    <row r="13312" spans="1:4" x14ac:dyDescent="0.25">
      <c r="A13312" s="399">
        <v>44478</v>
      </c>
      <c r="B13312" s="400" t="s">
        <v>21718</v>
      </c>
      <c r="C13312" s="399" t="s">
        <v>69</v>
      </c>
      <c r="D13312" s="401">
        <v>14.99</v>
      </c>
    </row>
    <row r="13313" spans="1:4" x14ac:dyDescent="0.25">
      <c r="A13313" s="399">
        <v>44477</v>
      </c>
      <c r="B13313" s="400" t="s">
        <v>21719</v>
      </c>
      <c r="C13313" s="399" t="s">
        <v>69</v>
      </c>
      <c r="D13313" s="401">
        <v>14.99</v>
      </c>
    </row>
    <row r="13314" spans="1:4" x14ac:dyDescent="0.25">
      <c r="A13314" s="399">
        <v>11697</v>
      </c>
      <c r="B13314" s="400" t="s">
        <v>19635</v>
      </c>
      <c r="C13314" s="399" t="s">
        <v>16729</v>
      </c>
      <c r="D13314" s="401">
        <v>674.34</v>
      </c>
    </row>
    <row r="13315" spans="1:4" x14ac:dyDescent="0.25">
      <c r="A13315" s="399">
        <v>11698</v>
      </c>
      <c r="B13315" s="400" t="s">
        <v>19636</v>
      </c>
      <c r="C13315" s="399" t="s">
        <v>16729</v>
      </c>
      <c r="D13315" s="401">
        <v>804.46</v>
      </c>
    </row>
    <row r="13316" spans="1:4" x14ac:dyDescent="0.25">
      <c r="A13316" s="399">
        <v>11699</v>
      </c>
      <c r="B13316" s="400" t="s">
        <v>19637</v>
      </c>
      <c r="C13316" s="399" t="s">
        <v>16729</v>
      </c>
      <c r="D13316" s="401">
        <v>889.11</v>
      </c>
    </row>
    <row r="13317" spans="1:4" x14ac:dyDescent="0.25">
      <c r="A13317" s="399">
        <v>10432</v>
      </c>
      <c r="B13317" s="400" t="s">
        <v>19638</v>
      </c>
      <c r="C13317" s="399" t="s">
        <v>16729</v>
      </c>
      <c r="D13317" s="401">
        <v>346.45</v>
      </c>
    </row>
    <row r="13318" spans="1:4" x14ac:dyDescent="0.25">
      <c r="A13318" s="399">
        <v>44020</v>
      </c>
      <c r="B13318" s="400" t="s">
        <v>19639</v>
      </c>
      <c r="C13318" s="399" t="s">
        <v>16729</v>
      </c>
      <c r="D13318" s="401">
        <v>854.75</v>
      </c>
    </row>
    <row r="13319" spans="1:4" x14ac:dyDescent="0.25">
      <c r="A13319" s="399">
        <v>41419</v>
      </c>
      <c r="B13319" s="400" t="s">
        <v>19640</v>
      </c>
      <c r="C13319" s="399" t="s">
        <v>16729</v>
      </c>
      <c r="D13319" s="401">
        <v>8.5299999999999994</v>
      </c>
    </row>
    <row r="13320" spans="1:4" x14ac:dyDescent="0.25">
      <c r="A13320" s="399">
        <v>41420</v>
      </c>
      <c r="B13320" s="400" t="s">
        <v>19641</v>
      </c>
      <c r="C13320" s="399" t="s">
        <v>16729</v>
      </c>
      <c r="D13320" s="401">
        <v>11.61</v>
      </c>
    </row>
    <row r="13321" spans="1:4" x14ac:dyDescent="0.25">
      <c r="A13321" s="399">
        <v>41421</v>
      </c>
      <c r="B13321" s="400" t="s">
        <v>19642</v>
      </c>
      <c r="C13321" s="399" t="s">
        <v>16729</v>
      </c>
      <c r="D13321" s="401">
        <v>11.58</v>
      </c>
    </row>
    <row r="13322" spans="1:4" x14ac:dyDescent="0.25">
      <c r="A13322" s="399">
        <v>41422</v>
      </c>
      <c r="B13322" s="400" t="s">
        <v>19643</v>
      </c>
      <c r="C13322" s="399" t="s">
        <v>16729</v>
      </c>
      <c r="D13322" s="401">
        <v>15.85</v>
      </c>
    </row>
    <row r="13323" spans="1:4" x14ac:dyDescent="0.25">
      <c r="A13323" s="399">
        <v>41425</v>
      </c>
      <c r="B13323" s="400" t="s">
        <v>19644</v>
      </c>
      <c r="C13323" s="399" t="s">
        <v>16729</v>
      </c>
      <c r="D13323" s="401">
        <v>8.11</v>
      </c>
    </row>
    <row r="13324" spans="1:4" x14ac:dyDescent="0.25">
      <c r="A13324" s="399">
        <v>41426</v>
      </c>
      <c r="B13324" s="400" t="s">
        <v>19645</v>
      </c>
      <c r="C13324" s="399" t="s">
        <v>16729</v>
      </c>
      <c r="D13324" s="401">
        <v>14.63</v>
      </c>
    </row>
    <row r="13325" spans="1:4" x14ac:dyDescent="0.25">
      <c r="A13325" s="399">
        <v>41414</v>
      </c>
      <c r="B13325" s="400" t="s">
        <v>19646</v>
      </c>
      <c r="C13325" s="399" t="s">
        <v>16729</v>
      </c>
      <c r="D13325" s="401">
        <v>26.85</v>
      </c>
    </row>
    <row r="13326" spans="1:4" x14ac:dyDescent="0.25">
      <c r="A13326" s="399">
        <v>41415</v>
      </c>
      <c r="B13326" s="400" t="s">
        <v>19647</v>
      </c>
      <c r="C13326" s="399" t="s">
        <v>16729</v>
      </c>
      <c r="D13326" s="401">
        <v>31.27</v>
      </c>
    </row>
    <row r="13327" spans="1:4" x14ac:dyDescent="0.25">
      <c r="A13327" s="399">
        <v>37514</v>
      </c>
      <c r="B13327" s="400" t="s">
        <v>19648</v>
      </c>
      <c r="C13327" s="399" t="s">
        <v>16729</v>
      </c>
      <c r="D13327" s="401">
        <v>332500</v>
      </c>
    </row>
    <row r="13328" spans="1:4" x14ac:dyDescent="0.25">
      <c r="A13328" s="399">
        <v>37519</v>
      </c>
      <c r="B13328" s="400" t="s">
        <v>19649</v>
      </c>
      <c r="C13328" s="399" t="s">
        <v>16729</v>
      </c>
      <c r="D13328" s="401">
        <v>513145.05</v>
      </c>
    </row>
    <row r="13329" spans="1:4" x14ac:dyDescent="0.25">
      <c r="A13329" s="399">
        <v>37520</v>
      </c>
      <c r="B13329" s="400" t="s">
        <v>19650</v>
      </c>
      <c r="C13329" s="399" t="s">
        <v>16729</v>
      </c>
      <c r="D13329" s="401">
        <v>504732.83</v>
      </c>
    </row>
    <row r="13330" spans="1:4" x14ac:dyDescent="0.25">
      <c r="A13330" s="399">
        <v>37521</v>
      </c>
      <c r="B13330" s="400" t="s">
        <v>19651</v>
      </c>
      <c r="C13330" s="399" t="s">
        <v>16729</v>
      </c>
      <c r="D13330" s="401">
        <v>615774.06999999995</v>
      </c>
    </row>
    <row r="13331" spans="1:4" x14ac:dyDescent="0.25">
      <c r="A13331" s="399">
        <v>37522</v>
      </c>
      <c r="B13331" s="400" t="s">
        <v>19652</v>
      </c>
      <c r="C13331" s="399" t="s">
        <v>16729</v>
      </c>
      <c r="D13331" s="401">
        <v>634300.1</v>
      </c>
    </row>
    <row r="13332" spans="1:4" x14ac:dyDescent="0.25">
      <c r="A13332" s="399">
        <v>37546</v>
      </c>
      <c r="B13332" s="400" t="s">
        <v>19653</v>
      </c>
      <c r="C13332" s="399" t="s">
        <v>16729</v>
      </c>
      <c r="D13332" s="401">
        <v>12504.79</v>
      </c>
    </row>
    <row r="13333" spans="1:4" x14ac:dyDescent="0.25">
      <c r="A13333" s="399">
        <v>37544</v>
      </c>
      <c r="B13333" s="400" t="s">
        <v>19654</v>
      </c>
      <c r="C13333" s="399" t="s">
        <v>16729</v>
      </c>
      <c r="D13333" s="401">
        <v>13225.92</v>
      </c>
    </row>
    <row r="13334" spans="1:4" x14ac:dyDescent="0.25">
      <c r="A13334" s="399">
        <v>37545</v>
      </c>
      <c r="B13334" s="400" t="s">
        <v>19655</v>
      </c>
      <c r="C13334" s="399" t="s">
        <v>16729</v>
      </c>
      <c r="D13334" s="401">
        <v>15737.07</v>
      </c>
    </row>
    <row r="13335" spans="1:4" x14ac:dyDescent="0.25">
      <c r="A13335" s="399">
        <v>36793</v>
      </c>
      <c r="B13335" s="400" t="s">
        <v>19656</v>
      </c>
      <c r="C13335" s="399" t="s">
        <v>16729</v>
      </c>
      <c r="D13335" s="401">
        <v>767.86</v>
      </c>
    </row>
    <row r="13336" spans="1:4" x14ac:dyDescent="0.25">
      <c r="A13336" s="399">
        <v>11769</v>
      </c>
      <c r="B13336" s="400" t="s">
        <v>19657</v>
      </c>
      <c r="C13336" s="399" t="s">
        <v>16729</v>
      </c>
      <c r="D13336" s="401">
        <v>339.34</v>
      </c>
    </row>
    <row r="13337" spans="1:4" x14ac:dyDescent="0.25">
      <c r="A13337" s="399">
        <v>11771</v>
      </c>
      <c r="B13337" s="400" t="s">
        <v>19658</v>
      </c>
      <c r="C13337" s="399" t="s">
        <v>16729</v>
      </c>
      <c r="D13337" s="401">
        <v>415.64</v>
      </c>
    </row>
    <row r="13338" spans="1:4" x14ac:dyDescent="0.25">
      <c r="A13338" s="399">
        <v>39919</v>
      </c>
      <c r="B13338" s="400" t="s">
        <v>19659</v>
      </c>
      <c r="C13338" s="399" t="s">
        <v>16729</v>
      </c>
      <c r="D13338" s="401">
        <v>62593.39</v>
      </c>
    </row>
    <row r="13339" spans="1:4" x14ac:dyDescent="0.25">
      <c r="A13339" s="399">
        <v>38385</v>
      </c>
      <c r="B13339" s="400" t="s">
        <v>19660</v>
      </c>
      <c r="C13339" s="399" t="s">
        <v>16729</v>
      </c>
      <c r="D13339" s="401">
        <v>36.090000000000003</v>
      </c>
    </row>
    <row r="13340" spans="1:4" x14ac:dyDescent="0.25">
      <c r="A13340" s="399">
        <v>36800</v>
      </c>
      <c r="B13340" s="400" t="s">
        <v>21720</v>
      </c>
      <c r="C13340" s="399" t="s">
        <v>16729</v>
      </c>
      <c r="D13340" s="401">
        <v>203.9</v>
      </c>
    </row>
    <row r="13341" spans="1:4" x14ac:dyDescent="0.25">
      <c r="A13341" s="399">
        <v>37587</v>
      </c>
      <c r="B13341" s="400" t="s">
        <v>19661</v>
      </c>
      <c r="C13341" s="399" t="s">
        <v>16729</v>
      </c>
      <c r="D13341" s="401">
        <v>447.97</v>
      </c>
    </row>
    <row r="13342" spans="1:4" x14ac:dyDescent="0.25">
      <c r="A13342" s="399">
        <v>11561</v>
      </c>
      <c r="B13342" s="400" t="s">
        <v>19662</v>
      </c>
      <c r="C13342" s="399" t="s">
        <v>16729</v>
      </c>
      <c r="D13342" s="401">
        <v>211.21</v>
      </c>
    </row>
    <row r="13343" spans="1:4" x14ac:dyDescent="0.25">
      <c r="A13343" s="399">
        <v>43604</v>
      </c>
      <c r="B13343" s="400" t="s">
        <v>19663</v>
      </c>
      <c r="C13343" s="399" t="s">
        <v>16729</v>
      </c>
      <c r="D13343" s="401">
        <v>112.6</v>
      </c>
    </row>
    <row r="13344" spans="1:4" x14ac:dyDescent="0.25">
      <c r="A13344" s="399">
        <v>11560</v>
      </c>
      <c r="B13344" s="400" t="s">
        <v>19664</v>
      </c>
      <c r="C13344" s="399" t="s">
        <v>16729</v>
      </c>
      <c r="D13344" s="401">
        <v>163.02000000000001</v>
      </c>
    </row>
    <row r="13345" spans="1:4" x14ac:dyDescent="0.25">
      <c r="A13345" s="399">
        <v>11499</v>
      </c>
      <c r="B13345" s="400" t="s">
        <v>19665</v>
      </c>
      <c r="C13345" s="399" t="s">
        <v>16729</v>
      </c>
      <c r="D13345" s="401">
        <v>999.9</v>
      </c>
    </row>
    <row r="13346" spans="1:4" x14ac:dyDescent="0.25">
      <c r="A13346" s="399">
        <v>34761</v>
      </c>
      <c r="B13346" s="400" t="s">
        <v>19666</v>
      </c>
      <c r="C13346" s="399" t="s">
        <v>4</v>
      </c>
      <c r="D13346" s="401">
        <v>33.61</v>
      </c>
    </row>
    <row r="13347" spans="1:4" x14ac:dyDescent="0.25">
      <c r="A13347" s="399">
        <v>40924</v>
      </c>
      <c r="B13347" s="400" t="s">
        <v>19667</v>
      </c>
      <c r="C13347" s="399" t="s">
        <v>85</v>
      </c>
      <c r="D13347" s="401">
        <v>5890.87</v>
      </c>
    </row>
    <row r="13348" spans="1:4" x14ac:dyDescent="0.25">
      <c r="A13348" s="399">
        <v>40983</v>
      </c>
      <c r="B13348" s="400" t="s">
        <v>19668</v>
      </c>
      <c r="C13348" s="399" t="s">
        <v>85</v>
      </c>
      <c r="D13348" s="401">
        <v>4650.9799999999996</v>
      </c>
    </row>
    <row r="13349" spans="1:4" x14ac:dyDescent="0.25">
      <c r="A13349" s="399">
        <v>44497</v>
      </c>
      <c r="B13349" s="400" t="s">
        <v>19669</v>
      </c>
      <c r="C13349" s="399" t="s">
        <v>4</v>
      </c>
      <c r="D13349" s="401">
        <v>26.54</v>
      </c>
    </row>
    <row r="13350" spans="1:4" x14ac:dyDescent="0.25">
      <c r="A13350" s="399">
        <v>2437</v>
      </c>
      <c r="B13350" s="400" t="s">
        <v>19670</v>
      </c>
      <c r="C13350" s="399" t="s">
        <v>4</v>
      </c>
      <c r="D13350" s="401">
        <v>31.8</v>
      </c>
    </row>
    <row r="13351" spans="1:4" x14ac:dyDescent="0.25">
      <c r="A13351" s="399">
        <v>40921</v>
      </c>
      <c r="B13351" s="400" t="s">
        <v>19671</v>
      </c>
      <c r="C13351" s="399" t="s">
        <v>85</v>
      </c>
      <c r="D13351" s="401">
        <v>5573.3</v>
      </c>
    </row>
    <row r="13352" spans="1:4" x14ac:dyDescent="0.25">
      <c r="A13352" s="399">
        <v>14252</v>
      </c>
      <c r="B13352" s="400" t="s">
        <v>19672</v>
      </c>
      <c r="C13352" s="399" t="s">
        <v>16729</v>
      </c>
      <c r="D13352" s="401">
        <v>3145.99</v>
      </c>
    </row>
    <row r="13353" spans="1:4" x14ac:dyDescent="0.25">
      <c r="A13353" s="399">
        <v>730</v>
      </c>
      <c r="B13353" s="400" t="s">
        <v>19673</v>
      </c>
      <c r="C13353" s="399" t="s">
        <v>16729</v>
      </c>
      <c r="D13353" s="401">
        <v>8405.49</v>
      </c>
    </row>
    <row r="13354" spans="1:4" x14ac:dyDescent="0.25">
      <c r="A13354" s="399">
        <v>723</v>
      </c>
      <c r="B13354" s="400" t="s">
        <v>19674</v>
      </c>
      <c r="C13354" s="399" t="s">
        <v>16729</v>
      </c>
      <c r="D13354" s="401">
        <v>4177.82</v>
      </c>
    </row>
    <row r="13355" spans="1:4" x14ac:dyDescent="0.25">
      <c r="A13355" s="399">
        <v>36502</v>
      </c>
      <c r="B13355" s="400" t="s">
        <v>19675</v>
      </c>
      <c r="C13355" s="399" t="s">
        <v>16729</v>
      </c>
      <c r="D13355" s="401">
        <v>3926.66</v>
      </c>
    </row>
    <row r="13356" spans="1:4" x14ac:dyDescent="0.25">
      <c r="A13356" s="399">
        <v>36503</v>
      </c>
      <c r="B13356" s="400" t="s">
        <v>19676</v>
      </c>
      <c r="C13356" s="399" t="s">
        <v>16729</v>
      </c>
      <c r="D13356" s="401">
        <v>4842.03</v>
      </c>
    </row>
    <row r="13357" spans="1:4" x14ac:dyDescent="0.25">
      <c r="A13357" s="399">
        <v>4090</v>
      </c>
      <c r="B13357" s="400" t="s">
        <v>19677</v>
      </c>
      <c r="C13357" s="399" t="s">
        <v>16729</v>
      </c>
      <c r="D13357" s="401">
        <v>1150000</v>
      </c>
    </row>
    <row r="13358" spans="1:4" x14ac:dyDescent="0.25">
      <c r="A13358" s="399">
        <v>13227</v>
      </c>
      <c r="B13358" s="400" t="s">
        <v>19678</v>
      </c>
      <c r="C13358" s="399" t="s">
        <v>16729</v>
      </c>
      <c r="D13358" s="401">
        <v>1429018.4</v>
      </c>
    </row>
    <row r="13359" spans="1:4" x14ac:dyDescent="0.25">
      <c r="A13359" s="399">
        <v>10597</v>
      </c>
      <c r="B13359" s="400" t="s">
        <v>19679</v>
      </c>
      <c r="C13359" s="399" t="s">
        <v>16729</v>
      </c>
      <c r="D13359" s="401">
        <v>1504226.22</v>
      </c>
    </row>
    <row r="13360" spans="1:4" x14ac:dyDescent="0.25">
      <c r="A13360" s="399">
        <v>39628</v>
      </c>
      <c r="B13360" s="400" t="s">
        <v>19680</v>
      </c>
      <c r="C13360" s="399" t="s">
        <v>16729</v>
      </c>
      <c r="D13360" s="401">
        <v>4498.22</v>
      </c>
    </row>
    <row r="13361" spans="1:4" x14ac:dyDescent="0.25">
      <c r="A13361" s="399">
        <v>39404</v>
      </c>
      <c r="B13361" s="400" t="s">
        <v>19681</v>
      </c>
      <c r="C13361" s="399" t="s">
        <v>16729</v>
      </c>
      <c r="D13361" s="401">
        <v>2230.52</v>
      </c>
    </row>
    <row r="13362" spans="1:4" x14ac:dyDescent="0.25">
      <c r="A13362" s="399">
        <v>39402</v>
      </c>
      <c r="B13362" s="400" t="s">
        <v>19682</v>
      </c>
      <c r="C13362" s="399" t="s">
        <v>16729</v>
      </c>
      <c r="D13362" s="401">
        <v>1837.52</v>
      </c>
    </row>
    <row r="13363" spans="1:4" x14ac:dyDescent="0.25">
      <c r="A13363" s="399">
        <v>39403</v>
      </c>
      <c r="B13363" s="400" t="s">
        <v>19683</v>
      </c>
      <c r="C13363" s="399" t="s">
        <v>16729</v>
      </c>
      <c r="D13363" s="401">
        <v>1797.55</v>
      </c>
    </row>
    <row r="13364" spans="1:4" x14ac:dyDescent="0.25">
      <c r="A13364" s="399">
        <v>4093</v>
      </c>
      <c r="B13364" s="400" t="s">
        <v>19684</v>
      </c>
      <c r="C13364" s="399" t="s">
        <v>4</v>
      </c>
      <c r="D13364" s="401">
        <v>29.11</v>
      </c>
    </row>
    <row r="13365" spans="1:4" x14ac:dyDescent="0.25">
      <c r="A13365" s="399">
        <v>10512</v>
      </c>
      <c r="B13365" s="400" t="s">
        <v>19685</v>
      </c>
      <c r="C13365" s="399" t="s">
        <v>85</v>
      </c>
      <c r="D13365" s="401">
        <v>5098.51</v>
      </c>
    </row>
    <row r="13366" spans="1:4" x14ac:dyDescent="0.25">
      <c r="A13366" s="399">
        <v>4243</v>
      </c>
      <c r="B13366" s="400" t="s">
        <v>19686</v>
      </c>
      <c r="C13366" s="399" t="s">
        <v>4</v>
      </c>
      <c r="D13366" s="401">
        <v>28.65</v>
      </c>
    </row>
    <row r="13367" spans="1:4" x14ac:dyDescent="0.25">
      <c r="A13367" s="399">
        <v>20020</v>
      </c>
      <c r="B13367" s="400" t="s">
        <v>19687</v>
      </c>
      <c r="C13367" s="399" t="s">
        <v>4</v>
      </c>
      <c r="D13367" s="401">
        <v>30.23</v>
      </c>
    </row>
    <row r="13368" spans="1:4" x14ac:dyDescent="0.25">
      <c r="A13368" s="399">
        <v>41038</v>
      </c>
      <c r="B13368" s="400" t="s">
        <v>19688</v>
      </c>
      <c r="C13368" s="399" t="s">
        <v>85</v>
      </c>
      <c r="D13368" s="401">
        <v>5298.39</v>
      </c>
    </row>
    <row r="13369" spans="1:4" x14ac:dyDescent="0.25">
      <c r="A13369" s="399">
        <v>4094</v>
      </c>
      <c r="B13369" s="400" t="s">
        <v>19689</v>
      </c>
      <c r="C13369" s="399" t="s">
        <v>4</v>
      </c>
      <c r="D13369" s="401">
        <v>36.200000000000003</v>
      </c>
    </row>
    <row r="13370" spans="1:4" x14ac:dyDescent="0.25">
      <c r="A13370" s="399">
        <v>40988</v>
      </c>
      <c r="B13370" s="400" t="s">
        <v>19690</v>
      </c>
      <c r="C13370" s="399" t="s">
        <v>85</v>
      </c>
      <c r="D13370" s="401">
        <v>6341.64</v>
      </c>
    </row>
    <row r="13371" spans="1:4" x14ac:dyDescent="0.25">
      <c r="A13371" s="399">
        <v>4095</v>
      </c>
      <c r="B13371" s="400" t="s">
        <v>19691</v>
      </c>
      <c r="C13371" s="399" t="s">
        <v>4</v>
      </c>
      <c r="D13371" s="401">
        <v>24.24</v>
      </c>
    </row>
    <row r="13372" spans="1:4" x14ac:dyDescent="0.25">
      <c r="A13372" s="399">
        <v>40990</v>
      </c>
      <c r="B13372" s="400" t="s">
        <v>19692</v>
      </c>
      <c r="C13372" s="399" t="s">
        <v>85</v>
      </c>
      <c r="D13372" s="401">
        <v>4246.91</v>
      </c>
    </row>
    <row r="13373" spans="1:4" x14ac:dyDescent="0.25">
      <c r="A13373" s="399">
        <v>4096</v>
      </c>
      <c r="B13373" s="400" t="s">
        <v>19693</v>
      </c>
      <c r="C13373" s="399" t="s">
        <v>4</v>
      </c>
      <c r="D13373" s="401">
        <v>32.619999999999997</v>
      </c>
    </row>
    <row r="13374" spans="1:4" x14ac:dyDescent="0.25">
      <c r="A13374" s="399">
        <v>40992</v>
      </c>
      <c r="B13374" s="400" t="s">
        <v>19694</v>
      </c>
      <c r="C13374" s="399" t="s">
        <v>85</v>
      </c>
      <c r="D13374" s="401">
        <v>5717.34</v>
      </c>
    </row>
    <row r="13375" spans="1:4" x14ac:dyDescent="0.25">
      <c r="A13375" s="399">
        <v>4114</v>
      </c>
      <c r="B13375" s="400" t="s">
        <v>19695</v>
      </c>
      <c r="C13375" s="399" t="s">
        <v>16729</v>
      </c>
      <c r="D13375" s="401">
        <v>67.56</v>
      </c>
    </row>
    <row r="13376" spans="1:4" x14ac:dyDescent="0.25">
      <c r="A13376" s="399">
        <v>36797</v>
      </c>
      <c r="B13376" s="400" t="s">
        <v>19696</v>
      </c>
      <c r="C13376" s="399" t="s">
        <v>16729</v>
      </c>
      <c r="D13376" s="401">
        <v>60.15</v>
      </c>
    </row>
    <row r="13377" spans="1:4" x14ac:dyDescent="0.25">
      <c r="A13377" s="399">
        <v>4107</v>
      </c>
      <c r="B13377" s="400" t="s">
        <v>19697</v>
      </c>
      <c r="C13377" s="399" t="s">
        <v>16729</v>
      </c>
      <c r="D13377" s="401">
        <v>56.71</v>
      </c>
    </row>
    <row r="13378" spans="1:4" x14ac:dyDescent="0.25">
      <c r="A13378" s="399">
        <v>4102</v>
      </c>
      <c r="B13378" s="400" t="s">
        <v>19698</v>
      </c>
      <c r="C13378" s="399" t="s">
        <v>16729</v>
      </c>
      <c r="D13378" s="401">
        <v>69.23</v>
      </c>
    </row>
    <row r="13379" spans="1:4" x14ac:dyDescent="0.25">
      <c r="A13379" s="399">
        <v>36799</v>
      </c>
      <c r="B13379" s="400" t="s">
        <v>19699</v>
      </c>
      <c r="C13379" s="399" t="s">
        <v>16729</v>
      </c>
      <c r="D13379" s="401">
        <v>58.38</v>
      </c>
    </row>
    <row r="13380" spans="1:4" x14ac:dyDescent="0.25">
      <c r="A13380" s="399">
        <v>2747</v>
      </c>
      <c r="B13380" s="400" t="s">
        <v>19700</v>
      </c>
      <c r="C13380" s="399" t="s">
        <v>74</v>
      </c>
      <c r="D13380" s="401">
        <v>33.22</v>
      </c>
    </row>
    <row r="13381" spans="1:4" x14ac:dyDescent="0.25">
      <c r="A13381" s="399">
        <v>21138</v>
      </c>
      <c r="B13381" s="400" t="s">
        <v>19701</v>
      </c>
      <c r="C13381" s="399" t="s">
        <v>74</v>
      </c>
      <c r="D13381" s="401">
        <v>10.53</v>
      </c>
    </row>
    <row r="13382" spans="1:4" x14ac:dyDescent="0.25">
      <c r="A13382" s="399">
        <v>10826</v>
      </c>
      <c r="B13382" s="400" t="s">
        <v>19702</v>
      </c>
      <c r="C13382" s="399" t="s">
        <v>16729</v>
      </c>
      <c r="D13382" s="401">
        <v>75.86</v>
      </c>
    </row>
    <row r="13383" spans="1:4" x14ac:dyDescent="0.25">
      <c r="A13383" s="399">
        <v>365</v>
      </c>
      <c r="B13383" s="400" t="s">
        <v>19703</v>
      </c>
      <c r="C13383" s="399" t="s">
        <v>16729</v>
      </c>
      <c r="D13383" s="401">
        <v>47.03</v>
      </c>
    </row>
    <row r="13384" spans="1:4" x14ac:dyDescent="0.25">
      <c r="A13384" s="399">
        <v>38639</v>
      </c>
      <c r="B13384" s="400" t="s">
        <v>19704</v>
      </c>
      <c r="C13384" s="399" t="s">
        <v>16729</v>
      </c>
      <c r="D13384" s="401">
        <v>182.06</v>
      </c>
    </row>
    <row r="13385" spans="1:4" x14ac:dyDescent="0.25">
      <c r="A13385" s="399">
        <v>38640</v>
      </c>
      <c r="B13385" s="400" t="s">
        <v>19705</v>
      </c>
      <c r="C13385" s="399" t="s">
        <v>16729</v>
      </c>
      <c r="D13385" s="401">
        <v>2.73</v>
      </c>
    </row>
    <row r="13386" spans="1:4" x14ac:dyDescent="0.25">
      <c r="A13386" s="399">
        <v>358</v>
      </c>
      <c r="B13386" s="400" t="s">
        <v>19706</v>
      </c>
      <c r="C13386" s="399" t="s">
        <v>16729</v>
      </c>
      <c r="D13386" s="401">
        <v>56.13</v>
      </c>
    </row>
    <row r="13387" spans="1:4" x14ac:dyDescent="0.25">
      <c r="A13387" s="399">
        <v>359</v>
      </c>
      <c r="B13387" s="400" t="s">
        <v>19707</v>
      </c>
      <c r="C13387" s="399" t="s">
        <v>16729</v>
      </c>
      <c r="D13387" s="401">
        <v>115.31</v>
      </c>
    </row>
    <row r="13388" spans="1:4" x14ac:dyDescent="0.25">
      <c r="A13388" s="399">
        <v>38641</v>
      </c>
      <c r="B13388" s="400" t="s">
        <v>19708</v>
      </c>
      <c r="C13388" s="399" t="s">
        <v>16729</v>
      </c>
      <c r="D13388" s="401">
        <v>113.79</v>
      </c>
    </row>
    <row r="13389" spans="1:4" x14ac:dyDescent="0.25">
      <c r="A13389" s="399">
        <v>360</v>
      </c>
      <c r="B13389" s="400" t="s">
        <v>19709</v>
      </c>
      <c r="C13389" s="399" t="s">
        <v>16729</v>
      </c>
      <c r="D13389" s="401">
        <v>2.64</v>
      </c>
    </row>
    <row r="13390" spans="1:4" x14ac:dyDescent="0.25">
      <c r="A13390" s="399">
        <v>42430</v>
      </c>
      <c r="B13390" s="400" t="s">
        <v>19710</v>
      </c>
      <c r="C13390" s="399" t="s">
        <v>16729</v>
      </c>
      <c r="D13390" s="401">
        <v>6434.22</v>
      </c>
    </row>
    <row r="13391" spans="1:4" x14ac:dyDescent="0.25">
      <c r="A13391" s="399">
        <v>4209</v>
      </c>
      <c r="B13391" s="400" t="s">
        <v>19711</v>
      </c>
      <c r="C13391" s="399" t="s">
        <v>16729</v>
      </c>
      <c r="D13391" s="401">
        <v>23.56</v>
      </c>
    </row>
    <row r="13392" spans="1:4" x14ac:dyDescent="0.25">
      <c r="A13392" s="399">
        <v>4180</v>
      </c>
      <c r="B13392" s="400" t="s">
        <v>19712</v>
      </c>
      <c r="C13392" s="399" t="s">
        <v>16729</v>
      </c>
      <c r="D13392" s="401">
        <v>17.739999999999998</v>
      </c>
    </row>
    <row r="13393" spans="1:4" x14ac:dyDescent="0.25">
      <c r="A13393" s="399">
        <v>4179</v>
      </c>
      <c r="B13393" s="400" t="s">
        <v>19713</v>
      </c>
      <c r="C13393" s="399" t="s">
        <v>16729</v>
      </c>
      <c r="D13393" s="401">
        <v>12.05</v>
      </c>
    </row>
    <row r="13394" spans="1:4" x14ac:dyDescent="0.25">
      <c r="A13394" s="399">
        <v>4177</v>
      </c>
      <c r="B13394" s="400" t="s">
        <v>19714</v>
      </c>
      <c r="C13394" s="399" t="s">
        <v>16729</v>
      </c>
      <c r="D13394" s="401">
        <v>5.89</v>
      </c>
    </row>
    <row r="13395" spans="1:4" x14ac:dyDescent="0.25">
      <c r="A13395" s="399">
        <v>4208</v>
      </c>
      <c r="B13395" s="400" t="s">
        <v>19715</v>
      </c>
      <c r="C13395" s="399" t="s">
        <v>16729</v>
      </c>
      <c r="D13395" s="401">
        <v>56.08</v>
      </c>
    </row>
    <row r="13396" spans="1:4" x14ac:dyDescent="0.25">
      <c r="A13396" s="399">
        <v>4181</v>
      </c>
      <c r="B13396" s="400" t="s">
        <v>19716</v>
      </c>
      <c r="C13396" s="399" t="s">
        <v>16729</v>
      </c>
      <c r="D13396" s="401">
        <v>36.64</v>
      </c>
    </row>
    <row r="13397" spans="1:4" x14ac:dyDescent="0.25">
      <c r="A13397" s="399">
        <v>4182</v>
      </c>
      <c r="B13397" s="400" t="s">
        <v>19717</v>
      </c>
      <c r="C13397" s="399" t="s">
        <v>16729</v>
      </c>
      <c r="D13397" s="401">
        <v>91.23</v>
      </c>
    </row>
    <row r="13398" spans="1:4" x14ac:dyDescent="0.25">
      <c r="A13398" s="399">
        <v>4178</v>
      </c>
      <c r="B13398" s="400" t="s">
        <v>19718</v>
      </c>
      <c r="C13398" s="399" t="s">
        <v>16729</v>
      </c>
      <c r="D13398" s="401">
        <v>8.16</v>
      </c>
    </row>
    <row r="13399" spans="1:4" x14ac:dyDescent="0.25">
      <c r="A13399" s="399">
        <v>4183</v>
      </c>
      <c r="B13399" s="400" t="s">
        <v>19719</v>
      </c>
      <c r="C13399" s="399" t="s">
        <v>16729</v>
      </c>
      <c r="D13399" s="401">
        <v>146.87</v>
      </c>
    </row>
    <row r="13400" spans="1:4" x14ac:dyDescent="0.25">
      <c r="A13400" s="399">
        <v>4184</v>
      </c>
      <c r="B13400" s="400" t="s">
        <v>19720</v>
      </c>
      <c r="C13400" s="399" t="s">
        <v>16729</v>
      </c>
      <c r="D13400" s="401">
        <v>324.20999999999998</v>
      </c>
    </row>
    <row r="13401" spans="1:4" x14ac:dyDescent="0.25">
      <c r="A13401" s="399">
        <v>4185</v>
      </c>
      <c r="B13401" s="400" t="s">
        <v>19721</v>
      </c>
      <c r="C13401" s="399" t="s">
        <v>16729</v>
      </c>
      <c r="D13401" s="401">
        <v>538.69000000000005</v>
      </c>
    </row>
    <row r="13402" spans="1:4" x14ac:dyDescent="0.25">
      <c r="A13402" s="399">
        <v>4205</v>
      </c>
      <c r="B13402" s="400" t="s">
        <v>19722</v>
      </c>
      <c r="C13402" s="399" t="s">
        <v>16729</v>
      </c>
      <c r="D13402" s="401">
        <v>31.11</v>
      </c>
    </row>
    <row r="13403" spans="1:4" x14ac:dyDescent="0.25">
      <c r="A13403" s="399">
        <v>4192</v>
      </c>
      <c r="B13403" s="400" t="s">
        <v>19723</v>
      </c>
      <c r="C13403" s="399" t="s">
        <v>16729</v>
      </c>
      <c r="D13403" s="401">
        <v>31.11</v>
      </c>
    </row>
    <row r="13404" spans="1:4" x14ac:dyDescent="0.25">
      <c r="A13404" s="399">
        <v>4191</v>
      </c>
      <c r="B13404" s="400" t="s">
        <v>19724</v>
      </c>
      <c r="C13404" s="399" t="s">
        <v>16729</v>
      </c>
      <c r="D13404" s="401">
        <v>31.11</v>
      </c>
    </row>
    <row r="13405" spans="1:4" x14ac:dyDescent="0.25">
      <c r="A13405" s="399">
        <v>4206</v>
      </c>
      <c r="B13405" s="400" t="s">
        <v>19725</v>
      </c>
      <c r="C13405" s="399" t="s">
        <v>16729</v>
      </c>
      <c r="D13405" s="401">
        <v>24.31</v>
      </c>
    </row>
    <row r="13406" spans="1:4" x14ac:dyDescent="0.25">
      <c r="A13406" s="399">
        <v>4207</v>
      </c>
      <c r="B13406" s="400" t="s">
        <v>19726</v>
      </c>
      <c r="C13406" s="399" t="s">
        <v>16729</v>
      </c>
      <c r="D13406" s="401">
        <v>25.03</v>
      </c>
    </row>
    <row r="13407" spans="1:4" x14ac:dyDescent="0.25">
      <c r="A13407" s="399">
        <v>4190</v>
      </c>
      <c r="B13407" s="400" t="s">
        <v>19727</v>
      </c>
      <c r="C13407" s="399" t="s">
        <v>16729</v>
      </c>
      <c r="D13407" s="401">
        <v>24.31</v>
      </c>
    </row>
    <row r="13408" spans="1:4" x14ac:dyDescent="0.25">
      <c r="A13408" s="399">
        <v>4188</v>
      </c>
      <c r="B13408" s="400" t="s">
        <v>19728</v>
      </c>
      <c r="C13408" s="399" t="s">
        <v>16729</v>
      </c>
      <c r="D13408" s="401">
        <v>14.67</v>
      </c>
    </row>
    <row r="13409" spans="1:4" x14ac:dyDescent="0.25">
      <c r="A13409" s="399">
        <v>4189</v>
      </c>
      <c r="B13409" s="400" t="s">
        <v>19729</v>
      </c>
      <c r="C13409" s="399" t="s">
        <v>16729</v>
      </c>
      <c r="D13409" s="401">
        <v>14.67</v>
      </c>
    </row>
    <row r="13410" spans="1:4" x14ac:dyDescent="0.25">
      <c r="A13410" s="399">
        <v>4186</v>
      </c>
      <c r="B13410" s="400" t="s">
        <v>19730</v>
      </c>
      <c r="C13410" s="399" t="s">
        <v>16729</v>
      </c>
      <c r="D13410" s="401">
        <v>7.18</v>
      </c>
    </row>
    <row r="13411" spans="1:4" x14ac:dyDescent="0.25">
      <c r="A13411" s="399">
        <v>4197</v>
      </c>
      <c r="B13411" s="400" t="s">
        <v>19731</v>
      </c>
      <c r="C13411" s="399" t="s">
        <v>16729</v>
      </c>
      <c r="D13411" s="401">
        <v>77.680000000000007</v>
      </c>
    </row>
    <row r="13412" spans="1:4" x14ac:dyDescent="0.25">
      <c r="A13412" s="399">
        <v>4194</v>
      </c>
      <c r="B13412" s="400" t="s">
        <v>19732</v>
      </c>
      <c r="C13412" s="399" t="s">
        <v>16729</v>
      </c>
      <c r="D13412" s="401">
        <v>46.94</v>
      </c>
    </row>
    <row r="13413" spans="1:4" x14ac:dyDescent="0.25">
      <c r="A13413" s="399">
        <v>4193</v>
      </c>
      <c r="B13413" s="400" t="s">
        <v>19733</v>
      </c>
      <c r="C13413" s="399" t="s">
        <v>16729</v>
      </c>
      <c r="D13413" s="401">
        <v>46.94</v>
      </c>
    </row>
    <row r="13414" spans="1:4" x14ac:dyDescent="0.25">
      <c r="A13414" s="399">
        <v>4204</v>
      </c>
      <c r="B13414" s="400" t="s">
        <v>19734</v>
      </c>
      <c r="C13414" s="399" t="s">
        <v>16729</v>
      </c>
      <c r="D13414" s="401">
        <v>46.94</v>
      </c>
    </row>
    <row r="13415" spans="1:4" x14ac:dyDescent="0.25">
      <c r="A13415" s="399">
        <v>4202</v>
      </c>
      <c r="B13415" s="400" t="s">
        <v>19735</v>
      </c>
      <c r="C13415" s="399" t="s">
        <v>16729</v>
      </c>
      <c r="D13415" s="401">
        <v>141.86000000000001</v>
      </c>
    </row>
    <row r="13416" spans="1:4" x14ac:dyDescent="0.25">
      <c r="A13416" s="399">
        <v>4203</v>
      </c>
      <c r="B13416" s="400" t="s">
        <v>19736</v>
      </c>
      <c r="C13416" s="399" t="s">
        <v>16729</v>
      </c>
      <c r="D13416" s="401">
        <v>125.29</v>
      </c>
    </row>
    <row r="13417" spans="1:4" x14ac:dyDescent="0.25">
      <c r="A13417" s="399">
        <v>4187</v>
      </c>
      <c r="B13417" s="400" t="s">
        <v>19737</v>
      </c>
      <c r="C13417" s="399" t="s">
        <v>16729</v>
      </c>
      <c r="D13417" s="401">
        <v>9.35</v>
      </c>
    </row>
    <row r="13418" spans="1:4" x14ac:dyDescent="0.25">
      <c r="A13418" s="399">
        <v>40368</v>
      </c>
      <c r="B13418" s="400" t="s">
        <v>19738</v>
      </c>
      <c r="C13418" s="399" t="s">
        <v>16729</v>
      </c>
      <c r="D13418" s="401">
        <v>56.95</v>
      </c>
    </row>
    <row r="13419" spans="1:4" x14ac:dyDescent="0.25">
      <c r="A13419" s="399">
        <v>40365</v>
      </c>
      <c r="B13419" s="400" t="s">
        <v>19739</v>
      </c>
      <c r="C13419" s="399" t="s">
        <v>16729</v>
      </c>
      <c r="D13419" s="401">
        <v>38.42</v>
      </c>
    </row>
    <row r="13420" spans="1:4" x14ac:dyDescent="0.25">
      <c r="A13420" s="399">
        <v>40362</v>
      </c>
      <c r="B13420" s="400" t="s">
        <v>19740</v>
      </c>
      <c r="C13420" s="399" t="s">
        <v>16729</v>
      </c>
      <c r="D13420" s="401">
        <v>25.45</v>
      </c>
    </row>
    <row r="13421" spans="1:4" x14ac:dyDescent="0.25">
      <c r="A13421" s="399">
        <v>40356</v>
      </c>
      <c r="B13421" s="400" t="s">
        <v>19741</v>
      </c>
      <c r="C13421" s="399" t="s">
        <v>16729</v>
      </c>
      <c r="D13421" s="401">
        <v>13.13</v>
      </c>
    </row>
    <row r="13422" spans="1:4" x14ac:dyDescent="0.25">
      <c r="A13422" s="399">
        <v>40374</v>
      </c>
      <c r="B13422" s="400" t="s">
        <v>19742</v>
      </c>
      <c r="C13422" s="399" t="s">
        <v>16729</v>
      </c>
      <c r="D13422" s="401">
        <v>148.85</v>
      </c>
    </row>
    <row r="13423" spans="1:4" x14ac:dyDescent="0.25">
      <c r="A13423" s="399">
        <v>40371</v>
      </c>
      <c r="B13423" s="400" t="s">
        <v>19743</v>
      </c>
      <c r="C13423" s="399" t="s">
        <v>16729</v>
      </c>
      <c r="D13423" s="401">
        <v>93.7</v>
      </c>
    </row>
    <row r="13424" spans="1:4" x14ac:dyDescent="0.25">
      <c r="A13424" s="399">
        <v>40359</v>
      </c>
      <c r="B13424" s="400" t="s">
        <v>19744</v>
      </c>
      <c r="C13424" s="399" t="s">
        <v>16729</v>
      </c>
      <c r="D13424" s="401">
        <v>16.96</v>
      </c>
    </row>
    <row r="13425" spans="1:4" x14ac:dyDescent="0.25">
      <c r="A13425" s="399">
        <v>45201</v>
      </c>
      <c r="B13425" s="400" t="s">
        <v>21721</v>
      </c>
      <c r="C13425" s="399" t="s">
        <v>16729</v>
      </c>
      <c r="D13425" s="401">
        <v>58.58</v>
      </c>
    </row>
    <row r="13426" spans="1:4" x14ac:dyDescent="0.25">
      <c r="A13426" s="399">
        <v>7595</v>
      </c>
      <c r="B13426" s="400" t="s">
        <v>19745</v>
      </c>
      <c r="C13426" s="399" t="s">
        <v>4</v>
      </c>
      <c r="D13426" s="401">
        <v>23.87</v>
      </c>
    </row>
    <row r="13427" spans="1:4" x14ac:dyDescent="0.25">
      <c r="A13427" s="399">
        <v>41094</v>
      </c>
      <c r="B13427" s="400" t="s">
        <v>19746</v>
      </c>
      <c r="C13427" s="399" t="s">
        <v>85</v>
      </c>
      <c r="D13427" s="401">
        <v>4182.3100000000004</v>
      </c>
    </row>
    <row r="13428" spans="1:4" x14ac:dyDescent="0.25">
      <c r="A13428" s="399">
        <v>39609</v>
      </c>
      <c r="B13428" s="400" t="s">
        <v>19747</v>
      </c>
      <c r="C13428" s="399" t="s">
        <v>16729</v>
      </c>
      <c r="D13428" s="401">
        <v>55538.91</v>
      </c>
    </row>
    <row r="13429" spans="1:4" x14ac:dyDescent="0.25">
      <c r="A13429" s="399">
        <v>39610</v>
      </c>
      <c r="B13429" s="400" t="s">
        <v>19748</v>
      </c>
      <c r="C13429" s="399" t="s">
        <v>16729</v>
      </c>
      <c r="D13429" s="401">
        <v>81069.48</v>
      </c>
    </row>
    <row r="13430" spans="1:4" x14ac:dyDescent="0.25">
      <c r="A13430" s="399">
        <v>39611</v>
      </c>
      <c r="B13430" s="400" t="s">
        <v>19749</v>
      </c>
      <c r="C13430" s="399" t="s">
        <v>16729</v>
      </c>
      <c r="D13430" s="401">
        <v>98107.35</v>
      </c>
    </row>
    <row r="13431" spans="1:4" x14ac:dyDescent="0.25">
      <c r="A13431" s="399">
        <v>39612</v>
      </c>
      <c r="B13431" s="400" t="s">
        <v>19750</v>
      </c>
      <c r="C13431" s="399" t="s">
        <v>16729</v>
      </c>
      <c r="D13431" s="401">
        <v>153687.37</v>
      </c>
    </row>
    <row r="13432" spans="1:4" x14ac:dyDescent="0.25">
      <c r="A13432" s="399">
        <v>39608</v>
      </c>
      <c r="B13432" s="400" t="s">
        <v>19751</v>
      </c>
      <c r="C13432" s="399" t="s">
        <v>16729</v>
      </c>
      <c r="D13432" s="401">
        <v>44408.33</v>
      </c>
    </row>
    <row r="13433" spans="1:4" x14ac:dyDescent="0.25">
      <c r="A13433" s="399">
        <v>38175</v>
      </c>
      <c r="B13433" s="400" t="s">
        <v>19752</v>
      </c>
      <c r="C13433" s="399" t="s">
        <v>16729</v>
      </c>
      <c r="D13433" s="401">
        <v>4.2300000000000004</v>
      </c>
    </row>
    <row r="13434" spans="1:4" x14ac:dyDescent="0.25">
      <c r="A13434" s="399">
        <v>38176</v>
      </c>
      <c r="B13434" s="400" t="s">
        <v>19753</v>
      </c>
      <c r="C13434" s="399" t="s">
        <v>16729</v>
      </c>
      <c r="D13434" s="401">
        <v>12.46</v>
      </c>
    </row>
    <row r="13435" spans="1:4" x14ac:dyDescent="0.25">
      <c r="A13435" s="399">
        <v>36152</v>
      </c>
      <c r="B13435" s="400" t="s">
        <v>19754</v>
      </c>
      <c r="C13435" s="399" t="s">
        <v>16729</v>
      </c>
      <c r="D13435" s="401">
        <v>5.95</v>
      </c>
    </row>
    <row r="13436" spans="1:4" x14ac:dyDescent="0.25">
      <c r="A13436" s="399">
        <v>45212</v>
      </c>
      <c r="B13436" s="400" t="s">
        <v>21640</v>
      </c>
      <c r="C13436" s="399" t="s">
        <v>16729</v>
      </c>
      <c r="D13436" s="401">
        <v>59.56</v>
      </c>
    </row>
    <row r="13437" spans="1:4" x14ac:dyDescent="0.25">
      <c r="A13437" s="399">
        <v>4221</v>
      </c>
      <c r="B13437" s="400" t="s">
        <v>19755</v>
      </c>
      <c r="C13437" s="399" t="s">
        <v>80</v>
      </c>
      <c r="D13437" s="401">
        <v>5.97</v>
      </c>
    </row>
    <row r="13438" spans="1:4" x14ac:dyDescent="0.25">
      <c r="A13438" s="399">
        <v>4227</v>
      </c>
      <c r="B13438" s="400" t="s">
        <v>19756</v>
      </c>
      <c r="C13438" s="399" t="s">
        <v>80</v>
      </c>
      <c r="D13438" s="401">
        <v>27.84</v>
      </c>
    </row>
    <row r="13439" spans="1:4" x14ac:dyDescent="0.25">
      <c r="A13439" s="399">
        <v>38170</v>
      </c>
      <c r="B13439" s="400" t="s">
        <v>19757</v>
      </c>
      <c r="C13439" s="399" t="s">
        <v>16729</v>
      </c>
      <c r="D13439" s="401">
        <v>18.510000000000002</v>
      </c>
    </row>
    <row r="13440" spans="1:4" x14ac:dyDescent="0.25">
      <c r="A13440" s="399">
        <v>4252</v>
      </c>
      <c r="B13440" s="400" t="s">
        <v>19758</v>
      </c>
      <c r="C13440" s="399" t="s">
        <v>4</v>
      </c>
      <c r="D13440" s="401">
        <v>31.13</v>
      </c>
    </row>
    <row r="13441" spans="1:4" x14ac:dyDescent="0.25">
      <c r="A13441" s="399">
        <v>40980</v>
      </c>
      <c r="B13441" s="400" t="s">
        <v>19759</v>
      </c>
      <c r="C13441" s="399" t="s">
        <v>85</v>
      </c>
      <c r="D13441" s="401">
        <v>5454.26</v>
      </c>
    </row>
    <row r="13442" spans="1:4" x14ac:dyDescent="0.25">
      <c r="A13442" s="399">
        <v>41031</v>
      </c>
      <c r="B13442" s="400" t="s">
        <v>19760</v>
      </c>
      <c r="C13442" s="399" t="s">
        <v>85</v>
      </c>
      <c r="D13442" s="401">
        <v>5021.38</v>
      </c>
    </row>
    <row r="13443" spans="1:4" x14ac:dyDescent="0.25">
      <c r="A13443" s="399">
        <v>37666</v>
      </c>
      <c r="B13443" s="400" t="s">
        <v>19761</v>
      </c>
      <c r="C13443" s="399" t="s">
        <v>4</v>
      </c>
      <c r="D13443" s="401">
        <v>25.98</v>
      </c>
    </row>
    <row r="13444" spans="1:4" x14ac:dyDescent="0.25">
      <c r="A13444" s="399">
        <v>40986</v>
      </c>
      <c r="B13444" s="400" t="s">
        <v>19762</v>
      </c>
      <c r="C13444" s="399" t="s">
        <v>85</v>
      </c>
      <c r="D13444" s="401">
        <v>4553.2</v>
      </c>
    </row>
    <row r="13445" spans="1:4" x14ac:dyDescent="0.25">
      <c r="A13445" s="399">
        <v>4250</v>
      </c>
      <c r="B13445" s="400" t="s">
        <v>19763</v>
      </c>
      <c r="C13445" s="399" t="s">
        <v>4</v>
      </c>
      <c r="D13445" s="401">
        <v>24.32</v>
      </c>
    </row>
    <row r="13446" spans="1:4" x14ac:dyDescent="0.25">
      <c r="A13446" s="399">
        <v>40978</v>
      </c>
      <c r="B13446" s="400" t="s">
        <v>19764</v>
      </c>
      <c r="C13446" s="399" t="s">
        <v>85</v>
      </c>
      <c r="D13446" s="401">
        <v>4263.4799999999996</v>
      </c>
    </row>
    <row r="13447" spans="1:4" x14ac:dyDescent="0.25">
      <c r="A13447" s="399">
        <v>44501</v>
      </c>
      <c r="B13447" s="400" t="s">
        <v>19765</v>
      </c>
      <c r="C13447" s="399" t="s">
        <v>4</v>
      </c>
      <c r="D13447" s="401">
        <v>28.65</v>
      </c>
    </row>
    <row r="13448" spans="1:4" x14ac:dyDescent="0.25">
      <c r="A13448" s="399">
        <v>41043</v>
      </c>
      <c r="B13448" s="400" t="s">
        <v>19766</v>
      </c>
      <c r="C13448" s="399" t="s">
        <v>85</v>
      </c>
      <c r="D13448" s="401">
        <v>5021.38</v>
      </c>
    </row>
    <row r="13449" spans="1:4" x14ac:dyDescent="0.25">
      <c r="A13449" s="399">
        <v>4234</v>
      </c>
      <c r="B13449" s="400" t="s">
        <v>19767</v>
      </c>
      <c r="C13449" s="399" t="s">
        <v>4</v>
      </c>
      <c r="D13449" s="401">
        <v>38.24</v>
      </c>
    </row>
    <row r="13450" spans="1:4" x14ac:dyDescent="0.25">
      <c r="A13450" s="399">
        <v>40987</v>
      </c>
      <c r="B13450" s="400" t="s">
        <v>19768</v>
      </c>
      <c r="C13450" s="399" t="s">
        <v>85</v>
      </c>
      <c r="D13450" s="401">
        <v>6698.63</v>
      </c>
    </row>
    <row r="13451" spans="1:4" x14ac:dyDescent="0.25">
      <c r="A13451" s="399">
        <v>4253</v>
      </c>
      <c r="B13451" s="400" t="s">
        <v>19769</v>
      </c>
      <c r="C13451" s="399" t="s">
        <v>4</v>
      </c>
      <c r="D13451" s="401">
        <v>26.54</v>
      </c>
    </row>
    <row r="13452" spans="1:4" x14ac:dyDescent="0.25">
      <c r="A13452" s="399">
        <v>40981</v>
      </c>
      <c r="B13452" s="400" t="s">
        <v>19770</v>
      </c>
      <c r="C13452" s="399" t="s">
        <v>85</v>
      </c>
      <c r="D13452" s="401">
        <v>4650.9799999999996</v>
      </c>
    </row>
    <row r="13453" spans="1:4" x14ac:dyDescent="0.25">
      <c r="A13453" s="399">
        <v>4254</v>
      </c>
      <c r="B13453" s="400" t="s">
        <v>19771</v>
      </c>
      <c r="C13453" s="399" t="s">
        <v>4</v>
      </c>
      <c r="D13453" s="401">
        <v>27.45</v>
      </c>
    </row>
    <row r="13454" spans="1:4" x14ac:dyDescent="0.25">
      <c r="A13454" s="399">
        <v>41036</v>
      </c>
      <c r="B13454" s="400" t="s">
        <v>19772</v>
      </c>
      <c r="C13454" s="399" t="s">
        <v>85</v>
      </c>
      <c r="D13454" s="401">
        <v>4810.8999999999996</v>
      </c>
    </row>
    <row r="13455" spans="1:4" x14ac:dyDescent="0.25">
      <c r="A13455" s="399">
        <v>4251</v>
      </c>
      <c r="B13455" s="400" t="s">
        <v>19773</v>
      </c>
      <c r="C13455" s="399" t="s">
        <v>4</v>
      </c>
      <c r="D13455" s="401">
        <v>21.26</v>
      </c>
    </row>
    <row r="13456" spans="1:4" x14ac:dyDescent="0.25">
      <c r="A13456" s="399">
        <v>40979</v>
      </c>
      <c r="B13456" s="400" t="s">
        <v>19774</v>
      </c>
      <c r="C13456" s="399" t="s">
        <v>85</v>
      </c>
      <c r="D13456" s="401">
        <v>3727.3</v>
      </c>
    </row>
    <row r="13457" spans="1:4" x14ac:dyDescent="0.25">
      <c r="A13457" s="399">
        <v>4230</v>
      </c>
      <c r="B13457" s="400" t="s">
        <v>19775</v>
      </c>
      <c r="C13457" s="399" t="s">
        <v>4</v>
      </c>
      <c r="D13457" s="401">
        <v>30.74</v>
      </c>
    </row>
    <row r="13458" spans="1:4" x14ac:dyDescent="0.25">
      <c r="A13458" s="399">
        <v>40998</v>
      </c>
      <c r="B13458" s="400" t="s">
        <v>19776</v>
      </c>
      <c r="C13458" s="399" t="s">
        <v>85</v>
      </c>
      <c r="D13458" s="401">
        <v>5387.76</v>
      </c>
    </row>
    <row r="13459" spans="1:4" x14ac:dyDescent="0.25">
      <c r="A13459" s="399">
        <v>4257</v>
      </c>
      <c r="B13459" s="400" t="s">
        <v>19777</v>
      </c>
      <c r="C13459" s="399" t="s">
        <v>4</v>
      </c>
      <c r="D13459" s="401">
        <v>26.54</v>
      </c>
    </row>
    <row r="13460" spans="1:4" x14ac:dyDescent="0.25">
      <c r="A13460" s="399">
        <v>40982</v>
      </c>
      <c r="B13460" s="400" t="s">
        <v>19778</v>
      </c>
      <c r="C13460" s="399" t="s">
        <v>85</v>
      </c>
      <c r="D13460" s="401">
        <v>4650.9799999999996</v>
      </c>
    </row>
    <row r="13461" spans="1:4" x14ac:dyDescent="0.25">
      <c r="A13461" s="399">
        <v>4240</v>
      </c>
      <c r="B13461" s="400" t="s">
        <v>19779</v>
      </c>
      <c r="C13461" s="399" t="s">
        <v>4</v>
      </c>
      <c r="D13461" s="401">
        <v>39.6</v>
      </c>
    </row>
    <row r="13462" spans="1:4" x14ac:dyDescent="0.25">
      <c r="A13462" s="399">
        <v>41026</v>
      </c>
      <c r="B13462" s="400" t="s">
        <v>19780</v>
      </c>
      <c r="C13462" s="399" t="s">
        <v>85</v>
      </c>
      <c r="D13462" s="401">
        <v>6940.09</v>
      </c>
    </row>
    <row r="13463" spans="1:4" x14ac:dyDescent="0.25">
      <c r="A13463" s="399">
        <v>4239</v>
      </c>
      <c r="B13463" s="400" t="s">
        <v>19781</v>
      </c>
      <c r="C13463" s="399" t="s">
        <v>4</v>
      </c>
      <c r="D13463" s="401">
        <v>39.6</v>
      </c>
    </row>
    <row r="13464" spans="1:4" x14ac:dyDescent="0.25">
      <c r="A13464" s="399">
        <v>41024</v>
      </c>
      <c r="B13464" s="400" t="s">
        <v>19782</v>
      </c>
      <c r="C13464" s="399" t="s">
        <v>85</v>
      </c>
      <c r="D13464" s="401">
        <v>6940.09</v>
      </c>
    </row>
    <row r="13465" spans="1:4" x14ac:dyDescent="0.25">
      <c r="A13465" s="399">
        <v>4248</v>
      </c>
      <c r="B13465" s="400" t="s">
        <v>19783</v>
      </c>
      <c r="C13465" s="399" t="s">
        <v>4</v>
      </c>
      <c r="D13465" s="401">
        <v>28.65</v>
      </c>
    </row>
    <row r="13466" spans="1:4" x14ac:dyDescent="0.25">
      <c r="A13466" s="399">
        <v>41033</v>
      </c>
      <c r="B13466" s="400" t="s">
        <v>19784</v>
      </c>
      <c r="C13466" s="399" t="s">
        <v>85</v>
      </c>
      <c r="D13466" s="401">
        <v>5021.38</v>
      </c>
    </row>
    <row r="13467" spans="1:4" x14ac:dyDescent="0.25">
      <c r="A13467" s="399">
        <v>44500</v>
      </c>
      <c r="B13467" s="400" t="s">
        <v>19785</v>
      </c>
      <c r="C13467" s="399" t="s">
        <v>4</v>
      </c>
      <c r="D13467" s="401">
        <v>28.65</v>
      </c>
    </row>
    <row r="13468" spans="1:4" x14ac:dyDescent="0.25">
      <c r="A13468" s="399">
        <v>41040</v>
      </c>
      <c r="B13468" s="400" t="s">
        <v>19786</v>
      </c>
      <c r="C13468" s="399" t="s">
        <v>85</v>
      </c>
      <c r="D13468" s="401">
        <v>5021.38</v>
      </c>
    </row>
    <row r="13469" spans="1:4" x14ac:dyDescent="0.25">
      <c r="A13469" s="399">
        <v>4238</v>
      </c>
      <c r="B13469" s="400" t="s">
        <v>19787</v>
      </c>
      <c r="C13469" s="399" t="s">
        <v>4</v>
      </c>
      <c r="D13469" s="401">
        <v>29.17</v>
      </c>
    </row>
    <row r="13470" spans="1:4" x14ac:dyDescent="0.25">
      <c r="A13470" s="399">
        <v>41012</v>
      </c>
      <c r="B13470" s="400" t="s">
        <v>19788</v>
      </c>
      <c r="C13470" s="399" t="s">
        <v>85</v>
      </c>
      <c r="D13470" s="401">
        <v>5110.57</v>
      </c>
    </row>
    <row r="13471" spans="1:4" x14ac:dyDescent="0.25">
      <c r="A13471" s="399">
        <v>4233</v>
      </c>
      <c r="B13471" s="400" t="s">
        <v>19789</v>
      </c>
      <c r="C13471" s="399" t="s">
        <v>4</v>
      </c>
      <c r="D13471" s="401">
        <v>39.6</v>
      </c>
    </row>
    <row r="13472" spans="1:4" x14ac:dyDescent="0.25">
      <c r="A13472" s="399">
        <v>41001</v>
      </c>
      <c r="B13472" s="400" t="s">
        <v>19790</v>
      </c>
      <c r="C13472" s="399" t="s">
        <v>85</v>
      </c>
      <c r="D13472" s="401">
        <v>6940.09</v>
      </c>
    </row>
    <row r="13473" spans="1:4" x14ac:dyDescent="0.25">
      <c r="A13473" s="399">
        <v>2</v>
      </c>
      <c r="B13473" s="400" t="s">
        <v>19791</v>
      </c>
      <c r="C13473" s="399" t="s">
        <v>71</v>
      </c>
      <c r="D13473" s="401">
        <v>22.9</v>
      </c>
    </row>
    <row r="13474" spans="1:4" x14ac:dyDescent="0.25">
      <c r="A13474" s="399">
        <v>14221</v>
      </c>
      <c r="B13474" s="400" t="s">
        <v>19792</v>
      </c>
      <c r="C13474" s="399" t="s">
        <v>16729</v>
      </c>
      <c r="D13474" s="401">
        <v>612686.64</v>
      </c>
    </row>
    <row r="13475" spans="1:4" x14ac:dyDescent="0.25">
      <c r="A13475" s="399">
        <v>36517</v>
      </c>
      <c r="B13475" s="400" t="s">
        <v>19793</v>
      </c>
      <c r="C13475" s="399" t="s">
        <v>16729</v>
      </c>
      <c r="D13475" s="401">
        <v>590520</v>
      </c>
    </row>
    <row r="13476" spans="1:4" x14ac:dyDescent="0.25">
      <c r="A13476" s="399">
        <v>4262</v>
      </c>
      <c r="B13476" s="400" t="s">
        <v>19794</v>
      </c>
      <c r="C13476" s="399" t="s">
        <v>16729</v>
      </c>
      <c r="D13476" s="401">
        <v>665000</v>
      </c>
    </row>
    <row r="13477" spans="1:4" x14ac:dyDescent="0.25">
      <c r="A13477" s="399">
        <v>4263</v>
      </c>
      <c r="B13477" s="400" t="s">
        <v>19795</v>
      </c>
      <c r="C13477" s="399" t="s">
        <v>16729</v>
      </c>
      <c r="D13477" s="401">
        <v>922133.28</v>
      </c>
    </row>
    <row r="13478" spans="1:4" x14ac:dyDescent="0.25">
      <c r="A13478" s="399">
        <v>36518</v>
      </c>
      <c r="B13478" s="400" t="s">
        <v>19796</v>
      </c>
      <c r="C13478" s="399" t="s">
        <v>16729</v>
      </c>
      <c r="D13478" s="401">
        <v>1049813.28</v>
      </c>
    </row>
    <row r="13479" spans="1:4" x14ac:dyDescent="0.25">
      <c r="A13479" s="399">
        <v>38402</v>
      </c>
      <c r="B13479" s="400" t="s">
        <v>19797</v>
      </c>
      <c r="C13479" s="399" t="s">
        <v>16729</v>
      </c>
      <c r="D13479" s="401">
        <v>43.96</v>
      </c>
    </row>
    <row r="13480" spans="1:4" x14ac:dyDescent="0.25">
      <c r="A13480" s="399">
        <v>45234</v>
      </c>
      <c r="B13480" s="400" t="s">
        <v>21722</v>
      </c>
      <c r="C13480" s="399" t="s">
        <v>16729</v>
      </c>
      <c r="D13480" s="401">
        <v>39.840000000000003</v>
      </c>
    </row>
    <row r="13481" spans="1:4" x14ac:dyDescent="0.25">
      <c r="A13481" s="399">
        <v>3412</v>
      </c>
      <c r="B13481" s="400" t="s">
        <v>19798</v>
      </c>
      <c r="C13481" s="399" t="s">
        <v>75</v>
      </c>
      <c r="D13481" s="401">
        <v>20.37</v>
      </c>
    </row>
    <row r="13482" spans="1:4" x14ac:dyDescent="0.25">
      <c r="A13482" s="399">
        <v>3413</v>
      </c>
      <c r="B13482" s="400" t="s">
        <v>19799</v>
      </c>
      <c r="C13482" s="399" t="s">
        <v>75</v>
      </c>
      <c r="D13482" s="401">
        <v>45.86</v>
      </c>
    </row>
    <row r="13483" spans="1:4" x14ac:dyDescent="0.25">
      <c r="A13483" s="399">
        <v>39744</v>
      </c>
      <c r="B13483" s="400" t="s">
        <v>19800</v>
      </c>
      <c r="C13483" s="399" t="s">
        <v>75</v>
      </c>
      <c r="D13483" s="401">
        <v>35.61</v>
      </c>
    </row>
    <row r="13484" spans="1:4" x14ac:dyDescent="0.25">
      <c r="A13484" s="399">
        <v>39745</v>
      </c>
      <c r="B13484" s="400" t="s">
        <v>19801</v>
      </c>
      <c r="C13484" s="399" t="s">
        <v>75</v>
      </c>
      <c r="D13484" s="401">
        <v>75.150000000000006</v>
      </c>
    </row>
    <row r="13485" spans="1:4" x14ac:dyDescent="0.25">
      <c r="A13485" s="399">
        <v>39637</v>
      </c>
      <c r="B13485" s="400" t="s">
        <v>19802</v>
      </c>
      <c r="C13485" s="399" t="s">
        <v>75</v>
      </c>
      <c r="D13485" s="401">
        <v>86.99</v>
      </c>
    </row>
    <row r="13486" spans="1:4" x14ac:dyDescent="0.25">
      <c r="A13486" s="399">
        <v>39638</v>
      </c>
      <c r="B13486" s="400" t="s">
        <v>19803</v>
      </c>
      <c r="C13486" s="399" t="s">
        <v>75</v>
      </c>
      <c r="D13486" s="401">
        <v>98.44</v>
      </c>
    </row>
    <row r="13487" spans="1:4" x14ac:dyDescent="0.25">
      <c r="A13487" s="399">
        <v>39639</v>
      </c>
      <c r="B13487" s="400" t="s">
        <v>19804</v>
      </c>
      <c r="C13487" s="399" t="s">
        <v>75</v>
      </c>
      <c r="D13487" s="401">
        <v>148.52000000000001</v>
      </c>
    </row>
    <row r="13488" spans="1:4" x14ac:dyDescent="0.25">
      <c r="A13488" s="399">
        <v>39517</v>
      </c>
      <c r="B13488" s="400" t="s">
        <v>19805</v>
      </c>
      <c r="C13488" s="399" t="s">
        <v>75</v>
      </c>
      <c r="D13488" s="401">
        <v>240.98</v>
      </c>
    </row>
    <row r="13489" spans="1:4" x14ac:dyDescent="0.25">
      <c r="A13489" s="399">
        <v>39518</v>
      </c>
      <c r="B13489" s="400" t="s">
        <v>19806</v>
      </c>
      <c r="C13489" s="399" t="s">
        <v>75</v>
      </c>
      <c r="D13489" s="401">
        <v>285.69</v>
      </c>
    </row>
    <row r="13490" spans="1:4" x14ac:dyDescent="0.25">
      <c r="A13490" s="399">
        <v>38366</v>
      </c>
      <c r="B13490" s="400" t="s">
        <v>19807</v>
      </c>
      <c r="C13490" s="399" t="s">
        <v>75</v>
      </c>
      <c r="D13490" s="401">
        <v>5.78</v>
      </c>
    </row>
    <row r="13491" spans="1:4" x14ac:dyDescent="0.25">
      <c r="A13491" s="399">
        <v>11703</v>
      </c>
      <c r="B13491" s="400" t="s">
        <v>19808</v>
      </c>
      <c r="C13491" s="399" t="s">
        <v>16729</v>
      </c>
      <c r="D13491" s="401">
        <v>47.19</v>
      </c>
    </row>
    <row r="13492" spans="1:4" x14ac:dyDescent="0.25">
      <c r="A13492" s="399">
        <v>37400</v>
      </c>
      <c r="B13492" s="400" t="s">
        <v>19809</v>
      </c>
      <c r="C13492" s="399" t="s">
        <v>16729</v>
      </c>
      <c r="D13492" s="401">
        <v>60.26</v>
      </c>
    </row>
    <row r="13493" spans="1:4" x14ac:dyDescent="0.25">
      <c r="A13493" s="399">
        <v>25400</v>
      </c>
      <c r="B13493" s="400" t="s">
        <v>19810</v>
      </c>
      <c r="C13493" s="399" t="s">
        <v>16729</v>
      </c>
      <c r="D13493" s="401">
        <v>2335.73</v>
      </c>
    </row>
    <row r="13494" spans="1:4" x14ac:dyDescent="0.25">
      <c r="A13494" s="399">
        <v>4276</v>
      </c>
      <c r="B13494" s="400" t="s">
        <v>19811</v>
      </c>
      <c r="C13494" s="399" t="s">
        <v>16729</v>
      </c>
      <c r="D13494" s="401">
        <v>216.09</v>
      </c>
    </row>
    <row r="13495" spans="1:4" x14ac:dyDescent="0.25">
      <c r="A13495" s="399">
        <v>4273</v>
      </c>
      <c r="B13495" s="400" t="s">
        <v>19812</v>
      </c>
      <c r="C13495" s="399" t="s">
        <v>16729</v>
      </c>
      <c r="D13495" s="401">
        <v>392.33</v>
      </c>
    </row>
    <row r="13496" spans="1:4" x14ac:dyDescent="0.25">
      <c r="A13496" s="399">
        <v>4274</v>
      </c>
      <c r="B13496" s="400" t="s">
        <v>19813</v>
      </c>
      <c r="C13496" s="399" t="s">
        <v>16729</v>
      </c>
      <c r="D13496" s="401">
        <v>143.53</v>
      </c>
    </row>
    <row r="13497" spans="1:4" x14ac:dyDescent="0.25">
      <c r="A13497" s="399">
        <v>39438</v>
      </c>
      <c r="B13497" s="400" t="s">
        <v>19814</v>
      </c>
      <c r="C13497" s="399" t="s">
        <v>16729</v>
      </c>
      <c r="D13497" s="401">
        <v>0.28999999999999998</v>
      </c>
    </row>
    <row r="13498" spans="1:4" x14ac:dyDescent="0.25">
      <c r="A13498" s="399">
        <v>4379</v>
      </c>
      <c r="B13498" s="400" t="s">
        <v>19815</v>
      </c>
      <c r="C13498" s="399" t="s">
        <v>16729</v>
      </c>
      <c r="D13498" s="401">
        <v>0.05</v>
      </c>
    </row>
    <row r="13499" spans="1:4" x14ac:dyDescent="0.25">
      <c r="A13499" s="399">
        <v>4377</v>
      </c>
      <c r="B13499" s="400" t="s">
        <v>19816</v>
      </c>
      <c r="C13499" s="399" t="s">
        <v>16729</v>
      </c>
      <c r="D13499" s="401">
        <v>0.2</v>
      </c>
    </row>
    <row r="13500" spans="1:4" x14ac:dyDescent="0.25">
      <c r="A13500" s="399">
        <v>4356</v>
      </c>
      <c r="B13500" s="400" t="s">
        <v>19817</v>
      </c>
      <c r="C13500" s="399" t="s">
        <v>16729</v>
      </c>
      <c r="D13500" s="401">
        <v>0.28999999999999998</v>
      </c>
    </row>
    <row r="13501" spans="1:4" x14ac:dyDescent="0.25">
      <c r="A13501" s="399">
        <v>13246</v>
      </c>
      <c r="B13501" s="400" t="s">
        <v>19818</v>
      </c>
      <c r="C13501" s="399" t="s">
        <v>16729</v>
      </c>
      <c r="D13501" s="401">
        <v>0.5</v>
      </c>
    </row>
    <row r="13502" spans="1:4" x14ac:dyDescent="0.25">
      <c r="A13502" s="399">
        <v>13294</v>
      </c>
      <c r="B13502" s="400" t="s">
        <v>19819</v>
      </c>
      <c r="C13502" s="399" t="s">
        <v>16729</v>
      </c>
      <c r="D13502" s="401">
        <v>1.66</v>
      </c>
    </row>
    <row r="13503" spans="1:4" x14ac:dyDescent="0.25">
      <c r="A13503" s="399">
        <v>11963</v>
      </c>
      <c r="B13503" s="400" t="s">
        <v>19820</v>
      </c>
      <c r="C13503" s="399" t="s">
        <v>16729</v>
      </c>
      <c r="D13503" s="401">
        <v>10.49</v>
      </c>
    </row>
    <row r="13504" spans="1:4" x14ac:dyDescent="0.25">
      <c r="A13504" s="399">
        <v>11964</v>
      </c>
      <c r="B13504" s="400" t="s">
        <v>19821</v>
      </c>
      <c r="C13504" s="399" t="s">
        <v>16729</v>
      </c>
      <c r="D13504" s="401">
        <v>2.65</v>
      </c>
    </row>
    <row r="13505" spans="1:4" x14ac:dyDescent="0.25">
      <c r="A13505" s="399">
        <v>4346</v>
      </c>
      <c r="B13505" s="400" t="s">
        <v>19822</v>
      </c>
      <c r="C13505" s="399" t="s">
        <v>16729</v>
      </c>
      <c r="D13505" s="401">
        <v>11.24</v>
      </c>
    </row>
    <row r="13506" spans="1:4" x14ac:dyDescent="0.25">
      <c r="A13506" s="399">
        <v>11955</v>
      </c>
      <c r="B13506" s="400" t="s">
        <v>19823</v>
      </c>
      <c r="C13506" s="399" t="s">
        <v>16729</v>
      </c>
      <c r="D13506" s="401">
        <v>4.92</v>
      </c>
    </row>
    <row r="13507" spans="1:4" x14ac:dyDescent="0.25">
      <c r="A13507" s="399">
        <v>11960</v>
      </c>
      <c r="B13507" s="400" t="s">
        <v>19824</v>
      </c>
      <c r="C13507" s="399" t="s">
        <v>16729</v>
      </c>
      <c r="D13507" s="401">
        <v>0.16</v>
      </c>
    </row>
    <row r="13508" spans="1:4" x14ac:dyDescent="0.25">
      <c r="A13508" s="399">
        <v>4333</v>
      </c>
      <c r="B13508" s="400" t="s">
        <v>19825</v>
      </c>
      <c r="C13508" s="399" t="s">
        <v>16729</v>
      </c>
      <c r="D13508" s="401">
        <v>0.28999999999999998</v>
      </c>
    </row>
    <row r="13509" spans="1:4" x14ac:dyDescent="0.25">
      <c r="A13509" s="399">
        <v>4358</v>
      </c>
      <c r="B13509" s="400" t="s">
        <v>19826</v>
      </c>
      <c r="C13509" s="399" t="s">
        <v>16729</v>
      </c>
      <c r="D13509" s="401">
        <v>2.25</v>
      </c>
    </row>
    <row r="13510" spans="1:4" x14ac:dyDescent="0.25">
      <c r="A13510" s="399">
        <v>39435</v>
      </c>
      <c r="B13510" s="400" t="s">
        <v>19827</v>
      </c>
      <c r="C13510" s="399" t="s">
        <v>16729</v>
      </c>
      <c r="D13510" s="401">
        <v>0.11</v>
      </c>
    </row>
    <row r="13511" spans="1:4" x14ac:dyDescent="0.25">
      <c r="A13511" s="399">
        <v>39436</v>
      </c>
      <c r="B13511" s="400" t="s">
        <v>19828</v>
      </c>
      <c r="C13511" s="399" t="s">
        <v>16729</v>
      </c>
      <c r="D13511" s="401">
        <v>0.19</v>
      </c>
    </row>
    <row r="13512" spans="1:4" x14ac:dyDescent="0.25">
      <c r="A13512" s="399">
        <v>39437</v>
      </c>
      <c r="B13512" s="400" t="s">
        <v>19829</v>
      </c>
      <c r="C13512" s="399" t="s">
        <v>16729</v>
      </c>
      <c r="D13512" s="401">
        <v>0.25</v>
      </c>
    </row>
    <row r="13513" spans="1:4" x14ac:dyDescent="0.25">
      <c r="A13513" s="399">
        <v>39439</v>
      </c>
      <c r="B13513" s="400" t="s">
        <v>19830</v>
      </c>
      <c r="C13513" s="399" t="s">
        <v>16729</v>
      </c>
      <c r="D13513" s="401">
        <v>0.17</v>
      </c>
    </row>
    <row r="13514" spans="1:4" x14ac:dyDescent="0.25">
      <c r="A13514" s="399">
        <v>39440</v>
      </c>
      <c r="B13514" s="400" t="s">
        <v>19831</v>
      </c>
      <c r="C13514" s="399" t="s">
        <v>16729</v>
      </c>
      <c r="D13514" s="401">
        <v>0.22</v>
      </c>
    </row>
    <row r="13515" spans="1:4" x14ac:dyDescent="0.25">
      <c r="A13515" s="399">
        <v>39441</v>
      </c>
      <c r="B13515" s="400" t="s">
        <v>19832</v>
      </c>
      <c r="C13515" s="399" t="s">
        <v>16729</v>
      </c>
      <c r="D13515" s="401">
        <v>0.28000000000000003</v>
      </c>
    </row>
    <row r="13516" spans="1:4" x14ac:dyDescent="0.25">
      <c r="A13516" s="399">
        <v>39442</v>
      </c>
      <c r="B13516" s="400" t="s">
        <v>19833</v>
      </c>
      <c r="C13516" s="399" t="s">
        <v>16729</v>
      </c>
      <c r="D13516" s="401">
        <v>0.2</v>
      </c>
    </row>
    <row r="13517" spans="1:4" x14ac:dyDescent="0.25">
      <c r="A13517" s="399">
        <v>39443</v>
      </c>
      <c r="B13517" s="400" t="s">
        <v>19834</v>
      </c>
      <c r="C13517" s="399" t="s">
        <v>16729</v>
      </c>
      <c r="D13517" s="401">
        <v>0.27</v>
      </c>
    </row>
    <row r="13518" spans="1:4" x14ac:dyDescent="0.25">
      <c r="A13518" s="399">
        <v>4329</v>
      </c>
      <c r="B13518" s="400" t="s">
        <v>19835</v>
      </c>
      <c r="C13518" s="399" t="s">
        <v>16729</v>
      </c>
      <c r="D13518" s="401">
        <v>2.4</v>
      </c>
    </row>
    <row r="13519" spans="1:4" x14ac:dyDescent="0.25">
      <c r="A13519" s="399">
        <v>436</v>
      </c>
      <c r="B13519" s="400" t="s">
        <v>19836</v>
      </c>
      <c r="C13519" s="399" t="s">
        <v>16729</v>
      </c>
      <c r="D13519" s="401">
        <v>12.06</v>
      </c>
    </row>
    <row r="13520" spans="1:4" x14ac:dyDescent="0.25">
      <c r="A13520" s="399">
        <v>442</v>
      </c>
      <c r="B13520" s="400" t="s">
        <v>19837</v>
      </c>
      <c r="C13520" s="399" t="s">
        <v>16729</v>
      </c>
      <c r="D13520" s="401">
        <v>7.13</v>
      </c>
    </row>
    <row r="13521" spans="1:4" x14ac:dyDescent="0.25">
      <c r="A13521" s="399">
        <v>4383</v>
      </c>
      <c r="B13521" s="400" t="s">
        <v>19838</v>
      </c>
      <c r="C13521" s="399" t="s">
        <v>16729</v>
      </c>
      <c r="D13521" s="401">
        <v>21.7</v>
      </c>
    </row>
    <row r="13522" spans="1:4" x14ac:dyDescent="0.25">
      <c r="A13522" s="399">
        <v>4344</v>
      </c>
      <c r="B13522" s="400" t="s">
        <v>19839</v>
      </c>
      <c r="C13522" s="399" t="s">
        <v>16729</v>
      </c>
      <c r="D13522" s="401">
        <v>22.74</v>
      </c>
    </row>
    <row r="13523" spans="1:4" x14ac:dyDescent="0.25">
      <c r="A13523" s="399">
        <v>4335</v>
      </c>
      <c r="B13523" s="400" t="s">
        <v>19840</v>
      </c>
      <c r="C13523" s="399" t="s">
        <v>16729</v>
      </c>
      <c r="D13523" s="401">
        <v>15.27</v>
      </c>
    </row>
    <row r="13524" spans="1:4" x14ac:dyDescent="0.25">
      <c r="A13524" s="399">
        <v>4334</v>
      </c>
      <c r="B13524" s="400" t="s">
        <v>19841</v>
      </c>
      <c r="C13524" s="399" t="s">
        <v>16729</v>
      </c>
      <c r="D13524" s="401">
        <v>20.95</v>
      </c>
    </row>
    <row r="13525" spans="1:4" x14ac:dyDescent="0.25">
      <c r="A13525" s="399">
        <v>11953</v>
      </c>
      <c r="B13525" s="400" t="s">
        <v>19842</v>
      </c>
      <c r="C13525" s="399" t="s">
        <v>16729</v>
      </c>
      <c r="D13525" s="401">
        <v>3.61</v>
      </c>
    </row>
    <row r="13526" spans="1:4" x14ac:dyDescent="0.25">
      <c r="A13526" s="399">
        <v>4343</v>
      </c>
      <c r="B13526" s="400" t="s">
        <v>19843</v>
      </c>
      <c r="C13526" s="399" t="s">
        <v>16729</v>
      </c>
      <c r="D13526" s="401">
        <v>5.15</v>
      </c>
    </row>
    <row r="13527" spans="1:4" x14ac:dyDescent="0.25">
      <c r="A13527" s="399">
        <v>430</v>
      </c>
      <c r="B13527" s="400" t="s">
        <v>19844</v>
      </c>
      <c r="C13527" s="399" t="s">
        <v>16729</v>
      </c>
      <c r="D13527" s="401">
        <v>10.79</v>
      </c>
    </row>
    <row r="13528" spans="1:4" x14ac:dyDescent="0.25">
      <c r="A13528" s="399">
        <v>441</v>
      </c>
      <c r="B13528" s="400" t="s">
        <v>19845</v>
      </c>
      <c r="C13528" s="399" t="s">
        <v>16729</v>
      </c>
      <c r="D13528" s="401">
        <v>11.87</v>
      </c>
    </row>
    <row r="13529" spans="1:4" x14ac:dyDescent="0.25">
      <c r="A13529" s="399">
        <v>431</v>
      </c>
      <c r="B13529" s="400" t="s">
        <v>19846</v>
      </c>
      <c r="C13529" s="399" t="s">
        <v>16729</v>
      </c>
      <c r="D13529" s="401">
        <v>14.34</v>
      </c>
    </row>
    <row r="13530" spans="1:4" x14ac:dyDescent="0.25">
      <c r="A13530" s="399">
        <v>432</v>
      </c>
      <c r="B13530" s="400" t="s">
        <v>19847</v>
      </c>
      <c r="C13530" s="399" t="s">
        <v>16729</v>
      </c>
      <c r="D13530" s="401">
        <v>15.82</v>
      </c>
    </row>
    <row r="13531" spans="1:4" x14ac:dyDescent="0.25">
      <c r="A13531" s="399">
        <v>429</v>
      </c>
      <c r="B13531" s="400" t="s">
        <v>19848</v>
      </c>
      <c r="C13531" s="399" t="s">
        <v>16729</v>
      </c>
      <c r="D13531" s="401">
        <v>21.33</v>
      </c>
    </row>
    <row r="13532" spans="1:4" x14ac:dyDescent="0.25">
      <c r="A13532" s="399">
        <v>439</v>
      </c>
      <c r="B13532" s="400" t="s">
        <v>19849</v>
      </c>
      <c r="C13532" s="399" t="s">
        <v>16729</v>
      </c>
      <c r="D13532" s="401">
        <v>18.18</v>
      </c>
    </row>
    <row r="13533" spans="1:4" x14ac:dyDescent="0.25">
      <c r="A13533" s="399">
        <v>433</v>
      </c>
      <c r="B13533" s="400" t="s">
        <v>19850</v>
      </c>
      <c r="C13533" s="399" t="s">
        <v>16729</v>
      </c>
      <c r="D13533" s="401">
        <v>21.22</v>
      </c>
    </row>
    <row r="13534" spans="1:4" x14ac:dyDescent="0.25">
      <c r="A13534" s="399">
        <v>437</v>
      </c>
      <c r="B13534" s="400" t="s">
        <v>19851</v>
      </c>
      <c r="C13534" s="399" t="s">
        <v>16729</v>
      </c>
      <c r="D13534" s="401">
        <v>28.19</v>
      </c>
    </row>
    <row r="13535" spans="1:4" x14ac:dyDescent="0.25">
      <c r="A13535" s="399">
        <v>11790</v>
      </c>
      <c r="B13535" s="400" t="s">
        <v>19852</v>
      </c>
      <c r="C13535" s="399" t="s">
        <v>16729</v>
      </c>
      <c r="D13535" s="401">
        <v>31.98</v>
      </c>
    </row>
    <row r="13536" spans="1:4" x14ac:dyDescent="0.25">
      <c r="A13536" s="399">
        <v>428</v>
      </c>
      <c r="B13536" s="400" t="s">
        <v>19853</v>
      </c>
      <c r="C13536" s="399" t="s">
        <v>16729</v>
      </c>
      <c r="D13536" s="401">
        <v>34.770000000000003</v>
      </c>
    </row>
    <row r="13537" spans="1:4" x14ac:dyDescent="0.25">
      <c r="A13537" s="399">
        <v>4351</v>
      </c>
      <c r="B13537" s="400" t="s">
        <v>19854</v>
      </c>
      <c r="C13537" s="399" t="s">
        <v>16729</v>
      </c>
      <c r="D13537" s="401">
        <v>18.489999999999998</v>
      </c>
    </row>
    <row r="13538" spans="1:4" x14ac:dyDescent="0.25">
      <c r="A13538" s="399">
        <v>4384</v>
      </c>
      <c r="B13538" s="400" t="s">
        <v>19855</v>
      </c>
      <c r="C13538" s="399" t="s">
        <v>16729</v>
      </c>
      <c r="D13538" s="401">
        <v>24.93</v>
      </c>
    </row>
    <row r="13539" spans="1:4" x14ac:dyDescent="0.25">
      <c r="A13539" s="399">
        <v>11054</v>
      </c>
      <c r="B13539" s="400" t="s">
        <v>21723</v>
      </c>
      <c r="C13539" s="399" t="s">
        <v>16729</v>
      </c>
      <c r="D13539" s="401">
        <v>0.05</v>
      </c>
    </row>
    <row r="13540" spans="1:4" x14ac:dyDescent="0.25">
      <c r="A13540" s="399">
        <v>11055</v>
      </c>
      <c r="B13540" s="400" t="s">
        <v>21724</v>
      </c>
      <c r="C13540" s="399" t="s">
        <v>16729</v>
      </c>
      <c r="D13540" s="401">
        <v>0.08</v>
      </c>
    </row>
    <row r="13541" spans="1:4" x14ac:dyDescent="0.25">
      <c r="A13541" s="399">
        <v>11056</v>
      </c>
      <c r="B13541" s="400" t="s">
        <v>21725</v>
      </c>
      <c r="C13541" s="399" t="s">
        <v>16729</v>
      </c>
      <c r="D13541" s="401">
        <v>0.09</v>
      </c>
    </row>
    <row r="13542" spans="1:4" x14ac:dyDescent="0.25">
      <c r="A13542" s="399">
        <v>11057</v>
      </c>
      <c r="B13542" s="400" t="s">
        <v>21726</v>
      </c>
      <c r="C13542" s="399" t="s">
        <v>16729</v>
      </c>
      <c r="D13542" s="401">
        <v>0.19</v>
      </c>
    </row>
    <row r="13543" spans="1:4" x14ac:dyDescent="0.25">
      <c r="A13543" s="399">
        <v>11059</v>
      </c>
      <c r="B13543" s="400" t="s">
        <v>21727</v>
      </c>
      <c r="C13543" s="399" t="s">
        <v>16729</v>
      </c>
      <c r="D13543" s="401">
        <v>0.36</v>
      </c>
    </row>
    <row r="13544" spans="1:4" x14ac:dyDescent="0.25">
      <c r="A13544" s="399">
        <v>11058</v>
      </c>
      <c r="B13544" s="400" t="s">
        <v>21728</v>
      </c>
      <c r="C13544" s="399" t="s">
        <v>16729</v>
      </c>
      <c r="D13544" s="401">
        <v>0.47</v>
      </c>
    </row>
    <row r="13545" spans="1:4" x14ac:dyDescent="0.25">
      <c r="A13545" s="399">
        <v>4320</v>
      </c>
      <c r="B13545" s="400" t="s">
        <v>19856</v>
      </c>
      <c r="C13545" s="399" t="s">
        <v>16729</v>
      </c>
      <c r="D13545" s="401">
        <v>3.78</v>
      </c>
    </row>
    <row r="13546" spans="1:4" x14ac:dyDescent="0.25">
      <c r="A13546" s="399">
        <v>4318</v>
      </c>
      <c r="B13546" s="400" t="s">
        <v>19857</v>
      </c>
      <c r="C13546" s="399" t="s">
        <v>16729</v>
      </c>
      <c r="D13546" s="401">
        <v>1.84</v>
      </c>
    </row>
    <row r="13547" spans="1:4" x14ac:dyDescent="0.25">
      <c r="A13547" s="399">
        <v>4380</v>
      </c>
      <c r="B13547" s="400" t="s">
        <v>19858</v>
      </c>
      <c r="C13547" s="399" t="s">
        <v>16729</v>
      </c>
      <c r="D13547" s="401">
        <v>1.59</v>
      </c>
    </row>
    <row r="13548" spans="1:4" x14ac:dyDescent="0.25">
      <c r="A13548" s="399">
        <v>4299</v>
      </c>
      <c r="B13548" s="400" t="s">
        <v>19859</v>
      </c>
      <c r="C13548" s="399" t="s">
        <v>16729</v>
      </c>
      <c r="D13548" s="401">
        <v>1.5</v>
      </c>
    </row>
    <row r="13549" spans="1:4" x14ac:dyDescent="0.25">
      <c r="A13549" s="399">
        <v>4304</v>
      </c>
      <c r="B13549" s="400" t="s">
        <v>19860</v>
      </c>
      <c r="C13549" s="399" t="s">
        <v>16729</v>
      </c>
      <c r="D13549" s="401">
        <v>2.04</v>
      </c>
    </row>
    <row r="13550" spans="1:4" x14ac:dyDescent="0.25">
      <c r="A13550" s="399">
        <v>4305</v>
      </c>
      <c r="B13550" s="400" t="s">
        <v>19861</v>
      </c>
      <c r="C13550" s="399" t="s">
        <v>16729</v>
      </c>
      <c r="D13550" s="401">
        <v>2.38</v>
      </c>
    </row>
    <row r="13551" spans="1:4" x14ac:dyDescent="0.25">
      <c r="A13551" s="399">
        <v>4306</v>
      </c>
      <c r="B13551" s="400" t="s">
        <v>19862</v>
      </c>
      <c r="C13551" s="399" t="s">
        <v>16729</v>
      </c>
      <c r="D13551" s="401">
        <v>2.76</v>
      </c>
    </row>
    <row r="13552" spans="1:4" x14ac:dyDescent="0.25">
      <c r="A13552" s="399">
        <v>4308</v>
      </c>
      <c r="B13552" s="400" t="s">
        <v>19863</v>
      </c>
      <c r="C13552" s="399" t="s">
        <v>16729</v>
      </c>
      <c r="D13552" s="401">
        <v>5.71</v>
      </c>
    </row>
    <row r="13553" spans="1:4" x14ac:dyDescent="0.25">
      <c r="A13553" s="399">
        <v>4302</v>
      </c>
      <c r="B13553" s="400" t="s">
        <v>19864</v>
      </c>
      <c r="C13553" s="399" t="s">
        <v>16729</v>
      </c>
      <c r="D13553" s="401">
        <v>4.28</v>
      </c>
    </row>
    <row r="13554" spans="1:4" x14ac:dyDescent="0.25">
      <c r="A13554" s="399">
        <v>4300</v>
      </c>
      <c r="B13554" s="400" t="s">
        <v>19865</v>
      </c>
      <c r="C13554" s="399" t="s">
        <v>16729</v>
      </c>
      <c r="D13554" s="401">
        <v>1.02</v>
      </c>
    </row>
    <row r="13555" spans="1:4" x14ac:dyDescent="0.25">
      <c r="A13555" s="399">
        <v>4301</v>
      </c>
      <c r="B13555" s="400" t="s">
        <v>19866</v>
      </c>
      <c r="C13555" s="399" t="s">
        <v>16729</v>
      </c>
      <c r="D13555" s="401">
        <v>1.24</v>
      </c>
    </row>
    <row r="13556" spans="1:4" x14ac:dyDescent="0.25">
      <c r="A13556" s="399">
        <v>40547</v>
      </c>
      <c r="B13556" s="400" t="s">
        <v>19867</v>
      </c>
      <c r="C13556" s="399" t="s">
        <v>13346</v>
      </c>
      <c r="D13556" s="401">
        <v>30.3</v>
      </c>
    </row>
    <row r="13557" spans="1:4" x14ac:dyDescent="0.25">
      <c r="A13557" s="399">
        <v>11962</v>
      </c>
      <c r="B13557" s="400" t="s">
        <v>19868</v>
      </c>
      <c r="C13557" s="399" t="s">
        <v>16729</v>
      </c>
      <c r="D13557" s="401">
        <v>0.25</v>
      </c>
    </row>
    <row r="13558" spans="1:4" x14ac:dyDescent="0.25">
      <c r="A13558" s="399">
        <v>4332</v>
      </c>
      <c r="B13558" s="400" t="s">
        <v>19869</v>
      </c>
      <c r="C13558" s="399" t="s">
        <v>16729</v>
      </c>
      <c r="D13558" s="401">
        <v>1.21</v>
      </c>
    </row>
    <row r="13559" spans="1:4" x14ac:dyDescent="0.25">
      <c r="A13559" s="399">
        <v>4331</v>
      </c>
      <c r="B13559" s="400" t="s">
        <v>19870</v>
      </c>
      <c r="C13559" s="399" t="s">
        <v>16729</v>
      </c>
      <c r="D13559" s="401">
        <v>4.54</v>
      </c>
    </row>
    <row r="13560" spans="1:4" x14ac:dyDescent="0.25">
      <c r="A13560" s="399">
        <v>4336</v>
      </c>
      <c r="B13560" s="400" t="s">
        <v>19871</v>
      </c>
      <c r="C13560" s="399" t="s">
        <v>16729</v>
      </c>
      <c r="D13560" s="401">
        <v>5.82</v>
      </c>
    </row>
    <row r="13561" spans="1:4" x14ac:dyDescent="0.25">
      <c r="A13561" s="399">
        <v>11948</v>
      </c>
      <c r="B13561" s="400" t="s">
        <v>19872</v>
      </c>
      <c r="C13561" s="399" t="s">
        <v>16729</v>
      </c>
      <c r="D13561" s="401">
        <v>0.75</v>
      </c>
    </row>
    <row r="13562" spans="1:4" x14ac:dyDescent="0.25">
      <c r="A13562" s="399">
        <v>4382</v>
      </c>
      <c r="B13562" s="400" t="s">
        <v>19873</v>
      </c>
      <c r="C13562" s="399" t="s">
        <v>16729</v>
      </c>
      <c r="D13562" s="401">
        <v>1.25</v>
      </c>
    </row>
    <row r="13563" spans="1:4" x14ac:dyDescent="0.25">
      <c r="A13563" s="399">
        <v>4354</v>
      </c>
      <c r="B13563" s="400" t="s">
        <v>19874</v>
      </c>
      <c r="C13563" s="399" t="s">
        <v>16729</v>
      </c>
      <c r="D13563" s="401">
        <v>52.17</v>
      </c>
    </row>
    <row r="13564" spans="1:4" x14ac:dyDescent="0.25">
      <c r="A13564" s="399">
        <v>40839</v>
      </c>
      <c r="B13564" s="400" t="s">
        <v>19875</v>
      </c>
      <c r="C13564" s="399" t="s">
        <v>13346</v>
      </c>
      <c r="D13564" s="401">
        <v>125.54</v>
      </c>
    </row>
    <row r="13565" spans="1:4" x14ac:dyDescent="0.25">
      <c r="A13565" s="399">
        <v>40552</v>
      </c>
      <c r="B13565" s="400" t="s">
        <v>19876</v>
      </c>
      <c r="C13565" s="399" t="s">
        <v>13346</v>
      </c>
      <c r="D13565" s="401">
        <v>51.94</v>
      </c>
    </row>
    <row r="13566" spans="1:4" x14ac:dyDescent="0.25">
      <c r="A13566" s="399">
        <v>40549</v>
      </c>
      <c r="B13566" s="400" t="s">
        <v>19877</v>
      </c>
      <c r="C13566" s="399" t="s">
        <v>13346</v>
      </c>
      <c r="D13566" s="401">
        <v>205.62</v>
      </c>
    </row>
    <row r="13567" spans="1:4" x14ac:dyDescent="0.25">
      <c r="A13567" s="399">
        <v>4385</v>
      </c>
      <c r="B13567" s="400" t="s">
        <v>19878</v>
      </c>
      <c r="C13567" s="399" t="s">
        <v>13642</v>
      </c>
      <c r="D13567" s="401">
        <v>2902.64</v>
      </c>
    </row>
    <row r="13568" spans="1:4" x14ac:dyDescent="0.25">
      <c r="A13568" s="399">
        <v>45236</v>
      </c>
      <c r="B13568" s="400" t="s">
        <v>21729</v>
      </c>
      <c r="C13568" s="399" t="s">
        <v>69</v>
      </c>
      <c r="D13568" s="401">
        <v>21.33</v>
      </c>
    </row>
    <row r="13569" spans="1:4" x14ac:dyDescent="0.25">
      <c r="A13569" s="399">
        <v>20078</v>
      </c>
      <c r="B13569" s="400" t="s">
        <v>19879</v>
      </c>
      <c r="C13569" s="399" t="s">
        <v>16729</v>
      </c>
      <c r="D13569" s="401">
        <v>24.7</v>
      </c>
    </row>
    <row r="13570" spans="1:4" x14ac:dyDescent="0.25">
      <c r="A13570" s="399">
        <v>39897</v>
      </c>
      <c r="B13570" s="400" t="s">
        <v>19880</v>
      </c>
      <c r="C13570" s="399" t="s">
        <v>16729</v>
      </c>
      <c r="D13570" s="401">
        <v>56.57</v>
      </c>
    </row>
    <row r="13571" spans="1:4" x14ac:dyDescent="0.25">
      <c r="A13571" s="399">
        <v>118</v>
      </c>
      <c r="B13571" s="400" t="s">
        <v>19881</v>
      </c>
      <c r="C13571" s="399" t="s">
        <v>16729</v>
      </c>
      <c r="D13571" s="401">
        <v>52.23</v>
      </c>
    </row>
    <row r="13572" spans="1:4" x14ac:dyDescent="0.25">
      <c r="A13572" s="399">
        <v>4396</v>
      </c>
      <c r="B13572" s="400" t="s">
        <v>19882</v>
      </c>
      <c r="C13572" s="399" t="s">
        <v>75</v>
      </c>
      <c r="D13572" s="401">
        <v>225.85</v>
      </c>
    </row>
    <row r="13573" spans="1:4" x14ac:dyDescent="0.25">
      <c r="A13573" s="399">
        <v>36881</v>
      </c>
      <c r="B13573" s="400" t="s">
        <v>19883</v>
      </c>
      <c r="C13573" s="399" t="s">
        <v>75</v>
      </c>
      <c r="D13573" s="401">
        <v>164.88</v>
      </c>
    </row>
    <row r="13574" spans="1:4" x14ac:dyDescent="0.25">
      <c r="A13574" s="399">
        <v>4397</v>
      </c>
      <c r="B13574" s="400" t="s">
        <v>19884</v>
      </c>
      <c r="C13574" s="399" t="s">
        <v>75</v>
      </c>
      <c r="D13574" s="401">
        <v>229.62</v>
      </c>
    </row>
    <row r="13575" spans="1:4" x14ac:dyDescent="0.25">
      <c r="A13575" s="399">
        <v>36882</v>
      </c>
      <c r="B13575" s="400" t="s">
        <v>19885</v>
      </c>
      <c r="C13575" s="399" t="s">
        <v>75</v>
      </c>
      <c r="D13575" s="401">
        <v>168.13</v>
      </c>
    </row>
    <row r="13576" spans="1:4" x14ac:dyDescent="0.25">
      <c r="A13576" s="399">
        <v>4751</v>
      </c>
      <c r="B13576" s="400" t="s">
        <v>19886</v>
      </c>
      <c r="C13576" s="399" t="s">
        <v>4</v>
      </c>
      <c r="D13576" s="401">
        <v>26.09</v>
      </c>
    </row>
    <row r="13577" spans="1:4" x14ac:dyDescent="0.25">
      <c r="A13577" s="399">
        <v>41066</v>
      </c>
      <c r="B13577" s="400" t="s">
        <v>19887</v>
      </c>
      <c r="C13577" s="399" t="s">
        <v>85</v>
      </c>
      <c r="D13577" s="401">
        <v>4570.16</v>
      </c>
    </row>
    <row r="13578" spans="1:4" x14ac:dyDescent="0.25">
      <c r="A13578" s="399">
        <v>39604</v>
      </c>
      <c r="B13578" s="400" t="s">
        <v>19888</v>
      </c>
      <c r="C13578" s="399" t="s">
        <v>16729</v>
      </c>
      <c r="D13578" s="401">
        <v>14.58</v>
      </c>
    </row>
    <row r="13579" spans="1:4" x14ac:dyDescent="0.25">
      <c r="A13579" s="399">
        <v>39605</v>
      </c>
      <c r="B13579" s="400" t="s">
        <v>19889</v>
      </c>
      <c r="C13579" s="399" t="s">
        <v>16729</v>
      </c>
      <c r="D13579" s="401">
        <v>15.84</v>
      </c>
    </row>
    <row r="13580" spans="1:4" x14ac:dyDescent="0.25">
      <c r="A13580" s="399">
        <v>39606</v>
      </c>
      <c r="B13580" s="400" t="s">
        <v>19890</v>
      </c>
      <c r="C13580" s="399" t="s">
        <v>16729</v>
      </c>
      <c r="D13580" s="401">
        <v>27.73</v>
      </c>
    </row>
    <row r="13581" spans="1:4" x14ac:dyDescent="0.25">
      <c r="A13581" s="399">
        <v>39607</v>
      </c>
      <c r="B13581" s="400" t="s">
        <v>19891</v>
      </c>
      <c r="C13581" s="399" t="s">
        <v>16729</v>
      </c>
      <c r="D13581" s="401">
        <v>37.520000000000003</v>
      </c>
    </row>
    <row r="13582" spans="1:4" x14ac:dyDescent="0.25">
      <c r="A13582" s="399">
        <v>39594</v>
      </c>
      <c r="B13582" s="400" t="s">
        <v>19892</v>
      </c>
      <c r="C13582" s="399" t="s">
        <v>16729</v>
      </c>
      <c r="D13582" s="401">
        <v>340.87</v>
      </c>
    </row>
    <row r="13583" spans="1:4" x14ac:dyDescent="0.25">
      <c r="A13583" s="399">
        <v>39596</v>
      </c>
      <c r="B13583" s="400" t="s">
        <v>19893</v>
      </c>
      <c r="C13583" s="399" t="s">
        <v>16729</v>
      </c>
      <c r="D13583" s="401">
        <v>912.88</v>
      </c>
    </row>
    <row r="13584" spans="1:4" x14ac:dyDescent="0.25">
      <c r="A13584" s="399">
        <v>39595</v>
      </c>
      <c r="B13584" s="400" t="s">
        <v>19894</v>
      </c>
      <c r="C13584" s="399" t="s">
        <v>16729</v>
      </c>
      <c r="D13584" s="401">
        <v>2051.11</v>
      </c>
    </row>
    <row r="13585" spans="1:4" x14ac:dyDescent="0.25">
      <c r="A13585" s="399">
        <v>39597</v>
      </c>
      <c r="B13585" s="400" t="s">
        <v>19895</v>
      </c>
      <c r="C13585" s="399" t="s">
        <v>16729</v>
      </c>
      <c r="D13585" s="401">
        <v>3217.44</v>
      </c>
    </row>
    <row r="13586" spans="1:4" x14ac:dyDescent="0.25">
      <c r="A13586" s="399">
        <v>10731</v>
      </c>
      <c r="B13586" s="400" t="s">
        <v>19896</v>
      </c>
      <c r="C13586" s="399" t="s">
        <v>75</v>
      </c>
      <c r="D13586" s="401">
        <v>45</v>
      </c>
    </row>
    <row r="13587" spans="1:4" x14ac:dyDescent="0.25">
      <c r="A13587" s="399">
        <v>4704</v>
      </c>
      <c r="B13587" s="400" t="s">
        <v>19897</v>
      </c>
      <c r="C13587" s="399" t="s">
        <v>75</v>
      </c>
      <c r="D13587" s="401">
        <v>40.61</v>
      </c>
    </row>
    <row r="13588" spans="1:4" x14ac:dyDescent="0.25">
      <c r="A13588" s="399">
        <v>10730</v>
      </c>
      <c r="B13588" s="400" t="s">
        <v>19898</v>
      </c>
      <c r="C13588" s="399" t="s">
        <v>75</v>
      </c>
      <c r="D13588" s="401">
        <v>43.51</v>
      </c>
    </row>
    <row r="13589" spans="1:4" x14ac:dyDescent="0.25">
      <c r="A13589" s="399">
        <v>4720</v>
      </c>
      <c r="B13589" s="400" t="s">
        <v>19899</v>
      </c>
      <c r="C13589" s="399" t="s">
        <v>71</v>
      </c>
      <c r="D13589" s="401">
        <v>89.8</v>
      </c>
    </row>
    <row r="13590" spans="1:4" x14ac:dyDescent="0.25">
      <c r="A13590" s="399">
        <v>4721</v>
      </c>
      <c r="B13590" s="400" t="s">
        <v>19900</v>
      </c>
      <c r="C13590" s="399" t="s">
        <v>71</v>
      </c>
      <c r="D13590" s="401">
        <v>77.78</v>
      </c>
    </row>
    <row r="13591" spans="1:4" x14ac:dyDescent="0.25">
      <c r="A13591" s="399">
        <v>4718</v>
      </c>
      <c r="B13591" s="400" t="s">
        <v>19901</v>
      </c>
      <c r="C13591" s="399" t="s">
        <v>71</v>
      </c>
      <c r="D13591" s="401">
        <v>78.19</v>
      </c>
    </row>
    <row r="13592" spans="1:4" x14ac:dyDescent="0.25">
      <c r="A13592" s="399">
        <v>4722</v>
      </c>
      <c r="B13592" s="400" t="s">
        <v>19902</v>
      </c>
      <c r="C13592" s="399" t="s">
        <v>71</v>
      </c>
      <c r="D13592" s="401">
        <v>73.47</v>
      </c>
    </row>
    <row r="13593" spans="1:4" x14ac:dyDescent="0.25">
      <c r="A13593" s="399">
        <v>4730</v>
      </c>
      <c r="B13593" s="400" t="s">
        <v>19903</v>
      </c>
      <c r="C13593" s="399" t="s">
        <v>71</v>
      </c>
      <c r="D13593" s="401">
        <v>73.11</v>
      </c>
    </row>
    <row r="13594" spans="1:4" x14ac:dyDescent="0.25">
      <c r="A13594" s="399">
        <v>13186</v>
      </c>
      <c r="B13594" s="400" t="s">
        <v>19904</v>
      </c>
      <c r="C13594" s="399" t="s">
        <v>71</v>
      </c>
      <c r="D13594" s="401">
        <v>84.35</v>
      </c>
    </row>
    <row r="13595" spans="1:4" x14ac:dyDescent="0.25">
      <c r="A13595" s="399">
        <v>10737</v>
      </c>
      <c r="B13595" s="400" t="s">
        <v>19905</v>
      </c>
      <c r="C13595" s="399" t="s">
        <v>75</v>
      </c>
      <c r="D13595" s="401">
        <v>141.41</v>
      </c>
    </row>
    <row r="13596" spans="1:4" x14ac:dyDescent="0.25">
      <c r="A13596" s="399">
        <v>10734</v>
      </c>
      <c r="B13596" s="400" t="s">
        <v>19906</v>
      </c>
      <c r="C13596" s="399" t="s">
        <v>75</v>
      </c>
      <c r="D13596" s="401">
        <v>84.12</v>
      </c>
    </row>
    <row r="13597" spans="1:4" x14ac:dyDescent="0.25">
      <c r="A13597" s="399">
        <v>4708</v>
      </c>
      <c r="B13597" s="400" t="s">
        <v>19907</v>
      </c>
      <c r="C13597" s="399" t="s">
        <v>75</v>
      </c>
      <c r="D13597" s="401">
        <v>163.16999999999999</v>
      </c>
    </row>
    <row r="13598" spans="1:4" x14ac:dyDescent="0.25">
      <c r="A13598" s="399">
        <v>4712</v>
      </c>
      <c r="B13598" s="400" t="s">
        <v>19908</v>
      </c>
      <c r="C13598" s="399" t="s">
        <v>75</v>
      </c>
      <c r="D13598" s="401">
        <v>79.77</v>
      </c>
    </row>
    <row r="13599" spans="1:4" x14ac:dyDescent="0.25">
      <c r="A13599" s="399">
        <v>4710</v>
      </c>
      <c r="B13599" s="400" t="s">
        <v>19909</v>
      </c>
      <c r="C13599" s="399" t="s">
        <v>75</v>
      </c>
      <c r="D13599" s="401">
        <v>255.82</v>
      </c>
    </row>
    <row r="13600" spans="1:4" x14ac:dyDescent="0.25">
      <c r="A13600" s="399">
        <v>4750</v>
      </c>
      <c r="B13600" s="400" t="s">
        <v>19910</v>
      </c>
      <c r="C13600" s="399" t="s">
        <v>4</v>
      </c>
      <c r="D13600" s="401">
        <v>26.09</v>
      </c>
    </row>
    <row r="13601" spans="1:4" x14ac:dyDescent="0.25">
      <c r="A13601" s="399">
        <v>41065</v>
      </c>
      <c r="B13601" s="400" t="s">
        <v>19911</v>
      </c>
      <c r="C13601" s="399" t="s">
        <v>85</v>
      </c>
      <c r="D13601" s="401">
        <v>4570.16</v>
      </c>
    </row>
    <row r="13602" spans="1:4" x14ac:dyDescent="0.25">
      <c r="A13602" s="399">
        <v>34747</v>
      </c>
      <c r="B13602" s="400" t="s">
        <v>19912</v>
      </c>
      <c r="C13602" s="399" t="s">
        <v>74</v>
      </c>
      <c r="D13602" s="401">
        <v>130.99</v>
      </c>
    </row>
    <row r="13603" spans="1:4" x14ac:dyDescent="0.25">
      <c r="A13603" s="399">
        <v>4826</v>
      </c>
      <c r="B13603" s="400" t="s">
        <v>19913</v>
      </c>
      <c r="C13603" s="399" t="s">
        <v>74</v>
      </c>
      <c r="D13603" s="401">
        <v>140.84</v>
      </c>
    </row>
    <row r="13604" spans="1:4" x14ac:dyDescent="0.25">
      <c r="A13604" s="399">
        <v>41975</v>
      </c>
      <c r="B13604" s="400" t="s">
        <v>19914</v>
      </c>
      <c r="C13604" s="399" t="s">
        <v>75</v>
      </c>
      <c r="D13604" s="401">
        <v>94.34</v>
      </c>
    </row>
    <row r="13605" spans="1:4" x14ac:dyDescent="0.25">
      <c r="A13605" s="399">
        <v>4825</v>
      </c>
      <c r="B13605" s="400" t="s">
        <v>19915</v>
      </c>
      <c r="C13605" s="399" t="s">
        <v>74</v>
      </c>
      <c r="D13605" s="401">
        <v>194.95</v>
      </c>
    </row>
    <row r="13606" spans="1:4" x14ac:dyDescent="0.25">
      <c r="A13606" s="399">
        <v>34744</v>
      </c>
      <c r="B13606" s="400" t="s">
        <v>19916</v>
      </c>
      <c r="C13606" s="399" t="s">
        <v>75</v>
      </c>
      <c r="D13606" s="401">
        <v>37.200000000000003</v>
      </c>
    </row>
    <row r="13607" spans="1:4" x14ac:dyDescent="0.25">
      <c r="A13607" s="399">
        <v>39430</v>
      </c>
      <c r="B13607" s="400" t="s">
        <v>19917</v>
      </c>
      <c r="C13607" s="399" t="s">
        <v>16729</v>
      </c>
      <c r="D13607" s="401">
        <v>1.76</v>
      </c>
    </row>
    <row r="13608" spans="1:4" x14ac:dyDescent="0.25">
      <c r="A13608" s="399">
        <v>39573</v>
      </c>
      <c r="B13608" s="400" t="s">
        <v>19918</v>
      </c>
      <c r="C13608" s="399" t="s">
        <v>16729</v>
      </c>
      <c r="D13608" s="401">
        <v>1.73</v>
      </c>
    </row>
    <row r="13609" spans="1:4" x14ac:dyDescent="0.25">
      <c r="A13609" s="399">
        <v>38410</v>
      </c>
      <c r="B13609" s="400" t="s">
        <v>19919</v>
      </c>
      <c r="C13609" s="399" t="s">
        <v>16729</v>
      </c>
      <c r="D13609" s="401">
        <v>14642.93</v>
      </c>
    </row>
    <row r="13610" spans="1:4" x14ac:dyDescent="0.25">
      <c r="A13610" s="399">
        <v>43082</v>
      </c>
      <c r="B13610" s="400" t="s">
        <v>19920</v>
      </c>
      <c r="C13610" s="399" t="s">
        <v>69</v>
      </c>
      <c r="D13610" s="401">
        <v>10</v>
      </c>
    </row>
    <row r="13611" spans="1:4" x14ac:dyDescent="0.25">
      <c r="A13611" s="399">
        <v>43083</v>
      </c>
      <c r="B13611" s="400" t="s">
        <v>19921</v>
      </c>
      <c r="C13611" s="399" t="s">
        <v>69</v>
      </c>
      <c r="D13611" s="401">
        <v>8.66</v>
      </c>
    </row>
    <row r="13612" spans="1:4" x14ac:dyDescent="0.25">
      <c r="A13612" s="399">
        <v>40535</v>
      </c>
      <c r="B13612" s="400" t="s">
        <v>19922</v>
      </c>
      <c r="C13612" s="399" t="s">
        <v>69</v>
      </c>
      <c r="D13612" s="401">
        <v>8.66</v>
      </c>
    </row>
    <row r="13613" spans="1:4" x14ac:dyDescent="0.25">
      <c r="A13613" s="399">
        <v>40598</v>
      </c>
      <c r="B13613" s="400" t="s">
        <v>19923</v>
      </c>
      <c r="C13613" s="399" t="s">
        <v>69</v>
      </c>
      <c r="D13613" s="401">
        <v>8.4499999999999993</v>
      </c>
    </row>
    <row r="13614" spans="1:4" x14ac:dyDescent="0.25">
      <c r="A13614" s="399">
        <v>43692</v>
      </c>
      <c r="B13614" s="400" t="s">
        <v>19924</v>
      </c>
      <c r="C13614" s="399" t="s">
        <v>69</v>
      </c>
      <c r="D13614" s="401">
        <v>9.1199999999999992</v>
      </c>
    </row>
    <row r="13615" spans="1:4" x14ac:dyDescent="0.25">
      <c r="A13615" s="399">
        <v>43665</v>
      </c>
      <c r="B13615" s="400" t="s">
        <v>19925</v>
      </c>
      <c r="C13615" s="399" t="s">
        <v>69</v>
      </c>
      <c r="D13615" s="401">
        <v>8.59</v>
      </c>
    </row>
    <row r="13616" spans="1:4" x14ac:dyDescent="0.25">
      <c r="A13616" s="399">
        <v>10966</v>
      </c>
      <c r="B13616" s="400" t="s">
        <v>19926</v>
      </c>
      <c r="C13616" s="399" t="s">
        <v>69</v>
      </c>
      <c r="D13616" s="401">
        <v>9.1199999999999992</v>
      </c>
    </row>
    <row r="13617" spans="1:4" x14ac:dyDescent="0.25">
      <c r="A13617" s="399">
        <v>39427</v>
      </c>
      <c r="B13617" s="400" t="s">
        <v>19927</v>
      </c>
      <c r="C13617" s="399" t="s">
        <v>74</v>
      </c>
      <c r="D13617" s="401">
        <v>4.67</v>
      </c>
    </row>
    <row r="13618" spans="1:4" x14ac:dyDescent="0.25">
      <c r="A13618" s="399">
        <v>39424</v>
      </c>
      <c r="B13618" s="400" t="s">
        <v>19928</v>
      </c>
      <c r="C13618" s="399" t="s">
        <v>74</v>
      </c>
      <c r="D13618" s="401">
        <v>2.78</v>
      </c>
    </row>
    <row r="13619" spans="1:4" x14ac:dyDescent="0.25">
      <c r="A13619" s="399">
        <v>39425</v>
      </c>
      <c r="B13619" s="400" t="s">
        <v>19929</v>
      </c>
      <c r="C13619" s="399" t="s">
        <v>74</v>
      </c>
      <c r="D13619" s="401">
        <v>2.74</v>
      </c>
    </row>
    <row r="13620" spans="1:4" x14ac:dyDescent="0.25">
      <c r="A13620" s="399">
        <v>40664</v>
      </c>
      <c r="B13620" s="400" t="s">
        <v>19930</v>
      </c>
      <c r="C13620" s="399" t="s">
        <v>69</v>
      </c>
      <c r="D13620" s="401">
        <v>17.77</v>
      </c>
    </row>
    <row r="13621" spans="1:4" x14ac:dyDescent="0.25">
      <c r="A13621" s="399">
        <v>34360</v>
      </c>
      <c r="B13621" s="400" t="s">
        <v>19931</v>
      </c>
      <c r="C13621" s="399" t="s">
        <v>69</v>
      </c>
      <c r="D13621" s="401">
        <v>42.58</v>
      </c>
    </row>
    <row r="13622" spans="1:4" x14ac:dyDescent="0.25">
      <c r="A13622" s="399">
        <v>20259</v>
      </c>
      <c r="B13622" s="400" t="s">
        <v>19932</v>
      </c>
      <c r="C13622" s="399" t="s">
        <v>74</v>
      </c>
      <c r="D13622" s="401">
        <v>13.7</v>
      </c>
    </row>
    <row r="13623" spans="1:4" x14ac:dyDescent="0.25">
      <c r="A13623" s="399">
        <v>14077</v>
      </c>
      <c r="B13623" s="400" t="s">
        <v>19933</v>
      </c>
      <c r="C13623" s="399" t="s">
        <v>74</v>
      </c>
      <c r="D13623" s="401">
        <v>209.69</v>
      </c>
    </row>
    <row r="13624" spans="1:4" x14ac:dyDescent="0.25">
      <c r="A13624" s="399">
        <v>3678</v>
      </c>
      <c r="B13624" s="400" t="s">
        <v>19934</v>
      </c>
      <c r="C13624" s="399" t="s">
        <v>74</v>
      </c>
      <c r="D13624" s="401">
        <v>94.78</v>
      </c>
    </row>
    <row r="13625" spans="1:4" x14ac:dyDescent="0.25">
      <c r="A13625" s="399">
        <v>11552</v>
      </c>
      <c r="B13625" s="400" t="s">
        <v>19935</v>
      </c>
      <c r="C13625" s="399" t="s">
        <v>74</v>
      </c>
      <c r="D13625" s="401">
        <v>6.53</v>
      </c>
    </row>
    <row r="13626" spans="1:4" x14ac:dyDescent="0.25">
      <c r="A13626" s="399">
        <v>585</v>
      </c>
      <c r="B13626" s="400" t="s">
        <v>19936</v>
      </c>
      <c r="C13626" s="399" t="s">
        <v>69</v>
      </c>
      <c r="D13626" s="401">
        <v>34.06</v>
      </c>
    </row>
    <row r="13627" spans="1:4" x14ac:dyDescent="0.25">
      <c r="A13627" s="399">
        <v>39418</v>
      </c>
      <c r="B13627" s="400" t="s">
        <v>19937</v>
      </c>
      <c r="C13627" s="399" t="s">
        <v>74</v>
      </c>
      <c r="D13627" s="401">
        <v>5.21</v>
      </c>
    </row>
    <row r="13628" spans="1:4" x14ac:dyDescent="0.25">
      <c r="A13628" s="399">
        <v>39419</v>
      </c>
      <c r="B13628" s="400" t="s">
        <v>19938</v>
      </c>
      <c r="C13628" s="399" t="s">
        <v>74</v>
      </c>
      <c r="D13628" s="401">
        <v>6.35</v>
      </c>
    </row>
    <row r="13629" spans="1:4" x14ac:dyDescent="0.25">
      <c r="A13629" s="399">
        <v>39420</v>
      </c>
      <c r="B13629" s="400" t="s">
        <v>19939</v>
      </c>
      <c r="C13629" s="399" t="s">
        <v>74</v>
      </c>
      <c r="D13629" s="401">
        <v>7.01</v>
      </c>
    </row>
    <row r="13630" spans="1:4" x14ac:dyDescent="0.25">
      <c r="A13630" s="399">
        <v>39571</v>
      </c>
      <c r="B13630" s="400" t="s">
        <v>19940</v>
      </c>
      <c r="C13630" s="399" t="s">
        <v>74</v>
      </c>
      <c r="D13630" s="401">
        <v>4.24</v>
      </c>
    </row>
    <row r="13631" spans="1:4" x14ac:dyDescent="0.25">
      <c r="A13631" s="399">
        <v>39421</v>
      </c>
      <c r="B13631" s="400" t="s">
        <v>19941</v>
      </c>
      <c r="C13631" s="399" t="s">
        <v>74</v>
      </c>
      <c r="D13631" s="401">
        <v>6.17</v>
      </c>
    </row>
    <row r="13632" spans="1:4" x14ac:dyDescent="0.25">
      <c r="A13632" s="399">
        <v>39422</v>
      </c>
      <c r="B13632" s="400" t="s">
        <v>19942</v>
      </c>
      <c r="C13632" s="399" t="s">
        <v>74</v>
      </c>
      <c r="D13632" s="401">
        <v>7.21</v>
      </c>
    </row>
    <row r="13633" spans="1:4" x14ac:dyDescent="0.25">
      <c r="A13633" s="399">
        <v>39423</v>
      </c>
      <c r="B13633" s="400" t="s">
        <v>19943</v>
      </c>
      <c r="C13633" s="399" t="s">
        <v>74</v>
      </c>
      <c r="D13633" s="401">
        <v>8.3699999999999992</v>
      </c>
    </row>
    <row r="13634" spans="1:4" x14ac:dyDescent="0.25">
      <c r="A13634" s="399">
        <v>39426</v>
      </c>
      <c r="B13634" s="400" t="s">
        <v>19944</v>
      </c>
      <c r="C13634" s="399" t="s">
        <v>74</v>
      </c>
      <c r="D13634" s="401">
        <v>18.82</v>
      </c>
    </row>
    <row r="13635" spans="1:4" x14ac:dyDescent="0.25">
      <c r="A13635" s="399">
        <v>39429</v>
      </c>
      <c r="B13635" s="400" t="s">
        <v>19945</v>
      </c>
      <c r="C13635" s="399" t="s">
        <v>74</v>
      </c>
      <c r="D13635" s="401">
        <v>5.93</v>
      </c>
    </row>
    <row r="13636" spans="1:4" x14ac:dyDescent="0.25">
      <c r="A13636" s="399">
        <v>39428</v>
      </c>
      <c r="B13636" s="400" t="s">
        <v>19946</v>
      </c>
      <c r="C13636" s="399" t="s">
        <v>74</v>
      </c>
      <c r="D13636" s="401">
        <v>4.53</v>
      </c>
    </row>
    <row r="13637" spans="1:4" x14ac:dyDescent="0.25">
      <c r="A13637" s="399">
        <v>39572</v>
      </c>
      <c r="B13637" s="400" t="s">
        <v>19947</v>
      </c>
      <c r="C13637" s="399" t="s">
        <v>74</v>
      </c>
      <c r="D13637" s="401">
        <v>3.92</v>
      </c>
    </row>
    <row r="13638" spans="1:4" x14ac:dyDescent="0.25">
      <c r="A13638" s="399">
        <v>39570</v>
      </c>
      <c r="B13638" s="400" t="s">
        <v>19948</v>
      </c>
      <c r="C13638" s="399" t="s">
        <v>74</v>
      </c>
      <c r="D13638" s="401">
        <v>4.16</v>
      </c>
    </row>
    <row r="13639" spans="1:4" x14ac:dyDescent="0.25">
      <c r="A13639" s="399">
        <v>39569</v>
      </c>
      <c r="B13639" s="400" t="s">
        <v>19949</v>
      </c>
      <c r="C13639" s="399" t="s">
        <v>74</v>
      </c>
      <c r="D13639" s="401">
        <v>4.1100000000000003</v>
      </c>
    </row>
    <row r="13640" spans="1:4" x14ac:dyDescent="0.25">
      <c r="A13640" s="399">
        <v>39328</v>
      </c>
      <c r="B13640" s="400" t="s">
        <v>19950</v>
      </c>
      <c r="C13640" s="399" t="s">
        <v>74</v>
      </c>
      <c r="D13640" s="401">
        <v>4.25</v>
      </c>
    </row>
    <row r="13641" spans="1:4" x14ac:dyDescent="0.25">
      <c r="A13641" s="399">
        <v>39029</v>
      </c>
      <c r="B13641" s="400" t="s">
        <v>19951</v>
      </c>
      <c r="C13641" s="399" t="s">
        <v>74</v>
      </c>
      <c r="D13641" s="401">
        <v>13.28</v>
      </c>
    </row>
    <row r="13642" spans="1:4" x14ac:dyDescent="0.25">
      <c r="A13642" s="399">
        <v>39028</v>
      </c>
      <c r="B13642" s="400" t="s">
        <v>19952</v>
      </c>
      <c r="C13642" s="399" t="s">
        <v>74</v>
      </c>
      <c r="D13642" s="401">
        <v>7.73</v>
      </c>
    </row>
    <row r="13643" spans="1:4" x14ac:dyDescent="0.25">
      <c r="A13643" s="399">
        <v>38541</v>
      </c>
      <c r="B13643" s="400" t="s">
        <v>19953</v>
      </c>
      <c r="C13643" s="399" t="s">
        <v>16729</v>
      </c>
      <c r="D13643" s="401">
        <v>4648369.2300000004</v>
      </c>
    </row>
    <row r="13644" spans="1:4" x14ac:dyDescent="0.25">
      <c r="A13644" s="399">
        <v>38542</v>
      </c>
      <c r="B13644" s="400" t="s">
        <v>19954</v>
      </c>
      <c r="C13644" s="399" t="s">
        <v>16729</v>
      </c>
      <c r="D13644" s="401">
        <v>7127499.5099999998</v>
      </c>
    </row>
    <row r="13645" spans="1:4" x14ac:dyDescent="0.25">
      <c r="A13645" s="399">
        <v>45080</v>
      </c>
      <c r="B13645" s="400" t="s">
        <v>19955</v>
      </c>
      <c r="C13645" s="399" t="s">
        <v>16729</v>
      </c>
      <c r="D13645" s="401">
        <v>15435.9</v>
      </c>
    </row>
    <row r="13646" spans="1:4" x14ac:dyDescent="0.25">
      <c r="A13646" s="399">
        <v>38543</v>
      </c>
      <c r="B13646" s="400" t="s">
        <v>19956</v>
      </c>
      <c r="C13646" s="399" t="s">
        <v>16729</v>
      </c>
      <c r="D13646" s="401">
        <v>1451330.11</v>
      </c>
    </row>
    <row r="13647" spans="1:4" x14ac:dyDescent="0.25">
      <c r="A13647" s="399">
        <v>44002</v>
      </c>
      <c r="B13647" s="400" t="s">
        <v>19957</v>
      </c>
      <c r="C13647" s="399" t="s">
        <v>16729</v>
      </c>
      <c r="D13647" s="401">
        <v>6779078.3799999999</v>
      </c>
    </row>
    <row r="13648" spans="1:4" x14ac:dyDescent="0.25">
      <c r="A13648" s="399">
        <v>43886</v>
      </c>
      <c r="B13648" s="400" t="s">
        <v>19958</v>
      </c>
      <c r="C13648" s="399" t="s">
        <v>16729</v>
      </c>
      <c r="D13648" s="401">
        <v>3290015.52</v>
      </c>
    </row>
    <row r="13649" spans="1:4" x14ac:dyDescent="0.25">
      <c r="A13649" s="399">
        <v>40406</v>
      </c>
      <c r="B13649" s="400" t="s">
        <v>19959</v>
      </c>
      <c r="C13649" s="399" t="s">
        <v>16729</v>
      </c>
      <c r="D13649" s="401">
        <v>67598.240000000005</v>
      </c>
    </row>
    <row r="13650" spans="1:4" x14ac:dyDescent="0.25">
      <c r="A13650" s="399">
        <v>40789</v>
      </c>
      <c r="B13650" s="400" t="s">
        <v>19960</v>
      </c>
      <c r="C13650" s="399" t="s">
        <v>16729</v>
      </c>
      <c r="D13650" s="401">
        <v>9741.6</v>
      </c>
    </row>
    <row r="13651" spans="1:4" x14ac:dyDescent="0.25">
      <c r="A13651" s="399">
        <v>40791</v>
      </c>
      <c r="B13651" s="400" t="s">
        <v>19961</v>
      </c>
      <c r="C13651" s="399" t="s">
        <v>16729</v>
      </c>
      <c r="D13651" s="401">
        <v>30495.439999999999</v>
      </c>
    </row>
    <row r="13652" spans="1:4" x14ac:dyDescent="0.25">
      <c r="A13652" s="399">
        <v>44003</v>
      </c>
      <c r="B13652" s="400" t="s">
        <v>19962</v>
      </c>
      <c r="C13652" s="399" t="s">
        <v>16729</v>
      </c>
      <c r="D13652" s="401">
        <v>9420695.0299999993</v>
      </c>
    </row>
    <row r="13653" spans="1:4" x14ac:dyDescent="0.25">
      <c r="A13653" s="399">
        <v>44548</v>
      </c>
      <c r="B13653" s="400" t="s">
        <v>19963</v>
      </c>
      <c r="C13653" s="399" t="s">
        <v>16729</v>
      </c>
      <c r="D13653" s="401">
        <v>2881069.6</v>
      </c>
    </row>
    <row r="13654" spans="1:4" x14ac:dyDescent="0.25">
      <c r="A13654" s="399">
        <v>44550</v>
      </c>
      <c r="B13654" s="400" t="s">
        <v>19964</v>
      </c>
      <c r="C13654" s="399" t="s">
        <v>16729</v>
      </c>
      <c r="D13654" s="401">
        <v>9038908.9399999995</v>
      </c>
    </row>
    <row r="13655" spans="1:4" x14ac:dyDescent="0.25">
      <c r="A13655" s="399">
        <v>44549</v>
      </c>
      <c r="B13655" s="400" t="s">
        <v>19965</v>
      </c>
      <c r="C13655" s="399" t="s">
        <v>16729</v>
      </c>
      <c r="D13655" s="401">
        <v>6609702.1900000004</v>
      </c>
    </row>
    <row r="13656" spans="1:4" x14ac:dyDescent="0.25">
      <c r="A13656" s="399">
        <v>11651</v>
      </c>
      <c r="B13656" s="400" t="s">
        <v>19966</v>
      </c>
      <c r="C13656" s="399" t="s">
        <v>16729</v>
      </c>
      <c r="D13656" s="401">
        <v>16678.39</v>
      </c>
    </row>
    <row r="13657" spans="1:4" x14ac:dyDescent="0.25">
      <c r="A13657" s="399">
        <v>41982</v>
      </c>
      <c r="B13657" s="400" t="s">
        <v>19967</v>
      </c>
      <c r="C13657" s="399" t="s">
        <v>16729</v>
      </c>
      <c r="D13657" s="401">
        <v>1756050.56</v>
      </c>
    </row>
    <row r="13658" spans="1:4" x14ac:dyDescent="0.25">
      <c r="A13658" s="399">
        <v>39012</v>
      </c>
      <c r="B13658" s="400" t="s">
        <v>19968</v>
      </c>
      <c r="C13658" s="399" t="s">
        <v>16729</v>
      </c>
      <c r="D13658" s="401">
        <v>1030388.51</v>
      </c>
    </row>
    <row r="13659" spans="1:4" x14ac:dyDescent="0.25">
      <c r="A13659" s="399">
        <v>40435</v>
      </c>
      <c r="B13659" s="400" t="s">
        <v>19969</v>
      </c>
      <c r="C13659" s="399" t="s">
        <v>16729</v>
      </c>
      <c r="D13659" s="401">
        <v>1040466.16</v>
      </c>
    </row>
    <row r="13660" spans="1:4" x14ac:dyDescent="0.25">
      <c r="A13660" s="399">
        <v>45265</v>
      </c>
      <c r="B13660" s="400" t="s">
        <v>21641</v>
      </c>
      <c r="C13660" s="399" t="s">
        <v>13764</v>
      </c>
      <c r="D13660" s="401">
        <v>36.32</v>
      </c>
    </row>
    <row r="13661" spans="1:4" x14ac:dyDescent="0.25">
      <c r="A13661" s="399">
        <v>13617</v>
      </c>
      <c r="B13661" s="400" t="s">
        <v>19970</v>
      </c>
      <c r="C13661" s="399" t="s">
        <v>16729</v>
      </c>
      <c r="D13661" s="401">
        <v>99383.53</v>
      </c>
    </row>
    <row r="13662" spans="1:4" x14ac:dyDescent="0.25">
      <c r="A13662" s="399">
        <v>35274</v>
      </c>
      <c r="B13662" s="400" t="s">
        <v>19971</v>
      </c>
      <c r="C13662" s="399" t="s">
        <v>74</v>
      </c>
      <c r="D13662" s="401">
        <v>57.09</v>
      </c>
    </row>
    <row r="13663" spans="1:4" x14ac:dyDescent="0.25">
      <c r="A13663" s="399">
        <v>35275</v>
      </c>
      <c r="B13663" s="400" t="s">
        <v>19972</v>
      </c>
      <c r="C13663" s="399" t="s">
        <v>74</v>
      </c>
      <c r="D13663" s="401">
        <v>121.18</v>
      </c>
    </row>
    <row r="13664" spans="1:4" x14ac:dyDescent="0.25">
      <c r="A13664" s="399">
        <v>35276</v>
      </c>
      <c r="B13664" s="400" t="s">
        <v>19973</v>
      </c>
      <c r="C13664" s="399" t="s">
        <v>74</v>
      </c>
      <c r="D13664" s="401">
        <v>210.84</v>
      </c>
    </row>
    <row r="13665" spans="1:4" x14ac:dyDescent="0.25">
      <c r="A13665" s="399">
        <v>11091</v>
      </c>
      <c r="B13665" s="400" t="s">
        <v>19974</v>
      </c>
      <c r="C13665" s="399" t="s">
        <v>16729</v>
      </c>
      <c r="D13665" s="401">
        <v>1.83</v>
      </c>
    </row>
    <row r="13666" spans="1:4" x14ac:dyDescent="0.25">
      <c r="A13666" s="399">
        <v>37586</v>
      </c>
      <c r="B13666" s="400" t="s">
        <v>19975</v>
      </c>
      <c r="C13666" s="399" t="s">
        <v>13346</v>
      </c>
      <c r="D13666" s="401">
        <v>52.18</v>
      </c>
    </row>
    <row r="13667" spans="1:4" x14ac:dyDescent="0.25">
      <c r="A13667" s="399">
        <v>37395</v>
      </c>
      <c r="B13667" s="400" t="s">
        <v>19976</v>
      </c>
      <c r="C13667" s="399" t="s">
        <v>13346</v>
      </c>
      <c r="D13667" s="401">
        <v>44.86</v>
      </c>
    </row>
    <row r="13668" spans="1:4" x14ac:dyDescent="0.25">
      <c r="A13668" s="399">
        <v>14147</v>
      </c>
      <c r="B13668" s="400" t="s">
        <v>21730</v>
      </c>
      <c r="C13668" s="399" t="s">
        <v>13346</v>
      </c>
      <c r="D13668" s="401">
        <v>59.51</v>
      </c>
    </row>
    <row r="13669" spans="1:4" x14ac:dyDescent="0.25">
      <c r="A13669" s="399">
        <v>37396</v>
      </c>
      <c r="B13669" s="400" t="s">
        <v>21731</v>
      </c>
      <c r="C13669" s="399" t="s">
        <v>13346</v>
      </c>
      <c r="D13669" s="401">
        <v>36.71</v>
      </c>
    </row>
    <row r="13670" spans="1:4" x14ac:dyDescent="0.25">
      <c r="A13670" s="399">
        <v>37397</v>
      </c>
      <c r="B13670" s="400" t="s">
        <v>21732</v>
      </c>
      <c r="C13670" s="399" t="s">
        <v>13346</v>
      </c>
      <c r="D13670" s="401">
        <v>38.450000000000003</v>
      </c>
    </row>
    <row r="13671" spans="1:4" x14ac:dyDescent="0.25">
      <c r="A13671" s="399">
        <v>43606</v>
      </c>
      <c r="B13671" s="400" t="s">
        <v>19977</v>
      </c>
      <c r="C13671" s="399" t="s">
        <v>16729</v>
      </c>
      <c r="D13671" s="401">
        <v>7.83</v>
      </c>
    </row>
    <row r="13672" spans="1:4" x14ac:dyDescent="0.25">
      <c r="A13672" s="399">
        <v>444</v>
      </c>
      <c r="B13672" s="400" t="s">
        <v>19978</v>
      </c>
      <c r="C13672" s="399" t="s">
        <v>16729</v>
      </c>
      <c r="D13672" s="401">
        <v>24</v>
      </c>
    </row>
    <row r="13673" spans="1:4" x14ac:dyDescent="0.25">
      <c r="A13673" s="399">
        <v>445</v>
      </c>
      <c r="B13673" s="400" t="s">
        <v>19979</v>
      </c>
      <c r="C13673" s="399" t="s">
        <v>16729</v>
      </c>
      <c r="D13673" s="401">
        <v>32.85</v>
      </c>
    </row>
    <row r="13674" spans="1:4" x14ac:dyDescent="0.25">
      <c r="A13674" s="399">
        <v>4783</v>
      </c>
      <c r="B13674" s="400" t="s">
        <v>19980</v>
      </c>
      <c r="C13674" s="399" t="s">
        <v>4</v>
      </c>
      <c r="D13674" s="401">
        <v>26.09</v>
      </c>
    </row>
    <row r="13675" spans="1:4" x14ac:dyDescent="0.25">
      <c r="A13675" s="399">
        <v>41079</v>
      </c>
      <c r="B13675" s="400" t="s">
        <v>19981</v>
      </c>
      <c r="C13675" s="399" t="s">
        <v>85</v>
      </c>
      <c r="D13675" s="401">
        <v>4570.16</v>
      </c>
    </row>
    <row r="13676" spans="1:4" x14ac:dyDescent="0.25">
      <c r="A13676" s="399">
        <v>12874</v>
      </c>
      <c r="B13676" s="400" t="s">
        <v>19982</v>
      </c>
      <c r="C13676" s="399" t="s">
        <v>4</v>
      </c>
      <c r="D13676" s="401">
        <v>24.04</v>
      </c>
    </row>
    <row r="13677" spans="1:4" x14ac:dyDescent="0.25">
      <c r="A13677" s="399">
        <v>41082</v>
      </c>
      <c r="B13677" s="400" t="s">
        <v>19983</v>
      </c>
      <c r="C13677" s="399" t="s">
        <v>85</v>
      </c>
      <c r="D13677" s="401">
        <v>4214.63</v>
      </c>
    </row>
    <row r="13678" spans="1:4" x14ac:dyDescent="0.25">
      <c r="A13678" s="399">
        <v>4785</v>
      </c>
      <c r="B13678" s="400" t="s">
        <v>19984</v>
      </c>
      <c r="C13678" s="399" t="s">
        <v>4</v>
      </c>
      <c r="D13678" s="401">
        <v>26.09</v>
      </c>
    </row>
    <row r="13679" spans="1:4" x14ac:dyDescent="0.25">
      <c r="A13679" s="399">
        <v>41081</v>
      </c>
      <c r="B13679" s="400" t="s">
        <v>19985</v>
      </c>
      <c r="C13679" s="399" t="s">
        <v>85</v>
      </c>
      <c r="D13679" s="401">
        <v>4570.16</v>
      </c>
    </row>
    <row r="13680" spans="1:4" x14ac:dyDescent="0.25">
      <c r="A13680" s="399">
        <v>4801</v>
      </c>
      <c r="B13680" s="400" t="s">
        <v>19986</v>
      </c>
      <c r="C13680" s="399" t="s">
        <v>75</v>
      </c>
      <c r="D13680" s="401">
        <v>77.709999999999994</v>
      </c>
    </row>
    <row r="13681" spans="1:4" x14ac:dyDescent="0.25">
      <c r="A13681" s="399">
        <v>4794</v>
      </c>
      <c r="B13681" s="400" t="s">
        <v>19987</v>
      </c>
      <c r="C13681" s="399" t="s">
        <v>75</v>
      </c>
      <c r="D13681" s="401">
        <v>353.95</v>
      </c>
    </row>
    <row r="13682" spans="1:4" x14ac:dyDescent="0.25">
      <c r="A13682" s="399">
        <v>4796</v>
      </c>
      <c r="B13682" s="400" t="s">
        <v>19988</v>
      </c>
      <c r="C13682" s="399" t="s">
        <v>75</v>
      </c>
      <c r="D13682" s="401">
        <v>214.98</v>
      </c>
    </row>
    <row r="13683" spans="1:4" x14ac:dyDescent="0.25">
      <c r="A13683" s="399">
        <v>4800</v>
      </c>
      <c r="B13683" s="400" t="s">
        <v>19989</v>
      </c>
      <c r="C13683" s="399" t="s">
        <v>75</v>
      </c>
      <c r="D13683" s="401">
        <v>59.12</v>
      </c>
    </row>
    <row r="13684" spans="1:4" x14ac:dyDescent="0.25">
      <c r="A13684" s="399">
        <v>4795</v>
      </c>
      <c r="B13684" s="400" t="s">
        <v>19990</v>
      </c>
      <c r="C13684" s="399" t="s">
        <v>75</v>
      </c>
      <c r="D13684" s="401">
        <v>344.55</v>
      </c>
    </row>
    <row r="13685" spans="1:4" x14ac:dyDescent="0.25">
      <c r="A13685" s="399">
        <v>39694</v>
      </c>
      <c r="B13685" s="400" t="s">
        <v>19991</v>
      </c>
      <c r="C13685" s="399" t="s">
        <v>75</v>
      </c>
      <c r="D13685" s="401">
        <v>428.63</v>
      </c>
    </row>
    <row r="13686" spans="1:4" x14ac:dyDescent="0.25">
      <c r="A13686" s="399">
        <v>1292</v>
      </c>
      <c r="B13686" s="400" t="s">
        <v>19992</v>
      </c>
      <c r="C13686" s="399" t="s">
        <v>75</v>
      </c>
      <c r="D13686" s="401">
        <v>33.33</v>
      </c>
    </row>
    <row r="13687" spans="1:4" x14ac:dyDescent="0.25">
      <c r="A13687" s="399">
        <v>1287</v>
      </c>
      <c r="B13687" s="400" t="s">
        <v>19993</v>
      </c>
      <c r="C13687" s="399" t="s">
        <v>75</v>
      </c>
      <c r="D13687" s="401">
        <v>26.68</v>
      </c>
    </row>
    <row r="13688" spans="1:4" x14ac:dyDescent="0.25">
      <c r="A13688" s="399">
        <v>4786</v>
      </c>
      <c r="B13688" s="400" t="s">
        <v>19994</v>
      </c>
      <c r="C13688" s="399" t="s">
        <v>75</v>
      </c>
      <c r="D13688" s="401">
        <v>108.5</v>
      </c>
    </row>
    <row r="13689" spans="1:4" x14ac:dyDescent="0.25">
      <c r="A13689" s="399">
        <v>10840</v>
      </c>
      <c r="B13689" s="400" t="s">
        <v>19995</v>
      </c>
      <c r="C13689" s="399" t="s">
        <v>75</v>
      </c>
      <c r="D13689" s="401">
        <v>475</v>
      </c>
    </row>
    <row r="13690" spans="1:4" x14ac:dyDescent="0.25">
      <c r="A13690" s="399">
        <v>10841</v>
      </c>
      <c r="B13690" s="400" t="s">
        <v>19996</v>
      </c>
      <c r="C13690" s="399" t="s">
        <v>75</v>
      </c>
      <c r="D13690" s="401">
        <v>358.49</v>
      </c>
    </row>
    <row r="13691" spans="1:4" x14ac:dyDescent="0.25">
      <c r="A13691" s="399">
        <v>44540</v>
      </c>
      <c r="B13691" s="400" t="s">
        <v>19997</v>
      </c>
      <c r="C13691" s="399" t="s">
        <v>75</v>
      </c>
      <c r="D13691" s="401">
        <v>458.07</v>
      </c>
    </row>
    <row r="13692" spans="1:4" x14ac:dyDescent="0.25">
      <c r="A13692" s="399">
        <v>10842</v>
      </c>
      <c r="B13692" s="400" t="s">
        <v>19998</v>
      </c>
      <c r="C13692" s="399" t="s">
        <v>75</v>
      </c>
      <c r="D13692" s="401">
        <v>517.80999999999995</v>
      </c>
    </row>
    <row r="13693" spans="1:4" x14ac:dyDescent="0.25">
      <c r="A13693" s="399">
        <v>45190</v>
      </c>
      <c r="B13693" s="400" t="s">
        <v>19999</v>
      </c>
      <c r="C13693" s="399" t="s">
        <v>75</v>
      </c>
      <c r="D13693" s="401">
        <v>55.03</v>
      </c>
    </row>
    <row r="13694" spans="1:4" x14ac:dyDescent="0.25">
      <c r="A13694" s="399">
        <v>45191</v>
      </c>
      <c r="B13694" s="400" t="s">
        <v>20000</v>
      </c>
      <c r="C13694" s="399" t="s">
        <v>75</v>
      </c>
      <c r="D13694" s="401">
        <v>93.36</v>
      </c>
    </row>
    <row r="13695" spans="1:4" x14ac:dyDescent="0.25">
      <c r="A13695" s="399">
        <v>38180</v>
      </c>
      <c r="B13695" s="400" t="s">
        <v>20001</v>
      </c>
      <c r="C13695" s="399" t="s">
        <v>75</v>
      </c>
      <c r="D13695" s="401">
        <v>173.09</v>
      </c>
    </row>
    <row r="13696" spans="1:4" x14ac:dyDescent="0.25">
      <c r="A13696" s="399">
        <v>40648</v>
      </c>
      <c r="B13696" s="400" t="s">
        <v>20002</v>
      </c>
      <c r="C13696" s="399" t="s">
        <v>75</v>
      </c>
      <c r="D13696" s="401">
        <v>208.32</v>
      </c>
    </row>
    <row r="13697" spans="1:4" x14ac:dyDescent="0.25">
      <c r="A13697" s="399">
        <v>40649</v>
      </c>
      <c r="B13697" s="400" t="s">
        <v>20003</v>
      </c>
      <c r="C13697" s="399" t="s">
        <v>75</v>
      </c>
      <c r="D13697" s="401">
        <v>121.34</v>
      </c>
    </row>
    <row r="13698" spans="1:4" x14ac:dyDescent="0.25">
      <c r="A13698" s="399">
        <v>40650</v>
      </c>
      <c r="B13698" s="400" t="s">
        <v>20004</v>
      </c>
      <c r="C13698" s="399" t="s">
        <v>75</v>
      </c>
      <c r="D13698" s="401">
        <v>156.24</v>
      </c>
    </row>
    <row r="13699" spans="1:4" x14ac:dyDescent="0.25">
      <c r="A13699" s="399">
        <v>40651</v>
      </c>
      <c r="B13699" s="400" t="s">
        <v>20005</v>
      </c>
      <c r="C13699" s="399" t="s">
        <v>75</v>
      </c>
      <c r="D13699" s="401">
        <v>288.17</v>
      </c>
    </row>
    <row r="13700" spans="1:4" x14ac:dyDescent="0.25">
      <c r="A13700" s="399">
        <v>40652</v>
      </c>
      <c r="B13700" s="400" t="s">
        <v>20006</v>
      </c>
      <c r="C13700" s="399" t="s">
        <v>75</v>
      </c>
      <c r="D13700" s="401">
        <v>154.5</v>
      </c>
    </row>
    <row r="13701" spans="1:4" x14ac:dyDescent="0.25">
      <c r="A13701" s="399">
        <v>40647</v>
      </c>
      <c r="B13701" s="400" t="s">
        <v>20007</v>
      </c>
      <c r="C13701" s="399" t="s">
        <v>75</v>
      </c>
      <c r="D13701" s="401">
        <v>170.12</v>
      </c>
    </row>
    <row r="13702" spans="1:4" x14ac:dyDescent="0.25">
      <c r="A13702" s="399">
        <v>40653</v>
      </c>
      <c r="B13702" s="400" t="s">
        <v>20008</v>
      </c>
      <c r="C13702" s="399" t="s">
        <v>75</v>
      </c>
      <c r="D13702" s="401">
        <v>130.19999999999999</v>
      </c>
    </row>
    <row r="13703" spans="1:4" x14ac:dyDescent="0.25">
      <c r="A13703" s="399">
        <v>38135</v>
      </c>
      <c r="B13703" s="400" t="s">
        <v>20009</v>
      </c>
      <c r="C13703" s="399" t="s">
        <v>75</v>
      </c>
      <c r="D13703" s="401">
        <v>113.46</v>
      </c>
    </row>
    <row r="13704" spans="1:4" x14ac:dyDescent="0.25">
      <c r="A13704" s="399">
        <v>36178</v>
      </c>
      <c r="B13704" s="400" t="s">
        <v>20010</v>
      </c>
      <c r="C13704" s="399" t="s">
        <v>16729</v>
      </c>
      <c r="D13704" s="401">
        <v>18.97</v>
      </c>
    </row>
    <row r="13705" spans="1:4" x14ac:dyDescent="0.25">
      <c r="A13705" s="399">
        <v>38181</v>
      </c>
      <c r="B13705" s="400" t="s">
        <v>20011</v>
      </c>
      <c r="C13705" s="399" t="s">
        <v>75</v>
      </c>
      <c r="D13705" s="401">
        <v>236.29</v>
      </c>
    </row>
    <row r="13706" spans="1:4" x14ac:dyDescent="0.25">
      <c r="A13706" s="399">
        <v>38182</v>
      </c>
      <c r="B13706" s="400" t="s">
        <v>20012</v>
      </c>
      <c r="C13706" s="399" t="s">
        <v>75</v>
      </c>
      <c r="D13706" s="401">
        <v>225.08</v>
      </c>
    </row>
    <row r="13707" spans="1:4" x14ac:dyDescent="0.25">
      <c r="A13707" s="399">
        <v>38186</v>
      </c>
      <c r="B13707" s="400" t="s">
        <v>20013</v>
      </c>
      <c r="C13707" s="399" t="s">
        <v>75</v>
      </c>
      <c r="D13707" s="401">
        <v>585.04999999999995</v>
      </c>
    </row>
    <row r="13708" spans="1:4" x14ac:dyDescent="0.25">
      <c r="A13708" s="399">
        <v>38185</v>
      </c>
      <c r="B13708" s="400" t="s">
        <v>20014</v>
      </c>
      <c r="C13708" s="399" t="s">
        <v>75</v>
      </c>
      <c r="D13708" s="401">
        <v>520.9</v>
      </c>
    </row>
    <row r="13709" spans="1:4" x14ac:dyDescent="0.25">
      <c r="A13709" s="399">
        <v>40654</v>
      </c>
      <c r="B13709" s="400" t="s">
        <v>20015</v>
      </c>
      <c r="C13709" s="399" t="s">
        <v>75</v>
      </c>
      <c r="D13709" s="401">
        <v>202.24</v>
      </c>
    </row>
    <row r="13710" spans="1:4" x14ac:dyDescent="0.25">
      <c r="A13710" s="399">
        <v>44541</v>
      </c>
      <c r="B13710" s="400" t="s">
        <v>20016</v>
      </c>
      <c r="C13710" s="399" t="s">
        <v>75</v>
      </c>
      <c r="D13710" s="401">
        <v>378.4</v>
      </c>
    </row>
    <row r="13711" spans="1:4" x14ac:dyDescent="0.25">
      <c r="A13711" s="399">
        <v>4822</v>
      </c>
      <c r="B13711" s="400" t="s">
        <v>20017</v>
      </c>
      <c r="C13711" s="399" t="s">
        <v>75</v>
      </c>
      <c r="D13711" s="401">
        <v>539.63</v>
      </c>
    </row>
    <row r="13712" spans="1:4" x14ac:dyDescent="0.25">
      <c r="A13712" s="399">
        <v>4818</v>
      </c>
      <c r="B13712" s="400" t="s">
        <v>20018</v>
      </c>
      <c r="C13712" s="399" t="s">
        <v>75</v>
      </c>
      <c r="D13712" s="401">
        <v>554.66999999999996</v>
      </c>
    </row>
    <row r="13713" spans="1:4" x14ac:dyDescent="0.25">
      <c r="A13713" s="399">
        <v>39567</v>
      </c>
      <c r="B13713" s="400" t="s">
        <v>20019</v>
      </c>
      <c r="C13713" s="399" t="s">
        <v>75</v>
      </c>
      <c r="D13713" s="401">
        <v>41.67</v>
      </c>
    </row>
    <row r="13714" spans="1:4" x14ac:dyDescent="0.25">
      <c r="A13714" s="399">
        <v>39566</v>
      </c>
      <c r="B13714" s="400" t="s">
        <v>20020</v>
      </c>
      <c r="C13714" s="399" t="s">
        <v>75</v>
      </c>
      <c r="D13714" s="401">
        <v>44.11</v>
      </c>
    </row>
    <row r="13715" spans="1:4" x14ac:dyDescent="0.25">
      <c r="A13715" s="399">
        <v>39416</v>
      </c>
      <c r="B13715" s="400" t="s">
        <v>20021</v>
      </c>
      <c r="C13715" s="399" t="s">
        <v>75</v>
      </c>
      <c r="D13715" s="401">
        <v>26.88</v>
      </c>
    </row>
    <row r="13716" spans="1:4" x14ac:dyDescent="0.25">
      <c r="A13716" s="399">
        <v>39417</v>
      </c>
      <c r="B13716" s="400" t="s">
        <v>20022</v>
      </c>
      <c r="C13716" s="399" t="s">
        <v>75</v>
      </c>
      <c r="D13716" s="401">
        <v>26.22</v>
      </c>
    </row>
    <row r="13717" spans="1:4" x14ac:dyDescent="0.25">
      <c r="A13717" s="399">
        <v>43742</v>
      </c>
      <c r="B13717" s="400" t="s">
        <v>20023</v>
      </c>
      <c r="C13717" s="399" t="s">
        <v>75</v>
      </c>
      <c r="D13717" s="401">
        <v>28.28</v>
      </c>
    </row>
    <row r="13718" spans="1:4" x14ac:dyDescent="0.25">
      <c r="A13718" s="399">
        <v>39414</v>
      </c>
      <c r="B13718" s="400" t="s">
        <v>20024</v>
      </c>
      <c r="C13718" s="399" t="s">
        <v>75</v>
      </c>
      <c r="D13718" s="401">
        <v>25.46</v>
      </c>
    </row>
    <row r="13719" spans="1:4" x14ac:dyDescent="0.25">
      <c r="A13719" s="399">
        <v>39415</v>
      </c>
      <c r="B13719" s="400" t="s">
        <v>20025</v>
      </c>
      <c r="C13719" s="399" t="s">
        <v>75</v>
      </c>
      <c r="D13719" s="401">
        <v>21.94</v>
      </c>
    </row>
    <row r="13720" spans="1:4" x14ac:dyDescent="0.25">
      <c r="A13720" s="399">
        <v>43740</v>
      </c>
      <c r="B13720" s="400" t="s">
        <v>20026</v>
      </c>
      <c r="C13720" s="399" t="s">
        <v>75</v>
      </c>
      <c r="D13720" s="401">
        <v>26.8</v>
      </c>
    </row>
    <row r="13721" spans="1:4" x14ac:dyDescent="0.25">
      <c r="A13721" s="399">
        <v>39412</v>
      </c>
      <c r="B13721" s="400" t="s">
        <v>20027</v>
      </c>
      <c r="C13721" s="399" t="s">
        <v>75</v>
      </c>
      <c r="D13721" s="401">
        <v>18.38</v>
      </c>
    </row>
    <row r="13722" spans="1:4" x14ac:dyDescent="0.25">
      <c r="A13722" s="399">
        <v>39413</v>
      </c>
      <c r="B13722" s="400" t="s">
        <v>20028</v>
      </c>
      <c r="C13722" s="399" t="s">
        <v>75</v>
      </c>
      <c r="D13722" s="401">
        <v>19.87</v>
      </c>
    </row>
    <row r="13723" spans="1:4" x14ac:dyDescent="0.25">
      <c r="A13723" s="399">
        <v>43741</v>
      </c>
      <c r="B13723" s="400" t="s">
        <v>20029</v>
      </c>
      <c r="C13723" s="399" t="s">
        <v>75</v>
      </c>
      <c r="D13723" s="401">
        <v>21.19</v>
      </c>
    </row>
    <row r="13724" spans="1:4" x14ac:dyDescent="0.25">
      <c r="A13724" s="399">
        <v>11062</v>
      </c>
      <c r="B13724" s="400" t="s">
        <v>20030</v>
      </c>
      <c r="C13724" s="399" t="s">
        <v>75</v>
      </c>
      <c r="D13724" s="401">
        <v>45.27</v>
      </c>
    </row>
    <row r="13725" spans="1:4" x14ac:dyDescent="0.25">
      <c r="A13725" s="399">
        <v>11063</v>
      </c>
      <c r="B13725" s="400" t="s">
        <v>20031</v>
      </c>
      <c r="C13725" s="399" t="s">
        <v>75</v>
      </c>
      <c r="D13725" s="401">
        <v>27.71</v>
      </c>
    </row>
    <row r="13726" spans="1:4" x14ac:dyDescent="0.25">
      <c r="A13726" s="399">
        <v>13521</v>
      </c>
      <c r="B13726" s="400" t="s">
        <v>20032</v>
      </c>
      <c r="C13726" s="399" t="s">
        <v>16729</v>
      </c>
      <c r="D13726" s="401">
        <v>132</v>
      </c>
    </row>
    <row r="13727" spans="1:4" x14ac:dyDescent="0.25">
      <c r="A13727" s="399">
        <v>10851</v>
      </c>
      <c r="B13727" s="400" t="s">
        <v>20033</v>
      </c>
      <c r="C13727" s="399" t="s">
        <v>16729</v>
      </c>
      <c r="D13727" s="401">
        <v>64.39</v>
      </c>
    </row>
    <row r="13728" spans="1:4" x14ac:dyDescent="0.25">
      <c r="A13728" s="399">
        <v>39515</v>
      </c>
      <c r="B13728" s="400" t="s">
        <v>20034</v>
      </c>
      <c r="C13728" s="399" t="s">
        <v>16729</v>
      </c>
      <c r="D13728" s="401">
        <v>63.45</v>
      </c>
    </row>
    <row r="13729" spans="1:4" x14ac:dyDescent="0.25">
      <c r="A13729" s="399">
        <v>39516</v>
      </c>
      <c r="B13729" s="400" t="s">
        <v>20035</v>
      </c>
      <c r="C13729" s="399" t="s">
        <v>16729</v>
      </c>
      <c r="D13729" s="401">
        <v>53.49</v>
      </c>
    </row>
    <row r="13730" spans="1:4" x14ac:dyDescent="0.25">
      <c r="A13730" s="399">
        <v>39514</v>
      </c>
      <c r="B13730" s="400" t="s">
        <v>20036</v>
      </c>
      <c r="C13730" s="399" t="s">
        <v>16729</v>
      </c>
      <c r="D13730" s="401">
        <v>33.28</v>
      </c>
    </row>
    <row r="13731" spans="1:4" x14ac:dyDescent="0.25">
      <c r="A13731" s="399">
        <v>4812</v>
      </c>
      <c r="B13731" s="400" t="s">
        <v>20037</v>
      </c>
      <c r="C13731" s="399" t="s">
        <v>75</v>
      </c>
      <c r="D13731" s="401">
        <v>11.02</v>
      </c>
    </row>
    <row r="13732" spans="1:4" x14ac:dyDescent="0.25">
      <c r="A13732" s="399">
        <v>10849</v>
      </c>
      <c r="B13732" s="400" t="s">
        <v>20038</v>
      </c>
      <c r="C13732" s="399" t="s">
        <v>16729</v>
      </c>
      <c r="D13732" s="401">
        <v>1920.01</v>
      </c>
    </row>
    <row r="13733" spans="1:4" x14ac:dyDescent="0.25">
      <c r="A13733" s="399">
        <v>10848</v>
      </c>
      <c r="B13733" s="400" t="s">
        <v>20039</v>
      </c>
      <c r="C13733" s="399" t="s">
        <v>16729</v>
      </c>
      <c r="D13733" s="401">
        <v>1206.01</v>
      </c>
    </row>
    <row r="13734" spans="1:4" x14ac:dyDescent="0.25">
      <c r="A13734" s="399">
        <v>4813</v>
      </c>
      <c r="B13734" s="400" t="s">
        <v>20040</v>
      </c>
      <c r="C13734" s="399" t="s">
        <v>75</v>
      </c>
      <c r="D13734" s="401">
        <v>400</v>
      </c>
    </row>
    <row r="13735" spans="1:4" x14ac:dyDescent="0.25">
      <c r="A13735" s="399">
        <v>37560</v>
      </c>
      <c r="B13735" s="400" t="s">
        <v>20041</v>
      </c>
      <c r="C13735" s="399" t="s">
        <v>16729</v>
      </c>
      <c r="D13735" s="401">
        <v>43.11</v>
      </c>
    </row>
    <row r="13736" spans="1:4" x14ac:dyDescent="0.25">
      <c r="A13736" s="399">
        <v>37557</v>
      </c>
      <c r="B13736" s="400" t="s">
        <v>20042</v>
      </c>
      <c r="C13736" s="399" t="s">
        <v>16729</v>
      </c>
      <c r="D13736" s="401">
        <v>13.09</v>
      </c>
    </row>
    <row r="13737" spans="1:4" x14ac:dyDescent="0.25">
      <c r="A13737" s="399">
        <v>37556</v>
      </c>
      <c r="B13737" s="400" t="s">
        <v>20043</v>
      </c>
      <c r="C13737" s="399" t="s">
        <v>16729</v>
      </c>
      <c r="D13737" s="401">
        <v>25.33</v>
      </c>
    </row>
    <row r="13738" spans="1:4" x14ac:dyDescent="0.25">
      <c r="A13738" s="399">
        <v>37559</v>
      </c>
      <c r="B13738" s="400" t="s">
        <v>20044</v>
      </c>
      <c r="C13738" s="399" t="s">
        <v>16729</v>
      </c>
      <c r="D13738" s="401">
        <v>31.07</v>
      </c>
    </row>
    <row r="13739" spans="1:4" x14ac:dyDescent="0.25">
      <c r="A13739" s="399">
        <v>37539</v>
      </c>
      <c r="B13739" s="400" t="s">
        <v>20045</v>
      </c>
      <c r="C13739" s="399" t="s">
        <v>16729</v>
      </c>
      <c r="D13739" s="401">
        <v>21.9</v>
      </c>
    </row>
    <row r="13740" spans="1:4" x14ac:dyDescent="0.25">
      <c r="A13740" s="399">
        <v>37558</v>
      </c>
      <c r="B13740" s="400" t="s">
        <v>20046</v>
      </c>
      <c r="C13740" s="399" t="s">
        <v>16729</v>
      </c>
      <c r="D13740" s="401">
        <v>40.83</v>
      </c>
    </row>
    <row r="13741" spans="1:4" x14ac:dyDescent="0.25">
      <c r="A13741" s="399">
        <v>34723</v>
      </c>
      <c r="B13741" s="400" t="s">
        <v>20047</v>
      </c>
      <c r="C13741" s="399" t="s">
        <v>75</v>
      </c>
      <c r="D13741" s="401">
        <v>924</v>
      </c>
    </row>
    <row r="13742" spans="1:4" x14ac:dyDescent="0.25">
      <c r="A13742" s="399">
        <v>34721</v>
      </c>
      <c r="B13742" s="400" t="s">
        <v>20048</v>
      </c>
      <c r="C13742" s="399" t="s">
        <v>75</v>
      </c>
      <c r="D13742" s="401">
        <v>1152.01</v>
      </c>
    </row>
    <row r="13743" spans="1:4" x14ac:dyDescent="0.25">
      <c r="A13743" s="399">
        <v>4309</v>
      </c>
      <c r="B13743" s="400" t="s">
        <v>20049</v>
      </c>
      <c r="C13743" s="399" t="s">
        <v>16729</v>
      </c>
      <c r="D13743" s="401">
        <v>8.2100000000000009</v>
      </c>
    </row>
    <row r="13744" spans="1:4" x14ac:dyDescent="0.25">
      <c r="A13744" s="399">
        <v>4307</v>
      </c>
      <c r="B13744" s="400" t="s">
        <v>20050</v>
      </c>
      <c r="C13744" s="399" t="s">
        <v>16729</v>
      </c>
      <c r="D13744" s="401">
        <v>14.04</v>
      </c>
    </row>
    <row r="13745" spans="1:4" x14ac:dyDescent="0.25">
      <c r="A13745" s="399">
        <v>10850</v>
      </c>
      <c r="B13745" s="400" t="s">
        <v>20051</v>
      </c>
      <c r="C13745" s="399" t="s">
        <v>16729</v>
      </c>
      <c r="D13745" s="401">
        <v>60</v>
      </c>
    </row>
    <row r="13746" spans="1:4" x14ac:dyDescent="0.25">
      <c r="A13746" s="399">
        <v>42438</v>
      </c>
      <c r="B13746" s="400" t="s">
        <v>20052</v>
      </c>
      <c r="C13746" s="399" t="s">
        <v>16729</v>
      </c>
      <c r="D13746" s="401">
        <v>2090.75</v>
      </c>
    </row>
    <row r="13747" spans="1:4" x14ac:dyDescent="0.25">
      <c r="A13747" s="399">
        <v>4792</v>
      </c>
      <c r="B13747" s="400" t="s">
        <v>20053</v>
      </c>
      <c r="C13747" s="399" t="s">
        <v>75</v>
      </c>
      <c r="D13747" s="401">
        <v>166.16</v>
      </c>
    </row>
    <row r="13748" spans="1:4" x14ac:dyDescent="0.25">
      <c r="A13748" s="399">
        <v>4790</v>
      </c>
      <c r="B13748" s="400" t="s">
        <v>20054</v>
      </c>
      <c r="C13748" s="399" t="s">
        <v>75</v>
      </c>
      <c r="D13748" s="401">
        <v>99.9</v>
      </c>
    </row>
    <row r="13749" spans="1:4" x14ac:dyDescent="0.25">
      <c r="A13749" s="399">
        <v>40671</v>
      </c>
      <c r="B13749" s="400" t="s">
        <v>20055</v>
      </c>
      <c r="C13749" s="399" t="s">
        <v>75</v>
      </c>
      <c r="D13749" s="401">
        <v>118.28</v>
      </c>
    </row>
    <row r="13750" spans="1:4" x14ac:dyDescent="0.25">
      <c r="A13750" s="399">
        <v>7552</v>
      </c>
      <c r="B13750" s="400" t="s">
        <v>20056</v>
      </c>
      <c r="C13750" s="399" t="s">
        <v>16729</v>
      </c>
      <c r="D13750" s="401">
        <v>19.920000000000002</v>
      </c>
    </row>
    <row r="13751" spans="1:4" x14ac:dyDescent="0.25">
      <c r="A13751" s="399">
        <v>4893</v>
      </c>
      <c r="B13751" s="400" t="s">
        <v>20057</v>
      </c>
      <c r="C13751" s="399" t="s">
        <v>16729</v>
      </c>
      <c r="D13751" s="401">
        <v>14.7</v>
      </c>
    </row>
    <row r="13752" spans="1:4" x14ac:dyDescent="0.25">
      <c r="A13752" s="399">
        <v>4894</v>
      </c>
      <c r="B13752" s="400" t="s">
        <v>20058</v>
      </c>
      <c r="C13752" s="399" t="s">
        <v>16729</v>
      </c>
      <c r="D13752" s="401">
        <v>12.61</v>
      </c>
    </row>
    <row r="13753" spans="1:4" x14ac:dyDescent="0.25">
      <c r="A13753" s="399">
        <v>4890</v>
      </c>
      <c r="B13753" s="400" t="s">
        <v>20059</v>
      </c>
      <c r="C13753" s="399" t="s">
        <v>16729</v>
      </c>
      <c r="D13753" s="401">
        <v>8.07</v>
      </c>
    </row>
    <row r="13754" spans="1:4" x14ac:dyDescent="0.25">
      <c r="A13754" s="399">
        <v>4888</v>
      </c>
      <c r="B13754" s="400" t="s">
        <v>20060</v>
      </c>
      <c r="C13754" s="399" t="s">
        <v>16729</v>
      </c>
      <c r="D13754" s="401">
        <v>4.29</v>
      </c>
    </row>
    <row r="13755" spans="1:4" x14ac:dyDescent="0.25">
      <c r="A13755" s="399">
        <v>12411</v>
      </c>
      <c r="B13755" s="400" t="s">
        <v>20061</v>
      </c>
      <c r="C13755" s="399" t="s">
        <v>16729</v>
      </c>
      <c r="D13755" s="401">
        <v>43.46</v>
      </c>
    </row>
    <row r="13756" spans="1:4" x14ac:dyDescent="0.25">
      <c r="A13756" s="399">
        <v>4891</v>
      </c>
      <c r="B13756" s="400" t="s">
        <v>20062</v>
      </c>
      <c r="C13756" s="399" t="s">
        <v>16729</v>
      </c>
      <c r="D13756" s="401">
        <v>21.73</v>
      </c>
    </row>
    <row r="13757" spans="1:4" x14ac:dyDescent="0.25">
      <c r="A13757" s="399">
        <v>4892</v>
      </c>
      <c r="B13757" s="400" t="s">
        <v>20063</v>
      </c>
      <c r="C13757" s="399" t="s">
        <v>16729</v>
      </c>
      <c r="D13757" s="401">
        <v>60.85</v>
      </c>
    </row>
    <row r="13758" spans="1:4" x14ac:dyDescent="0.25">
      <c r="A13758" s="399">
        <v>4889</v>
      </c>
      <c r="B13758" s="400" t="s">
        <v>20064</v>
      </c>
      <c r="C13758" s="399" t="s">
        <v>16729</v>
      </c>
      <c r="D13758" s="401">
        <v>5.81</v>
      </c>
    </row>
    <row r="13759" spans="1:4" x14ac:dyDescent="0.25">
      <c r="A13759" s="399">
        <v>12412</v>
      </c>
      <c r="B13759" s="400" t="s">
        <v>20065</v>
      </c>
      <c r="C13759" s="399" t="s">
        <v>16729</v>
      </c>
      <c r="D13759" s="401">
        <v>113.09</v>
      </c>
    </row>
    <row r="13760" spans="1:4" x14ac:dyDescent="0.25">
      <c r="A13760" s="399">
        <v>4907</v>
      </c>
      <c r="B13760" s="400" t="s">
        <v>20066</v>
      </c>
      <c r="C13760" s="399" t="s">
        <v>16729</v>
      </c>
      <c r="D13760" s="401">
        <v>22.44</v>
      </c>
    </row>
    <row r="13761" spans="1:4" x14ac:dyDescent="0.25">
      <c r="A13761" s="399">
        <v>4902</v>
      </c>
      <c r="B13761" s="400" t="s">
        <v>20067</v>
      </c>
      <c r="C13761" s="399" t="s">
        <v>16729</v>
      </c>
      <c r="D13761" s="401">
        <v>58.22</v>
      </c>
    </row>
    <row r="13762" spans="1:4" x14ac:dyDescent="0.25">
      <c r="A13762" s="399">
        <v>4741</v>
      </c>
      <c r="B13762" s="400" t="s">
        <v>20068</v>
      </c>
      <c r="C13762" s="399" t="s">
        <v>71</v>
      </c>
      <c r="D13762" s="401">
        <v>73.47</v>
      </c>
    </row>
    <row r="13763" spans="1:4" x14ac:dyDescent="0.25">
      <c r="A13763" s="399">
        <v>4752</v>
      </c>
      <c r="B13763" s="400" t="s">
        <v>20069</v>
      </c>
      <c r="C13763" s="399" t="s">
        <v>4</v>
      </c>
      <c r="D13763" s="401">
        <v>26.54</v>
      </c>
    </row>
    <row r="13764" spans="1:4" x14ac:dyDescent="0.25">
      <c r="A13764" s="399">
        <v>41091</v>
      </c>
      <c r="B13764" s="400" t="s">
        <v>20070</v>
      </c>
      <c r="C13764" s="399" t="s">
        <v>85</v>
      </c>
      <c r="D13764" s="401">
        <v>4650.9799999999996</v>
      </c>
    </row>
    <row r="13765" spans="1:4" x14ac:dyDescent="0.25">
      <c r="A13765" s="399">
        <v>13954</v>
      </c>
      <c r="B13765" s="400" t="s">
        <v>20071</v>
      </c>
      <c r="C13765" s="399" t="s">
        <v>16729</v>
      </c>
      <c r="D13765" s="401">
        <v>9574.08</v>
      </c>
    </row>
    <row r="13766" spans="1:4" x14ac:dyDescent="0.25">
      <c r="A13766" s="399">
        <v>3411</v>
      </c>
      <c r="B13766" s="400" t="s">
        <v>20072</v>
      </c>
      <c r="C13766" s="399" t="s">
        <v>69</v>
      </c>
      <c r="D13766" s="401">
        <v>57.18</v>
      </c>
    </row>
    <row r="13767" spans="1:4" x14ac:dyDescent="0.25">
      <c r="A13767" s="399">
        <v>39995</v>
      </c>
      <c r="B13767" s="400" t="s">
        <v>20073</v>
      </c>
      <c r="C13767" s="399" t="s">
        <v>71</v>
      </c>
      <c r="D13767" s="401">
        <v>439.92</v>
      </c>
    </row>
    <row r="13768" spans="1:4" x14ac:dyDescent="0.25">
      <c r="A13768" s="399">
        <v>11615</v>
      </c>
      <c r="B13768" s="400" t="s">
        <v>20074</v>
      </c>
      <c r="C13768" s="399" t="s">
        <v>75</v>
      </c>
      <c r="D13768" s="401">
        <v>3.73</v>
      </c>
    </row>
    <row r="13769" spans="1:4" x14ac:dyDescent="0.25">
      <c r="A13769" s="399">
        <v>3408</v>
      </c>
      <c r="B13769" s="400" t="s">
        <v>20075</v>
      </c>
      <c r="C13769" s="399" t="s">
        <v>75</v>
      </c>
      <c r="D13769" s="401">
        <v>9.91</v>
      </c>
    </row>
    <row r="13770" spans="1:4" x14ac:dyDescent="0.25">
      <c r="A13770" s="399">
        <v>3409</v>
      </c>
      <c r="B13770" s="400" t="s">
        <v>20076</v>
      </c>
      <c r="C13770" s="399" t="s">
        <v>75</v>
      </c>
      <c r="D13770" s="401">
        <v>24.77</v>
      </c>
    </row>
    <row r="13771" spans="1:4" x14ac:dyDescent="0.25">
      <c r="A13771" s="399">
        <v>11427</v>
      </c>
      <c r="B13771" s="400" t="s">
        <v>20077</v>
      </c>
      <c r="C13771" s="399" t="s">
        <v>69</v>
      </c>
      <c r="D13771" s="401">
        <v>91.53</v>
      </c>
    </row>
    <row r="13772" spans="1:4" x14ac:dyDescent="0.25">
      <c r="A13772" s="399">
        <v>4491</v>
      </c>
      <c r="B13772" s="400" t="s">
        <v>20078</v>
      </c>
      <c r="C13772" s="399" t="s">
        <v>74</v>
      </c>
      <c r="D13772" s="401">
        <v>8.14</v>
      </c>
    </row>
    <row r="13773" spans="1:4" x14ac:dyDescent="0.25">
      <c r="A13773" s="399">
        <v>2745</v>
      </c>
      <c r="B13773" s="400" t="s">
        <v>20079</v>
      </c>
      <c r="C13773" s="399" t="s">
        <v>74</v>
      </c>
      <c r="D13773" s="401">
        <v>3.87</v>
      </c>
    </row>
    <row r="13774" spans="1:4" x14ac:dyDescent="0.25">
      <c r="A13774" s="399">
        <v>14439</v>
      </c>
      <c r="B13774" s="400" t="s">
        <v>20080</v>
      </c>
      <c r="C13774" s="399" t="s">
        <v>74</v>
      </c>
      <c r="D13774" s="401">
        <v>4.8</v>
      </c>
    </row>
    <row r="13775" spans="1:4" x14ac:dyDescent="0.25">
      <c r="A13775" s="399">
        <v>45238</v>
      </c>
      <c r="B13775" s="400" t="s">
        <v>21642</v>
      </c>
      <c r="C13775" s="399" t="s">
        <v>16729</v>
      </c>
      <c r="D13775" s="401">
        <v>23.65</v>
      </c>
    </row>
    <row r="13776" spans="1:4" x14ac:dyDescent="0.25">
      <c r="A13776" s="399">
        <v>44496</v>
      </c>
      <c r="B13776" s="400" t="s">
        <v>21733</v>
      </c>
      <c r="C13776" s="399" t="s">
        <v>16729</v>
      </c>
      <c r="D13776" s="401">
        <v>161.75</v>
      </c>
    </row>
    <row r="13777" spans="1:4" x14ac:dyDescent="0.25">
      <c r="A13777" s="399">
        <v>12362</v>
      </c>
      <c r="B13777" s="400" t="s">
        <v>20081</v>
      </c>
      <c r="C13777" s="399" t="s">
        <v>16729</v>
      </c>
      <c r="D13777" s="401">
        <v>13.04</v>
      </c>
    </row>
    <row r="13778" spans="1:4" x14ac:dyDescent="0.25">
      <c r="A13778" s="399">
        <v>421</v>
      </c>
      <c r="B13778" s="400" t="s">
        <v>20082</v>
      </c>
      <c r="C13778" s="399" t="s">
        <v>16729</v>
      </c>
      <c r="D13778" s="401">
        <v>21</v>
      </c>
    </row>
    <row r="13779" spans="1:4" x14ac:dyDescent="0.25">
      <c r="A13779" s="399">
        <v>14148</v>
      </c>
      <c r="B13779" s="400" t="s">
        <v>21734</v>
      </c>
      <c r="C13779" s="399" t="s">
        <v>16729</v>
      </c>
      <c r="D13779" s="401">
        <v>1.01</v>
      </c>
    </row>
    <row r="13780" spans="1:4" x14ac:dyDescent="0.25">
      <c r="A13780" s="399">
        <v>4341</v>
      </c>
      <c r="B13780" s="400" t="s">
        <v>20083</v>
      </c>
      <c r="C13780" s="399" t="s">
        <v>16729</v>
      </c>
      <c r="D13780" s="401">
        <v>1.1200000000000001</v>
      </c>
    </row>
    <row r="13781" spans="1:4" x14ac:dyDescent="0.25">
      <c r="A13781" s="399">
        <v>4337</v>
      </c>
      <c r="B13781" s="400" t="s">
        <v>20084</v>
      </c>
      <c r="C13781" s="399" t="s">
        <v>16729</v>
      </c>
      <c r="D13781" s="401">
        <v>2.83</v>
      </c>
    </row>
    <row r="13782" spans="1:4" x14ac:dyDescent="0.25">
      <c r="A13782" s="399">
        <v>11971</v>
      </c>
      <c r="B13782" s="400" t="s">
        <v>20085</v>
      </c>
      <c r="C13782" s="399" t="s">
        <v>16729</v>
      </c>
      <c r="D13782" s="401">
        <v>4.6900000000000004</v>
      </c>
    </row>
    <row r="13783" spans="1:4" x14ac:dyDescent="0.25">
      <c r="A13783" s="399">
        <v>4339</v>
      </c>
      <c r="B13783" s="400" t="s">
        <v>20086</v>
      </c>
      <c r="C13783" s="399" t="s">
        <v>16729</v>
      </c>
      <c r="D13783" s="401">
        <v>0.6</v>
      </c>
    </row>
    <row r="13784" spans="1:4" x14ac:dyDescent="0.25">
      <c r="A13784" s="399">
        <v>39997</v>
      </c>
      <c r="B13784" s="400" t="s">
        <v>20087</v>
      </c>
      <c r="C13784" s="399" t="s">
        <v>16729</v>
      </c>
      <c r="D13784" s="401">
        <v>0.33</v>
      </c>
    </row>
    <row r="13785" spans="1:4" x14ac:dyDescent="0.25">
      <c r="A13785" s="399">
        <v>4342</v>
      </c>
      <c r="B13785" s="400" t="s">
        <v>20088</v>
      </c>
      <c r="C13785" s="399" t="s">
        <v>16729</v>
      </c>
      <c r="D13785" s="401">
        <v>0.25</v>
      </c>
    </row>
    <row r="13786" spans="1:4" x14ac:dyDescent="0.25">
      <c r="A13786" s="399">
        <v>4330</v>
      </c>
      <c r="B13786" s="400" t="s">
        <v>20089</v>
      </c>
      <c r="C13786" s="399" t="s">
        <v>16729</v>
      </c>
      <c r="D13786" s="401">
        <v>0.16</v>
      </c>
    </row>
    <row r="13787" spans="1:4" x14ac:dyDescent="0.25">
      <c r="A13787" s="399">
        <v>4340</v>
      </c>
      <c r="B13787" s="400" t="s">
        <v>20090</v>
      </c>
      <c r="C13787" s="399" t="s">
        <v>16729</v>
      </c>
      <c r="D13787" s="401">
        <v>1.31</v>
      </c>
    </row>
    <row r="13788" spans="1:4" x14ac:dyDescent="0.25">
      <c r="A13788" s="399">
        <v>5088</v>
      </c>
      <c r="B13788" s="400" t="s">
        <v>20091</v>
      </c>
      <c r="C13788" s="399" t="s">
        <v>16729</v>
      </c>
      <c r="D13788" s="401">
        <v>6.11</v>
      </c>
    </row>
    <row r="13789" spans="1:4" x14ac:dyDescent="0.25">
      <c r="A13789" s="399">
        <v>11154</v>
      </c>
      <c r="B13789" s="400" t="s">
        <v>20092</v>
      </c>
      <c r="C13789" s="399" t="s">
        <v>16729</v>
      </c>
      <c r="D13789" s="401">
        <v>1586.28</v>
      </c>
    </row>
    <row r="13790" spans="1:4" x14ac:dyDescent="0.25">
      <c r="A13790" s="399">
        <v>4989</v>
      </c>
      <c r="B13790" s="400" t="s">
        <v>20093</v>
      </c>
      <c r="C13790" s="399" t="s">
        <v>16729</v>
      </c>
      <c r="D13790" s="401">
        <v>364.46</v>
      </c>
    </row>
    <row r="13791" spans="1:4" x14ac:dyDescent="0.25">
      <c r="A13791" s="399">
        <v>4982</v>
      </c>
      <c r="B13791" s="400" t="s">
        <v>20094</v>
      </c>
      <c r="C13791" s="399" t="s">
        <v>16729</v>
      </c>
      <c r="D13791" s="401">
        <v>341.84</v>
      </c>
    </row>
    <row r="13792" spans="1:4" x14ac:dyDescent="0.25">
      <c r="A13792" s="399">
        <v>4962</v>
      </c>
      <c r="B13792" s="400" t="s">
        <v>20095</v>
      </c>
      <c r="C13792" s="399" t="s">
        <v>16729</v>
      </c>
      <c r="D13792" s="401">
        <v>269.58999999999997</v>
      </c>
    </row>
    <row r="13793" spans="1:4" x14ac:dyDescent="0.25">
      <c r="A13793" s="399">
        <v>4981</v>
      </c>
      <c r="B13793" s="400" t="s">
        <v>20096</v>
      </c>
      <c r="C13793" s="399" t="s">
        <v>16729</v>
      </c>
      <c r="D13793" s="401">
        <v>240</v>
      </c>
    </row>
    <row r="13794" spans="1:4" x14ac:dyDescent="0.25">
      <c r="A13794" s="399">
        <v>4964</v>
      </c>
      <c r="B13794" s="400" t="s">
        <v>20097</v>
      </c>
      <c r="C13794" s="399" t="s">
        <v>16729</v>
      </c>
      <c r="D13794" s="401">
        <v>304.47000000000003</v>
      </c>
    </row>
    <row r="13795" spans="1:4" x14ac:dyDescent="0.25">
      <c r="A13795" s="399">
        <v>4992</v>
      </c>
      <c r="B13795" s="400" t="s">
        <v>20098</v>
      </c>
      <c r="C13795" s="399" t="s">
        <v>16729</v>
      </c>
      <c r="D13795" s="401">
        <v>297.41000000000003</v>
      </c>
    </row>
    <row r="13796" spans="1:4" x14ac:dyDescent="0.25">
      <c r="A13796" s="399">
        <v>4987</v>
      </c>
      <c r="B13796" s="400" t="s">
        <v>20099</v>
      </c>
      <c r="C13796" s="399" t="s">
        <v>16729</v>
      </c>
      <c r="D13796" s="401">
        <v>340.26</v>
      </c>
    </row>
    <row r="13797" spans="1:4" x14ac:dyDescent="0.25">
      <c r="A13797" s="399">
        <v>4930</v>
      </c>
      <c r="B13797" s="400" t="s">
        <v>20100</v>
      </c>
      <c r="C13797" s="399" t="s">
        <v>75</v>
      </c>
      <c r="D13797" s="401">
        <v>671.89</v>
      </c>
    </row>
    <row r="13798" spans="1:4" x14ac:dyDescent="0.25">
      <c r="A13798" s="399">
        <v>4998</v>
      </c>
      <c r="B13798" s="400" t="s">
        <v>20101</v>
      </c>
      <c r="C13798" s="399" t="s">
        <v>75</v>
      </c>
      <c r="D13798" s="401">
        <v>654.91999999999996</v>
      </c>
    </row>
    <row r="13799" spans="1:4" x14ac:dyDescent="0.25">
      <c r="A13799" s="399">
        <v>39021</v>
      </c>
      <c r="B13799" s="400" t="s">
        <v>20102</v>
      </c>
      <c r="C13799" s="399" t="s">
        <v>16729</v>
      </c>
      <c r="D13799" s="401">
        <v>714.39</v>
      </c>
    </row>
    <row r="13800" spans="1:4" x14ac:dyDescent="0.25">
      <c r="A13800" s="399">
        <v>39022</v>
      </c>
      <c r="B13800" s="400" t="s">
        <v>20103</v>
      </c>
      <c r="C13800" s="399" t="s">
        <v>16729</v>
      </c>
      <c r="D13800" s="401">
        <v>639.9</v>
      </c>
    </row>
    <row r="13801" spans="1:4" x14ac:dyDescent="0.25">
      <c r="A13801" s="399">
        <v>39024</v>
      </c>
      <c r="B13801" s="400" t="s">
        <v>20104</v>
      </c>
      <c r="C13801" s="399" t="s">
        <v>16729</v>
      </c>
      <c r="D13801" s="401">
        <v>799.11</v>
      </c>
    </row>
    <row r="13802" spans="1:4" x14ac:dyDescent="0.25">
      <c r="A13802" s="399">
        <v>4914</v>
      </c>
      <c r="B13802" s="400" t="s">
        <v>20105</v>
      </c>
      <c r="C13802" s="399" t="s">
        <v>75</v>
      </c>
      <c r="D13802" s="401">
        <v>647.92999999999995</v>
      </c>
    </row>
    <row r="13803" spans="1:4" x14ac:dyDescent="0.25">
      <c r="A13803" s="399">
        <v>4917</v>
      </c>
      <c r="B13803" s="400" t="s">
        <v>20106</v>
      </c>
      <c r="C13803" s="399" t="s">
        <v>75</v>
      </c>
      <c r="D13803" s="401">
        <v>447.47</v>
      </c>
    </row>
    <row r="13804" spans="1:4" x14ac:dyDescent="0.25">
      <c r="A13804" s="399">
        <v>39025</v>
      </c>
      <c r="B13804" s="400" t="s">
        <v>20107</v>
      </c>
      <c r="C13804" s="399" t="s">
        <v>16729</v>
      </c>
      <c r="D13804" s="401">
        <v>819.4</v>
      </c>
    </row>
    <row r="13805" spans="1:4" x14ac:dyDescent="0.25">
      <c r="A13805" s="399">
        <v>4922</v>
      </c>
      <c r="B13805" s="400" t="s">
        <v>20108</v>
      </c>
      <c r="C13805" s="399" t="s">
        <v>75</v>
      </c>
      <c r="D13805" s="401">
        <v>415.07</v>
      </c>
    </row>
    <row r="13806" spans="1:4" x14ac:dyDescent="0.25">
      <c r="A13806" s="399">
        <v>4911</v>
      </c>
      <c r="B13806" s="400" t="s">
        <v>20109</v>
      </c>
      <c r="C13806" s="399" t="s">
        <v>75</v>
      </c>
      <c r="D13806" s="401">
        <v>287.56</v>
      </c>
    </row>
    <row r="13807" spans="1:4" x14ac:dyDescent="0.25">
      <c r="A13807" s="399">
        <v>37518</v>
      </c>
      <c r="B13807" s="400" t="s">
        <v>20110</v>
      </c>
      <c r="C13807" s="399" t="s">
        <v>75</v>
      </c>
      <c r="D13807" s="401">
        <v>467.28</v>
      </c>
    </row>
    <row r="13808" spans="1:4" x14ac:dyDescent="0.25">
      <c r="A13808" s="399">
        <v>4910</v>
      </c>
      <c r="B13808" s="400" t="s">
        <v>20111</v>
      </c>
      <c r="C13808" s="399" t="s">
        <v>75</v>
      </c>
      <c r="D13808" s="401">
        <v>393.92</v>
      </c>
    </row>
    <row r="13809" spans="1:4" x14ac:dyDescent="0.25">
      <c r="A13809" s="399">
        <v>4943</v>
      </c>
      <c r="B13809" s="400" t="s">
        <v>20112</v>
      </c>
      <c r="C13809" s="399" t="s">
        <v>75</v>
      </c>
      <c r="D13809" s="401">
        <v>586.85</v>
      </c>
    </row>
    <row r="13810" spans="1:4" x14ac:dyDescent="0.25">
      <c r="A13810" s="399">
        <v>5002</v>
      </c>
      <c r="B13810" s="400" t="s">
        <v>20113</v>
      </c>
      <c r="C13810" s="399" t="s">
        <v>75</v>
      </c>
      <c r="D13810" s="401">
        <v>477.42</v>
      </c>
    </row>
    <row r="13811" spans="1:4" x14ac:dyDescent="0.25">
      <c r="A13811" s="399">
        <v>4977</v>
      </c>
      <c r="B13811" s="400" t="s">
        <v>20114</v>
      </c>
      <c r="C13811" s="399" t="s">
        <v>75</v>
      </c>
      <c r="D13811" s="401">
        <v>322.27999999999997</v>
      </c>
    </row>
    <row r="13812" spans="1:4" x14ac:dyDescent="0.25">
      <c r="A13812" s="399">
        <v>11364</v>
      </c>
      <c r="B13812" s="400" t="s">
        <v>20115</v>
      </c>
      <c r="C13812" s="399" t="s">
        <v>16729</v>
      </c>
      <c r="D13812" s="401">
        <v>206.18</v>
      </c>
    </row>
    <row r="13813" spans="1:4" x14ac:dyDescent="0.25">
      <c r="A13813" s="399">
        <v>11365</v>
      </c>
      <c r="B13813" s="400" t="s">
        <v>20116</v>
      </c>
      <c r="C13813" s="399" t="s">
        <v>16729</v>
      </c>
      <c r="D13813" s="401">
        <v>213.96</v>
      </c>
    </row>
    <row r="13814" spans="1:4" x14ac:dyDescent="0.25">
      <c r="A13814" s="399">
        <v>11366</v>
      </c>
      <c r="B13814" s="400" t="s">
        <v>20117</v>
      </c>
      <c r="C13814" s="399" t="s">
        <v>16729</v>
      </c>
      <c r="D13814" s="401">
        <v>227.44</v>
      </c>
    </row>
    <row r="13815" spans="1:4" x14ac:dyDescent="0.25">
      <c r="A13815" s="399">
        <v>43777</v>
      </c>
      <c r="B13815" s="400" t="s">
        <v>20118</v>
      </c>
      <c r="C13815" s="399" t="s">
        <v>16729</v>
      </c>
      <c r="D13815" s="401">
        <v>267.17</v>
      </c>
    </row>
    <row r="13816" spans="1:4" x14ac:dyDescent="0.25">
      <c r="A13816" s="399">
        <v>20322</v>
      </c>
      <c r="B13816" s="400" t="s">
        <v>20119</v>
      </c>
      <c r="C13816" s="399" t="s">
        <v>16729</v>
      </c>
      <c r="D13816" s="401">
        <v>248.01</v>
      </c>
    </row>
    <row r="13817" spans="1:4" x14ac:dyDescent="0.25">
      <c r="A13817" s="399">
        <v>10553</v>
      </c>
      <c r="B13817" s="400" t="s">
        <v>20120</v>
      </c>
      <c r="C13817" s="399" t="s">
        <v>16729</v>
      </c>
      <c r="D13817" s="401">
        <v>225.19</v>
      </c>
    </row>
    <row r="13818" spans="1:4" x14ac:dyDescent="0.25">
      <c r="A13818" s="399">
        <v>5020</v>
      </c>
      <c r="B13818" s="400" t="s">
        <v>20121</v>
      </c>
      <c r="C13818" s="399" t="s">
        <v>16729</v>
      </c>
      <c r="D13818" s="401">
        <v>237.42</v>
      </c>
    </row>
    <row r="13819" spans="1:4" x14ac:dyDescent="0.25">
      <c r="A13819" s="399">
        <v>10554</v>
      </c>
      <c r="B13819" s="400" t="s">
        <v>20122</v>
      </c>
      <c r="C13819" s="399" t="s">
        <v>16729</v>
      </c>
      <c r="D13819" s="401">
        <v>227.19</v>
      </c>
    </row>
    <row r="13820" spans="1:4" x14ac:dyDescent="0.25">
      <c r="A13820" s="399">
        <v>10555</v>
      </c>
      <c r="B13820" s="400" t="s">
        <v>20123</v>
      </c>
      <c r="C13820" s="399" t="s">
        <v>16729</v>
      </c>
      <c r="D13820" s="401">
        <v>247.76</v>
      </c>
    </row>
    <row r="13821" spans="1:4" x14ac:dyDescent="0.25">
      <c r="A13821" s="399">
        <v>10556</v>
      </c>
      <c r="B13821" s="400" t="s">
        <v>20124</v>
      </c>
      <c r="C13821" s="399" t="s">
        <v>16729</v>
      </c>
      <c r="D13821" s="401">
        <v>329.42</v>
      </c>
    </row>
    <row r="13822" spans="1:4" x14ac:dyDescent="0.25">
      <c r="A13822" s="399">
        <v>39502</v>
      </c>
      <c r="B13822" s="400" t="s">
        <v>20125</v>
      </c>
      <c r="C13822" s="399" t="s">
        <v>16729</v>
      </c>
      <c r="D13822" s="401">
        <v>462.58</v>
      </c>
    </row>
    <row r="13823" spans="1:4" x14ac:dyDescent="0.25">
      <c r="A13823" s="399">
        <v>39504</v>
      </c>
      <c r="B13823" s="400" t="s">
        <v>20126</v>
      </c>
      <c r="C13823" s="399" t="s">
        <v>16729</v>
      </c>
      <c r="D13823" s="401">
        <v>511.53</v>
      </c>
    </row>
    <row r="13824" spans="1:4" x14ac:dyDescent="0.25">
      <c r="A13824" s="399">
        <v>39503</v>
      </c>
      <c r="B13824" s="400" t="s">
        <v>20127</v>
      </c>
      <c r="C13824" s="399" t="s">
        <v>16729</v>
      </c>
      <c r="D13824" s="401">
        <v>538.37</v>
      </c>
    </row>
    <row r="13825" spans="1:4" x14ac:dyDescent="0.25">
      <c r="A13825" s="399">
        <v>39505</v>
      </c>
      <c r="B13825" s="400" t="s">
        <v>20128</v>
      </c>
      <c r="C13825" s="399" t="s">
        <v>16729</v>
      </c>
      <c r="D13825" s="401">
        <v>580.16999999999996</v>
      </c>
    </row>
    <row r="13826" spans="1:4" x14ac:dyDescent="0.25">
      <c r="A13826" s="399">
        <v>5028</v>
      </c>
      <c r="B13826" s="400" t="s">
        <v>20129</v>
      </c>
      <c r="C13826" s="399" t="s">
        <v>75</v>
      </c>
      <c r="D13826" s="401">
        <v>788.56</v>
      </c>
    </row>
    <row r="13827" spans="1:4" x14ac:dyDescent="0.25">
      <c r="A13827" s="399">
        <v>4969</v>
      </c>
      <c r="B13827" s="400" t="s">
        <v>20130</v>
      </c>
      <c r="C13827" s="399" t="s">
        <v>75</v>
      </c>
      <c r="D13827" s="401">
        <v>455.8</v>
      </c>
    </row>
    <row r="13828" spans="1:4" x14ac:dyDescent="0.25">
      <c r="A13828" s="399">
        <v>44471</v>
      </c>
      <c r="B13828" s="400" t="s">
        <v>21735</v>
      </c>
      <c r="C13828" s="399" t="s">
        <v>16729</v>
      </c>
      <c r="D13828" s="401">
        <v>468.79</v>
      </c>
    </row>
    <row r="13829" spans="1:4" x14ac:dyDescent="0.25">
      <c r="A13829" s="399">
        <v>4944</v>
      </c>
      <c r="B13829" s="400" t="s">
        <v>21736</v>
      </c>
      <c r="C13829" s="399" t="s">
        <v>75</v>
      </c>
      <c r="D13829" s="401">
        <v>877.35</v>
      </c>
    </row>
    <row r="13830" spans="1:4" x14ac:dyDescent="0.25">
      <c r="A13830" s="399">
        <v>21102</v>
      </c>
      <c r="B13830" s="400" t="s">
        <v>20131</v>
      </c>
      <c r="C13830" s="399" t="s">
        <v>16729</v>
      </c>
      <c r="D13830" s="401">
        <v>56.13</v>
      </c>
    </row>
    <row r="13831" spans="1:4" x14ac:dyDescent="0.25">
      <c r="A13831" s="399">
        <v>21101</v>
      </c>
      <c r="B13831" s="400" t="s">
        <v>20132</v>
      </c>
      <c r="C13831" s="399" t="s">
        <v>16729</v>
      </c>
      <c r="D13831" s="401">
        <v>36.049999999999997</v>
      </c>
    </row>
    <row r="13832" spans="1:4" x14ac:dyDescent="0.25">
      <c r="A13832" s="399">
        <v>34713</v>
      </c>
      <c r="B13832" s="400" t="s">
        <v>20133</v>
      </c>
      <c r="C13832" s="399" t="s">
        <v>75</v>
      </c>
      <c r="D13832" s="401">
        <v>435.2</v>
      </c>
    </row>
    <row r="13833" spans="1:4" x14ac:dyDescent="0.25">
      <c r="A13833" s="399">
        <v>37563</v>
      </c>
      <c r="B13833" s="400" t="s">
        <v>20134</v>
      </c>
      <c r="C13833" s="399" t="s">
        <v>75</v>
      </c>
      <c r="D13833" s="401">
        <v>739.33</v>
      </c>
    </row>
    <row r="13834" spans="1:4" x14ac:dyDescent="0.25">
      <c r="A13834" s="399">
        <v>4948</v>
      </c>
      <c r="B13834" s="400" t="s">
        <v>20135</v>
      </c>
      <c r="C13834" s="399" t="s">
        <v>75</v>
      </c>
      <c r="D13834" s="401">
        <v>643.23</v>
      </c>
    </row>
    <row r="13835" spans="1:4" x14ac:dyDescent="0.25">
      <c r="A13835" s="399">
        <v>37561</v>
      </c>
      <c r="B13835" s="400" t="s">
        <v>20136</v>
      </c>
      <c r="C13835" s="399" t="s">
        <v>75</v>
      </c>
      <c r="D13835" s="401">
        <v>599.9</v>
      </c>
    </row>
    <row r="13836" spans="1:4" x14ac:dyDescent="0.25">
      <c r="A13836" s="399">
        <v>37562</v>
      </c>
      <c r="B13836" s="400" t="s">
        <v>20137</v>
      </c>
      <c r="C13836" s="399" t="s">
        <v>75</v>
      </c>
      <c r="D13836" s="401">
        <v>786.54</v>
      </c>
    </row>
    <row r="13837" spans="1:4" x14ac:dyDescent="0.25">
      <c r="A13837" s="399">
        <v>14164</v>
      </c>
      <c r="B13837" s="400" t="s">
        <v>20138</v>
      </c>
      <c r="C13837" s="399" t="s">
        <v>16729</v>
      </c>
      <c r="D13837" s="401">
        <v>1647.14</v>
      </c>
    </row>
    <row r="13838" spans="1:4" x14ac:dyDescent="0.25">
      <c r="A13838" s="399">
        <v>14163</v>
      </c>
      <c r="B13838" s="400" t="s">
        <v>20139</v>
      </c>
      <c r="C13838" s="399" t="s">
        <v>16729</v>
      </c>
      <c r="D13838" s="401">
        <v>1872.09</v>
      </c>
    </row>
    <row r="13839" spans="1:4" x14ac:dyDescent="0.25">
      <c r="A13839" s="399">
        <v>5051</v>
      </c>
      <c r="B13839" s="400" t="s">
        <v>20140</v>
      </c>
      <c r="C13839" s="399" t="s">
        <v>16729</v>
      </c>
      <c r="D13839" s="401">
        <v>1592.18</v>
      </c>
    </row>
    <row r="13840" spans="1:4" x14ac:dyDescent="0.25">
      <c r="A13840" s="399">
        <v>5052</v>
      </c>
      <c r="B13840" s="400" t="s">
        <v>20141</v>
      </c>
      <c r="C13840" s="399" t="s">
        <v>16729</v>
      </c>
      <c r="D13840" s="401">
        <v>1186.27</v>
      </c>
    </row>
    <row r="13841" spans="1:4" x14ac:dyDescent="0.25">
      <c r="A13841" s="399">
        <v>14162</v>
      </c>
      <c r="B13841" s="400" t="s">
        <v>20142</v>
      </c>
      <c r="C13841" s="399" t="s">
        <v>16729</v>
      </c>
      <c r="D13841" s="401">
        <v>1589.87</v>
      </c>
    </row>
    <row r="13842" spans="1:4" x14ac:dyDescent="0.25">
      <c r="A13842" s="399">
        <v>14166</v>
      </c>
      <c r="B13842" s="400" t="s">
        <v>20143</v>
      </c>
      <c r="C13842" s="399" t="s">
        <v>16729</v>
      </c>
      <c r="D13842" s="401">
        <v>1201.33</v>
      </c>
    </row>
    <row r="13843" spans="1:4" x14ac:dyDescent="0.25">
      <c r="A13843" s="399">
        <v>14165</v>
      </c>
      <c r="B13843" s="400" t="s">
        <v>20144</v>
      </c>
      <c r="C13843" s="399" t="s">
        <v>16729</v>
      </c>
      <c r="D13843" s="401">
        <v>1664.28</v>
      </c>
    </row>
    <row r="13844" spans="1:4" x14ac:dyDescent="0.25">
      <c r="A13844" s="399">
        <v>5050</v>
      </c>
      <c r="B13844" s="400" t="s">
        <v>20145</v>
      </c>
      <c r="C13844" s="399" t="s">
        <v>16729</v>
      </c>
      <c r="D13844" s="401">
        <v>409.62</v>
      </c>
    </row>
    <row r="13845" spans="1:4" x14ac:dyDescent="0.25">
      <c r="A13845" s="399">
        <v>12366</v>
      </c>
      <c r="B13845" s="400" t="s">
        <v>20146</v>
      </c>
      <c r="C13845" s="399" t="s">
        <v>16729</v>
      </c>
      <c r="D13845" s="401">
        <v>1057.1500000000001</v>
      </c>
    </row>
    <row r="13846" spans="1:4" x14ac:dyDescent="0.25">
      <c r="A13846" s="399">
        <v>5045</v>
      </c>
      <c r="B13846" s="400" t="s">
        <v>20147</v>
      </c>
      <c r="C13846" s="399" t="s">
        <v>16729</v>
      </c>
      <c r="D13846" s="401">
        <v>1460.4</v>
      </c>
    </row>
    <row r="13847" spans="1:4" x14ac:dyDescent="0.25">
      <c r="A13847" s="399">
        <v>5035</v>
      </c>
      <c r="B13847" s="400" t="s">
        <v>20148</v>
      </c>
      <c r="C13847" s="399" t="s">
        <v>16729</v>
      </c>
      <c r="D13847" s="401">
        <v>1679.11</v>
      </c>
    </row>
    <row r="13848" spans="1:4" x14ac:dyDescent="0.25">
      <c r="A13848" s="399">
        <v>41180</v>
      </c>
      <c r="B13848" s="400" t="s">
        <v>20149</v>
      </c>
      <c r="C13848" s="399" t="s">
        <v>16729</v>
      </c>
      <c r="D13848" s="401">
        <v>3774.61</v>
      </c>
    </row>
    <row r="13849" spans="1:4" x14ac:dyDescent="0.25">
      <c r="A13849" s="399">
        <v>41181</v>
      </c>
      <c r="B13849" s="400" t="s">
        <v>20150</v>
      </c>
      <c r="C13849" s="399" t="s">
        <v>16729</v>
      </c>
      <c r="D13849" s="401">
        <v>4997.47</v>
      </c>
    </row>
    <row r="13850" spans="1:4" x14ac:dyDescent="0.25">
      <c r="A13850" s="399">
        <v>41182</v>
      </c>
      <c r="B13850" s="400" t="s">
        <v>20151</v>
      </c>
      <c r="C13850" s="399" t="s">
        <v>16729</v>
      </c>
      <c r="D13850" s="401">
        <v>7169.29</v>
      </c>
    </row>
    <row r="13851" spans="1:4" x14ac:dyDescent="0.25">
      <c r="A13851" s="399">
        <v>41183</v>
      </c>
      <c r="B13851" s="400" t="s">
        <v>20152</v>
      </c>
      <c r="C13851" s="399" t="s">
        <v>16729</v>
      </c>
      <c r="D13851" s="401">
        <v>8951</v>
      </c>
    </row>
    <row r="13852" spans="1:4" x14ac:dyDescent="0.25">
      <c r="A13852" s="399">
        <v>41184</v>
      </c>
      <c r="B13852" s="400" t="s">
        <v>20153</v>
      </c>
      <c r="C13852" s="399" t="s">
        <v>16729</v>
      </c>
      <c r="D13852" s="401">
        <v>13628.45</v>
      </c>
    </row>
    <row r="13853" spans="1:4" x14ac:dyDescent="0.25">
      <c r="A13853" s="399">
        <v>41185</v>
      </c>
      <c r="B13853" s="400" t="s">
        <v>20154</v>
      </c>
      <c r="C13853" s="399" t="s">
        <v>16729</v>
      </c>
      <c r="D13853" s="401">
        <v>5054.04</v>
      </c>
    </row>
    <row r="13854" spans="1:4" x14ac:dyDescent="0.25">
      <c r="A13854" s="399">
        <v>41186</v>
      </c>
      <c r="B13854" s="400" t="s">
        <v>20155</v>
      </c>
      <c r="C13854" s="399" t="s">
        <v>16729</v>
      </c>
      <c r="D13854" s="401">
        <v>7082.65</v>
      </c>
    </row>
    <row r="13855" spans="1:4" x14ac:dyDescent="0.25">
      <c r="A13855" s="399">
        <v>41187</v>
      </c>
      <c r="B13855" s="400" t="s">
        <v>20156</v>
      </c>
      <c r="C13855" s="399" t="s">
        <v>16729</v>
      </c>
      <c r="D13855" s="401">
        <v>9498.43</v>
      </c>
    </row>
    <row r="13856" spans="1:4" x14ac:dyDescent="0.25">
      <c r="A13856" s="399">
        <v>41188</v>
      </c>
      <c r="B13856" s="400" t="s">
        <v>20157</v>
      </c>
      <c r="C13856" s="399" t="s">
        <v>16729</v>
      </c>
      <c r="D13856" s="401">
        <v>12146.37</v>
      </c>
    </row>
    <row r="13857" spans="1:4" x14ac:dyDescent="0.25">
      <c r="A13857" s="399">
        <v>5036</v>
      </c>
      <c r="B13857" s="400" t="s">
        <v>20158</v>
      </c>
      <c r="C13857" s="399" t="s">
        <v>16729</v>
      </c>
      <c r="D13857" s="401">
        <v>2576.06</v>
      </c>
    </row>
    <row r="13858" spans="1:4" x14ac:dyDescent="0.25">
      <c r="A13858" s="399">
        <v>41189</v>
      </c>
      <c r="B13858" s="400" t="s">
        <v>20159</v>
      </c>
      <c r="C13858" s="399" t="s">
        <v>16729</v>
      </c>
      <c r="D13858" s="401">
        <v>15615.43</v>
      </c>
    </row>
    <row r="13859" spans="1:4" x14ac:dyDescent="0.25">
      <c r="A13859" s="399">
        <v>41190</v>
      </c>
      <c r="B13859" s="400" t="s">
        <v>20160</v>
      </c>
      <c r="C13859" s="399" t="s">
        <v>16729</v>
      </c>
      <c r="D13859" s="401">
        <v>5430.5</v>
      </c>
    </row>
    <row r="13860" spans="1:4" x14ac:dyDescent="0.25">
      <c r="A13860" s="399">
        <v>41191</v>
      </c>
      <c r="B13860" s="400" t="s">
        <v>20161</v>
      </c>
      <c r="C13860" s="399" t="s">
        <v>16729</v>
      </c>
      <c r="D13860" s="401">
        <v>8327.4699999999993</v>
      </c>
    </row>
    <row r="13861" spans="1:4" x14ac:dyDescent="0.25">
      <c r="A13861" s="399">
        <v>41192</v>
      </c>
      <c r="B13861" s="400" t="s">
        <v>20162</v>
      </c>
      <c r="C13861" s="399" t="s">
        <v>16729</v>
      </c>
      <c r="D13861" s="401">
        <v>8681.32</v>
      </c>
    </row>
    <row r="13862" spans="1:4" x14ac:dyDescent="0.25">
      <c r="A13862" s="399">
        <v>41193</v>
      </c>
      <c r="B13862" s="400" t="s">
        <v>20163</v>
      </c>
      <c r="C13862" s="399" t="s">
        <v>16729</v>
      </c>
      <c r="D13862" s="401">
        <v>14184.99</v>
      </c>
    </row>
    <row r="13863" spans="1:4" x14ac:dyDescent="0.25">
      <c r="A13863" s="399">
        <v>41194</v>
      </c>
      <c r="B13863" s="400" t="s">
        <v>20164</v>
      </c>
      <c r="C13863" s="399" t="s">
        <v>16729</v>
      </c>
      <c r="D13863" s="401">
        <v>16925.91</v>
      </c>
    </row>
    <row r="13864" spans="1:4" x14ac:dyDescent="0.25">
      <c r="A13864" s="399">
        <v>5044</v>
      </c>
      <c r="B13864" s="400" t="s">
        <v>20165</v>
      </c>
      <c r="C13864" s="399" t="s">
        <v>16729</v>
      </c>
      <c r="D13864" s="401">
        <v>910.79</v>
      </c>
    </row>
    <row r="13865" spans="1:4" x14ac:dyDescent="0.25">
      <c r="A13865" s="399">
        <v>5059</v>
      </c>
      <c r="B13865" s="400" t="s">
        <v>20166</v>
      </c>
      <c r="C13865" s="399" t="s">
        <v>16729</v>
      </c>
      <c r="D13865" s="401">
        <v>1089.19</v>
      </c>
    </row>
    <row r="13866" spans="1:4" x14ac:dyDescent="0.25">
      <c r="A13866" s="399">
        <v>41201</v>
      </c>
      <c r="B13866" s="400" t="s">
        <v>20167</v>
      </c>
      <c r="C13866" s="399" t="s">
        <v>16729</v>
      </c>
      <c r="D13866" s="401">
        <v>2210.42</v>
      </c>
    </row>
    <row r="13867" spans="1:4" x14ac:dyDescent="0.25">
      <c r="A13867" s="399">
        <v>41199</v>
      </c>
      <c r="B13867" s="400" t="s">
        <v>20168</v>
      </c>
      <c r="C13867" s="399" t="s">
        <v>16729</v>
      </c>
      <c r="D13867" s="401">
        <v>710.29</v>
      </c>
    </row>
    <row r="13868" spans="1:4" x14ac:dyDescent="0.25">
      <c r="A13868" s="399">
        <v>5057</v>
      </c>
      <c r="B13868" s="400" t="s">
        <v>20169</v>
      </c>
      <c r="C13868" s="399" t="s">
        <v>16729</v>
      </c>
      <c r="D13868" s="401">
        <v>961.6</v>
      </c>
    </row>
    <row r="13869" spans="1:4" x14ac:dyDescent="0.25">
      <c r="A13869" s="399">
        <v>41200</v>
      </c>
      <c r="B13869" s="400" t="s">
        <v>20170</v>
      </c>
      <c r="C13869" s="399" t="s">
        <v>16729</v>
      </c>
      <c r="D13869" s="401">
        <v>1382.48</v>
      </c>
    </row>
    <row r="13870" spans="1:4" x14ac:dyDescent="0.25">
      <c r="A13870" s="399">
        <v>41205</v>
      </c>
      <c r="B13870" s="400" t="s">
        <v>20171</v>
      </c>
      <c r="C13870" s="399" t="s">
        <v>16729</v>
      </c>
      <c r="D13870" s="401">
        <v>2561.6999999999998</v>
      </c>
    </row>
    <row r="13871" spans="1:4" x14ac:dyDescent="0.25">
      <c r="A13871" s="399">
        <v>41202</v>
      </c>
      <c r="B13871" s="400" t="s">
        <v>20172</v>
      </c>
      <c r="C13871" s="399" t="s">
        <v>16729</v>
      </c>
      <c r="D13871" s="401">
        <v>747.52</v>
      </c>
    </row>
    <row r="13872" spans="1:4" x14ac:dyDescent="0.25">
      <c r="A13872" s="399">
        <v>41206</v>
      </c>
      <c r="B13872" s="400" t="s">
        <v>20173</v>
      </c>
      <c r="C13872" s="399" t="s">
        <v>16729</v>
      </c>
      <c r="D13872" s="401">
        <v>3377.49</v>
      </c>
    </row>
    <row r="13873" spans="1:4" x14ac:dyDescent="0.25">
      <c r="A13873" s="399">
        <v>12372</v>
      </c>
      <c r="B13873" s="400" t="s">
        <v>20174</v>
      </c>
      <c r="C13873" s="399" t="s">
        <v>16729</v>
      </c>
      <c r="D13873" s="401">
        <v>784.9</v>
      </c>
    </row>
    <row r="13874" spans="1:4" x14ac:dyDescent="0.25">
      <c r="A13874" s="399">
        <v>41207</v>
      </c>
      <c r="B13874" s="400" t="s">
        <v>20175</v>
      </c>
      <c r="C13874" s="399" t="s">
        <v>16729</v>
      </c>
      <c r="D13874" s="401">
        <v>4546.7700000000004</v>
      </c>
    </row>
    <row r="13875" spans="1:4" x14ac:dyDescent="0.25">
      <c r="A13875" s="399">
        <v>41203</v>
      </c>
      <c r="B13875" s="400" t="s">
        <v>20176</v>
      </c>
      <c r="C13875" s="399" t="s">
        <v>16729</v>
      </c>
      <c r="D13875" s="401">
        <v>1197.45</v>
      </c>
    </row>
    <row r="13876" spans="1:4" x14ac:dyDescent="0.25">
      <c r="A13876" s="399">
        <v>41204</v>
      </c>
      <c r="B13876" s="400" t="s">
        <v>20177</v>
      </c>
      <c r="C13876" s="399" t="s">
        <v>16729</v>
      </c>
      <c r="D13876" s="401">
        <v>1692.88</v>
      </c>
    </row>
    <row r="13877" spans="1:4" x14ac:dyDescent="0.25">
      <c r="A13877" s="399">
        <v>41210</v>
      </c>
      <c r="B13877" s="400" t="s">
        <v>20178</v>
      </c>
      <c r="C13877" s="399" t="s">
        <v>16729</v>
      </c>
      <c r="D13877" s="401">
        <v>2827.92</v>
      </c>
    </row>
    <row r="13878" spans="1:4" x14ac:dyDescent="0.25">
      <c r="A13878" s="399">
        <v>41208</v>
      </c>
      <c r="B13878" s="400" t="s">
        <v>20179</v>
      </c>
      <c r="C13878" s="399" t="s">
        <v>16729</v>
      </c>
      <c r="D13878" s="401">
        <v>989.94</v>
      </c>
    </row>
    <row r="13879" spans="1:4" x14ac:dyDescent="0.25">
      <c r="A13879" s="399">
        <v>41211</v>
      </c>
      <c r="B13879" s="400" t="s">
        <v>20180</v>
      </c>
      <c r="C13879" s="399" t="s">
        <v>16729</v>
      </c>
      <c r="D13879" s="401">
        <v>3984.5</v>
      </c>
    </row>
    <row r="13880" spans="1:4" x14ac:dyDescent="0.25">
      <c r="A13880" s="399">
        <v>13339</v>
      </c>
      <c r="B13880" s="400" t="s">
        <v>20181</v>
      </c>
      <c r="C13880" s="399" t="s">
        <v>16729</v>
      </c>
      <c r="D13880" s="401">
        <v>1341.6</v>
      </c>
    </row>
    <row r="13881" spans="1:4" x14ac:dyDescent="0.25">
      <c r="A13881" s="399">
        <v>41213</v>
      </c>
      <c r="B13881" s="400" t="s">
        <v>20182</v>
      </c>
      <c r="C13881" s="399" t="s">
        <v>16729</v>
      </c>
      <c r="D13881" s="401">
        <v>8258.9</v>
      </c>
    </row>
    <row r="13882" spans="1:4" x14ac:dyDescent="0.25">
      <c r="A13882" s="399">
        <v>41209</v>
      </c>
      <c r="B13882" s="400" t="s">
        <v>20183</v>
      </c>
      <c r="C13882" s="399" t="s">
        <v>16729</v>
      </c>
      <c r="D13882" s="401">
        <v>1845.88</v>
      </c>
    </row>
    <row r="13883" spans="1:4" x14ac:dyDescent="0.25">
      <c r="A13883" s="399">
        <v>41216</v>
      </c>
      <c r="B13883" s="400" t="s">
        <v>20184</v>
      </c>
      <c r="C13883" s="399" t="s">
        <v>16729</v>
      </c>
      <c r="D13883" s="401">
        <v>3457.58</v>
      </c>
    </row>
    <row r="13884" spans="1:4" x14ac:dyDescent="0.25">
      <c r="A13884" s="399">
        <v>41217</v>
      </c>
      <c r="B13884" s="400" t="s">
        <v>20185</v>
      </c>
      <c r="C13884" s="399" t="s">
        <v>16729</v>
      </c>
      <c r="D13884" s="401">
        <v>5543.73</v>
      </c>
    </row>
    <row r="13885" spans="1:4" x14ac:dyDescent="0.25">
      <c r="A13885" s="399">
        <v>41218</v>
      </c>
      <c r="B13885" s="400" t="s">
        <v>20186</v>
      </c>
      <c r="C13885" s="399" t="s">
        <v>16729</v>
      </c>
      <c r="D13885" s="401">
        <v>7434.31</v>
      </c>
    </row>
    <row r="13886" spans="1:4" x14ac:dyDescent="0.25">
      <c r="A13886" s="399">
        <v>41214</v>
      </c>
      <c r="B13886" s="400" t="s">
        <v>20187</v>
      </c>
      <c r="C13886" s="399" t="s">
        <v>16729</v>
      </c>
      <c r="D13886" s="401">
        <v>1567.51</v>
      </c>
    </row>
    <row r="13887" spans="1:4" x14ac:dyDescent="0.25">
      <c r="A13887" s="399">
        <v>41215</v>
      </c>
      <c r="B13887" s="400" t="s">
        <v>20188</v>
      </c>
      <c r="C13887" s="399" t="s">
        <v>16729</v>
      </c>
      <c r="D13887" s="401">
        <v>2360.1</v>
      </c>
    </row>
    <row r="13888" spans="1:4" x14ac:dyDescent="0.25">
      <c r="A13888" s="399">
        <v>41221</v>
      </c>
      <c r="B13888" s="400" t="s">
        <v>20189</v>
      </c>
      <c r="C13888" s="399" t="s">
        <v>16729</v>
      </c>
      <c r="D13888" s="401">
        <v>6833.7</v>
      </c>
    </row>
    <row r="13889" spans="1:4" x14ac:dyDescent="0.25">
      <c r="A13889" s="399">
        <v>41222</v>
      </c>
      <c r="B13889" s="400" t="s">
        <v>20190</v>
      </c>
      <c r="C13889" s="399" t="s">
        <v>16729</v>
      </c>
      <c r="D13889" s="401">
        <v>9779.11</v>
      </c>
    </row>
    <row r="13890" spans="1:4" x14ac:dyDescent="0.25">
      <c r="A13890" s="399">
        <v>41195</v>
      </c>
      <c r="B13890" s="400" t="s">
        <v>20191</v>
      </c>
      <c r="C13890" s="399" t="s">
        <v>16729</v>
      </c>
      <c r="D13890" s="401">
        <v>502.61</v>
      </c>
    </row>
    <row r="13891" spans="1:4" x14ac:dyDescent="0.25">
      <c r="A13891" s="399">
        <v>41198</v>
      </c>
      <c r="B13891" s="400" t="s">
        <v>20192</v>
      </c>
      <c r="C13891" s="399" t="s">
        <v>16729</v>
      </c>
      <c r="D13891" s="401">
        <v>1964.11</v>
      </c>
    </row>
    <row r="13892" spans="1:4" x14ac:dyDescent="0.25">
      <c r="A13892" s="399">
        <v>41196</v>
      </c>
      <c r="B13892" s="400" t="s">
        <v>20193</v>
      </c>
      <c r="C13892" s="399" t="s">
        <v>16729</v>
      </c>
      <c r="D13892" s="401">
        <v>623.02</v>
      </c>
    </row>
    <row r="13893" spans="1:4" x14ac:dyDescent="0.25">
      <c r="A13893" s="399">
        <v>5033</v>
      </c>
      <c r="B13893" s="400" t="s">
        <v>20194</v>
      </c>
      <c r="C13893" s="399" t="s">
        <v>16729</v>
      </c>
      <c r="D13893" s="401">
        <v>818</v>
      </c>
    </row>
    <row r="13894" spans="1:4" x14ac:dyDescent="0.25">
      <c r="A13894" s="399">
        <v>41197</v>
      </c>
      <c r="B13894" s="400" t="s">
        <v>20195</v>
      </c>
      <c r="C13894" s="399" t="s">
        <v>16729</v>
      </c>
      <c r="D13894" s="401">
        <v>1215.03</v>
      </c>
    </row>
    <row r="13895" spans="1:4" x14ac:dyDescent="0.25">
      <c r="A13895" s="399">
        <v>12388</v>
      </c>
      <c r="B13895" s="400" t="s">
        <v>20196</v>
      </c>
      <c r="C13895" s="399" t="s">
        <v>16729</v>
      </c>
      <c r="D13895" s="401">
        <v>242.46</v>
      </c>
    </row>
    <row r="13896" spans="1:4" x14ac:dyDescent="0.25">
      <c r="A13896" s="399">
        <v>2731</v>
      </c>
      <c r="B13896" s="400" t="s">
        <v>20197</v>
      </c>
      <c r="C13896" s="399" t="s">
        <v>74</v>
      </c>
      <c r="D13896" s="401">
        <v>110.65</v>
      </c>
    </row>
    <row r="13897" spans="1:4" x14ac:dyDescent="0.25">
      <c r="A13897" s="399">
        <v>41457</v>
      </c>
      <c r="B13897" s="400" t="s">
        <v>20198</v>
      </c>
      <c r="C13897" s="399" t="s">
        <v>16729</v>
      </c>
      <c r="D13897" s="401">
        <v>1692.38</v>
      </c>
    </row>
    <row r="13898" spans="1:4" x14ac:dyDescent="0.25">
      <c r="A13898" s="399">
        <v>41458</v>
      </c>
      <c r="B13898" s="400" t="s">
        <v>20199</v>
      </c>
      <c r="C13898" s="399" t="s">
        <v>16729</v>
      </c>
      <c r="D13898" s="401">
        <v>2362.64</v>
      </c>
    </row>
    <row r="13899" spans="1:4" x14ac:dyDescent="0.25">
      <c r="A13899" s="399">
        <v>41459</v>
      </c>
      <c r="B13899" s="400" t="s">
        <v>20200</v>
      </c>
      <c r="C13899" s="399" t="s">
        <v>16729</v>
      </c>
      <c r="D13899" s="401">
        <v>3295.71</v>
      </c>
    </row>
    <row r="13900" spans="1:4" x14ac:dyDescent="0.25">
      <c r="A13900" s="399">
        <v>41461</v>
      </c>
      <c r="B13900" s="400" t="s">
        <v>20201</v>
      </c>
      <c r="C13900" s="399" t="s">
        <v>16729</v>
      </c>
      <c r="D13900" s="401">
        <v>4493.53</v>
      </c>
    </row>
    <row r="13901" spans="1:4" x14ac:dyDescent="0.25">
      <c r="A13901" s="399">
        <v>44537</v>
      </c>
      <c r="B13901" s="400" t="s">
        <v>21737</v>
      </c>
      <c r="C13901" s="399" t="s">
        <v>17914</v>
      </c>
      <c r="D13901" s="401">
        <v>354.54</v>
      </c>
    </row>
    <row r="13902" spans="1:4" x14ac:dyDescent="0.25">
      <c r="A13902" s="399">
        <v>11844</v>
      </c>
      <c r="B13902" s="400" t="s">
        <v>20202</v>
      </c>
      <c r="C13902" s="399" t="s">
        <v>74</v>
      </c>
      <c r="D13902" s="401">
        <v>59.78</v>
      </c>
    </row>
    <row r="13903" spans="1:4" x14ac:dyDescent="0.25">
      <c r="A13903" s="399">
        <v>4465</v>
      </c>
      <c r="B13903" s="400" t="s">
        <v>20203</v>
      </c>
      <c r="C13903" s="399" t="s">
        <v>74</v>
      </c>
      <c r="D13903" s="401">
        <v>49.68</v>
      </c>
    </row>
    <row r="13904" spans="1:4" x14ac:dyDescent="0.25">
      <c r="A13904" s="399">
        <v>35273</v>
      </c>
      <c r="B13904" s="400" t="s">
        <v>20204</v>
      </c>
      <c r="C13904" s="399" t="s">
        <v>74</v>
      </c>
      <c r="D13904" s="401">
        <v>59.58</v>
      </c>
    </row>
    <row r="13905" spans="1:4" x14ac:dyDescent="0.25">
      <c r="A13905" s="399">
        <v>4470</v>
      </c>
      <c r="B13905" s="400" t="s">
        <v>20205</v>
      </c>
      <c r="C13905" s="399" t="s">
        <v>74</v>
      </c>
      <c r="D13905" s="401">
        <v>137.5</v>
      </c>
    </row>
    <row r="13906" spans="1:4" x14ac:dyDescent="0.25">
      <c r="A13906" s="399">
        <v>20204</v>
      </c>
      <c r="B13906" s="400" t="s">
        <v>20206</v>
      </c>
      <c r="C13906" s="399" t="s">
        <v>74</v>
      </c>
      <c r="D13906" s="401">
        <v>91.67</v>
      </c>
    </row>
    <row r="13907" spans="1:4" x14ac:dyDescent="0.25">
      <c r="A13907" s="399">
        <v>20208</v>
      </c>
      <c r="B13907" s="400" t="s">
        <v>20207</v>
      </c>
      <c r="C13907" s="399" t="s">
        <v>74</v>
      </c>
      <c r="D13907" s="401">
        <v>123.75</v>
      </c>
    </row>
    <row r="13908" spans="1:4" x14ac:dyDescent="0.25">
      <c r="A13908" s="399">
        <v>4437</v>
      </c>
      <c r="B13908" s="400" t="s">
        <v>20208</v>
      </c>
      <c r="C13908" s="399" t="s">
        <v>74</v>
      </c>
      <c r="D13908" s="401">
        <v>103.13</v>
      </c>
    </row>
    <row r="13909" spans="1:4" x14ac:dyDescent="0.25">
      <c r="A13909" s="399">
        <v>14580</v>
      </c>
      <c r="B13909" s="400" t="s">
        <v>20209</v>
      </c>
      <c r="C13909" s="399" t="s">
        <v>74</v>
      </c>
      <c r="D13909" s="401">
        <v>103.13</v>
      </c>
    </row>
    <row r="13910" spans="1:4" x14ac:dyDescent="0.25">
      <c r="A13910" s="399">
        <v>5065</v>
      </c>
      <c r="B13910" s="400" t="s">
        <v>20210</v>
      </c>
      <c r="C13910" s="399" t="s">
        <v>69</v>
      </c>
      <c r="D13910" s="401">
        <v>23.22</v>
      </c>
    </row>
    <row r="13911" spans="1:4" x14ac:dyDescent="0.25">
      <c r="A13911" s="399">
        <v>5072</v>
      </c>
      <c r="B13911" s="400" t="s">
        <v>20211</v>
      </c>
      <c r="C13911" s="399" t="s">
        <v>69</v>
      </c>
      <c r="D13911" s="401">
        <v>21.48</v>
      </c>
    </row>
    <row r="13912" spans="1:4" x14ac:dyDescent="0.25">
      <c r="A13912" s="399">
        <v>5066</v>
      </c>
      <c r="B13912" s="400" t="s">
        <v>20212</v>
      </c>
      <c r="C13912" s="399" t="s">
        <v>69</v>
      </c>
      <c r="D13912" s="401">
        <v>16.079999999999998</v>
      </c>
    </row>
    <row r="13913" spans="1:4" x14ac:dyDescent="0.25">
      <c r="A13913" s="399">
        <v>5063</v>
      </c>
      <c r="B13913" s="400" t="s">
        <v>20213</v>
      </c>
      <c r="C13913" s="399" t="s">
        <v>69</v>
      </c>
      <c r="D13913" s="401">
        <v>14.56</v>
      </c>
    </row>
    <row r="13914" spans="1:4" x14ac:dyDescent="0.25">
      <c r="A13914" s="399">
        <v>20247</v>
      </c>
      <c r="B13914" s="400" t="s">
        <v>20214</v>
      </c>
      <c r="C13914" s="399" t="s">
        <v>69</v>
      </c>
      <c r="D13914" s="401">
        <v>13.51</v>
      </c>
    </row>
    <row r="13915" spans="1:4" x14ac:dyDescent="0.25">
      <c r="A13915" s="399">
        <v>5074</v>
      </c>
      <c r="B13915" s="400" t="s">
        <v>20215</v>
      </c>
      <c r="C13915" s="399" t="s">
        <v>69</v>
      </c>
      <c r="D13915" s="401">
        <v>13.67</v>
      </c>
    </row>
    <row r="13916" spans="1:4" x14ac:dyDescent="0.25">
      <c r="A13916" s="399">
        <v>5067</v>
      </c>
      <c r="B13916" s="400" t="s">
        <v>20216</v>
      </c>
      <c r="C13916" s="399" t="s">
        <v>69</v>
      </c>
      <c r="D13916" s="401">
        <v>13.01</v>
      </c>
    </row>
    <row r="13917" spans="1:4" x14ac:dyDescent="0.25">
      <c r="A13917" s="399">
        <v>5078</v>
      </c>
      <c r="B13917" s="400" t="s">
        <v>20217</v>
      </c>
      <c r="C13917" s="399" t="s">
        <v>69</v>
      </c>
      <c r="D13917" s="401">
        <v>12.86</v>
      </c>
    </row>
    <row r="13918" spans="1:4" x14ac:dyDescent="0.25">
      <c r="A13918" s="399">
        <v>5068</v>
      </c>
      <c r="B13918" s="400" t="s">
        <v>20218</v>
      </c>
      <c r="C13918" s="399" t="s">
        <v>69</v>
      </c>
      <c r="D13918" s="401">
        <v>12.2</v>
      </c>
    </row>
    <row r="13919" spans="1:4" x14ac:dyDescent="0.25">
      <c r="A13919" s="399">
        <v>5073</v>
      </c>
      <c r="B13919" s="400" t="s">
        <v>20219</v>
      </c>
      <c r="C13919" s="399" t="s">
        <v>69</v>
      </c>
      <c r="D13919" s="401">
        <v>12.44</v>
      </c>
    </row>
    <row r="13920" spans="1:4" x14ac:dyDescent="0.25">
      <c r="A13920" s="399">
        <v>5069</v>
      </c>
      <c r="B13920" s="400" t="s">
        <v>20220</v>
      </c>
      <c r="C13920" s="399" t="s">
        <v>69</v>
      </c>
      <c r="D13920" s="401">
        <v>12.44</v>
      </c>
    </row>
    <row r="13921" spans="1:4" x14ac:dyDescent="0.25">
      <c r="A13921" s="399">
        <v>5070</v>
      </c>
      <c r="B13921" s="400" t="s">
        <v>20221</v>
      </c>
      <c r="C13921" s="399" t="s">
        <v>69</v>
      </c>
      <c r="D13921" s="401">
        <v>12.58</v>
      </c>
    </row>
    <row r="13922" spans="1:4" x14ac:dyDescent="0.25">
      <c r="A13922" s="399">
        <v>5071</v>
      </c>
      <c r="B13922" s="400" t="s">
        <v>20222</v>
      </c>
      <c r="C13922" s="399" t="s">
        <v>69</v>
      </c>
      <c r="D13922" s="401">
        <v>12.2</v>
      </c>
    </row>
    <row r="13923" spans="1:4" x14ac:dyDescent="0.25">
      <c r="A13923" s="399">
        <v>5061</v>
      </c>
      <c r="B13923" s="400" t="s">
        <v>20223</v>
      </c>
      <c r="C13923" s="399" t="s">
        <v>69</v>
      </c>
      <c r="D13923" s="401">
        <v>12</v>
      </c>
    </row>
    <row r="13924" spans="1:4" x14ac:dyDescent="0.25">
      <c r="A13924" s="399">
        <v>5075</v>
      </c>
      <c r="B13924" s="400" t="s">
        <v>20224</v>
      </c>
      <c r="C13924" s="399" t="s">
        <v>69</v>
      </c>
      <c r="D13924" s="401">
        <v>12.2</v>
      </c>
    </row>
    <row r="13925" spans="1:4" x14ac:dyDescent="0.25">
      <c r="A13925" s="399">
        <v>5062</v>
      </c>
      <c r="B13925" s="400" t="s">
        <v>20225</v>
      </c>
      <c r="C13925" s="399" t="s">
        <v>69</v>
      </c>
      <c r="D13925" s="401">
        <v>12.37</v>
      </c>
    </row>
    <row r="13926" spans="1:4" x14ac:dyDescent="0.25">
      <c r="A13926" s="399">
        <v>39027</v>
      </c>
      <c r="B13926" s="400" t="s">
        <v>21738</v>
      </c>
      <c r="C13926" s="399" t="s">
        <v>69</v>
      </c>
      <c r="D13926" s="401">
        <v>12.19</v>
      </c>
    </row>
    <row r="13927" spans="1:4" x14ac:dyDescent="0.25">
      <c r="A13927" s="399">
        <v>40568</v>
      </c>
      <c r="B13927" s="400" t="s">
        <v>20226</v>
      </c>
      <c r="C13927" s="399" t="s">
        <v>69</v>
      </c>
      <c r="D13927" s="401">
        <v>12.3</v>
      </c>
    </row>
    <row r="13928" spans="1:4" x14ac:dyDescent="0.25">
      <c r="A13928" s="399">
        <v>40304</v>
      </c>
      <c r="B13928" s="400" t="s">
        <v>20227</v>
      </c>
      <c r="C13928" s="399" t="s">
        <v>69</v>
      </c>
      <c r="D13928" s="401">
        <v>15.06</v>
      </c>
    </row>
    <row r="13929" spans="1:4" x14ac:dyDescent="0.25">
      <c r="A13929" s="399">
        <v>39026</v>
      </c>
      <c r="B13929" s="400" t="s">
        <v>20228</v>
      </c>
      <c r="C13929" s="399" t="s">
        <v>69</v>
      </c>
      <c r="D13929" s="401">
        <v>13.72</v>
      </c>
    </row>
    <row r="13930" spans="1:4" x14ac:dyDescent="0.25">
      <c r="A13930" s="399">
        <v>42431</v>
      </c>
      <c r="B13930" s="400" t="s">
        <v>20229</v>
      </c>
      <c r="C13930" s="399" t="s">
        <v>16729</v>
      </c>
      <c r="D13930" s="401">
        <v>3957.85</v>
      </c>
    </row>
    <row r="13931" spans="1:4" x14ac:dyDescent="0.25">
      <c r="A13931" s="399">
        <v>44074</v>
      </c>
      <c r="B13931" s="400" t="s">
        <v>20230</v>
      </c>
      <c r="C13931" s="399" t="s">
        <v>80</v>
      </c>
      <c r="D13931" s="401">
        <v>566.30999999999995</v>
      </c>
    </row>
    <row r="13932" spans="1:4" x14ac:dyDescent="0.25">
      <c r="A13932" s="399">
        <v>44072</v>
      </c>
      <c r="B13932" s="400" t="s">
        <v>20231</v>
      </c>
      <c r="C13932" s="399" t="s">
        <v>80</v>
      </c>
      <c r="D13932" s="401">
        <v>143.63999999999999</v>
      </c>
    </row>
    <row r="13933" spans="1:4" x14ac:dyDescent="0.25">
      <c r="A13933" s="399">
        <v>511</v>
      </c>
      <c r="B13933" s="400" t="s">
        <v>20232</v>
      </c>
      <c r="C13933" s="399" t="s">
        <v>80</v>
      </c>
      <c r="D13933" s="401">
        <v>18</v>
      </c>
    </row>
    <row r="13934" spans="1:4" x14ac:dyDescent="0.25">
      <c r="A13934" s="399">
        <v>37540</v>
      </c>
      <c r="B13934" s="400" t="s">
        <v>20233</v>
      </c>
      <c r="C13934" s="399" t="s">
        <v>16729</v>
      </c>
      <c r="D13934" s="401">
        <v>81363.64</v>
      </c>
    </row>
    <row r="13935" spans="1:4" x14ac:dyDescent="0.25">
      <c r="A13935" s="399">
        <v>37548</v>
      </c>
      <c r="B13935" s="400" t="s">
        <v>20234</v>
      </c>
      <c r="C13935" s="399" t="s">
        <v>16729</v>
      </c>
      <c r="D13935" s="401">
        <v>107847.1</v>
      </c>
    </row>
    <row r="13936" spans="1:4" x14ac:dyDescent="0.25">
      <c r="A13936" s="399">
        <v>39828</v>
      </c>
      <c r="B13936" s="400" t="s">
        <v>20235</v>
      </c>
      <c r="C13936" s="399" t="s">
        <v>16729</v>
      </c>
      <c r="D13936" s="401">
        <v>646.97</v>
      </c>
    </row>
    <row r="13937" spans="1:4" x14ac:dyDescent="0.25">
      <c r="A13937" s="399">
        <v>38392</v>
      </c>
      <c r="B13937" s="400" t="s">
        <v>20236</v>
      </c>
      <c r="C13937" s="399" t="s">
        <v>16729</v>
      </c>
      <c r="D13937" s="401">
        <v>64.02</v>
      </c>
    </row>
    <row r="13938" spans="1:4" x14ac:dyDescent="0.25">
      <c r="A13938" s="399">
        <v>11735</v>
      </c>
      <c r="B13938" s="400" t="s">
        <v>20237</v>
      </c>
      <c r="C13938" s="399" t="s">
        <v>16729</v>
      </c>
      <c r="D13938" s="401">
        <v>9.02</v>
      </c>
    </row>
    <row r="13939" spans="1:4" x14ac:dyDescent="0.25">
      <c r="A13939" s="399">
        <v>11737</v>
      </c>
      <c r="B13939" s="400" t="s">
        <v>20238</v>
      </c>
      <c r="C13939" s="399" t="s">
        <v>16729</v>
      </c>
      <c r="D13939" s="401">
        <v>12.79</v>
      </c>
    </row>
    <row r="13940" spans="1:4" x14ac:dyDescent="0.25">
      <c r="A13940" s="399">
        <v>11738</v>
      </c>
      <c r="B13940" s="400" t="s">
        <v>20239</v>
      </c>
      <c r="C13940" s="399" t="s">
        <v>16729</v>
      </c>
      <c r="D13940" s="401">
        <v>16.13</v>
      </c>
    </row>
    <row r="13941" spans="1:4" x14ac:dyDescent="0.25">
      <c r="A13941" s="399">
        <v>36143</v>
      </c>
      <c r="B13941" s="400" t="s">
        <v>20240</v>
      </c>
      <c r="C13941" s="399" t="s">
        <v>16729</v>
      </c>
      <c r="D13941" s="401">
        <v>93.62</v>
      </c>
    </row>
    <row r="13942" spans="1:4" x14ac:dyDescent="0.25">
      <c r="A13942" s="399">
        <v>36142</v>
      </c>
      <c r="B13942" s="400" t="s">
        <v>20241</v>
      </c>
      <c r="C13942" s="399" t="s">
        <v>16729</v>
      </c>
      <c r="D13942" s="401">
        <v>2.31</v>
      </c>
    </row>
    <row r="13943" spans="1:4" x14ac:dyDescent="0.25">
      <c r="A13943" s="399">
        <v>45227</v>
      </c>
      <c r="B13943" s="400" t="s">
        <v>21739</v>
      </c>
      <c r="C13943" s="399" t="s">
        <v>16729</v>
      </c>
      <c r="D13943" s="401">
        <v>892.13</v>
      </c>
    </row>
    <row r="13944" spans="1:4" x14ac:dyDescent="0.25">
      <c r="A13944" s="399">
        <v>45209</v>
      </c>
      <c r="B13944" s="400" t="s">
        <v>21643</v>
      </c>
      <c r="C13944" s="399" t="s">
        <v>16729</v>
      </c>
      <c r="D13944" s="401">
        <v>39.08</v>
      </c>
    </row>
    <row r="13945" spans="1:4" x14ac:dyDescent="0.25">
      <c r="A13945" s="399">
        <v>36146</v>
      </c>
      <c r="B13945" s="400" t="s">
        <v>20242</v>
      </c>
      <c r="C13945" s="399" t="s">
        <v>16729</v>
      </c>
      <c r="D13945" s="401">
        <v>247.74</v>
      </c>
    </row>
    <row r="13946" spans="1:4" x14ac:dyDescent="0.25">
      <c r="A13946" s="399">
        <v>39015</v>
      </c>
      <c r="B13946" s="400" t="s">
        <v>20243</v>
      </c>
      <c r="C13946" s="399" t="s">
        <v>16729</v>
      </c>
      <c r="D13946" s="401">
        <v>1</v>
      </c>
    </row>
    <row r="13947" spans="1:4" x14ac:dyDescent="0.25">
      <c r="A13947" s="399">
        <v>38377</v>
      </c>
      <c r="B13947" s="400" t="s">
        <v>20244</v>
      </c>
      <c r="C13947" s="399" t="s">
        <v>16729</v>
      </c>
      <c r="D13947" s="401">
        <v>28.81</v>
      </c>
    </row>
    <row r="13948" spans="1:4" x14ac:dyDescent="0.25">
      <c r="A13948" s="399">
        <v>38376</v>
      </c>
      <c r="B13948" s="400" t="s">
        <v>20245</v>
      </c>
      <c r="C13948" s="399" t="s">
        <v>16729</v>
      </c>
      <c r="D13948" s="401">
        <v>33.33</v>
      </c>
    </row>
    <row r="13949" spans="1:4" x14ac:dyDescent="0.25">
      <c r="A13949" s="399">
        <v>38116</v>
      </c>
      <c r="B13949" s="400" t="s">
        <v>20246</v>
      </c>
      <c r="C13949" s="399" t="s">
        <v>16729</v>
      </c>
      <c r="D13949" s="401">
        <v>5.88</v>
      </c>
    </row>
    <row r="13950" spans="1:4" x14ac:dyDescent="0.25">
      <c r="A13950" s="399">
        <v>38066</v>
      </c>
      <c r="B13950" s="400" t="s">
        <v>20247</v>
      </c>
      <c r="C13950" s="399" t="s">
        <v>16729</v>
      </c>
      <c r="D13950" s="401">
        <v>9.7100000000000009</v>
      </c>
    </row>
    <row r="13951" spans="1:4" x14ac:dyDescent="0.25">
      <c r="A13951" s="399">
        <v>38117</v>
      </c>
      <c r="B13951" s="400" t="s">
        <v>20248</v>
      </c>
      <c r="C13951" s="399" t="s">
        <v>16729</v>
      </c>
      <c r="D13951" s="401">
        <v>10.02</v>
      </c>
    </row>
    <row r="13952" spans="1:4" x14ac:dyDescent="0.25">
      <c r="A13952" s="399">
        <v>38067</v>
      </c>
      <c r="B13952" s="400" t="s">
        <v>20249</v>
      </c>
      <c r="C13952" s="399" t="s">
        <v>16729</v>
      </c>
      <c r="D13952" s="401">
        <v>13.67</v>
      </c>
    </row>
    <row r="13953" spans="1:4" x14ac:dyDescent="0.25">
      <c r="A13953" s="399">
        <v>44313</v>
      </c>
      <c r="B13953" s="400" t="s">
        <v>20250</v>
      </c>
      <c r="C13953" s="399" t="s">
        <v>16729</v>
      </c>
      <c r="D13953" s="401">
        <v>987.82</v>
      </c>
    </row>
    <row r="13954" spans="1:4" x14ac:dyDescent="0.25">
      <c r="A13954" s="399">
        <v>11522</v>
      </c>
      <c r="B13954" s="400" t="s">
        <v>20251</v>
      </c>
      <c r="C13954" s="399" t="s">
        <v>16729</v>
      </c>
      <c r="D13954" s="401">
        <v>11.84</v>
      </c>
    </row>
    <row r="13955" spans="1:4" x14ac:dyDescent="0.25">
      <c r="A13955" s="399">
        <v>43600</v>
      </c>
      <c r="B13955" s="400" t="s">
        <v>20252</v>
      </c>
      <c r="C13955" s="399" t="s">
        <v>16729</v>
      </c>
      <c r="D13955" s="401">
        <v>47.44</v>
      </c>
    </row>
    <row r="13956" spans="1:4" x14ac:dyDescent="0.25">
      <c r="A13956" s="399">
        <v>5080</v>
      </c>
      <c r="B13956" s="400" t="s">
        <v>20253</v>
      </c>
      <c r="C13956" s="399" t="s">
        <v>16729</v>
      </c>
      <c r="D13956" s="401">
        <v>18.5</v>
      </c>
    </row>
    <row r="13957" spans="1:4" x14ac:dyDescent="0.25">
      <c r="A13957" s="399">
        <v>38168</v>
      </c>
      <c r="B13957" s="400" t="s">
        <v>20254</v>
      </c>
      <c r="C13957" s="399" t="s">
        <v>16729</v>
      </c>
      <c r="D13957" s="401">
        <v>129.16</v>
      </c>
    </row>
    <row r="13958" spans="1:4" x14ac:dyDescent="0.25">
      <c r="A13958" s="399">
        <v>43601</v>
      </c>
      <c r="B13958" s="400" t="s">
        <v>20255</v>
      </c>
      <c r="C13958" s="399" t="s">
        <v>16729</v>
      </c>
      <c r="D13958" s="401">
        <v>64.58</v>
      </c>
    </row>
    <row r="13959" spans="1:4" x14ac:dyDescent="0.25">
      <c r="A13959" s="399">
        <v>13393</v>
      </c>
      <c r="B13959" s="400" t="s">
        <v>20256</v>
      </c>
      <c r="C13959" s="399" t="s">
        <v>16729</v>
      </c>
      <c r="D13959" s="401">
        <v>298.37</v>
      </c>
    </row>
    <row r="13960" spans="1:4" x14ac:dyDescent="0.25">
      <c r="A13960" s="399">
        <v>13395</v>
      </c>
      <c r="B13960" s="400" t="s">
        <v>20257</v>
      </c>
      <c r="C13960" s="399" t="s">
        <v>16729</v>
      </c>
      <c r="D13960" s="401">
        <v>418.13</v>
      </c>
    </row>
    <row r="13961" spans="1:4" x14ac:dyDescent="0.25">
      <c r="A13961" s="399">
        <v>12039</v>
      </c>
      <c r="B13961" s="400" t="s">
        <v>20258</v>
      </c>
      <c r="C13961" s="399" t="s">
        <v>16729</v>
      </c>
      <c r="D13961" s="401">
        <v>439.41</v>
      </c>
    </row>
    <row r="13962" spans="1:4" x14ac:dyDescent="0.25">
      <c r="A13962" s="399">
        <v>13396</v>
      </c>
      <c r="B13962" s="400" t="s">
        <v>20259</v>
      </c>
      <c r="C13962" s="399" t="s">
        <v>16729</v>
      </c>
      <c r="D13962" s="401">
        <v>617.13</v>
      </c>
    </row>
    <row r="13963" spans="1:4" x14ac:dyDescent="0.25">
      <c r="A13963" s="399">
        <v>12041</v>
      </c>
      <c r="B13963" s="400" t="s">
        <v>20260</v>
      </c>
      <c r="C13963" s="399" t="s">
        <v>16729</v>
      </c>
      <c r="D13963" s="401">
        <v>503.92</v>
      </c>
    </row>
    <row r="13964" spans="1:4" x14ac:dyDescent="0.25">
      <c r="A13964" s="399">
        <v>12043</v>
      </c>
      <c r="B13964" s="400" t="s">
        <v>20261</v>
      </c>
      <c r="C13964" s="399" t="s">
        <v>16729</v>
      </c>
      <c r="D13964" s="401">
        <v>1063.95</v>
      </c>
    </row>
    <row r="13965" spans="1:4" x14ac:dyDescent="0.25">
      <c r="A13965" s="399">
        <v>39762</v>
      </c>
      <c r="B13965" s="400" t="s">
        <v>20262</v>
      </c>
      <c r="C13965" s="399" t="s">
        <v>16729</v>
      </c>
      <c r="D13965" s="401">
        <v>506.47</v>
      </c>
    </row>
    <row r="13966" spans="1:4" x14ac:dyDescent="0.25">
      <c r="A13966" s="399">
        <v>12042</v>
      </c>
      <c r="B13966" s="400" t="s">
        <v>20263</v>
      </c>
      <c r="C13966" s="399" t="s">
        <v>16729</v>
      </c>
      <c r="D13966" s="401">
        <v>739.43</v>
      </c>
    </row>
    <row r="13967" spans="1:4" x14ac:dyDescent="0.25">
      <c r="A13967" s="399">
        <v>39763</v>
      </c>
      <c r="B13967" s="400" t="s">
        <v>20264</v>
      </c>
      <c r="C13967" s="399" t="s">
        <v>16729</v>
      </c>
      <c r="D13967" s="401">
        <v>865.4</v>
      </c>
    </row>
    <row r="13968" spans="1:4" x14ac:dyDescent="0.25">
      <c r="A13968" s="399">
        <v>39760</v>
      </c>
      <c r="B13968" s="400" t="s">
        <v>20265</v>
      </c>
      <c r="C13968" s="399" t="s">
        <v>16729</v>
      </c>
      <c r="D13968" s="401">
        <v>862.56</v>
      </c>
    </row>
    <row r="13969" spans="1:4" x14ac:dyDescent="0.25">
      <c r="A13969" s="399">
        <v>39756</v>
      </c>
      <c r="B13969" s="400" t="s">
        <v>20266</v>
      </c>
      <c r="C13969" s="399" t="s">
        <v>16729</v>
      </c>
      <c r="D13969" s="401">
        <v>309.70999999999998</v>
      </c>
    </row>
    <row r="13970" spans="1:4" x14ac:dyDescent="0.25">
      <c r="A13970" s="399">
        <v>12038</v>
      </c>
      <c r="B13970" s="400" t="s">
        <v>20267</v>
      </c>
      <c r="C13970" s="399" t="s">
        <v>16729</v>
      </c>
      <c r="D13970" s="401">
        <v>386.99</v>
      </c>
    </row>
    <row r="13971" spans="1:4" x14ac:dyDescent="0.25">
      <c r="A13971" s="399">
        <v>39757</v>
      </c>
      <c r="B13971" s="400" t="s">
        <v>20268</v>
      </c>
      <c r="C13971" s="399" t="s">
        <v>16729</v>
      </c>
      <c r="D13971" s="401">
        <v>357.85</v>
      </c>
    </row>
    <row r="13972" spans="1:4" x14ac:dyDescent="0.25">
      <c r="A13972" s="399">
        <v>39758</v>
      </c>
      <c r="B13972" s="400" t="s">
        <v>20269</v>
      </c>
      <c r="C13972" s="399" t="s">
        <v>16729</v>
      </c>
      <c r="D13972" s="401">
        <v>521.51</v>
      </c>
    </row>
    <row r="13973" spans="1:4" x14ac:dyDescent="0.25">
      <c r="A13973" s="399">
        <v>39759</v>
      </c>
      <c r="B13973" s="400" t="s">
        <v>20270</v>
      </c>
      <c r="C13973" s="399" t="s">
        <v>16729</v>
      </c>
      <c r="D13973" s="401">
        <v>644.07000000000005</v>
      </c>
    </row>
    <row r="13974" spans="1:4" x14ac:dyDescent="0.25">
      <c r="A13974" s="399">
        <v>39761</v>
      </c>
      <c r="B13974" s="400" t="s">
        <v>20271</v>
      </c>
      <c r="C13974" s="399" t="s">
        <v>16729</v>
      </c>
      <c r="D13974" s="401">
        <v>774.19</v>
      </c>
    </row>
    <row r="13975" spans="1:4" x14ac:dyDescent="0.25">
      <c r="A13975" s="399">
        <v>39805</v>
      </c>
      <c r="B13975" s="400" t="s">
        <v>20272</v>
      </c>
      <c r="C13975" s="399" t="s">
        <v>16729</v>
      </c>
      <c r="D13975" s="401">
        <v>135.94999999999999</v>
      </c>
    </row>
    <row r="13976" spans="1:4" x14ac:dyDescent="0.25">
      <c r="A13976" s="399">
        <v>39806</v>
      </c>
      <c r="B13976" s="400" t="s">
        <v>20273</v>
      </c>
      <c r="C13976" s="399" t="s">
        <v>16729</v>
      </c>
      <c r="D13976" s="401">
        <v>251.89</v>
      </c>
    </row>
    <row r="13977" spans="1:4" x14ac:dyDescent="0.25">
      <c r="A13977" s="399">
        <v>39807</v>
      </c>
      <c r="B13977" s="400" t="s">
        <v>20274</v>
      </c>
      <c r="C13977" s="399" t="s">
        <v>16729</v>
      </c>
      <c r="D13977" s="401">
        <v>545.9</v>
      </c>
    </row>
    <row r="13978" spans="1:4" x14ac:dyDescent="0.25">
      <c r="A13978" s="399">
        <v>43100</v>
      </c>
      <c r="B13978" s="400" t="s">
        <v>20275</v>
      </c>
      <c r="C13978" s="399" t="s">
        <v>16729</v>
      </c>
      <c r="D13978" s="401">
        <v>426.77</v>
      </c>
    </row>
    <row r="13979" spans="1:4" x14ac:dyDescent="0.25">
      <c r="A13979" s="399">
        <v>39804</v>
      </c>
      <c r="B13979" s="400" t="s">
        <v>20276</v>
      </c>
      <c r="C13979" s="399" t="s">
        <v>16729</v>
      </c>
      <c r="D13979" s="401">
        <v>79.83</v>
      </c>
    </row>
    <row r="13980" spans="1:4" x14ac:dyDescent="0.25">
      <c r="A13980" s="399">
        <v>39796</v>
      </c>
      <c r="B13980" s="400" t="s">
        <v>20277</v>
      </c>
      <c r="C13980" s="399" t="s">
        <v>16729</v>
      </c>
      <c r="D13980" s="401">
        <v>82.68</v>
      </c>
    </row>
    <row r="13981" spans="1:4" x14ac:dyDescent="0.25">
      <c r="A13981" s="399">
        <v>39797</v>
      </c>
      <c r="B13981" s="400" t="s">
        <v>20278</v>
      </c>
      <c r="C13981" s="399" t="s">
        <v>16729</v>
      </c>
      <c r="D13981" s="401">
        <v>129.80000000000001</v>
      </c>
    </row>
    <row r="13982" spans="1:4" x14ac:dyDescent="0.25">
      <c r="A13982" s="399">
        <v>39798</v>
      </c>
      <c r="B13982" s="400" t="s">
        <v>20279</v>
      </c>
      <c r="C13982" s="399" t="s">
        <v>16729</v>
      </c>
      <c r="D13982" s="401">
        <v>222.65</v>
      </c>
    </row>
    <row r="13983" spans="1:4" x14ac:dyDescent="0.25">
      <c r="A13983" s="399">
        <v>39794</v>
      </c>
      <c r="B13983" s="400" t="s">
        <v>20280</v>
      </c>
      <c r="C13983" s="399" t="s">
        <v>16729</v>
      </c>
      <c r="D13983" s="401">
        <v>35.1</v>
      </c>
    </row>
    <row r="13984" spans="1:4" x14ac:dyDescent="0.25">
      <c r="A13984" s="399">
        <v>39795</v>
      </c>
      <c r="B13984" s="400" t="s">
        <v>20281</v>
      </c>
      <c r="C13984" s="399" t="s">
        <v>16729</v>
      </c>
      <c r="D13984" s="401">
        <v>55.45</v>
      </c>
    </row>
    <row r="13985" spans="1:4" x14ac:dyDescent="0.25">
      <c r="A13985" s="399">
        <v>39801</v>
      </c>
      <c r="B13985" s="400" t="s">
        <v>20282</v>
      </c>
      <c r="C13985" s="399" t="s">
        <v>16729</v>
      </c>
      <c r="D13985" s="401">
        <v>117.09</v>
      </c>
    </row>
    <row r="13986" spans="1:4" x14ac:dyDescent="0.25">
      <c r="A13986" s="399">
        <v>39802</v>
      </c>
      <c r="B13986" s="400" t="s">
        <v>20283</v>
      </c>
      <c r="C13986" s="399" t="s">
        <v>16729</v>
      </c>
      <c r="D13986" s="401">
        <v>171.63</v>
      </c>
    </row>
    <row r="13987" spans="1:4" x14ac:dyDescent="0.25">
      <c r="A13987" s="399">
        <v>39803</v>
      </c>
      <c r="B13987" s="400" t="s">
        <v>20284</v>
      </c>
      <c r="C13987" s="399" t="s">
        <v>16729</v>
      </c>
      <c r="D13987" s="401">
        <v>239.43</v>
      </c>
    </row>
    <row r="13988" spans="1:4" x14ac:dyDescent="0.25">
      <c r="A13988" s="399">
        <v>39799</v>
      </c>
      <c r="B13988" s="400" t="s">
        <v>20285</v>
      </c>
      <c r="C13988" s="399" t="s">
        <v>16729</v>
      </c>
      <c r="D13988" s="401">
        <v>40.909999999999997</v>
      </c>
    </row>
    <row r="13989" spans="1:4" x14ac:dyDescent="0.25">
      <c r="A13989" s="399">
        <v>39800</v>
      </c>
      <c r="B13989" s="400" t="s">
        <v>20286</v>
      </c>
      <c r="C13989" s="399" t="s">
        <v>16729</v>
      </c>
      <c r="D13989" s="401">
        <v>69.69</v>
      </c>
    </row>
    <row r="13990" spans="1:4" x14ac:dyDescent="0.25">
      <c r="A13990" s="399">
        <v>43837</v>
      </c>
      <c r="B13990" s="400" t="s">
        <v>20287</v>
      </c>
      <c r="C13990" s="399" t="s">
        <v>16729</v>
      </c>
      <c r="D13990" s="401">
        <v>1363.23</v>
      </c>
    </row>
    <row r="13991" spans="1:4" x14ac:dyDescent="0.25">
      <c r="A13991" s="399">
        <v>43836</v>
      </c>
      <c r="B13991" s="400" t="s">
        <v>20288</v>
      </c>
      <c r="C13991" s="399" t="s">
        <v>16729</v>
      </c>
      <c r="D13991" s="401">
        <v>2773.94</v>
      </c>
    </row>
    <row r="13992" spans="1:4" x14ac:dyDescent="0.25">
      <c r="A13992" s="399">
        <v>21059</v>
      </c>
      <c r="B13992" s="400" t="s">
        <v>20289</v>
      </c>
      <c r="C13992" s="399" t="s">
        <v>16729</v>
      </c>
      <c r="D13992" s="401">
        <v>54.55</v>
      </c>
    </row>
    <row r="13993" spans="1:4" x14ac:dyDescent="0.25">
      <c r="A13993" s="399">
        <v>11234</v>
      </c>
      <c r="B13993" s="400" t="s">
        <v>20290</v>
      </c>
      <c r="C13993" s="399" t="s">
        <v>16729</v>
      </c>
      <c r="D13993" s="401">
        <v>82.23</v>
      </c>
    </row>
    <row r="13994" spans="1:4" x14ac:dyDescent="0.25">
      <c r="A13994" s="399">
        <v>21060</v>
      </c>
      <c r="B13994" s="400" t="s">
        <v>20291</v>
      </c>
      <c r="C13994" s="399" t="s">
        <v>16729</v>
      </c>
      <c r="D13994" s="401">
        <v>101.2</v>
      </c>
    </row>
    <row r="13995" spans="1:4" x14ac:dyDescent="0.25">
      <c r="A13995" s="399">
        <v>21061</v>
      </c>
      <c r="B13995" s="400" t="s">
        <v>20292</v>
      </c>
      <c r="C13995" s="399" t="s">
        <v>16729</v>
      </c>
      <c r="D13995" s="401">
        <v>126.51</v>
      </c>
    </row>
    <row r="13996" spans="1:4" x14ac:dyDescent="0.25">
      <c r="A13996" s="399">
        <v>21062</v>
      </c>
      <c r="B13996" s="400" t="s">
        <v>20293</v>
      </c>
      <c r="C13996" s="399" t="s">
        <v>16729</v>
      </c>
      <c r="D13996" s="401">
        <v>199.25</v>
      </c>
    </row>
    <row r="13997" spans="1:4" x14ac:dyDescent="0.25">
      <c r="A13997" s="399">
        <v>11708</v>
      </c>
      <c r="B13997" s="400" t="s">
        <v>20294</v>
      </c>
      <c r="C13997" s="399" t="s">
        <v>16729</v>
      </c>
      <c r="D13997" s="401">
        <v>21.74</v>
      </c>
    </row>
    <row r="13998" spans="1:4" x14ac:dyDescent="0.25">
      <c r="A13998" s="399">
        <v>11709</v>
      </c>
      <c r="B13998" s="400" t="s">
        <v>20295</v>
      </c>
      <c r="C13998" s="399" t="s">
        <v>16729</v>
      </c>
      <c r="D13998" s="401">
        <v>51.07</v>
      </c>
    </row>
    <row r="13999" spans="1:4" x14ac:dyDescent="0.25">
      <c r="A13999" s="399">
        <v>11710</v>
      </c>
      <c r="B13999" s="400" t="s">
        <v>20296</v>
      </c>
      <c r="C13999" s="399" t="s">
        <v>16729</v>
      </c>
      <c r="D13999" s="401">
        <v>117.41</v>
      </c>
    </row>
    <row r="14000" spans="1:4" x14ac:dyDescent="0.25">
      <c r="A14000" s="399">
        <v>11707</v>
      </c>
      <c r="B14000" s="400" t="s">
        <v>20297</v>
      </c>
      <c r="C14000" s="399" t="s">
        <v>16729</v>
      </c>
      <c r="D14000" s="401">
        <v>16.28</v>
      </c>
    </row>
    <row r="14001" spans="1:4" x14ac:dyDescent="0.25">
      <c r="A14001" s="399">
        <v>5102</v>
      </c>
      <c r="B14001" s="400" t="s">
        <v>20298</v>
      </c>
      <c r="C14001" s="399" t="s">
        <v>16729</v>
      </c>
      <c r="D14001" s="401">
        <v>12.67</v>
      </c>
    </row>
    <row r="14002" spans="1:4" x14ac:dyDescent="0.25">
      <c r="A14002" s="399">
        <v>11711</v>
      </c>
      <c r="B14002" s="400" t="s">
        <v>20299</v>
      </c>
      <c r="C14002" s="399" t="s">
        <v>16729</v>
      </c>
      <c r="D14002" s="401">
        <v>10.56</v>
      </c>
    </row>
    <row r="14003" spans="1:4" x14ac:dyDescent="0.25">
      <c r="A14003" s="399">
        <v>11739</v>
      </c>
      <c r="B14003" s="400" t="s">
        <v>20300</v>
      </c>
      <c r="C14003" s="399" t="s">
        <v>16729</v>
      </c>
      <c r="D14003" s="401">
        <v>9.0299999999999994</v>
      </c>
    </row>
    <row r="14004" spans="1:4" x14ac:dyDescent="0.25">
      <c r="A14004" s="399">
        <v>11741</v>
      </c>
      <c r="B14004" s="400" t="s">
        <v>20301</v>
      </c>
      <c r="C14004" s="399" t="s">
        <v>16729</v>
      </c>
      <c r="D14004" s="401">
        <v>11.5</v>
      </c>
    </row>
    <row r="14005" spans="1:4" x14ac:dyDescent="0.25">
      <c r="A14005" s="399">
        <v>11745</v>
      </c>
      <c r="B14005" s="400" t="s">
        <v>20302</v>
      </c>
      <c r="C14005" s="399" t="s">
        <v>16729</v>
      </c>
      <c r="D14005" s="401">
        <v>15.15</v>
      </c>
    </row>
    <row r="14006" spans="1:4" x14ac:dyDescent="0.25">
      <c r="A14006" s="399">
        <v>11743</v>
      </c>
      <c r="B14006" s="400" t="s">
        <v>20303</v>
      </c>
      <c r="C14006" s="399" t="s">
        <v>16729</v>
      </c>
      <c r="D14006" s="401">
        <v>9.65</v>
      </c>
    </row>
    <row r="14007" spans="1:4" x14ac:dyDescent="0.25">
      <c r="A14007" s="399">
        <v>5104</v>
      </c>
      <c r="B14007" s="400" t="s">
        <v>20304</v>
      </c>
      <c r="C14007" s="399" t="s">
        <v>69</v>
      </c>
      <c r="D14007" s="401">
        <v>69.42</v>
      </c>
    </row>
    <row r="14008" spans="1:4" x14ac:dyDescent="0.25">
      <c r="A14008" s="399">
        <v>44530</v>
      </c>
      <c r="B14008" s="400" t="s">
        <v>20305</v>
      </c>
      <c r="C14008" s="399" t="s">
        <v>16729</v>
      </c>
      <c r="D14008" s="401">
        <v>62.52</v>
      </c>
    </row>
    <row r="14009" spans="1:4" x14ac:dyDescent="0.25">
      <c r="A14009" s="399">
        <v>2710</v>
      </c>
      <c r="B14009" s="400" t="s">
        <v>20306</v>
      </c>
      <c r="C14009" s="399" t="s">
        <v>16729</v>
      </c>
      <c r="D14009" s="401">
        <v>53.96</v>
      </c>
    </row>
    <row r="14010" spans="1:4" x14ac:dyDescent="0.25">
      <c r="A14010" s="399">
        <v>14575</v>
      </c>
      <c r="B14010" s="400" t="s">
        <v>20307</v>
      </c>
      <c r="C14010" s="399" t="s">
        <v>16729</v>
      </c>
      <c r="D14010" s="401">
        <v>4735150.53</v>
      </c>
    </row>
    <row r="14011" spans="1:4" x14ac:dyDescent="0.25">
      <c r="A14011" s="399">
        <v>20043</v>
      </c>
      <c r="B14011" s="400" t="s">
        <v>20308</v>
      </c>
      <c r="C14011" s="399" t="s">
        <v>16729</v>
      </c>
      <c r="D14011" s="401">
        <v>9.4499999999999993</v>
      </c>
    </row>
    <row r="14012" spans="1:4" x14ac:dyDescent="0.25">
      <c r="A14012" s="399">
        <v>20044</v>
      </c>
      <c r="B14012" s="400" t="s">
        <v>20309</v>
      </c>
      <c r="C14012" s="399" t="s">
        <v>16729</v>
      </c>
      <c r="D14012" s="401">
        <v>10.96</v>
      </c>
    </row>
    <row r="14013" spans="1:4" x14ac:dyDescent="0.25">
      <c r="A14013" s="399">
        <v>20042</v>
      </c>
      <c r="B14013" s="400" t="s">
        <v>20310</v>
      </c>
      <c r="C14013" s="399" t="s">
        <v>16729</v>
      </c>
      <c r="D14013" s="401">
        <v>8.1999999999999993</v>
      </c>
    </row>
    <row r="14014" spans="1:4" x14ac:dyDescent="0.25">
      <c r="A14014" s="399">
        <v>20046</v>
      </c>
      <c r="B14014" s="400" t="s">
        <v>20311</v>
      </c>
      <c r="C14014" s="399" t="s">
        <v>16729</v>
      </c>
      <c r="D14014" s="401">
        <v>19.41</v>
      </c>
    </row>
    <row r="14015" spans="1:4" x14ac:dyDescent="0.25">
      <c r="A14015" s="399">
        <v>20047</v>
      </c>
      <c r="B14015" s="400" t="s">
        <v>20312</v>
      </c>
      <c r="C14015" s="399" t="s">
        <v>16729</v>
      </c>
      <c r="D14015" s="401">
        <v>58.2</v>
      </c>
    </row>
    <row r="14016" spans="1:4" x14ac:dyDescent="0.25">
      <c r="A14016" s="399">
        <v>20045</v>
      </c>
      <c r="B14016" s="400" t="s">
        <v>20313</v>
      </c>
      <c r="C14016" s="399" t="s">
        <v>16729</v>
      </c>
      <c r="D14016" s="401">
        <v>9.82</v>
      </c>
    </row>
    <row r="14017" spans="1:4" x14ac:dyDescent="0.25">
      <c r="A14017" s="399">
        <v>20972</v>
      </c>
      <c r="B14017" s="400" t="s">
        <v>20314</v>
      </c>
      <c r="C14017" s="399" t="s">
        <v>16729</v>
      </c>
      <c r="D14017" s="401">
        <v>235.71</v>
      </c>
    </row>
    <row r="14018" spans="1:4" x14ac:dyDescent="0.25">
      <c r="A14018" s="399">
        <v>11321</v>
      </c>
      <c r="B14018" s="400" t="s">
        <v>20315</v>
      </c>
      <c r="C14018" s="399" t="s">
        <v>16729</v>
      </c>
      <c r="D14018" s="401">
        <v>33.49</v>
      </c>
    </row>
    <row r="14019" spans="1:4" x14ac:dyDescent="0.25">
      <c r="A14019" s="399">
        <v>11323</v>
      </c>
      <c r="B14019" s="400" t="s">
        <v>20316</v>
      </c>
      <c r="C14019" s="399" t="s">
        <v>16729</v>
      </c>
      <c r="D14019" s="401">
        <v>38.520000000000003</v>
      </c>
    </row>
    <row r="14020" spans="1:4" x14ac:dyDescent="0.25">
      <c r="A14020" s="399">
        <v>20327</v>
      </c>
      <c r="B14020" s="400" t="s">
        <v>20317</v>
      </c>
      <c r="C14020" s="399" t="s">
        <v>16729</v>
      </c>
      <c r="D14020" s="401">
        <v>21.86</v>
      </c>
    </row>
    <row r="14021" spans="1:4" x14ac:dyDescent="0.25">
      <c r="A14021" s="399">
        <v>6034</v>
      </c>
      <c r="B14021" s="400" t="s">
        <v>20318</v>
      </c>
      <c r="C14021" s="399" t="s">
        <v>16729</v>
      </c>
      <c r="D14021" s="401">
        <v>13.49</v>
      </c>
    </row>
    <row r="14022" spans="1:4" x14ac:dyDescent="0.25">
      <c r="A14022" s="399">
        <v>6036</v>
      </c>
      <c r="B14022" s="400" t="s">
        <v>20319</v>
      </c>
      <c r="C14022" s="399" t="s">
        <v>16729</v>
      </c>
      <c r="D14022" s="401">
        <v>18.37</v>
      </c>
    </row>
    <row r="14023" spans="1:4" x14ac:dyDescent="0.25">
      <c r="A14023" s="399">
        <v>6031</v>
      </c>
      <c r="B14023" s="400" t="s">
        <v>20320</v>
      </c>
      <c r="C14023" s="399" t="s">
        <v>16729</v>
      </c>
      <c r="D14023" s="401">
        <v>21.59</v>
      </c>
    </row>
    <row r="14024" spans="1:4" x14ac:dyDescent="0.25">
      <c r="A14024" s="399">
        <v>6029</v>
      </c>
      <c r="B14024" s="400" t="s">
        <v>20321</v>
      </c>
      <c r="C14024" s="399" t="s">
        <v>16729</v>
      </c>
      <c r="D14024" s="401">
        <v>21.82</v>
      </c>
    </row>
    <row r="14025" spans="1:4" x14ac:dyDescent="0.25">
      <c r="A14025" s="399">
        <v>6033</v>
      </c>
      <c r="B14025" s="400" t="s">
        <v>20322</v>
      </c>
      <c r="C14025" s="399" t="s">
        <v>16729</v>
      </c>
      <c r="D14025" s="401">
        <v>28.76</v>
      </c>
    </row>
    <row r="14026" spans="1:4" x14ac:dyDescent="0.25">
      <c r="A14026" s="399">
        <v>11672</v>
      </c>
      <c r="B14026" s="400" t="s">
        <v>20323</v>
      </c>
      <c r="C14026" s="399" t="s">
        <v>16729</v>
      </c>
      <c r="D14026" s="401">
        <v>62.55</v>
      </c>
    </row>
    <row r="14027" spans="1:4" x14ac:dyDescent="0.25">
      <c r="A14027" s="399">
        <v>11669</v>
      </c>
      <c r="B14027" s="400" t="s">
        <v>20324</v>
      </c>
      <c r="C14027" s="399" t="s">
        <v>16729</v>
      </c>
      <c r="D14027" s="401">
        <v>59.57</v>
      </c>
    </row>
    <row r="14028" spans="1:4" x14ac:dyDescent="0.25">
      <c r="A14028" s="399">
        <v>20055</v>
      </c>
      <c r="B14028" s="400" t="s">
        <v>20325</v>
      </c>
      <c r="C14028" s="399" t="s">
        <v>16729</v>
      </c>
      <c r="D14028" s="401">
        <v>44.61</v>
      </c>
    </row>
    <row r="14029" spans="1:4" x14ac:dyDescent="0.25">
      <c r="A14029" s="399">
        <v>11670</v>
      </c>
      <c r="B14029" s="400" t="s">
        <v>20326</v>
      </c>
      <c r="C14029" s="399" t="s">
        <v>16729</v>
      </c>
      <c r="D14029" s="401">
        <v>22.82</v>
      </c>
    </row>
    <row r="14030" spans="1:4" x14ac:dyDescent="0.25">
      <c r="A14030" s="399">
        <v>11671</v>
      </c>
      <c r="B14030" s="400" t="s">
        <v>20327</v>
      </c>
      <c r="C14030" s="399" t="s">
        <v>16729</v>
      </c>
      <c r="D14030" s="401">
        <v>95.74</v>
      </c>
    </row>
    <row r="14031" spans="1:4" x14ac:dyDescent="0.25">
      <c r="A14031" s="399">
        <v>6032</v>
      </c>
      <c r="B14031" s="400" t="s">
        <v>20328</v>
      </c>
      <c r="C14031" s="399" t="s">
        <v>16729</v>
      </c>
      <c r="D14031" s="401">
        <v>27.34</v>
      </c>
    </row>
    <row r="14032" spans="1:4" x14ac:dyDescent="0.25">
      <c r="A14032" s="399">
        <v>11673</v>
      </c>
      <c r="B14032" s="400" t="s">
        <v>20329</v>
      </c>
      <c r="C14032" s="399" t="s">
        <v>16729</v>
      </c>
      <c r="D14032" s="401">
        <v>21.53</v>
      </c>
    </row>
    <row r="14033" spans="1:4" x14ac:dyDescent="0.25">
      <c r="A14033" s="399">
        <v>11674</v>
      </c>
      <c r="B14033" s="400" t="s">
        <v>20330</v>
      </c>
      <c r="C14033" s="399" t="s">
        <v>16729</v>
      </c>
      <c r="D14033" s="401">
        <v>27.73</v>
      </c>
    </row>
    <row r="14034" spans="1:4" x14ac:dyDescent="0.25">
      <c r="A14034" s="399">
        <v>11675</v>
      </c>
      <c r="B14034" s="400" t="s">
        <v>20331</v>
      </c>
      <c r="C14034" s="399" t="s">
        <v>16729</v>
      </c>
      <c r="D14034" s="401">
        <v>44.02</v>
      </c>
    </row>
    <row r="14035" spans="1:4" x14ac:dyDescent="0.25">
      <c r="A14035" s="399">
        <v>11676</v>
      </c>
      <c r="B14035" s="400" t="s">
        <v>20332</v>
      </c>
      <c r="C14035" s="399" t="s">
        <v>16729</v>
      </c>
      <c r="D14035" s="401">
        <v>58.88</v>
      </c>
    </row>
    <row r="14036" spans="1:4" x14ac:dyDescent="0.25">
      <c r="A14036" s="399">
        <v>11677</v>
      </c>
      <c r="B14036" s="400" t="s">
        <v>20333</v>
      </c>
      <c r="C14036" s="399" t="s">
        <v>16729</v>
      </c>
      <c r="D14036" s="401">
        <v>60.81</v>
      </c>
    </row>
    <row r="14037" spans="1:4" x14ac:dyDescent="0.25">
      <c r="A14037" s="399">
        <v>11678</v>
      </c>
      <c r="B14037" s="400" t="s">
        <v>20334</v>
      </c>
      <c r="C14037" s="399" t="s">
        <v>16729</v>
      </c>
      <c r="D14037" s="401">
        <v>111.36</v>
      </c>
    </row>
    <row r="14038" spans="1:4" x14ac:dyDescent="0.25">
      <c r="A14038" s="399">
        <v>6038</v>
      </c>
      <c r="B14038" s="400" t="s">
        <v>20335</v>
      </c>
      <c r="C14038" s="399" t="s">
        <v>16729</v>
      </c>
      <c r="D14038" s="401">
        <v>7.06</v>
      </c>
    </row>
    <row r="14039" spans="1:4" x14ac:dyDescent="0.25">
      <c r="A14039" s="399">
        <v>11718</v>
      </c>
      <c r="B14039" s="400" t="s">
        <v>20336</v>
      </c>
      <c r="C14039" s="399" t="s">
        <v>16729</v>
      </c>
      <c r="D14039" s="401">
        <v>20.149999999999999</v>
      </c>
    </row>
    <row r="14040" spans="1:4" x14ac:dyDescent="0.25">
      <c r="A14040" s="399">
        <v>6037</v>
      </c>
      <c r="B14040" s="400" t="s">
        <v>20337</v>
      </c>
      <c r="C14040" s="399" t="s">
        <v>16729</v>
      </c>
      <c r="D14040" s="401">
        <v>14.7</v>
      </c>
    </row>
    <row r="14041" spans="1:4" x14ac:dyDescent="0.25">
      <c r="A14041" s="399">
        <v>11719</v>
      </c>
      <c r="B14041" s="400" t="s">
        <v>20338</v>
      </c>
      <c r="C14041" s="399" t="s">
        <v>16729</v>
      </c>
      <c r="D14041" s="401">
        <v>16.34</v>
      </c>
    </row>
    <row r="14042" spans="1:4" x14ac:dyDescent="0.25">
      <c r="A14042" s="399">
        <v>6010</v>
      </c>
      <c r="B14042" s="400" t="s">
        <v>20339</v>
      </c>
      <c r="C14042" s="399" t="s">
        <v>16729</v>
      </c>
      <c r="D14042" s="401">
        <v>71.14</v>
      </c>
    </row>
    <row r="14043" spans="1:4" x14ac:dyDescent="0.25">
      <c r="A14043" s="399">
        <v>6017</v>
      </c>
      <c r="B14043" s="400" t="s">
        <v>20340</v>
      </c>
      <c r="C14043" s="399" t="s">
        <v>16729</v>
      </c>
      <c r="D14043" s="401">
        <v>56.34</v>
      </c>
    </row>
    <row r="14044" spans="1:4" x14ac:dyDescent="0.25">
      <c r="A14044" s="399">
        <v>6019</v>
      </c>
      <c r="B14044" s="400" t="s">
        <v>20341</v>
      </c>
      <c r="C14044" s="399" t="s">
        <v>16729</v>
      </c>
      <c r="D14044" s="401">
        <v>41.34</v>
      </c>
    </row>
    <row r="14045" spans="1:4" x14ac:dyDescent="0.25">
      <c r="A14045" s="399">
        <v>6020</v>
      </c>
      <c r="B14045" s="400" t="s">
        <v>20342</v>
      </c>
      <c r="C14045" s="399" t="s">
        <v>16729</v>
      </c>
      <c r="D14045" s="401">
        <v>24.83</v>
      </c>
    </row>
    <row r="14046" spans="1:4" x14ac:dyDescent="0.25">
      <c r="A14046" s="399">
        <v>6011</v>
      </c>
      <c r="B14046" s="400" t="s">
        <v>20343</v>
      </c>
      <c r="C14046" s="399" t="s">
        <v>16729</v>
      </c>
      <c r="D14046" s="401">
        <v>205.49</v>
      </c>
    </row>
    <row r="14047" spans="1:4" x14ac:dyDescent="0.25">
      <c r="A14047" s="399">
        <v>6028</v>
      </c>
      <c r="B14047" s="400" t="s">
        <v>20344</v>
      </c>
      <c r="C14047" s="399" t="s">
        <v>16729</v>
      </c>
      <c r="D14047" s="401">
        <v>99.08</v>
      </c>
    </row>
    <row r="14048" spans="1:4" x14ac:dyDescent="0.25">
      <c r="A14048" s="399">
        <v>6012</v>
      </c>
      <c r="B14048" s="400" t="s">
        <v>20345</v>
      </c>
      <c r="C14048" s="399" t="s">
        <v>16729</v>
      </c>
      <c r="D14048" s="401">
        <v>248.78</v>
      </c>
    </row>
    <row r="14049" spans="1:4" x14ac:dyDescent="0.25">
      <c r="A14049" s="399">
        <v>6016</v>
      </c>
      <c r="B14049" s="400" t="s">
        <v>20346</v>
      </c>
      <c r="C14049" s="399" t="s">
        <v>16729</v>
      </c>
      <c r="D14049" s="401">
        <v>26.19</v>
      </c>
    </row>
    <row r="14050" spans="1:4" x14ac:dyDescent="0.25">
      <c r="A14050" s="399">
        <v>6027</v>
      </c>
      <c r="B14050" s="400" t="s">
        <v>20347</v>
      </c>
      <c r="C14050" s="399" t="s">
        <v>16729</v>
      </c>
      <c r="D14050" s="401">
        <v>518.38</v>
      </c>
    </row>
    <row r="14051" spans="1:4" x14ac:dyDescent="0.25">
      <c r="A14051" s="399">
        <v>6015</v>
      </c>
      <c r="B14051" s="400" t="s">
        <v>20348</v>
      </c>
      <c r="C14051" s="399" t="s">
        <v>16729</v>
      </c>
      <c r="D14051" s="401">
        <v>113.75</v>
      </c>
    </row>
    <row r="14052" spans="1:4" x14ac:dyDescent="0.25">
      <c r="A14052" s="399">
        <v>6014</v>
      </c>
      <c r="B14052" s="400" t="s">
        <v>20349</v>
      </c>
      <c r="C14052" s="399" t="s">
        <v>16729</v>
      </c>
      <c r="D14052" s="401">
        <v>108.75</v>
      </c>
    </row>
    <row r="14053" spans="1:4" x14ac:dyDescent="0.25">
      <c r="A14053" s="399">
        <v>6013</v>
      </c>
      <c r="B14053" s="400" t="s">
        <v>20350</v>
      </c>
      <c r="C14053" s="399" t="s">
        <v>16729</v>
      </c>
      <c r="D14053" s="401">
        <v>78.22</v>
      </c>
    </row>
    <row r="14054" spans="1:4" x14ac:dyDescent="0.25">
      <c r="A14054" s="399">
        <v>6006</v>
      </c>
      <c r="B14054" s="400" t="s">
        <v>20351</v>
      </c>
      <c r="C14054" s="399" t="s">
        <v>16729</v>
      </c>
      <c r="D14054" s="401">
        <v>56.64</v>
      </c>
    </row>
    <row r="14055" spans="1:4" x14ac:dyDescent="0.25">
      <c r="A14055" s="399">
        <v>6005</v>
      </c>
      <c r="B14055" s="400" t="s">
        <v>20352</v>
      </c>
      <c r="C14055" s="399" t="s">
        <v>16729</v>
      </c>
      <c r="D14055" s="401">
        <v>63.9</v>
      </c>
    </row>
    <row r="14056" spans="1:4" x14ac:dyDescent="0.25">
      <c r="A14056" s="399">
        <v>11756</v>
      </c>
      <c r="B14056" s="400" t="s">
        <v>20353</v>
      </c>
      <c r="C14056" s="399" t="s">
        <v>16729</v>
      </c>
      <c r="D14056" s="401">
        <v>30.52</v>
      </c>
    </row>
    <row r="14057" spans="1:4" x14ac:dyDescent="0.25">
      <c r="A14057" s="399">
        <v>10904</v>
      </c>
      <c r="B14057" s="400" t="s">
        <v>20354</v>
      </c>
      <c r="C14057" s="399" t="s">
        <v>16729</v>
      </c>
      <c r="D14057" s="401">
        <v>330</v>
      </c>
    </row>
    <row r="14058" spans="1:4" x14ac:dyDescent="0.25">
      <c r="A14058" s="399">
        <v>11752</v>
      </c>
      <c r="B14058" s="400" t="s">
        <v>20355</v>
      </c>
      <c r="C14058" s="399" t="s">
        <v>16729</v>
      </c>
      <c r="D14058" s="401">
        <v>17.600000000000001</v>
      </c>
    </row>
    <row r="14059" spans="1:4" x14ac:dyDescent="0.25">
      <c r="A14059" s="399">
        <v>11753</v>
      </c>
      <c r="B14059" s="400" t="s">
        <v>20356</v>
      </c>
      <c r="C14059" s="399" t="s">
        <v>16729</v>
      </c>
      <c r="D14059" s="401">
        <v>21.01</v>
      </c>
    </row>
    <row r="14060" spans="1:4" x14ac:dyDescent="0.25">
      <c r="A14060" s="399">
        <v>6021</v>
      </c>
      <c r="B14060" s="400" t="s">
        <v>20357</v>
      </c>
      <c r="C14060" s="399" t="s">
        <v>16729</v>
      </c>
      <c r="D14060" s="401">
        <v>58.3</v>
      </c>
    </row>
    <row r="14061" spans="1:4" x14ac:dyDescent="0.25">
      <c r="A14061" s="399">
        <v>6024</v>
      </c>
      <c r="B14061" s="400" t="s">
        <v>20358</v>
      </c>
      <c r="C14061" s="399" t="s">
        <v>16729</v>
      </c>
      <c r="D14061" s="401">
        <v>60.27</v>
      </c>
    </row>
    <row r="14062" spans="1:4" x14ac:dyDescent="0.25">
      <c r="A14062" s="399">
        <v>45394</v>
      </c>
      <c r="B14062" s="400" t="s">
        <v>20359</v>
      </c>
      <c r="C14062" s="399" t="s">
        <v>16729</v>
      </c>
      <c r="D14062" s="401">
        <v>36.68</v>
      </c>
    </row>
    <row r="14063" spans="1:4" x14ac:dyDescent="0.25">
      <c r="A14063" s="399">
        <v>13897</v>
      </c>
      <c r="B14063" s="400" t="s">
        <v>20360</v>
      </c>
      <c r="C14063" s="399" t="s">
        <v>16729</v>
      </c>
      <c r="D14063" s="401">
        <v>8731.56</v>
      </c>
    </row>
    <row r="14064" spans="1:4" x14ac:dyDescent="0.25">
      <c r="A14064" s="399">
        <v>10640</v>
      </c>
      <c r="B14064" s="400" t="s">
        <v>20361</v>
      </c>
      <c r="C14064" s="399" t="s">
        <v>16729</v>
      </c>
      <c r="D14064" s="401">
        <v>18910.740000000002</v>
      </c>
    </row>
    <row r="14065" spans="1:4" x14ac:dyDescent="0.25">
      <c r="A14065" s="399">
        <v>34357</v>
      </c>
      <c r="B14065" s="400" t="s">
        <v>20362</v>
      </c>
      <c r="C14065" s="399" t="s">
        <v>69</v>
      </c>
      <c r="D14065" s="401">
        <v>4.6900000000000004</v>
      </c>
    </row>
    <row r="14066" spans="1:4" x14ac:dyDescent="0.25">
      <c r="A14066" s="399">
        <v>37329</v>
      </c>
      <c r="B14066" s="400" t="s">
        <v>20363</v>
      </c>
      <c r="C14066" s="399" t="s">
        <v>69</v>
      </c>
      <c r="D14066" s="401">
        <v>98.93</v>
      </c>
    </row>
    <row r="14067" spans="1:4" x14ac:dyDescent="0.25">
      <c r="A14067" s="399">
        <v>2510</v>
      </c>
      <c r="B14067" s="400" t="s">
        <v>20364</v>
      </c>
      <c r="C14067" s="399" t="s">
        <v>16729</v>
      </c>
      <c r="D14067" s="401">
        <v>35.46</v>
      </c>
    </row>
    <row r="14068" spans="1:4" x14ac:dyDescent="0.25">
      <c r="A14068" s="399">
        <v>12359</v>
      </c>
      <c r="B14068" s="400" t="s">
        <v>20365</v>
      </c>
      <c r="C14068" s="399" t="s">
        <v>16729</v>
      </c>
      <c r="D14068" s="401">
        <v>154.46</v>
      </c>
    </row>
    <row r="14069" spans="1:4" x14ac:dyDescent="0.25">
      <c r="A14069" s="399">
        <v>7353</v>
      </c>
      <c r="B14069" s="400" t="s">
        <v>20366</v>
      </c>
      <c r="C14069" s="399" t="s">
        <v>80</v>
      </c>
      <c r="D14069" s="401">
        <v>35.799999999999997</v>
      </c>
    </row>
    <row r="14070" spans="1:4" x14ac:dyDescent="0.25">
      <c r="A14070" s="399">
        <v>45264</v>
      </c>
      <c r="B14070" s="400" t="s">
        <v>21644</v>
      </c>
      <c r="C14070" s="399" t="s">
        <v>16729</v>
      </c>
      <c r="D14070" s="401">
        <v>29.15</v>
      </c>
    </row>
    <row r="14071" spans="1:4" x14ac:dyDescent="0.25">
      <c r="A14071" s="399">
        <v>36144</v>
      </c>
      <c r="B14071" s="400" t="s">
        <v>20367</v>
      </c>
      <c r="C14071" s="399" t="s">
        <v>16729</v>
      </c>
      <c r="D14071" s="401">
        <v>1.81</v>
      </c>
    </row>
    <row r="14072" spans="1:4" x14ac:dyDescent="0.25">
      <c r="A14072" s="399">
        <v>10518</v>
      </c>
      <c r="B14072" s="400" t="s">
        <v>20368</v>
      </c>
      <c r="C14072" s="399" t="s">
        <v>16729</v>
      </c>
      <c r="D14072" s="401">
        <v>116.96</v>
      </c>
    </row>
    <row r="14073" spans="1:4" x14ac:dyDescent="0.25">
      <c r="A14073" s="399">
        <v>36530</v>
      </c>
      <c r="B14073" s="400" t="s">
        <v>20369</v>
      </c>
      <c r="C14073" s="399" t="s">
        <v>16729</v>
      </c>
      <c r="D14073" s="401">
        <v>414878.04</v>
      </c>
    </row>
    <row r="14074" spans="1:4" x14ac:dyDescent="0.25">
      <c r="A14074" s="399">
        <v>6046</v>
      </c>
      <c r="B14074" s="400" t="s">
        <v>20370</v>
      </c>
      <c r="C14074" s="399" t="s">
        <v>16729</v>
      </c>
      <c r="D14074" s="401">
        <v>450000</v>
      </c>
    </row>
    <row r="14075" spans="1:4" x14ac:dyDescent="0.25">
      <c r="A14075" s="399">
        <v>36531</v>
      </c>
      <c r="B14075" s="400" t="s">
        <v>20371</v>
      </c>
      <c r="C14075" s="399" t="s">
        <v>16729</v>
      </c>
      <c r="D14075" s="401">
        <v>466463.38</v>
      </c>
    </row>
    <row r="14076" spans="1:4" x14ac:dyDescent="0.25">
      <c r="A14076" s="399">
        <v>34684</v>
      </c>
      <c r="B14076" s="400" t="s">
        <v>20372</v>
      </c>
      <c r="C14076" s="399" t="s">
        <v>75</v>
      </c>
      <c r="D14076" s="401">
        <v>256.62</v>
      </c>
    </row>
    <row r="14077" spans="1:4" x14ac:dyDescent="0.25">
      <c r="A14077" s="399">
        <v>34683</v>
      </c>
      <c r="B14077" s="400" t="s">
        <v>20373</v>
      </c>
      <c r="C14077" s="399" t="s">
        <v>75</v>
      </c>
      <c r="D14077" s="401">
        <v>160.38999999999999</v>
      </c>
    </row>
    <row r="14078" spans="1:4" x14ac:dyDescent="0.25">
      <c r="A14078" s="399">
        <v>44954</v>
      </c>
      <c r="B14078" s="400" t="s">
        <v>20374</v>
      </c>
      <c r="C14078" s="399" t="s">
        <v>75</v>
      </c>
      <c r="D14078" s="401">
        <v>88.76</v>
      </c>
    </row>
    <row r="14079" spans="1:4" x14ac:dyDescent="0.25">
      <c r="A14079" s="399">
        <v>44955</v>
      </c>
      <c r="B14079" s="400" t="s">
        <v>20375</v>
      </c>
      <c r="C14079" s="399" t="s">
        <v>75</v>
      </c>
      <c r="D14079" s="401">
        <v>129.69999999999999</v>
      </c>
    </row>
    <row r="14080" spans="1:4" x14ac:dyDescent="0.25">
      <c r="A14080" s="399">
        <v>10515</v>
      </c>
      <c r="B14080" s="400" t="s">
        <v>20376</v>
      </c>
      <c r="C14080" s="399" t="s">
        <v>75</v>
      </c>
      <c r="D14080" s="401">
        <v>44.06</v>
      </c>
    </row>
    <row r="14081" spans="1:4" x14ac:dyDescent="0.25">
      <c r="A14081" s="399">
        <v>153</v>
      </c>
      <c r="B14081" s="400" t="s">
        <v>20377</v>
      </c>
      <c r="C14081" s="399" t="s">
        <v>80</v>
      </c>
      <c r="D14081" s="401">
        <v>98.19</v>
      </c>
    </row>
    <row r="14082" spans="1:4" x14ac:dyDescent="0.25">
      <c r="A14082" s="399">
        <v>34682</v>
      </c>
      <c r="B14082" s="400" t="s">
        <v>20378</v>
      </c>
      <c r="C14082" s="399" t="s">
        <v>75</v>
      </c>
      <c r="D14082" s="401">
        <v>122.65</v>
      </c>
    </row>
    <row r="14083" spans="1:4" x14ac:dyDescent="0.25">
      <c r="A14083" s="399">
        <v>536</v>
      </c>
      <c r="B14083" s="400" t="s">
        <v>20379</v>
      </c>
      <c r="C14083" s="399" t="s">
        <v>75</v>
      </c>
      <c r="D14083" s="401">
        <v>24.82</v>
      </c>
    </row>
    <row r="14084" spans="1:4" x14ac:dyDescent="0.25">
      <c r="A14084" s="399">
        <v>20205</v>
      </c>
      <c r="B14084" s="400" t="s">
        <v>20380</v>
      </c>
      <c r="C14084" s="399" t="s">
        <v>74</v>
      </c>
      <c r="D14084" s="401">
        <v>3.82</v>
      </c>
    </row>
    <row r="14085" spans="1:4" x14ac:dyDescent="0.25">
      <c r="A14085" s="399">
        <v>4412</v>
      </c>
      <c r="B14085" s="400" t="s">
        <v>20381</v>
      </c>
      <c r="C14085" s="399" t="s">
        <v>74</v>
      </c>
      <c r="D14085" s="401">
        <v>2.29</v>
      </c>
    </row>
    <row r="14086" spans="1:4" x14ac:dyDescent="0.25">
      <c r="A14086" s="399">
        <v>4408</v>
      </c>
      <c r="B14086" s="400" t="s">
        <v>20382</v>
      </c>
      <c r="C14086" s="399" t="s">
        <v>74</v>
      </c>
      <c r="D14086" s="401">
        <v>2.85</v>
      </c>
    </row>
    <row r="14087" spans="1:4" x14ac:dyDescent="0.25">
      <c r="A14087" s="399">
        <v>45213</v>
      </c>
      <c r="B14087" s="400" t="s">
        <v>21645</v>
      </c>
      <c r="C14087" s="399" t="s">
        <v>16729</v>
      </c>
      <c r="D14087" s="401">
        <v>33.770000000000003</v>
      </c>
    </row>
    <row r="14088" spans="1:4" x14ac:dyDescent="0.25">
      <c r="A14088" s="399">
        <v>36250</v>
      </c>
      <c r="B14088" s="400" t="s">
        <v>20383</v>
      </c>
      <c r="C14088" s="399" t="s">
        <v>74</v>
      </c>
      <c r="D14088" s="401">
        <v>5.07</v>
      </c>
    </row>
    <row r="14089" spans="1:4" x14ac:dyDescent="0.25">
      <c r="A14089" s="399">
        <v>10857</v>
      </c>
      <c r="B14089" s="400" t="s">
        <v>20384</v>
      </c>
      <c r="C14089" s="399" t="s">
        <v>74</v>
      </c>
      <c r="D14089" s="401">
        <v>17.53</v>
      </c>
    </row>
    <row r="14090" spans="1:4" x14ac:dyDescent="0.25">
      <c r="A14090" s="399">
        <v>4803</v>
      </c>
      <c r="B14090" s="400" t="s">
        <v>20385</v>
      </c>
      <c r="C14090" s="399" t="s">
        <v>74</v>
      </c>
      <c r="D14090" s="401">
        <v>31.6</v>
      </c>
    </row>
    <row r="14091" spans="1:4" x14ac:dyDescent="0.25">
      <c r="A14091" s="399">
        <v>6186</v>
      </c>
      <c r="B14091" s="400" t="s">
        <v>20386</v>
      </c>
      <c r="C14091" s="399" t="s">
        <v>74</v>
      </c>
      <c r="D14091" s="401">
        <v>27</v>
      </c>
    </row>
    <row r="14092" spans="1:4" x14ac:dyDescent="0.25">
      <c r="A14092" s="399">
        <v>4829</v>
      </c>
      <c r="B14092" s="400" t="s">
        <v>20387</v>
      </c>
      <c r="C14092" s="399" t="s">
        <v>74</v>
      </c>
      <c r="D14092" s="401">
        <v>66.03</v>
      </c>
    </row>
    <row r="14093" spans="1:4" x14ac:dyDescent="0.25">
      <c r="A14093" s="399">
        <v>39829</v>
      </c>
      <c r="B14093" s="400" t="s">
        <v>20388</v>
      </c>
      <c r="C14093" s="399" t="s">
        <v>74</v>
      </c>
      <c r="D14093" s="401">
        <v>37.5</v>
      </c>
    </row>
    <row r="14094" spans="1:4" x14ac:dyDescent="0.25">
      <c r="A14094" s="399">
        <v>20231</v>
      </c>
      <c r="B14094" s="400" t="s">
        <v>20389</v>
      </c>
      <c r="C14094" s="399" t="s">
        <v>74</v>
      </c>
      <c r="D14094" s="401">
        <v>70.7</v>
      </c>
    </row>
    <row r="14095" spans="1:4" x14ac:dyDescent="0.25">
      <c r="A14095" s="399">
        <v>4804</v>
      </c>
      <c r="B14095" s="400" t="s">
        <v>20390</v>
      </c>
      <c r="C14095" s="399" t="s">
        <v>74</v>
      </c>
      <c r="D14095" s="401">
        <v>24.26</v>
      </c>
    </row>
    <row r="14096" spans="1:4" x14ac:dyDescent="0.25">
      <c r="A14096" s="399">
        <v>34680</v>
      </c>
      <c r="B14096" s="400" t="s">
        <v>20391</v>
      </c>
      <c r="C14096" s="399" t="s">
        <v>74</v>
      </c>
      <c r="D14096" s="401">
        <v>37.729999999999997</v>
      </c>
    </row>
    <row r="14097" spans="1:4" x14ac:dyDescent="0.25">
      <c r="A14097" s="399">
        <v>11573</v>
      </c>
      <c r="B14097" s="400" t="s">
        <v>20392</v>
      </c>
      <c r="C14097" s="399" t="s">
        <v>16729</v>
      </c>
      <c r="D14097" s="401">
        <v>5.3</v>
      </c>
    </row>
    <row r="14098" spans="1:4" x14ac:dyDescent="0.25">
      <c r="A14098" s="399">
        <v>38401</v>
      </c>
      <c r="B14098" s="400" t="s">
        <v>20393</v>
      </c>
      <c r="C14098" s="399" t="s">
        <v>16729</v>
      </c>
      <c r="D14098" s="401">
        <v>58.33</v>
      </c>
    </row>
    <row r="14099" spans="1:4" x14ac:dyDescent="0.25">
      <c r="A14099" s="399">
        <v>11575</v>
      </c>
      <c r="B14099" s="400" t="s">
        <v>20394</v>
      </c>
      <c r="C14099" s="399" t="s">
        <v>16729</v>
      </c>
      <c r="D14099" s="401">
        <v>51.09</v>
      </c>
    </row>
    <row r="14100" spans="1:4" x14ac:dyDescent="0.25">
      <c r="A14100" s="399">
        <v>38179</v>
      </c>
      <c r="B14100" s="400" t="s">
        <v>20395</v>
      </c>
      <c r="C14100" s="399" t="s">
        <v>16729</v>
      </c>
      <c r="D14100" s="401">
        <v>42.24</v>
      </c>
    </row>
    <row r="14101" spans="1:4" x14ac:dyDescent="0.25">
      <c r="A14101" s="399">
        <v>20256</v>
      </c>
      <c r="B14101" s="400" t="s">
        <v>20396</v>
      </c>
      <c r="C14101" s="399" t="s">
        <v>16729</v>
      </c>
      <c r="D14101" s="401">
        <v>0.33</v>
      </c>
    </row>
    <row r="14102" spans="1:4" x14ac:dyDescent="0.25">
      <c r="A14102" s="399">
        <v>14511</v>
      </c>
      <c r="B14102" s="400" t="s">
        <v>20397</v>
      </c>
      <c r="C14102" s="399" t="s">
        <v>16729</v>
      </c>
      <c r="D14102" s="401">
        <v>997825.41</v>
      </c>
    </row>
    <row r="14103" spans="1:4" x14ac:dyDescent="0.25">
      <c r="A14103" s="399">
        <v>10642</v>
      </c>
      <c r="B14103" s="400" t="s">
        <v>20398</v>
      </c>
      <c r="C14103" s="399" t="s">
        <v>16729</v>
      </c>
      <c r="D14103" s="401">
        <v>940000</v>
      </c>
    </row>
    <row r="14104" spans="1:4" x14ac:dyDescent="0.25">
      <c r="A14104" s="399">
        <v>14489</v>
      </c>
      <c r="B14104" s="400" t="s">
        <v>20399</v>
      </c>
      <c r="C14104" s="399" t="s">
        <v>16729</v>
      </c>
      <c r="D14104" s="401">
        <v>833762.51</v>
      </c>
    </row>
    <row r="14105" spans="1:4" x14ac:dyDescent="0.25">
      <c r="A14105" s="399">
        <v>14513</v>
      </c>
      <c r="B14105" s="400" t="s">
        <v>20400</v>
      </c>
      <c r="C14105" s="399" t="s">
        <v>16729</v>
      </c>
      <c r="D14105" s="401">
        <v>625341.67000000004</v>
      </c>
    </row>
    <row r="14106" spans="1:4" x14ac:dyDescent="0.25">
      <c r="A14106" s="399">
        <v>13600</v>
      </c>
      <c r="B14106" s="400" t="s">
        <v>20401</v>
      </c>
      <c r="C14106" s="399" t="s">
        <v>16729</v>
      </c>
      <c r="D14106" s="401">
        <v>806866.86</v>
      </c>
    </row>
    <row r="14107" spans="1:4" x14ac:dyDescent="0.25">
      <c r="A14107" s="399">
        <v>10646</v>
      </c>
      <c r="B14107" s="400" t="s">
        <v>20402</v>
      </c>
      <c r="C14107" s="399" t="s">
        <v>16729</v>
      </c>
      <c r="D14107" s="401">
        <v>601465.48</v>
      </c>
    </row>
    <row r="14108" spans="1:4" x14ac:dyDescent="0.25">
      <c r="A14108" s="399">
        <v>6070</v>
      </c>
      <c r="B14108" s="400" t="s">
        <v>20403</v>
      </c>
      <c r="C14108" s="399" t="s">
        <v>16729</v>
      </c>
      <c r="D14108" s="401">
        <v>821828.55</v>
      </c>
    </row>
    <row r="14109" spans="1:4" x14ac:dyDescent="0.25">
      <c r="A14109" s="399">
        <v>6069</v>
      </c>
      <c r="B14109" s="400" t="s">
        <v>20404</v>
      </c>
      <c r="C14109" s="399" t="s">
        <v>16729</v>
      </c>
      <c r="D14109" s="401">
        <v>181554.32</v>
      </c>
    </row>
    <row r="14110" spans="1:4" x14ac:dyDescent="0.25">
      <c r="A14110" s="399">
        <v>14626</v>
      </c>
      <c r="B14110" s="400" t="s">
        <v>20405</v>
      </c>
      <c r="C14110" s="399" t="s">
        <v>16729</v>
      </c>
      <c r="D14110" s="401">
        <v>899714.32</v>
      </c>
    </row>
    <row r="14111" spans="1:4" x14ac:dyDescent="0.25">
      <c r="A14111" s="399">
        <v>6067</v>
      </c>
      <c r="B14111" s="400" t="s">
        <v>20406</v>
      </c>
      <c r="C14111" s="399" t="s">
        <v>16729</v>
      </c>
      <c r="D14111" s="401">
        <v>738571.44</v>
      </c>
    </row>
    <row r="14112" spans="1:4" x14ac:dyDescent="0.25">
      <c r="A14112" s="399">
        <v>38393</v>
      </c>
      <c r="B14112" s="400" t="s">
        <v>20407</v>
      </c>
      <c r="C14112" s="399" t="s">
        <v>16729</v>
      </c>
      <c r="D14112" s="401">
        <v>20.49</v>
      </c>
    </row>
    <row r="14113" spans="1:4" x14ac:dyDescent="0.25">
      <c r="A14113" s="399">
        <v>45233</v>
      </c>
      <c r="B14113" s="400" t="s">
        <v>21740</v>
      </c>
      <c r="C14113" s="399" t="s">
        <v>16729</v>
      </c>
      <c r="D14113" s="401">
        <v>8.7899999999999991</v>
      </c>
    </row>
    <row r="14114" spans="1:4" x14ac:dyDescent="0.25">
      <c r="A14114" s="399">
        <v>38390</v>
      </c>
      <c r="B14114" s="400" t="s">
        <v>20408</v>
      </c>
      <c r="C14114" s="399" t="s">
        <v>16729</v>
      </c>
      <c r="D14114" s="401">
        <v>50.34</v>
      </c>
    </row>
    <row r="14115" spans="1:4" x14ac:dyDescent="0.25">
      <c r="A14115" s="399">
        <v>11578</v>
      </c>
      <c r="B14115" s="400" t="s">
        <v>20409</v>
      </c>
      <c r="C14115" s="399" t="s">
        <v>16729</v>
      </c>
      <c r="D14115" s="401">
        <v>11.03</v>
      </c>
    </row>
    <row r="14116" spans="1:4" x14ac:dyDescent="0.25">
      <c r="A14116" s="399">
        <v>11577</v>
      </c>
      <c r="B14116" s="400" t="s">
        <v>20410</v>
      </c>
      <c r="C14116" s="399" t="s">
        <v>16729</v>
      </c>
      <c r="D14116" s="401">
        <v>10.53</v>
      </c>
    </row>
    <row r="14117" spans="1:4" x14ac:dyDescent="0.25">
      <c r="A14117" s="399">
        <v>42432</v>
      </c>
      <c r="B14117" s="400" t="s">
        <v>20411</v>
      </c>
      <c r="C14117" s="399" t="s">
        <v>16729</v>
      </c>
      <c r="D14117" s="401">
        <v>2424.64</v>
      </c>
    </row>
    <row r="14118" spans="1:4" x14ac:dyDescent="0.25">
      <c r="A14118" s="399">
        <v>42437</v>
      </c>
      <c r="B14118" s="400" t="s">
        <v>20412</v>
      </c>
      <c r="C14118" s="399" t="s">
        <v>16729</v>
      </c>
      <c r="D14118" s="401">
        <v>1843.37</v>
      </c>
    </row>
    <row r="14119" spans="1:4" x14ac:dyDescent="0.25">
      <c r="A14119" s="399">
        <v>1116</v>
      </c>
      <c r="B14119" s="400" t="s">
        <v>20413</v>
      </c>
      <c r="C14119" s="399" t="s">
        <v>74</v>
      </c>
      <c r="D14119" s="401">
        <v>17.14</v>
      </c>
    </row>
    <row r="14120" spans="1:4" x14ac:dyDescent="0.25">
      <c r="A14120" s="399">
        <v>1115</v>
      </c>
      <c r="B14120" s="400" t="s">
        <v>20414</v>
      </c>
      <c r="C14120" s="399" t="s">
        <v>74</v>
      </c>
      <c r="D14120" s="401">
        <v>20.54</v>
      </c>
    </row>
    <row r="14121" spans="1:4" x14ac:dyDescent="0.25">
      <c r="A14121" s="399">
        <v>1113</v>
      </c>
      <c r="B14121" s="400" t="s">
        <v>20415</v>
      </c>
      <c r="C14121" s="399" t="s">
        <v>74</v>
      </c>
      <c r="D14121" s="401">
        <v>24.01</v>
      </c>
    </row>
    <row r="14122" spans="1:4" x14ac:dyDescent="0.25">
      <c r="A14122" s="399">
        <v>1114</v>
      </c>
      <c r="B14122" s="400" t="s">
        <v>20416</v>
      </c>
      <c r="C14122" s="399" t="s">
        <v>74</v>
      </c>
      <c r="D14122" s="401">
        <v>28.6</v>
      </c>
    </row>
    <row r="14123" spans="1:4" x14ac:dyDescent="0.25">
      <c r="A14123" s="399">
        <v>40873</v>
      </c>
      <c r="B14123" s="400" t="s">
        <v>20417</v>
      </c>
      <c r="C14123" s="399" t="s">
        <v>74</v>
      </c>
      <c r="D14123" s="401">
        <v>22.38</v>
      </c>
    </row>
    <row r="14124" spans="1:4" x14ac:dyDescent="0.25">
      <c r="A14124" s="399">
        <v>20214</v>
      </c>
      <c r="B14124" s="400" t="s">
        <v>20418</v>
      </c>
      <c r="C14124" s="399" t="s">
        <v>16729</v>
      </c>
      <c r="D14124" s="401">
        <v>50.78</v>
      </c>
    </row>
    <row r="14125" spans="1:4" x14ac:dyDescent="0.25">
      <c r="A14125" s="399">
        <v>7237</v>
      </c>
      <c r="B14125" s="400" t="s">
        <v>20419</v>
      </c>
      <c r="C14125" s="399" t="s">
        <v>16729</v>
      </c>
      <c r="D14125" s="401">
        <v>49.71</v>
      </c>
    </row>
    <row r="14126" spans="1:4" x14ac:dyDescent="0.25">
      <c r="A14126" s="399">
        <v>11757</v>
      </c>
      <c r="B14126" s="400" t="s">
        <v>20420</v>
      </c>
      <c r="C14126" s="399" t="s">
        <v>16729</v>
      </c>
      <c r="D14126" s="401">
        <v>46</v>
      </c>
    </row>
    <row r="14127" spans="1:4" x14ac:dyDescent="0.25">
      <c r="A14127" s="399">
        <v>11758</v>
      </c>
      <c r="B14127" s="400" t="s">
        <v>20421</v>
      </c>
      <c r="C14127" s="399" t="s">
        <v>16729</v>
      </c>
      <c r="D14127" s="401">
        <v>57.88</v>
      </c>
    </row>
    <row r="14128" spans="1:4" x14ac:dyDescent="0.25">
      <c r="A14128" s="399">
        <v>37526</v>
      </c>
      <c r="B14128" s="400" t="s">
        <v>20422</v>
      </c>
      <c r="C14128" s="399" t="s">
        <v>16729</v>
      </c>
      <c r="D14128" s="401">
        <v>5.68</v>
      </c>
    </row>
    <row r="14129" spans="1:4" x14ac:dyDescent="0.25">
      <c r="A14129" s="399">
        <v>6076</v>
      </c>
      <c r="B14129" s="400" t="s">
        <v>20423</v>
      </c>
      <c r="C14129" s="399" t="s">
        <v>71</v>
      </c>
      <c r="D14129" s="401">
        <v>69</v>
      </c>
    </row>
    <row r="14130" spans="1:4" x14ac:dyDescent="0.25">
      <c r="A14130" s="399">
        <v>13109</v>
      </c>
      <c r="B14130" s="400" t="s">
        <v>20424</v>
      </c>
      <c r="C14130" s="399" t="s">
        <v>16729</v>
      </c>
      <c r="D14130" s="401">
        <v>270.93</v>
      </c>
    </row>
    <row r="14131" spans="1:4" x14ac:dyDescent="0.25">
      <c r="A14131" s="399">
        <v>13110</v>
      </c>
      <c r="B14131" s="400" t="s">
        <v>20425</v>
      </c>
      <c r="C14131" s="399" t="s">
        <v>16729</v>
      </c>
      <c r="D14131" s="401">
        <v>356.56</v>
      </c>
    </row>
    <row r="14132" spans="1:4" x14ac:dyDescent="0.25">
      <c r="A14132" s="399">
        <v>7581</v>
      </c>
      <c r="B14132" s="400" t="s">
        <v>20426</v>
      </c>
      <c r="C14132" s="399" t="s">
        <v>16729</v>
      </c>
      <c r="D14132" s="401">
        <v>3.44</v>
      </c>
    </row>
    <row r="14133" spans="1:4" x14ac:dyDescent="0.25">
      <c r="A14133" s="399">
        <v>4509</v>
      </c>
      <c r="B14133" s="400" t="s">
        <v>20427</v>
      </c>
      <c r="C14133" s="399" t="s">
        <v>74</v>
      </c>
      <c r="D14133" s="401">
        <v>4.13</v>
      </c>
    </row>
    <row r="14134" spans="1:4" x14ac:dyDescent="0.25">
      <c r="A14134" s="399">
        <v>4512</v>
      </c>
      <c r="B14134" s="400" t="s">
        <v>20428</v>
      </c>
      <c r="C14134" s="399" t="s">
        <v>74</v>
      </c>
      <c r="D14134" s="401">
        <v>1.97</v>
      </c>
    </row>
    <row r="14135" spans="1:4" x14ac:dyDescent="0.25">
      <c r="A14135" s="399">
        <v>4517</v>
      </c>
      <c r="B14135" s="400" t="s">
        <v>20429</v>
      </c>
      <c r="C14135" s="399" t="s">
        <v>74</v>
      </c>
      <c r="D14135" s="401">
        <v>2.85</v>
      </c>
    </row>
    <row r="14136" spans="1:4" x14ac:dyDescent="0.25">
      <c r="A14136" s="399">
        <v>20206</v>
      </c>
      <c r="B14136" s="400" t="s">
        <v>20430</v>
      </c>
      <c r="C14136" s="399" t="s">
        <v>74</v>
      </c>
      <c r="D14136" s="401">
        <v>10.31</v>
      </c>
    </row>
    <row r="14137" spans="1:4" x14ac:dyDescent="0.25">
      <c r="A14137" s="399">
        <v>4460</v>
      </c>
      <c r="B14137" s="400" t="s">
        <v>20431</v>
      </c>
      <c r="C14137" s="399" t="s">
        <v>74</v>
      </c>
      <c r="D14137" s="401">
        <v>10.58</v>
      </c>
    </row>
    <row r="14138" spans="1:4" x14ac:dyDescent="0.25">
      <c r="A14138" s="399">
        <v>4415</v>
      </c>
      <c r="B14138" s="400" t="s">
        <v>20432</v>
      </c>
      <c r="C14138" s="399" t="s">
        <v>74</v>
      </c>
      <c r="D14138" s="401">
        <v>5.67</v>
      </c>
    </row>
    <row r="14139" spans="1:4" x14ac:dyDescent="0.25">
      <c r="A14139" s="399">
        <v>4417</v>
      </c>
      <c r="B14139" s="400" t="s">
        <v>20433</v>
      </c>
      <c r="C14139" s="399" t="s">
        <v>74</v>
      </c>
      <c r="D14139" s="401">
        <v>8.16</v>
      </c>
    </row>
    <row r="14140" spans="1:4" x14ac:dyDescent="0.25">
      <c r="A14140" s="399">
        <v>37373</v>
      </c>
      <c r="B14140" s="400" t="s">
        <v>20434</v>
      </c>
      <c r="C14140" s="399" t="s">
        <v>4</v>
      </c>
      <c r="D14140" s="401">
        <v>0.08</v>
      </c>
    </row>
    <row r="14141" spans="1:4" x14ac:dyDescent="0.25">
      <c r="A14141" s="399">
        <v>40864</v>
      </c>
      <c r="B14141" s="400" t="s">
        <v>20435</v>
      </c>
      <c r="C14141" s="399" t="s">
        <v>85</v>
      </c>
      <c r="D14141" s="401">
        <v>15.46</v>
      </c>
    </row>
    <row r="14142" spans="1:4" x14ac:dyDescent="0.25">
      <c r="A14142" s="399">
        <v>4734</v>
      </c>
      <c r="B14142" s="400" t="s">
        <v>20436</v>
      </c>
      <c r="C14142" s="399" t="s">
        <v>71</v>
      </c>
      <c r="D14142" s="401">
        <v>255.68</v>
      </c>
    </row>
    <row r="14143" spans="1:4" x14ac:dyDescent="0.25">
      <c r="A14143" s="399">
        <v>6085</v>
      </c>
      <c r="B14143" s="400" t="s">
        <v>20437</v>
      </c>
      <c r="C14143" s="399" t="s">
        <v>80</v>
      </c>
      <c r="D14143" s="401">
        <v>11.51</v>
      </c>
    </row>
    <row r="14144" spans="1:4" x14ac:dyDescent="0.25">
      <c r="A14144" s="399">
        <v>38396</v>
      </c>
      <c r="B14144" s="400" t="s">
        <v>20438</v>
      </c>
      <c r="C14144" s="399" t="s">
        <v>16729</v>
      </c>
      <c r="D14144" s="401">
        <v>827.79</v>
      </c>
    </row>
    <row r="14145" spans="1:4" x14ac:dyDescent="0.25">
      <c r="A14145" s="399">
        <v>11622</v>
      </c>
      <c r="B14145" s="400" t="s">
        <v>20439</v>
      </c>
      <c r="C14145" s="399" t="s">
        <v>69</v>
      </c>
      <c r="D14145" s="401">
        <v>73.989999999999995</v>
      </c>
    </row>
    <row r="14146" spans="1:4" x14ac:dyDescent="0.25">
      <c r="A14146" s="399">
        <v>43143</v>
      </c>
      <c r="B14146" s="400" t="s">
        <v>20440</v>
      </c>
      <c r="C14146" s="399" t="s">
        <v>80</v>
      </c>
      <c r="D14146" s="401">
        <v>27.94</v>
      </c>
    </row>
    <row r="14147" spans="1:4" x14ac:dyDescent="0.25">
      <c r="A14147" s="399">
        <v>7317</v>
      </c>
      <c r="B14147" s="400" t="s">
        <v>20441</v>
      </c>
      <c r="C14147" s="399" t="s">
        <v>69</v>
      </c>
      <c r="D14147" s="401">
        <v>41.52</v>
      </c>
    </row>
    <row r="14148" spans="1:4" x14ac:dyDescent="0.25">
      <c r="A14148" s="399">
        <v>142</v>
      </c>
      <c r="B14148" s="400" t="s">
        <v>20442</v>
      </c>
      <c r="C14148" s="399" t="s">
        <v>20443</v>
      </c>
      <c r="D14148" s="401">
        <v>34.909999999999997</v>
      </c>
    </row>
    <row r="14149" spans="1:4" x14ac:dyDescent="0.25">
      <c r="A14149" s="399">
        <v>43142</v>
      </c>
      <c r="B14149" s="400" t="s">
        <v>20444</v>
      </c>
      <c r="C14149" s="399" t="s">
        <v>80</v>
      </c>
      <c r="D14149" s="401">
        <v>158.59</v>
      </c>
    </row>
    <row r="14150" spans="1:4" x14ac:dyDescent="0.25">
      <c r="A14150" s="399">
        <v>38123</v>
      </c>
      <c r="B14150" s="400" t="s">
        <v>20445</v>
      </c>
      <c r="C14150" s="399" t="s">
        <v>69</v>
      </c>
      <c r="D14150" s="401">
        <v>72.760000000000005</v>
      </c>
    </row>
    <row r="14151" spans="1:4" x14ac:dyDescent="0.25">
      <c r="A14151" s="399">
        <v>42699</v>
      </c>
      <c r="B14151" s="400" t="s">
        <v>20446</v>
      </c>
      <c r="C14151" s="399" t="s">
        <v>16729</v>
      </c>
      <c r="D14151" s="401">
        <v>34.01</v>
      </c>
    </row>
    <row r="14152" spans="1:4" x14ac:dyDescent="0.25">
      <c r="A14152" s="399">
        <v>37743</v>
      </c>
      <c r="B14152" s="400" t="s">
        <v>20447</v>
      </c>
      <c r="C14152" s="399" t="s">
        <v>16729</v>
      </c>
      <c r="D14152" s="401">
        <v>237841.37</v>
      </c>
    </row>
    <row r="14153" spans="1:4" x14ac:dyDescent="0.25">
      <c r="A14153" s="399">
        <v>37744</v>
      </c>
      <c r="B14153" s="400" t="s">
        <v>20448</v>
      </c>
      <c r="C14153" s="399" t="s">
        <v>16729</v>
      </c>
      <c r="D14153" s="401">
        <v>279656.7</v>
      </c>
    </row>
    <row r="14154" spans="1:4" x14ac:dyDescent="0.25">
      <c r="A14154" s="399">
        <v>37741</v>
      </c>
      <c r="B14154" s="400" t="s">
        <v>20449</v>
      </c>
      <c r="C14154" s="399" t="s">
        <v>16729</v>
      </c>
      <c r="D14154" s="401">
        <v>216267.85</v>
      </c>
    </row>
    <row r="14155" spans="1:4" x14ac:dyDescent="0.25">
      <c r="A14155" s="399">
        <v>39396</v>
      </c>
      <c r="B14155" s="400" t="s">
        <v>20450</v>
      </c>
      <c r="C14155" s="399" t="s">
        <v>16729</v>
      </c>
      <c r="D14155" s="401">
        <v>69.44</v>
      </c>
    </row>
    <row r="14156" spans="1:4" x14ac:dyDescent="0.25">
      <c r="A14156" s="399">
        <v>39392</v>
      </c>
      <c r="B14156" s="400" t="s">
        <v>20451</v>
      </c>
      <c r="C14156" s="399" t="s">
        <v>16729</v>
      </c>
      <c r="D14156" s="401">
        <v>78.33</v>
      </c>
    </row>
    <row r="14157" spans="1:4" x14ac:dyDescent="0.25">
      <c r="A14157" s="399">
        <v>39393</v>
      </c>
      <c r="B14157" s="400" t="s">
        <v>20452</v>
      </c>
      <c r="C14157" s="399" t="s">
        <v>16729</v>
      </c>
      <c r="D14157" s="401">
        <v>48.44</v>
      </c>
    </row>
    <row r="14158" spans="1:4" x14ac:dyDescent="0.25">
      <c r="A14158" s="399">
        <v>39394</v>
      </c>
      <c r="B14158" s="400" t="s">
        <v>20453</v>
      </c>
      <c r="C14158" s="399" t="s">
        <v>16729</v>
      </c>
      <c r="D14158" s="401">
        <v>54.52</v>
      </c>
    </row>
    <row r="14159" spans="1:4" x14ac:dyDescent="0.25">
      <c r="A14159" s="399">
        <v>39395</v>
      </c>
      <c r="B14159" s="400" t="s">
        <v>20454</v>
      </c>
      <c r="C14159" s="399" t="s">
        <v>16729</v>
      </c>
      <c r="D14159" s="401">
        <v>50.7</v>
      </c>
    </row>
    <row r="14160" spans="1:4" x14ac:dyDescent="0.25">
      <c r="A14160" s="399">
        <v>14618</v>
      </c>
      <c r="B14160" s="400" t="s">
        <v>20455</v>
      </c>
      <c r="C14160" s="399" t="s">
        <v>16729</v>
      </c>
      <c r="D14160" s="401">
        <v>1459.43</v>
      </c>
    </row>
    <row r="14161" spans="1:4" x14ac:dyDescent="0.25">
      <c r="A14161" s="399">
        <v>6110</v>
      </c>
      <c r="B14161" s="400" t="s">
        <v>20456</v>
      </c>
      <c r="C14161" s="399" t="s">
        <v>4</v>
      </c>
      <c r="D14161" s="401">
        <v>26.78</v>
      </c>
    </row>
    <row r="14162" spans="1:4" x14ac:dyDescent="0.25">
      <c r="A14162" s="399">
        <v>40910</v>
      </c>
      <c r="B14162" s="400" t="s">
        <v>20457</v>
      </c>
      <c r="C14162" s="399" t="s">
        <v>85</v>
      </c>
      <c r="D14162" s="401">
        <v>4693.21</v>
      </c>
    </row>
    <row r="14163" spans="1:4" x14ac:dyDescent="0.25">
      <c r="A14163" s="399">
        <v>45255</v>
      </c>
      <c r="B14163" s="400" t="s">
        <v>21646</v>
      </c>
      <c r="C14163" s="399" t="s">
        <v>16729</v>
      </c>
      <c r="D14163" s="401">
        <v>38.46</v>
      </c>
    </row>
    <row r="14164" spans="1:4" x14ac:dyDescent="0.25">
      <c r="A14164" s="399">
        <v>6111</v>
      </c>
      <c r="B14164" s="400" t="s">
        <v>20458</v>
      </c>
      <c r="C14164" s="399" t="s">
        <v>4</v>
      </c>
      <c r="D14164" s="401">
        <v>21.44</v>
      </c>
    </row>
    <row r="14165" spans="1:4" x14ac:dyDescent="0.25">
      <c r="A14165" s="399">
        <v>41084</v>
      </c>
      <c r="B14165" s="400" t="s">
        <v>20459</v>
      </c>
      <c r="C14165" s="399" t="s">
        <v>85</v>
      </c>
      <c r="D14165" s="401">
        <v>3755.01</v>
      </c>
    </row>
    <row r="14166" spans="1:4" x14ac:dyDescent="0.25">
      <c r="A14166" s="399">
        <v>44535</v>
      </c>
      <c r="B14166" s="400" t="s">
        <v>20460</v>
      </c>
      <c r="C14166" s="399" t="s">
        <v>71</v>
      </c>
      <c r="D14166" s="401">
        <v>45.24</v>
      </c>
    </row>
    <row r="14167" spans="1:4" x14ac:dyDescent="0.25">
      <c r="A14167" s="399">
        <v>44945</v>
      </c>
      <c r="B14167" s="400" t="s">
        <v>20461</v>
      </c>
      <c r="C14167" s="399" t="s">
        <v>16729</v>
      </c>
      <c r="D14167" s="401">
        <v>10.9</v>
      </c>
    </row>
    <row r="14168" spans="1:4" x14ac:dyDescent="0.25">
      <c r="A14168" s="399">
        <v>38637</v>
      </c>
      <c r="B14168" s="400" t="s">
        <v>20462</v>
      </c>
      <c r="C14168" s="399" t="s">
        <v>16729</v>
      </c>
      <c r="D14168" s="401">
        <v>237.16</v>
      </c>
    </row>
    <row r="14169" spans="1:4" x14ac:dyDescent="0.25">
      <c r="A14169" s="399">
        <v>6150</v>
      </c>
      <c r="B14169" s="400" t="s">
        <v>20463</v>
      </c>
      <c r="C14169" s="399" t="s">
        <v>16729</v>
      </c>
      <c r="D14169" s="401">
        <v>240.06</v>
      </c>
    </row>
    <row r="14170" spans="1:4" x14ac:dyDescent="0.25">
      <c r="A14170" s="399">
        <v>6136</v>
      </c>
      <c r="B14170" s="400" t="s">
        <v>20464</v>
      </c>
      <c r="C14170" s="399" t="s">
        <v>16729</v>
      </c>
      <c r="D14170" s="401">
        <v>188.7</v>
      </c>
    </row>
    <row r="14171" spans="1:4" x14ac:dyDescent="0.25">
      <c r="A14171" s="399">
        <v>38638</v>
      </c>
      <c r="B14171" s="400" t="s">
        <v>20465</v>
      </c>
      <c r="C14171" s="399" t="s">
        <v>16729</v>
      </c>
      <c r="D14171" s="401">
        <v>199.84</v>
      </c>
    </row>
    <row r="14172" spans="1:4" x14ac:dyDescent="0.25">
      <c r="A14172" s="399">
        <v>20262</v>
      </c>
      <c r="B14172" s="400" t="s">
        <v>20466</v>
      </c>
      <c r="C14172" s="399" t="s">
        <v>16729</v>
      </c>
      <c r="D14172" s="401">
        <v>19.96</v>
      </c>
    </row>
    <row r="14173" spans="1:4" x14ac:dyDescent="0.25">
      <c r="A14173" s="399">
        <v>6145</v>
      </c>
      <c r="B14173" s="400" t="s">
        <v>20467</v>
      </c>
      <c r="C14173" s="399" t="s">
        <v>16729</v>
      </c>
      <c r="D14173" s="401">
        <v>22.05</v>
      </c>
    </row>
    <row r="14174" spans="1:4" x14ac:dyDescent="0.25">
      <c r="A14174" s="399">
        <v>6149</v>
      </c>
      <c r="B14174" s="400" t="s">
        <v>20468</v>
      </c>
      <c r="C14174" s="399" t="s">
        <v>16729</v>
      </c>
      <c r="D14174" s="401">
        <v>14.58</v>
      </c>
    </row>
    <row r="14175" spans="1:4" x14ac:dyDescent="0.25">
      <c r="A14175" s="399">
        <v>6146</v>
      </c>
      <c r="B14175" s="400" t="s">
        <v>20469</v>
      </c>
      <c r="C14175" s="399" t="s">
        <v>16729</v>
      </c>
      <c r="D14175" s="401">
        <v>20.95</v>
      </c>
    </row>
    <row r="14176" spans="1:4" x14ac:dyDescent="0.25">
      <c r="A14176" s="399">
        <v>44536</v>
      </c>
      <c r="B14176" s="400" t="s">
        <v>21741</v>
      </c>
      <c r="C14176" s="399" t="s">
        <v>69</v>
      </c>
      <c r="D14176" s="401">
        <v>2.93</v>
      </c>
    </row>
    <row r="14177" spans="1:4" x14ac:dyDescent="0.25">
      <c r="A14177" s="399">
        <v>39961</v>
      </c>
      <c r="B14177" s="400" t="s">
        <v>20470</v>
      </c>
      <c r="C14177" s="399" t="s">
        <v>16729</v>
      </c>
      <c r="D14177" s="401">
        <v>23.07</v>
      </c>
    </row>
    <row r="14178" spans="1:4" x14ac:dyDescent="0.25">
      <c r="A14178" s="399">
        <v>42433</v>
      </c>
      <c r="B14178" s="400" t="s">
        <v>20471</v>
      </c>
      <c r="C14178" s="399" t="s">
        <v>16729</v>
      </c>
      <c r="D14178" s="401">
        <v>4789.18</v>
      </c>
    </row>
    <row r="14179" spans="1:4" x14ac:dyDescent="0.25">
      <c r="A14179" s="399">
        <v>42434</v>
      </c>
      <c r="B14179" s="400" t="s">
        <v>20472</v>
      </c>
      <c r="C14179" s="399" t="s">
        <v>16729</v>
      </c>
      <c r="D14179" s="401">
        <v>5175.3999999999996</v>
      </c>
    </row>
    <row r="14180" spans="1:4" x14ac:dyDescent="0.25">
      <c r="A14180" s="399">
        <v>42435</v>
      </c>
      <c r="B14180" s="400" t="s">
        <v>20473</v>
      </c>
      <c r="C14180" s="399" t="s">
        <v>16729</v>
      </c>
      <c r="D14180" s="401">
        <v>2580.7800000000002</v>
      </c>
    </row>
    <row r="14181" spans="1:4" x14ac:dyDescent="0.25">
      <c r="A14181" s="399">
        <v>38061</v>
      </c>
      <c r="B14181" s="400" t="s">
        <v>20474</v>
      </c>
      <c r="C14181" s="399" t="s">
        <v>16729</v>
      </c>
      <c r="D14181" s="401">
        <v>51.17</v>
      </c>
    </row>
    <row r="14182" spans="1:4" x14ac:dyDescent="0.25">
      <c r="A14182" s="399">
        <v>20250</v>
      </c>
      <c r="B14182" s="400" t="s">
        <v>20475</v>
      </c>
      <c r="C14182" s="399" t="s">
        <v>69</v>
      </c>
      <c r="D14182" s="401">
        <v>25.57</v>
      </c>
    </row>
    <row r="14183" spans="1:4" x14ac:dyDescent="0.25">
      <c r="A14183" s="399">
        <v>13388</v>
      </c>
      <c r="B14183" s="400" t="s">
        <v>20476</v>
      </c>
      <c r="C14183" s="399" t="s">
        <v>69</v>
      </c>
      <c r="D14183" s="401">
        <v>252.27</v>
      </c>
    </row>
    <row r="14184" spans="1:4" x14ac:dyDescent="0.25">
      <c r="A14184" s="399">
        <v>39914</v>
      </c>
      <c r="B14184" s="400" t="s">
        <v>20477</v>
      </c>
      <c r="C14184" s="399" t="s">
        <v>69</v>
      </c>
      <c r="D14184" s="401">
        <v>267.45</v>
      </c>
    </row>
    <row r="14185" spans="1:4" x14ac:dyDescent="0.25">
      <c r="A14185" s="399">
        <v>12732</v>
      </c>
      <c r="B14185" s="400" t="s">
        <v>20478</v>
      </c>
      <c r="C14185" s="399" t="s">
        <v>16729</v>
      </c>
      <c r="D14185" s="401">
        <v>308.60000000000002</v>
      </c>
    </row>
    <row r="14186" spans="1:4" x14ac:dyDescent="0.25">
      <c r="A14186" s="399">
        <v>6160</v>
      </c>
      <c r="B14186" s="400" t="s">
        <v>20479</v>
      </c>
      <c r="C14186" s="399" t="s">
        <v>4</v>
      </c>
      <c r="D14186" s="401">
        <v>29.21</v>
      </c>
    </row>
    <row r="14187" spans="1:4" x14ac:dyDescent="0.25">
      <c r="A14187" s="399">
        <v>41087</v>
      </c>
      <c r="B14187" s="400" t="s">
        <v>20480</v>
      </c>
      <c r="C14187" s="399" t="s">
        <v>85</v>
      </c>
      <c r="D14187" s="401">
        <v>5117.38</v>
      </c>
    </row>
    <row r="14188" spans="1:4" x14ac:dyDescent="0.25">
      <c r="A14188" s="399">
        <v>6166</v>
      </c>
      <c r="B14188" s="400" t="s">
        <v>20481</v>
      </c>
      <c r="C14188" s="399" t="s">
        <v>4</v>
      </c>
      <c r="D14188" s="401">
        <v>31.48</v>
      </c>
    </row>
    <row r="14189" spans="1:4" x14ac:dyDescent="0.25">
      <c r="A14189" s="399">
        <v>41088</v>
      </c>
      <c r="B14189" s="400" t="s">
        <v>20482</v>
      </c>
      <c r="C14189" s="399" t="s">
        <v>85</v>
      </c>
      <c r="D14189" s="401">
        <v>5514.85</v>
      </c>
    </row>
    <row r="14190" spans="1:4" x14ac:dyDescent="0.25">
      <c r="A14190" s="399">
        <v>20232</v>
      </c>
      <c r="B14190" s="400" t="s">
        <v>20483</v>
      </c>
      <c r="C14190" s="399" t="s">
        <v>74</v>
      </c>
      <c r="D14190" s="401">
        <v>100.07</v>
      </c>
    </row>
    <row r="14191" spans="1:4" x14ac:dyDescent="0.25">
      <c r="A14191" s="399">
        <v>10856</v>
      </c>
      <c r="B14191" s="400" t="s">
        <v>20484</v>
      </c>
      <c r="C14191" s="399" t="s">
        <v>74</v>
      </c>
      <c r="D14191" s="401">
        <v>103.78</v>
      </c>
    </row>
    <row r="14192" spans="1:4" x14ac:dyDescent="0.25">
      <c r="A14192" s="399">
        <v>4828</v>
      </c>
      <c r="B14192" s="400" t="s">
        <v>20485</v>
      </c>
      <c r="C14192" s="399" t="s">
        <v>74</v>
      </c>
      <c r="D14192" s="401">
        <v>98.56</v>
      </c>
    </row>
    <row r="14193" spans="1:4" x14ac:dyDescent="0.25">
      <c r="A14193" s="399">
        <v>20249</v>
      </c>
      <c r="B14193" s="400" t="s">
        <v>20486</v>
      </c>
      <c r="C14193" s="399" t="s">
        <v>74</v>
      </c>
      <c r="D14193" s="401">
        <v>53.97</v>
      </c>
    </row>
    <row r="14194" spans="1:4" x14ac:dyDescent="0.25">
      <c r="A14194" s="399">
        <v>11609</v>
      </c>
      <c r="B14194" s="400" t="s">
        <v>20487</v>
      </c>
      <c r="C14194" s="399" t="s">
        <v>80</v>
      </c>
      <c r="D14194" s="401">
        <v>12.29</v>
      </c>
    </row>
    <row r="14195" spans="1:4" x14ac:dyDescent="0.25">
      <c r="A14195" s="399">
        <v>20083</v>
      </c>
      <c r="B14195" s="400" t="s">
        <v>20488</v>
      </c>
      <c r="C14195" s="399" t="s">
        <v>16729</v>
      </c>
      <c r="D14195" s="401">
        <v>67.819999999999993</v>
      </c>
    </row>
    <row r="14196" spans="1:4" x14ac:dyDescent="0.25">
      <c r="A14196" s="399">
        <v>10691</v>
      </c>
      <c r="B14196" s="400" t="s">
        <v>20489</v>
      </c>
      <c r="C14196" s="399" t="s">
        <v>80</v>
      </c>
      <c r="D14196" s="401">
        <v>48.57</v>
      </c>
    </row>
    <row r="14197" spans="1:4" x14ac:dyDescent="0.25">
      <c r="A14197" s="399">
        <v>12295</v>
      </c>
      <c r="B14197" s="400" t="s">
        <v>20490</v>
      </c>
      <c r="C14197" s="399" t="s">
        <v>16729</v>
      </c>
      <c r="D14197" s="401">
        <v>2.82</v>
      </c>
    </row>
    <row r="14198" spans="1:4" x14ac:dyDescent="0.25">
      <c r="A14198" s="399">
        <v>12296</v>
      </c>
      <c r="B14198" s="400" t="s">
        <v>20491</v>
      </c>
      <c r="C14198" s="399" t="s">
        <v>16729</v>
      </c>
      <c r="D14198" s="401">
        <v>3.65</v>
      </c>
    </row>
    <row r="14199" spans="1:4" x14ac:dyDescent="0.25">
      <c r="A14199" s="399">
        <v>12294</v>
      </c>
      <c r="B14199" s="400" t="s">
        <v>20492</v>
      </c>
      <c r="C14199" s="399" t="s">
        <v>16729</v>
      </c>
      <c r="D14199" s="401">
        <v>8.76</v>
      </c>
    </row>
    <row r="14200" spans="1:4" x14ac:dyDescent="0.25">
      <c r="A14200" s="399">
        <v>14543</v>
      </c>
      <c r="B14200" s="400" t="s">
        <v>20493</v>
      </c>
      <c r="C14200" s="399" t="s">
        <v>16729</v>
      </c>
      <c r="D14200" s="401">
        <v>6.25</v>
      </c>
    </row>
    <row r="14201" spans="1:4" x14ac:dyDescent="0.25">
      <c r="A14201" s="399">
        <v>13329</v>
      </c>
      <c r="B14201" s="400" t="s">
        <v>20494</v>
      </c>
      <c r="C14201" s="399" t="s">
        <v>16729</v>
      </c>
      <c r="D14201" s="401">
        <v>3.67</v>
      </c>
    </row>
    <row r="14202" spans="1:4" x14ac:dyDescent="0.25">
      <c r="A14202" s="399">
        <v>21047</v>
      </c>
      <c r="B14202" s="400" t="s">
        <v>20495</v>
      </c>
      <c r="C14202" s="399" t="s">
        <v>16729</v>
      </c>
      <c r="D14202" s="401">
        <v>55.29</v>
      </c>
    </row>
    <row r="14203" spans="1:4" x14ac:dyDescent="0.25">
      <c r="A14203" s="399">
        <v>21042</v>
      </c>
      <c r="B14203" s="400" t="s">
        <v>20496</v>
      </c>
      <c r="C14203" s="399" t="s">
        <v>16729</v>
      </c>
      <c r="D14203" s="401">
        <v>42.62</v>
      </c>
    </row>
    <row r="14204" spans="1:4" x14ac:dyDescent="0.25">
      <c r="A14204" s="399">
        <v>21043</v>
      </c>
      <c r="B14204" s="400" t="s">
        <v>20497</v>
      </c>
      <c r="C14204" s="399" t="s">
        <v>16729</v>
      </c>
      <c r="D14204" s="401">
        <v>53.83</v>
      </c>
    </row>
    <row r="14205" spans="1:4" x14ac:dyDescent="0.25">
      <c r="A14205" s="399">
        <v>21044</v>
      </c>
      <c r="B14205" s="400" t="s">
        <v>20498</v>
      </c>
      <c r="C14205" s="399" t="s">
        <v>16729</v>
      </c>
      <c r="D14205" s="401">
        <v>37.5</v>
      </c>
    </row>
    <row r="14206" spans="1:4" x14ac:dyDescent="0.25">
      <c r="A14206" s="399">
        <v>21045</v>
      </c>
      <c r="B14206" s="400" t="s">
        <v>20499</v>
      </c>
      <c r="C14206" s="399" t="s">
        <v>16729</v>
      </c>
      <c r="D14206" s="401">
        <v>51.37</v>
      </c>
    </row>
    <row r="14207" spans="1:4" x14ac:dyDescent="0.25">
      <c r="A14207" s="399">
        <v>21041</v>
      </c>
      <c r="B14207" s="400" t="s">
        <v>20500</v>
      </c>
      <c r="C14207" s="399" t="s">
        <v>16729</v>
      </c>
      <c r="D14207" s="401">
        <v>44.3</v>
      </c>
    </row>
    <row r="14208" spans="1:4" x14ac:dyDescent="0.25">
      <c r="A14208" s="399">
        <v>21040</v>
      </c>
      <c r="B14208" s="400" t="s">
        <v>20501</v>
      </c>
      <c r="C14208" s="399" t="s">
        <v>16729</v>
      </c>
      <c r="D14208" s="401">
        <v>36.700000000000003</v>
      </c>
    </row>
    <row r="14209" spans="1:4" x14ac:dyDescent="0.25">
      <c r="A14209" s="399">
        <v>14149</v>
      </c>
      <c r="B14209" s="400" t="s">
        <v>20502</v>
      </c>
      <c r="C14209" s="399" t="s">
        <v>13346</v>
      </c>
      <c r="D14209" s="401">
        <v>211.79</v>
      </c>
    </row>
    <row r="14210" spans="1:4" x14ac:dyDescent="0.25">
      <c r="A14210" s="399">
        <v>38099</v>
      </c>
      <c r="B14210" s="400" t="s">
        <v>20503</v>
      </c>
      <c r="C14210" s="399" t="s">
        <v>16729</v>
      </c>
      <c r="D14210" s="401">
        <v>1.54</v>
      </c>
    </row>
    <row r="14211" spans="1:4" x14ac:dyDescent="0.25">
      <c r="A14211" s="399">
        <v>38100</v>
      </c>
      <c r="B14211" s="400" t="s">
        <v>20504</v>
      </c>
      <c r="C14211" s="399" t="s">
        <v>16729</v>
      </c>
      <c r="D14211" s="401">
        <v>2.52</v>
      </c>
    </row>
    <row r="14212" spans="1:4" x14ac:dyDescent="0.25">
      <c r="A14212" s="399">
        <v>7576</v>
      </c>
      <c r="B14212" s="400" t="s">
        <v>20505</v>
      </c>
      <c r="C14212" s="399" t="s">
        <v>16729</v>
      </c>
      <c r="D14212" s="401">
        <v>141.30000000000001</v>
      </c>
    </row>
    <row r="14213" spans="1:4" x14ac:dyDescent="0.25">
      <c r="A14213" s="399">
        <v>3384</v>
      </c>
      <c r="B14213" s="400" t="s">
        <v>20506</v>
      </c>
      <c r="C14213" s="399" t="s">
        <v>16729</v>
      </c>
      <c r="D14213" s="401">
        <v>8.36</v>
      </c>
    </row>
    <row r="14214" spans="1:4" x14ac:dyDescent="0.25">
      <c r="A14214" s="399">
        <v>7572</v>
      </c>
      <c r="B14214" s="400" t="s">
        <v>20507</v>
      </c>
      <c r="C14214" s="399" t="s">
        <v>16729</v>
      </c>
      <c r="D14214" s="401">
        <v>8.36</v>
      </c>
    </row>
    <row r="14215" spans="1:4" x14ac:dyDescent="0.25">
      <c r="A14215" s="399">
        <v>3396</v>
      </c>
      <c r="B14215" s="400" t="s">
        <v>20508</v>
      </c>
      <c r="C14215" s="399" t="s">
        <v>16729</v>
      </c>
      <c r="D14215" s="401">
        <v>5.65</v>
      </c>
    </row>
    <row r="14216" spans="1:4" x14ac:dyDescent="0.25">
      <c r="A14216" s="399">
        <v>45230</v>
      </c>
      <c r="B14216" s="400" t="s">
        <v>21742</v>
      </c>
      <c r="C14216" s="399" t="s">
        <v>16729</v>
      </c>
      <c r="D14216" s="401">
        <v>41.53</v>
      </c>
    </row>
    <row r="14217" spans="1:4" x14ac:dyDescent="0.25">
      <c r="A14217" s="399">
        <v>37590</v>
      </c>
      <c r="B14217" s="400" t="s">
        <v>20509</v>
      </c>
      <c r="C14217" s="399" t="s">
        <v>16729</v>
      </c>
      <c r="D14217" s="401">
        <v>16.86</v>
      </c>
    </row>
    <row r="14218" spans="1:4" x14ac:dyDescent="0.25">
      <c r="A14218" s="399">
        <v>37591</v>
      </c>
      <c r="B14218" s="400" t="s">
        <v>20510</v>
      </c>
      <c r="C14218" s="399" t="s">
        <v>16729</v>
      </c>
      <c r="D14218" s="401">
        <v>20.27</v>
      </c>
    </row>
    <row r="14219" spans="1:4" x14ac:dyDescent="0.25">
      <c r="A14219" s="399">
        <v>12626</v>
      </c>
      <c r="B14219" s="400" t="s">
        <v>20511</v>
      </c>
      <c r="C14219" s="399" t="s">
        <v>16729</v>
      </c>
      <c r="D14219" s="401">
        <v>43.02</v>
      </c>
    </row>
    <row r="14220" spans="1:4" x14ac:dyDescent="0.25">
      <c r="A14220" s="399">
        <v>11033</v>
      </c>
      <c r="B14220" s="400" t="s">
        <v>20512</v>
      </c>
      <c r="C14220" s="399" t="s">
        <v>16729</v>
      </c>
      <c r="D14220" s="401">
        <v>7.85</v>
      </c>
    </row>
    <row r="14221" spans="1:4" x14ac:dyDescent="0.25">
      <c r="A14221" s="399">
        <v>390</v>
      </c>
      <c r="B14221" s="400" t="s">
        <v>20513</v>
      </c>
      <c r="C14221" s="399" t="s">
        <v>16729</v>
      </c>
      <c r="D14221" s="401">
        <v>10.23</v>
      </c>
    </row>
    <row r="14222" spans="1:4" x14ac:dyDescent="0.25">
      <c r="A14222" s="399">
        <v>42436</v>
      </c>
      <c r="B14222" s="400" t="s">
        <v>20514</v>
      </c>
      <c r="C14222" s="399" t="s">
        <v>16729</v>
      </c>
      <c r="D14222" s="401">
        <v>2701.34</v>
      </c>
    </row>
    <row r="14223" spans="1:4" x14ac:dyDescent="0.25">
      <c r="A14223" s="399">
        <v>6194</v>
      </c>
      <c r="B14223" s="400" t="s">
        <v>20515</v>
      </c>
      <c r="C14223" s="399" t="s">
        <v>74</v>
      </c>
      <c r="D14223" s="401">
        <v>5.81</v>
      </c>
    </row>
    <row r="14224" spans="1:4" x14ac:dyDescent="0.25">
      <c r="A14224" s="399">
        <v>10567</v>
      </c>
      <c r="B14224" s="400" t="s">
        <v>20516</v>
      </c>
      <c r="C14224" s="399" t="s">
        <v>74</v>
      </c>
      <c r="D14224" s="401">
        <v>9.1999999999999993</v>
      </c>
    </row>
    <row r="14225" spans="1:4" x14ac:dyDescent="0.25">
      <c r="A14225" s="399">
        <v>6212</v>
      </c>
      <c r="B14225" s="400" t="s">
        <v>20517</v>
      </c>
      <c r="C14225" s="399" t="s">
        <v>74</v>
      </c>
      <c r="D14225" s="401">
        <v>13.5</v>
      </c>
    </row>
    <row r="14226" spans="1:4" x14ac:dyDescent="0.25">
      <c r="A14226" s="399">
        <v>3993</v>
      </c>
      <c r="B14226" s="400" t="s">
        <v>20518</v>
      </c>
      <c r="C14226" s="399" t="s">
        <v>75</v>
      </c>
      <c r="D14226" s="401">
        <v>137.01</v>
      </c>
    </row>
    <row r="14227" spans="1:4" x14ac:dyDescent="0.25">
      <c r="A14227" s="399">
        <v>3990</v>
      </c>
      <c r="B14227" s="400" t="s">
        <v>20519</v>
      </c>
      <c r="C14227" s="399" t="s">
        <v>74</v>
      </c>
      <c r="D14227" s="401">
        <v>25.78</v>
      </c>
    </row>
    <row r="14228" spans="1:4" x14ac:dyDescent="0.25">
      <c r="A14228" s="399">
        <v>3992</v>
      </c>
      <c r="B14228" s="400" t="s">
        <v>20520</v>
      </c>
      <c r="C14228" s="399" t="s">
        <v>74</v>
      </c>
      <c r="D14228" s="401">
        <v>34.799999999999997</v>
      </c>
    </row>
    <row r="14229" spans="1:4" x14ac:dyDescent="0.25">
      <c r="A14229" s="399">
        <v>6178</v>
      </c>
      <c r="B14229" s="400" t="s">
        <v>20521</v>
      </c>
      <c r="C14229" s="399" t="s">
        <v>75</v>
      </c>
      <c r="D14229" s="401">
        <v>450.31</v>
      </c>
    </row>
    <row r="14230" spans="1:4" x14ac:dyDescent="0.25">
      <c r="A14230" s="399">
        <v>6180</v>
      </c>
      <c r="B14230" s="400" t="s">
        <v>20522</v>
      </c>
      <c r="C14230" s="399" t="s">
        <v>75</v>
      </c>
      <c r="D14230" s="401">
        <v>486</v>
      </c>
    </row>
    <row r="14231" spans="1:4" x14ac:dyDescent="0.25">
      <c r="A14231" s="399">
        <v>6182</v>
      </c>
      <c r="B14231" s="400" t="s">
        <v>20523</v>
      </c>
      <c r="C14231" s="399" t="s">
        <v>75</v>
      </c>
      <c r="D14231" s="401">
        <v>603.25</v>
      </c>
    </row>
    <row r="14232" spans="1:4" x14ac:dyDescent="0.25">
      <c r="A14232" s="399">
        <v>43614</v>
      </c>
      <c r="B14232" s="400" t="s">
        <v>20524</v>
      </c>
      <c r="C14232" s="399" t="s">
        <v>74</v>
      </c>
      <c r="D14232" s="401">
        <v>17.41</v>
      </c>
    </row>
    <row r="14233" spans="1:4" x14ac:dyDescent="0.25">
      <c r="A14233" s="399">
        <v>6193</v>
      </c>
      <c r="B14233" s="400" t="s">
        <v>20525</v>
      </c>
      <c r="C14233" s="399" t="s">
        <v>74</v>
      </c>
      <c r="D14233" s="401">
        <v>21.19</v>
      </c>
    </row>
    <row r="14234" spans="1:4" x14ac:dyDescent="0.25">
      <c r="A14234" s="399">
        <v>6189</v>
      </c>
      <c r="B14234" s="400" t="s">
        <v>20526</v>
      </c>
      <c r="C14234" s="399" t="s">
        <v>74</v>
      </c>
      <c r="D14234" s="401">
        <v>30.93</v>
      </c>
    </row>
    <row r="14235" spans="1:4" x14ac:dyDescent="0.25">
      <c r="A14235" s="399">
        <v>6214</v>
      </c>
      <c r="B14235" s="400" t="s">
        <v>20527</v>
      </c>
      <c r="C14235" s="399" t="s">
        <v>75</v>
      </c>
      <c r="D14235" s="401">
        <v>282.08</v>
      </c>
    </row>
    <row r="14236" spans="1:4" x14ac:dyDescent="0.25">
      <c r="A14236" s="399">
        <v>36153</v>
      </c>
      <c r="B14236" s="400" t="s">
        <v>20528</v>
      </c>
      <c r="C14236" s="399" t="s">
        <v>16729</v>
      </c>
      <c r="D14236" s="401">
        <v>219.15</v>
      </c>
    </row>
    <row r="14237" spans="1:4" x14ac:dyDescent="0.25">
      <c r="A14237" s="399">
        <v>10740</v>
      </c>
      <c r="B14237" s="400" t="s">
        <v>20529</v>
      </c>
      <c r="C14237" s="399" t="s">
        <v>16729</v>
      </c>
      <c r="D14237" s="401">
        <v>10458.07</v>
      </c>
    </row>
    <row r="14238" spans="1:4" x14ac:dyDescent="0.25">
      <c r="A14238" s="399">
        <v>13914</v>
      </c>
      <c r="B14238" s="400" t="s">
        <v>20530</v>
      </c>
      <c r="C14238" s="399" t="s">
        <v>16729</v>
      </c>
      <c r="D14238" s="401">
        <v>756.68</v>
      </c>
    </row>
    <row r="14239" spans="1:4" x14ac:dyDescent="0.25">
      <c r="A14239" s="399">
        <v>10742</v>
      </c>
      <c r="B14239" s="400" t="s">
        <v>20531</v>
      </c>
      <c r="C14239" s="399" t="s">
        <v>16729</v>
      </c>
      <c r="D14239" s="401">
        <v>1103.6300000000001</v>
      </c>
    </row>
    <row r="14240" spans="1:4" x14ac:dyDescent="0.25">
      <c r="A14240" s="399">
        <v>45239</v>
      </c>
      <c r="B14240" s="400" t="s">
        <v>21647</v>
      </c>
      <c r="C14240" s="399" t="s">
        <v>16729</v>
      </c>
      <c r="D14240" s="401">
        <v>25.15</v>
      </c>
    </row>
    <row r="14241" spans="1:4" x14ac:dyDescent="0.25">
      <c r="A14241" s="399">
        <v>38465</v>
      </c>
      <c r="B14241" s="400" t="s">
        <v>20532</v>
      </c>
      <c r="C14241" s="399" t="s">
        <v>16729</v>
      </c>
      <c r="D14241" s="401">
        <v>69.48</v>
      </c>
    </row>
    <row r="14242" spans="1:4" x14ac:dyDescent="0.25">
      <c r="A14242" s="399">
        <v>7543</v>
      </c>
      <c r="B14242" s="400" t="s">
        <v>20533</v>
      </c>
      <c r="C14242" s="399" t="s">
        <v>16729</v>
      </c>
      <c r="D14242" s="401">
        <v>4.2300000000000004</v>
      </c>
    </row>
    <row r="14243" spans="1:4" x14ac:dyDescent="0.25">
      <c r="A14243" s="399">
        <v>43427</v>
      </c>
      <c r="B14243" s="400" t="s">
        <v>20534</v>
      </c>
      <c r="C14243" s="399" t="s">
        <v>16729</v>
      </c>
      <c r="D14243" s="401">
        <v>2155.94</v>
      </c>
    </row>
    <row r="14244" spans="1:4" x14ac:dyDescent="0.25">
      <c r="A14244" s="399">
        <v>41613</v>
      </c>
      <c r="B14244" s="400" t="s">
        <v>20535</v>
      </c>
      <c r="C14244" s="399" t="s">
        <v>16729</v>
      </c>
      <c r="D14244" s="401">
        <v>138.58000000000001</v>
      </c>
    </row>
    <row r="14245" spans="1:4" x14ac:dyDescent="0.25">
      <c r="A14245" s="399">
        <v>41614</v>
      </c>
      <c r="B14245" s="400" t="s">
        <v>20536</v>
      </c>
      <c r="C14245" s="399" t="s">
        <v>16729</v>
      </c>
      <c r="D14245" s="401">
        <v>176.58</v>
      </c>
    </row>
    <row r="14246" spans="1:4" x14ac:dyDescent="0.25">
      <c r="A14246" s="399">
        <v>41615</v>
      </c>
      <c r="B14246" s="400" t="s">
        <v>20537</v>
      </c>
      <c r="C14246" s="399" t="s">
        <v>16729</v>
      </c>
      <c r="D14246" s="401">
        <v>272.92</v>
      </c>
    </row>
    <row r="14247" spans="1:4" x14ac:dyDescent="0.25">
      <c r="A14247" s="399">
        <v>41616</v>
      </c>
      <c r="B14247" s="400" t="s">
        <v>20538</v>
      </c>
      <c r="C14247" s="399" t="s">
        <v>16729</v>
      </c>
      <c r="D14247" s="401">
        <v>407.79</v>
      </c>
    </row>
    <row r="14248" spans="1:4" x14ac:dyDescent="0.25">
      <c r="A14248" s="399">
        <v>41617</v>
      </c>
      <c r="B14248" s="400" t="s">
        <v>20539</v>
      </c>
      <c r="C14248" s="399" t="s">
        <v>16729</v>
      </c>
      <c r="D14248" s="401">
        <v>810.85</v>
      </c>
    </row>
    <row r="14249" spans="1:4" x14ac:dyDescent="0.25">
      <c r="A14249" s="399">
        <v>41618</v>
      </c>
      <c r="B14249" s="400" t="s">
        <v>20540</v>
      </c>
      <c r="C14249" s="399" t="s">
        <v>16729</v>
      </c>
      <c r="D14249" s="401">
        <v>1492.72</v>
      </c>
    </row>
    <row r="14250" spans="1:4" x14ac:dyDescent="0.25">
      <c r="A14250" s="399">
        <v>43428</v>
      </c>
      <c r="B14250" s="400" t="s">
        <v>20541</v>
      </c>
      <c r="C14250" s="399" t="s">
        <v>16729</v>
      </c>
      <c r="D14250" s="401">
        <v>2622</v>
      </c>
    </row>
    <row r="14251" spans="1:4" x14ac:dyDescent="0.25">
      <c r="A14251" s="399">
        <v>41619</v>
      </c>
      <c r="B14251" s="400" t="s">
        <v>20542</v>
      </c>
      <c r="C14251" s="399" t="s">
        <v>16729</v>
      </c>
      <c r="D14251" s="401">
        <v>169.88</v>
      </c>
    </row>
    <row r="14252" spans="1:4" x14ac:dyDescent="0.25">
      <c r="A14252" s="399">
        <v>41620</v>
      </c>
      <c r="B14252" s="400" t="s">
        <v>20543</v>
      </c>
      <c r="C14252" s="399" t="s">
        <v>16729</v>
      </c>
      <c r="D14252" s="401">
        <v>214.58</v>
      </c>
    </row>
    <row r="14253" spans="1:4" x14ac:dyDescent="0.25">
      <c r="A14253" s="399">
        <v>41622</v>
      </c>
      <c r="B14253" s="400" t="s">
        <v>20544</v>
      </c>
      <c r="C14253" s="399" t="s">
        <v>16729</v>
      </c>
      <c r="D14253" s="401">
        <v>372.17</v>
      </c>
    </row>
    <row r="14254" spans="1:4" x14ac:dyDescent="0.25">
      <c r="A14254" s="399">
        <v>41623</v>
      </c>
      <c r="B14254" s="400" t="s">
        <v>20545</v>
      </c>
      <c r="C14254" s="399" t="s">
        <v>16729</v>
      </c>
      <c r="D14254" s="401">
        <v>572.23</v>
      </c>
    </row>
    <row r="14255" spans="1:4" x14ac:dyDescent="0.25">
      <c r="A14255" s="399">
        <v>41624</v>
      </c>
      <c r="B14255" s="400" t="s">
        <v>20546</v>
      </c>
      <c r="C14255" s="399" t="s">
        <v>16729</v>
      </c>
      <c r="D14255" s="401">
        <v>1072.94</v>
      </c>
    </row>
    <row r="14256" spans="1:4" x14ac:dyDescent="0.25">
      <c r="A14256" s="399">
        <v>41625</v>
      </c>
      <c r="B14256" s="400" t="s">
        <v>20547</v>
      </c>
      <c r="C14256" s="399" t="s">
        <v>16729</v>
      </c>
      <c r="D14256" s="401">
        <v>1650.76</v>
      </c>
    </row>
    <row r="14257" spans="1:4" x14ac:dyDescent="0.25">
      <c r="A14257" s="399">
        <v>39346</v>
      </c>
      <c r="B14257" s="400" t="s">
        <v>20548</v>
      </c>
      <c r="C14257" s="399" t="s">
        <v>16729</v>
      </c>
      <c r="D14257" s="401">
        <v>2.61</v>
      </c>
    </row>
    <row r="14258" spans="1:4" x14ac:dyDescent="0.25">
      <c r="A14258" s="399">
        <v>39350</v>
      </c>
      <c r="B14258" s="400" t="s">
        <v>20549</v>
      </c>
      <c r="C14258" s="399" t="s">
        <v>16729</v>
      </c>
      <c r="D14258" s="401">
        <v>2.81</v>
      </c>
    </row>
    <row r="14259" spans="1:4" x14ac:dyDescent="0.25">
      <c r="A14259" s="399">
        <v>39351</v>
      </c>
      <c r="B14259" s="400" t="s">
        <v>20550</v>
      </c>
      <c r="C14259" s="399" t="s">
        <v>16729</v>
      </c>
      <c r="D14259" s="401">
        <v>3.25</v>
      </c>
    </row>
    <row r="14260" spans="1:4" x14ac:dyDescent="0.25">
      <c r="A14260" s="399">
        <v>39352</v>
      </c>
      <c r="B14260" s="400" t="s">
        <v>20551</v>
      </c>
      <c r="C14260" s="399" t="s">
        <v>16729</v>
      </c>
      <c r="D14260" s="401">
        <v>2.61</v>
      </c>
    </row>
    <row r="14261" spans="1:4" x14ac:dyDescent="0.25">
      <c r="A14261" s="399">
        <v>38837</v>
      </c>
      <c r="B14261" s="400" t="s">
        <v>20552</v>
      </c>
      <c r="C14261" s="399" t="s">
        <v>16729</v>
      </c>
      <c r="D14261" s="401">
        <v>8.81</v>
      </c>
    </row>
    <row r="14262" spans="1:4" x14ac:dyDescent="0.25">
      <c r="A14262" s="399">
        <v>38836</v>
      </c>
      <c r="B14262" s="400" t="s">
        <v>20553</v>
      </c>
      <c r="C14262" s="399" t="s">
        <v>16729</v>
      </c>
      <c r="D14262" s="401">
        <v>6.15</v>
      </c>
    </row>
    <row r="14263" spans="1:4" x14ac:dyDescent="0.25">
      <c r="A14263" s="399">
        <v>2666</v>
      </c>
      <c r="B14263" s="400" t="s">
        <v>20554</v>
      </c>
      <c r="C14263" s="399" t="s">
        <v>16729</v>
      </c>
      <c r="D14263" s="401">
        <v>6.06</v>
      </c>
    </row>
    <row r="14264" spans="1:4" x14ac:dyDescent="0.25">
      <c r="A14264" s="399">
        <v>2668</v>
      </c>
      <c r="B14264" s="400" t="s">
        <v>20555</v>
      </c>
      <c r="C14264" s="399" t="s">
        <v>16729</v>
      </c>
      <c r="D14264" s="401">
        <v>6.92</v>
      </c>
    </row>
    <row r="14265" spans="1:4" x14ac:dyDescent="0.25">
      <c r="A14265" s="399">
        <v>2664</v>
      </c>
      <c r="B14265" s="400" t="s">
        <v>20556</v>
      </c>
      <c r="C14265" s="399" t="s">
        <v>16729</v>
      </c>
      <c r="D14265" s="401">
        <v>10.210000000000001</v>
      </c>
    </row>
    <row r="14266" spans="1:4" x14ac:dyDescent="0.25">
      <c r="A14266" s="399">
        <v>2662</v>
      </c>
      <c r="B14266" s="400" t="s">
        <v>20557</v>
      </c>
      <c r="C14266" s="399" t="s">
        <v>16729</v>
      </c>
      <c r="D14266" s="401">
        <v>12.53</v>
      </c>
    </row>
    <row r="14267" spans="1:4" x14ac:dyDescent="0.25">
      <c r="A14267" s="399">
        <v>20964</v>
      </c>
      <c r="B14267" s="400" t="s">
        <v>20558</v>
      </c>
      <c r="C14267" s="399" t="s">
        <v>16729</v>
      </c>
      <c r="D14267" s="401">
        <v>128.85</v>
      </c>
    </row>
    <row r="14268" spans="1:4" x14ac:dyDescent="0.25">
      <c r="A14268" s="399">
        <v>10905</v>
      </c>
      <c r="B14268" s="400" t="s">
        <v>20559</v>
      </c>
      <c r="C14268" s="399" t="s">
        <v>16729</v>
      </c>
      <c r="D14268" s="401">
        <v>172.85</v>
      </c>
    </row>
    <row r="14269" spans="1:4" x14ac:dyDescent="0.25">
      <c r="A14269" s="399">
        <v>11289</v>
      </c>
      <c r="B14269" s="400" t="s">
        <v>20560</v>
      </c>
      <c r="C14269" s="399" t="s">
        <v>16729</v>
      </c>
      <c r="D14269" s="401">
        <v>88.55</v>
      </c>
    </row>
    <row r="14270" spans="1:4" x14ac:dyDescent="0.25">
      <c r="A14270" s="399">
        <v>11241</v>
      </c>
      <c r="B14270" s="400" t="s">
        <v>20561</v>
      </c>
      <c r="C14270" s="399" t="s">
        <v>16729</v>
      </c>
      <c r="D14270" s="401">
        <v>221.39</v>
      </c>
    </row>
    <row r="14271" spans="1:4" x14ac:dyDescent="0.25">
      <c r="A14271" s="399">
        <v>11301</v>
      </c>
      <c r="B14271" s="400" t="s">
        <v>20562</v>
      </c>
      <c r="C14271" s="399" t="s">
        <v>16729</v>
      </c>
      <c r="D14271" s="401">
        <v>561.39</v>
      </c>
    </row>
    <row r="14272" spans="1:4" x14ac:dyDescent="0.25">
      <c r="A14272" s="399">
        <v>21090</v>
      </c>
      <c r="B14272" s="400" t="s">
        <v>20563</v>
      </c>
      <c r="C14272" s="399" t="s">
        <v>16729</v>
      </c>
      <c r="D14272" s="401">
        <v>687.9</v>
      </c>
    </row>
    <row r="14273" spans="1:4" x14ac:dyDescent="0.25">
      <c r="A14273" s="399">
        <v>11315</v>
      </c>
      <c r="B14273" s="400" t="s">
        <v>20564</v>
      </c>
      <c r="C14273" s="399" t="s">
        <v>16729</v>
      </c>
      <c r="D14273" s="401">
        <v>134.41</v>
      </c>
    </row>
    <row r="14274" spans="1:4" x14ac:dyDescent="0.25">
      <c r="A14274" s="399">
        <v>21071</v>
      </c>
      <c r="B14274" s="400" t="s">
        <v>20565</v>
      </c>
      <c r="C14274" s="399" t="s">
        <v>16729</v>
      </c>
      <c r="D14274" s="401">
        <v>205.58</v>
      </c>
    </row>
    <row r="14275" spans="1:4" x14ac:dyDescent="0.25">
      <c r="A14275" s="399">
        <v>14112</v>
      </c>
      <c r="B14275" s="400" t="s">
        <v>20566</v>
      </c>
      <c r="C14275" s="399" t="s">
        <v>16729</v>
      </c>
      <c r="D14275" s="401">
        <v>287.02</v>
      </c>
    </row>
    <row r="14276" spans="1:4" x14ac:dyDescent="0.25">
      <c r="A14276" s="399">
        <v>11316</v>
      </c>
      <c r="B14276" s="400" t="s">
        <v>20567</v>
      </c>
      <c r="C14276" s="399" t="s">
        <v>16729</v>
      </c>
      <c r="D14276" s="401">
        <v>442.79</v>
      </c>
    </row>
    <row r="14277" spans="1:4" x14ac:dyDescent="0.25">
      <c r="A14277" s="399">
        <v>6243</v>
      </c>
      <c r="B14277" s="400" t="s">
        <v>20568</v>
      </c>
      <c r="C14277" s="399" t="s">
        <v>16729</v>
      </c>
      <c r="D14277" s="401">
        <v>510</v>
      </c>
    </row>
    <row r="14278" spans="1:4" x14ac:dyDescent="0.25">
      <c r="A14278" s="399">
        <v>6240</v>
      </c>
      <c r="B14278" s="400" t="s">
        <v>20569</v>
      </c>
      <c r="C14278" s="399" t="s">
        <v>16729</v>
      </c>
      <c r="D14278" s="401">
        <v>675.25</v>
      </c>
    </row>
    <row r="14279" spans="1:4" x14ac:dyDescent="0.25">
      <c r="A14279" s="399">
        <v>11296</v>
      </c>
      <c r="B14279" s="400" t="s">
        <v>20570</v>
      </c>
      <c r="C14279" s="399" t="s">
        <v>16729</v>
      </c>
      <c r="D14279" s="401">
        <v>2151.48</v>
      </c>
    </row>
    <row r="14280" spans="1:4" x14ac:dyDescent="0.25">
      <c r="A14280" s="399">
        <v>11299</v>
      </c>
      <c r="B14280" s="400" t="s">
        <v>20571</v>
      </c>
      <c r="C14280" s="399" t="s">
        <v>16729</v>
      </c>
      <c r="D14280" s="401">
        <v>728.23</v>
      </c>
    </row>
    <row r="14281" spans="1:4" x14ac:dyDescent="0.25">
      <c r="A14281" s="399">
        <v>11688</v>
      </c>
      <c r="B14281" s="400" t="s">
        <v>20572</v>
      </c>
      <c r="C14281" s="399" t="s">
        <v>16729</v>
      </c>
      <c r="D14281" s="401">
        <v>482.83</v>
      </c>
    </row>
    <row r="14282" spans="1:4" x14ac:dyDescent="0.25">
      <c r="A14282" s="399">
        <v>37736</v>
      </c>
      <c r="B14282" s="400" t="s">
        <v>20573</v>
      </c>
      <c r="C14282" s="399" t="s">
        <v>16729</v>
      </c>
      <c r="D14282" s="401">
        <v>85950</v>
      </c>
    </row>
    <row r="14283" spans="1:4" x14ac:dyDescent="0.25">
      <c r="A14283" s="399">
        <v>37739</v>
      </c>
      <c r="B14283" s="400" t="s">
        <v>20574</v>
      </c>
      <c r="C14283" s="399" t="s">
        <v>16729</v>
      </c>
      <c r="D14283" s="401">
        <v>105784.61</v>
      </c>
    </row>
    <row r="14284" spans="1:4" x14ac:dyDescent="0.25">
      <c r="A14284" s="399">
        <v>37740</v>
      </c>
      <c r="B14284" s="400" t="s">
        <v>20575</v>
      </c>
      <c r="C14284" s="399" t="s">
        <v>16729</v>
      </c>
      <c r="D14284" s="401">
        <v>60366.21</v>
      </c>
    </row>
    <row r="14285" spans="1:4" x14ac:dyDescent="0.25">
      <c r="A14285" s="399">
        <v>37738</v>
      </c>
      <c r="B14285" s="400" t="s">
        <v>20576</v>
      </c>
      <c r="C14285" s="399" t="s">
        <v>16729</v>
      </c>
      <c r="D14285" s="401">
        <v>71720.820000000007</v>
      </c>
    </row>
    <row r="14286" spans="1:4" x14ac:dyDescent="0.25">
      <c r="A14286" s="399">
        <v>37737</v>
      </c>
      <c r="B14286" s="400" t="s">
        <v>20577</v>
      </c>
      <c r="C14286" s="399" t="s">
        <v>16729</v>
      </c>
      <c r="D14286" s="401">
        <v>57060.45</v>
      </c>
    </row>
    <row r="14287" spans="1:4" x14ac:dyDescent="0.25">
      <c r="A14287" s="399">
        <v>25014</v>
      </c>
      <c r="B14287" s="400" t="s">
        <v>20578</v>
      </c>
      <c r="C14287" s="399" t="s">
        <v>16729</v>
      </c>
      <c r="D14287" s="401">
        <v>119510.74</v>
      </c>
    </row>
    <row r="14288" spans="1:4" x14ac:dyDescent="0.25">
      <c r="A14288" s="399">
        <v>25013</v>
      </c>
      <c r="B14288" s="400" t="s">
        <v>20579</v>
      </c>
      <c r="C14288" s="399" t="s">
        <v>16729</v>
      </c>
      <c r="D14288" s="401">
        <v>125259.91</v>
      </c>
    </row>
    <row r="14289" spans="1:4" x14ac:dyDescent="0.25">
      <c r="A14289" s="399">
        <v>14405</v>
      </c>
      <c r="B14289" s="400" t="s">
        <v>20580</v>
      </c>
      <c r="C14289" s="399" t="s">
        <v>16729</v>
      </c>
      <c r="D14289" s="401">
        <v>147034.85999999999</v>
      </c>
    </row>
    <row r="14290" spans="1:4" x14ac:dyDescent="0.25">
      <c r="A14290" s="399">
        <v>20271</v>
      </c>
      <c r="B14290" s="400" t="s">
        <v>20581</v>
      </c>
      <c r="C14290" s="399" t="s">
        <v>16729</v>
      </c>
      <c r="D14290" s="401">
        <v>519.09</v>
      </c>
    </row>
    <row r="14291" spans="1:4" x14ac:dyDescent="0.25">
      <c r="A14291" s="399">
        <v>10423</v>
      </c>
      <c r="B14291" s="400" t="s">
        <v>20582</v>
      </c>
      <c r="C14291" s="399" t="s">
        <v>16729</v>
      </c>
      <c r="D14291" s="401">
        <v>381.13</v>
      </c>
    </row>
    <row r="14292" spans="1:4" x14ac:dyDescent="0.25">
      <c r="A14292" s="399">
        <v>36790</v>
      </c>
      <c r="B14292" s="400" t="s">
        <v>20583</v>
      </c>
      <c r="C14292" s="399" t="s">
        <v>16729</v>
      </c>
      <c r="D14292" s="401">
        <v>415.4</v>
      </c>
    </row>
    <row r="14293" spans="1:4" x14ac:dyDescent="0.25">
      <c r="A14293" s="399">
        <v>37589</v>
      </c>
      <c r="B14293" s="400" t="s">
        <v>20584</v>
      </c>
      <c r="C14293" s="399" t="s">
        <v>16729</v>
      </c>
      <c r="D14293" s="401">
        <v>508.97</v>
      </c>
    </row>
    <row r="14294" spans="1:4" x14ac:dyDescent="0.25">
      <c r="A14294" s="399">
        <v>11690</v>
      </c>
      <c r="B14294" s="400" t="s">
        <v>20585</v>
      </c>
      <c r="C14294" s="399" t="s">
        <v>16729</v>
      </c>
      <c r="D14294" s="401">
        <v>270.38</v>
      </c>
    </row>
    <row r="14295" spans="1:4" x14ac:dyDescent="0.25">
      <c r="A14295" s="399">
        <v>20234</v>
      </c>
      <c r="B14295" s="400" t="s">
        <v>20586</v>
      </c>
      <c r="C14295" s="399" t="s">
        <v>16729</v>
      </c>
      <c r="D14295" s="401">
        <v>342.17</v>
      </c>
    </row>
    <row r="14296" spans="1:4" x14ac:dyDescent="0.25">
      <c r="A14296" s="399">
        <v>44480</v>
      </c>
      <c r="B14296" s="400" t="s">
        <v>20587</v>
      </c>
      <c r="C14296" s="399" t="s">
        <v>71</v>
      </c>
      <c r="D14296" s="401">
        <v>15.13</v>
      </c>
    </row>
    <row r="14297" spans="1:4" x14ac:dyDescent="0.25">
      <c r="A14297" s="399">
        <v>11457</v>
      </c>
      <c r="B14297" s="400" t="s">
        <v>20588</v>
      </c>
      <c r="C14297" s="399" t="s">
        <v>16729</v>
      </c>
      <c r="D14297" s="401">
        <v>41.76</v>
      </c>
    </row>
    <row r="14298" spans="1:4" x14ac:dyDescent="0.25">
      <c r="A14298" s="399">
        <v>44073</v>
      </c>
      <c r="B14298" s="400" t="s">
        <v>20589</v>
      </c>
      <c r="C14298" s="399" t="s">
        <v>74</v>
      </c>
      <c r="D14298" s="401">
        <v>0.79</v>
      </c>
    </row>
    <row r="14299" spans="1:4" x14ac:dyDescent="0.25">
      <c r="A14299" s="399">
        <v>3593</v>
      </c>
      <c r="B14299" s="400" t="s">
        <v>20590</v>
      </c>
      <c r="C14299" s="399" t="s">
        <v>16729</v>
      </c>
      <c r="D14299" s="401">
        <v>94.75</v>
      </c>
    </row>
    <row r="14300" spans="1:4" x14ac:dyDescent="0.25">
      <c r="A14300" s="399">
        <v>3588</v>
      </c>
      <c r="B14300" s="400" t="s">
        <v>20591</v>
      </c>
      <c r="C14300" s="399" t="s">
        <v>16729</v>
      </c>
      <c r="D14300" s="401">
        <v>73.03</v>
      </c>
    </row>
    <row r="14301" spans="1:4" x14ac:dyDescent="0.25">
      <c r="A14301" s="399">
        <v>3587</v>
      </c>
      <c r="B14301" s="400" t="s">
        <v>20592</v>
      </c>
      <c r="C14301" s="399" t="s">
        <v>16729</v>
      </c>
      <c r="D14301" s="401">
        <v>45.32</v>
      </c>
    </row>
    <row r="14302" spans="1:4" x14ac:dyDescent="0.25">
      <c r="A14302" s="399">
        <v>3585</v>
      </c>
      <c r="B14302" s="400" t="s">
        <v>20593</v>
      </c>
      <c r="C14302" s="399" t="s">
        <v>16729</v>
      </c>
      <c r="D14302" s="401">
        <v>22.56</v>
      </c>
    </row>
    <row r="14303" spans="1:4" x14ac:dyDescent="0.25">
      <c r="A14303" s="399">
        <v>3590</v>
      </c>
      <c r="B14303" s="400" t="s">
        <v>20594</v>
      </c>
      <c r="C14303" s="399" t="s">
        <v>16729</v>
      </c>
      <c r="D14303" s="401">
        <v>269.02</v>
      </c>
    </row>
    <row r="14304" spans="1:4" x14ac:dyDescent="0.25">
      <c r="A14304" s="399">
        <v>3589</v>
      </c>
      <c r="B14304" s="400" t="s">
        <v>20595</v>
      </c>
      <c r="C14304" s="399" t="s">
        <v>16729</v>
      </c>
      <c r="D14304" s="401">
        <v>144.38999999999999</v>
      </c>
    </row>
    <row r="14305" spans="1:4" x14ac:dyDescent="0.25">
      <c r="A14305" s="399">
        <v>3592</v>
      </c>
      <c r="B14305" s="400" t="s">
        <v>20596</v>
      </c>
      <c r="C14305" s="399" t="s">
        <v>16729</v>
      </c>
      <c r="D14305" s="401">
        <v>425.24</v>
      </c>
    </row>
    <row r="14306" spans="1:4" x14ac:dyDescent="0.25">
      <c r="A14306" s="399">
        <v>3586</v>
      </c>
      <c r="B14306" s="400" t="s">
        <v>20597</v>
      </c>
      <c r="C14306" s="399" t="s">
        <v>16729</v>
      </c>
      <c r="D14306" s="401">
        <v>29.54</v>
      </c>
    </row>
    <row r="14307" spans="1:4" x14ac:dyDescent="0.25">
      <c r="A14307" s="399">
        <v>3591</v>
      </c>
      <c r="B14307" s="400" t="s">
        <v>20598</v>
      </c>
      <c r="C14307" s="399" t="s">
        <v>16729</v>
      </c>
      <c r="D14307" s="401">
        <v>681.68</v>
      </c>
    </row>
    <row r="14308" spans="1:4" x14ac:dyDescent="0.25">
      <c r="A14308" s="399">
        <v>40396</v>
      </c>
      <c r="B14308" s="400" t="s">
        <v>20599</v>
      </c>
      <c r="C14308" s="399" t="s">
        <v>16729</v>
      </c>
      <c r="D14308" s="401">
        <v>132.28</v>
      </c>
    </row>
    <row r="14309" spans="1:4" x14ac:dyDescent="0.25">
      <c r="A14309" s="399">
        <v>40395</v>
      </c>
      <c r="B14309" s="400" t="s">
        <v>20600</v>
      </c>
      <c r="C14309" s="399" t="s">
        <v>16729</v>
      </c>
      <c r="D14309" s="401">
        <v>101.52</v>
      </c>
    </row>
    <row r="14310" spans="1:4" x14ac:dyDescent="0.25">
      <c r="A14310" s="399">
        <v>40394</v>
      </c>
      <c r="B14310" s="400" t="s">
        <v>20601</v>
      </c>
      <c r="C14310" s="399" t="s">
        <v>16729</v>
      </c>
      <c r="D14310" s="401">
        <v>66.09</v>
      </c>
    </row>
    <row r="14311" spans="1:4" x14ac:dyDescent="0.25">
      <c r="A14311" s="399">
        <v>40392</v>
      </c>
      <c r="B14311" s="400" t="s">
        <v>20602</v>
      </c>
      <c r="C14311" s="399" t="s">
        <v>16729</v>
      </c>
      <c r="D14311" s="401">
        <v>32.659999999999997</v>
      </c>
    </row>
    <row r="14312" spans="1:4" x14ac:dyDescent="0.25">
      <c r="A14312" s="399">
        <v>40398</v>
      </c>
      <c r="B14312" s="400" t="s">
        <v>20603</v>
      </c>
      <c r="C14312" s="399" t="s">
        <v>16729</v>
      </c>
      <c r="D14312" s="401">
        <v>424.39</v>
      </c>
    </row>
    <row r="14313" spans="1:4" x14ac:dyDescent="0.25">
      <c r="A14313" s="399">
        <v>40397</v>
      </c>
      <c r="B14313" s="400" t="s">
        <v>20604</v>
      </c>
      <c r="C14313" s="399" t="s">
        <v>16729</v>
      </c>
      <c r="D14313" s="401">
        <v>217.34</v>
      </c>
    </row>
    <row r="14314" spans="1:4" x14ac:dyDescent="0.25">
      <c r="A14314" s="399">
        <v>40399</v>
      </c>
      <c r="B14314" s="400" t="s">
        <v>20605</v>
      </c>
      <c r="C14314" s="399" t="s">
        <v>16729</v>
      </c>
      <c r="D14314" s="401">
        <v>694.3</v>
      </c>
    </row>
    <row r="14315" spans="1:4" x14ac:dyDescent="0.25">
      <c r="A14315" s="399">
        <v>40393</v>
      </c>
      <c r="B14315" s="400" t="s">
        <v>20606</v>
      </c>
      <c r="C14315" s="399" t="s">
        <v>16729</v>
      </c>
      <c r="D14315" s="401">
        <v>42.07</v>
      </c>
    </row>
    <row r="14316" spans="1:4" x14ac:dyDescent="0.25">
      <c r="A14316" s="399">
        <v>44253</v>
      </c>
      <c r="B14316" s="400" t="s">
        <v>20607</v>
      </c>
      <c r="C14316" s="399" t="s">
        <v>16729</v>
      </c>
      <c r="D14316" s="401">
        <v>295.89999999999998</v>
      </c>
    </row>
    <row r="14317" spans="1:4" x14ac:dyDescent="0.25">
      <c r="A14317" s="399">
        <v>21121</v>
      </c>
      <c r="B14317" s="400" t="s">
        <v>20608</v>
      </c>
      <c r="C14317" s="399" t="s">
        <v>16729</v>
      </c>
      <c r="D14317" s="401">
        <v>4.24</v>
      </c>
    </row>
    <row r="14318" spans="1:4" x14ac:dyDescent="0.25">
      <c r="A14318" s="399">
        <v>38010</v>
      </c>
      <c r="B14318" s="400" t="s">
        <v>20609</v>
      </c>
      <c r="C14318" s="399" t="s">
        <v>16729</v>
      </c>
      <c r="D14318" s="401">
        <v>5.28</v>
      </c>
    </row>
    <row r="14319" spans="1:4" x14ac:dyDescent="0.25">
      <c r="A14319" s="399">
        <v>38011</v>
      </c>
      <c r="B14319" s="400" t="s">
        <v>20610</v>
      </c>
      <c r="C14319" s="399" t="s">
        <v>16729</v>
      </c>
      <c r="D14319" s="401">
        <v>10.59</v>
      </c>
    </row>
    <row r="14320" spans="1:4" x14ac:dyDescent="0.25">
      <c r="A14320" s="399">
        <v>38012</v>
      </c>
      <c r="B14320" s="400" t="s">
        <v>20611</v>
      </c>
      <c r="C14320" s="399" t="s">
        <v>16729</v>
      </c>
      <c r="D14320" s="401">
        <v>40.39</v>
      </c>
    </row>
    <row r="14321" spans="1:4" x14ac:dyDescent="0.25">
      <c r="A14321" s="399">
        <v>38013</v>
      </c>
      <c r="B14321" s="400" t="s">
        <v>20612</v>
      </c>
      <c r="C14321" s="399" t="s">
        <v>16729</v>
      </c>
      <c r="D14321" s="401">
        <v>51.89</v>
      </c>
    </row>
    <row r="14322" spans="1:4" x14ac:dyDescent="0.25">
      <c r="A14322" s="399">
        <v>38014</v>
      </c>
      <c r="B14322" s="400" t="s">
        <v>20613</v>
      </c>
      <c r="C14322" s="399" t="s">
        <v>16729</v>
      </c>
      <c r="D14322" s="401">
        <v>86.66</v>
      </c>
    </row>
    <row r="14323" spans="1:4" x14ac:dyDescent="0.25">
      <c r="A14323" s="399">
        <v>38015</v>
      </c>
      <c r="B14323" s="400" t="s">
        <v>20614</v>
      </c>
      <c r="C14323" s="399" t="s">
        <v>16729</v>
      </c>
      <c r="D14323" s="401">
        <v>203.72</v>
      </c>
    </row>
    <row r="14324" spans="1:4" x14ac:dyDescent="0.25">
      <c r="A14324" s="399">
        <v>38016</v>
      </c>
      <c r="B14324" s="400" t="s">
        <v>20615</v>
      </c>
      <c r="C14324" s="399" t="s">
        <v>16729</v>
      </c>
      <c r="D14324" s="401">
        <v>236.91</v>
      </c>
    </row>
    <row r="14325" spans="1:4" x14ac:dyDescent="0.25">
      <c r="A14325" s="399">
        <v>12741</v>
      </c>
      <c r="B14325" s="400" t="s">
        <v>20616</v>
      </c>
      <c r="C14325" s="399" t="s">
        <v>16729</v>
      </c>
      <c r="D14325" s="401">
        <v>1481.81</v>
      </c>
    </row>
    <row r="14326" spans="1:4" x14ac:dyDescent="0.25">
      <c r="A14326" s="399">
        <v>12733</v>
      </c>
      <c r="B14326" s="400" t="s">
        <v>20617</v>
      </c>
      <c r="C14326" s="399" t="s">
        <v>16729</v>
      </c>
      <c r="D14326" s="401">
        <v>7.45</v>
      </c>
    </row>
    <row r="14327" spans="1:4" x14ac:dyDescent="0.25">
      <c r="A14327" s="399">
        <v>12734</v>
      </c>
      <c r="B14327" s="400" t="s">
        <v>20618</v>
      </c>
      <c r="C14327" s="399" t="s">
        <v>16729</v>
      </c>
      <c r="D14327" s="401">
        <v>15.89</v>
      </c>
    </row>
    <row r="14328" spans="1:4" x14ac:dyDescent="0.25">
      <c r="A14328" s="399">
        <v>12735</v>
      </c>
      <c r="B14328" s="400" t="s">
        <v>20619</v>
      </c>
      <c r="C14328" s="399" t="s">
        <v>16729</v>
      </c>
      <c r="D14328" s="401">
        <v>26.14</v>
      </c>
    </row>
    <row r="14329" spans="1:4" x14ac:dyDescent="0.25">
      <c r="A14329" s="399">
        <v>12736</v>
      </c>
      <c r="B14329" s="400" t="s">
        <v>20620</v>
      </c>
      <c r="C14329" s="399" t="s">
        <v>16729</v>
      </c>
      <c r="D14329" s="401">
        <v>59.76</v>
      </c>
    </row>
    <row r="14330" spans="1:4" x14ac:dyDescent="0.25">
      <c r="A14330" s="399">
        <v>12737</v>
      </c>
      <c r="B14330" s="400" t="s">
        <v>20621</v>
      </c>
      <c r="C14330" s="399" t="s">
        <v>16729</v>
      </c>
      <c r="D14330" s="401">
        <v>76.989999999999995</v>
      </c>
    </row>
    <row r="14331" spans="1:4" x14ac:dyDescent="0.25">
      <c r="A14331" s="399">
        <v>12738</v>
      </c>
      <c r="B14331" s="400" t="s">
        <v>20622</v>
      </c>
      <c r="C14331" s="399" t="s">
        <v>16729</v>
      </c>
      <c r="D14331" s="401">
        <v>152.16999999999999</v>
      </c>
    </row>
    <row r="14332" spans="1:4" x14ac:dyDescent="0.25">
      <c r="A14332" s="399">
        <v>12739</v>
      </c>
      <c r="B14332" s="400" t="s">
        <v>20623</v>
      </c>
      <c r="C14332" s="399" t="s">
        <v>16729</v>
      </c>
      <c r="D14332" s="401">
        <v>433.17</v>
      </c>
    </row>
    <row r="14333" spans="1:4" x14ac:dyDescent="0.25">
      <c r="A14333" s="399">
        <v>12740</v>
      </c>
      <c r="B14333" s="400" t="s">
        <v>20624</v>
      </c>
      <c r="C14333" s="399" t="s">
        <v>16729</v>
      </c>
      <c r="D14333" s="401">
        <v>677.72</v>
      </c>
    </row>
    <row r="14334" spans="1:4" x14ac:dyDescent="0.25">
      <c r="A14334" s="399">
        <v>6297</v>
      </c>
      <c r="B14334" s="400" t="s">
        <v>20625</v>
      </c>
      <c r="C14334" s="399" t="s">
        <v>16729</v>
      </c>
      <c r="D14334" s="401">
        <v>43.66</v>
      </c>
    </row>
    <row r="14335" spans="1:4" x14ac:dyDescent="0.25">
      <c r="A14335" s="399">
        <v>6296</v>
      </c>
      <c r="B14335" s="400" t="s">
        <v>20626</v>
      </c>
      <c r="C14335" s="399" t="s">
        <v>16729</v>
      </c>
      <c r="D14335" s="401">
        <v>34.46</v>
      </c>
    </row>
    <row r="14336" spans="1:4" x14ac:dyDescent="0.25">
      <c r="A14336" s="399">
        <v>6323</v>
      </c>
      <c r="B14336" s="400" t="s">
        <v>20627</v>
      </c>
      <c r="C14336" s="399" t="s">
        <v>16729</v>
      </c>
      <c r="D14336" s="401">
        <v>22.52</v>
      </c>
    </row>
    <row r="14337" spans="1:4" x14ac:dyDescent="0.25">
      <c r="A14337" s="399">
        <v>6294</v>
      </c>
      <c r="B14337" s="400" t="s">
        <v>20628</v>
      </c>
      <c r="C14337" s="399" t="s">
        <v>16729</v>
      </c>
      <c r="D14337" s="401">
        <v>9.82</v>
      </c>
    </row>
    <row r="14338" spans="1:4" x14ac:dyDescent="0.25">
      <c r="A14338" s="399">
        <v>6299</v>
      </c>
      <c r="B14338" s="400" t="s">
        <v>20629</v>
      </c>
      <c r="C14338" s="399" t="s">
        <v>16729</v>
      </c>
      <c r="D14338" s="401">
        <v>131.30000000000001</v>
      </c>
    </row>
    <row r="14339" spans="1:4" x14ac:dyDescent="0.25">
      <c r="A14339" s="399">
        <v>6298</v>
      </c>
      <c r="B14339" s="400" t="s">
        <v>20630</v>
      </c>
      <c r="C14339" s="399" t="s">
        <v>16729</v>
      </c>
      <c r="D14339" s="401">
        <v>69.150000000000006</v>
      </c>
    </row>
    <row r="14340" spans="1:4" x14ac:dyDescent="0.25">
      <c r="A14340" s="399">
        <v>6322</v>
      </c>
      <c r="B14340" s="400" t="s">
        <v>20631</v>
      </c>
      <c r="C14340" s="399" t="s">
        <v>16729</v>
      </c>
      <c r="D14340" s="401">
        <v>175.86</v>
      </c>
    </row>
    <row r="14341" spans="1:4" x14ac:dyDescent="0.25">
      <c r="A14341" s="399">
        <v>6295</v>
      </c>
      <c r="B14341" s="400" t="s">
        <v>20632</v>
      </c>
      <c r="C14341" s="399" t="s">
        <v>16729</v>
      </c>
      <c r="D14341" s="401">
        <v>13.99</v>
      </c>
    </row>
    <row r="14342" spans="1:4" x14ac:dyDescent="0.25">
      <c r="A14342" s="399">
        <v>6300</v>
      </c>
      <c r="B14342" s="400" t="s">
        <v>20633</v>
      </c>
      <c r="C14342" s="399" t="s">
        <v>16729</v>
      </c>
      <c r="D14342" s="401">
        <v>324.22000000000003</v>
      </c>
    </row>
    <row r="14343" spans="1:4" x14ac:dyDescent="0.25">
      <c r="A14343" s="399">
        <v>6321</v>
      </c>
      <c r="B14343" s="400" t="s">
        <v>20634</v>
      </c>
      <c r="C14343" s="399" t="s">
        <v>16729</v>
      </c>
      <c r="D14343" s="401">
        <v>463.13</v>
      </c>
    </row>
    <row r="14344" spans="1:4" x14ac:dyDescent="0.25">
      <c r="A14344" s="399">
        <v>6301</v>
      </c>
      <c r="B14344" s="400" t="s">
        <v>20635</v>
      </c>
      <c r="C14344" s="399" t="s">
        <v>16729</v>
      </c>
      <c r="D14344" s="401">
        <v>1085.53</v>
      </c>
    </row>
    <row r="14345" spans="1:4" x14ac:dyDescent="0.25">
      <c r="A14345" s="399">
        <v>7105</v>
      </c>
      <c r="B14345" s="400" t="s">
        <v>20636</v>
      </c>
      <c r="C14345" s="399" t="s">
        <v>16729</v>
      </c>
      <c r="D14345" s="401">
        <v>43.23</v>
      </c>
    </row>
    <row r="14346" spans="1:4" x14ac:dyDescent="0.25">
      <c r="A14346" s="399">
        <v>20183</v>
      </c>
      <c r="B14346" s="400" t="s">
        <v>20637</v>
      </c>
      <c r="C14346" s="399" t="s">
        <v>16729</v>
      </c>
      <c r="D14346" s="401">
        <v>53.26</v>
      </c>
    </row>
    <row r="14347" spans="1:4" x14ac:dyDescent="0.25">
      <c r="A14347" s="399">
        <v>38448</v>
      </c>
      <c r="B14347" s="400" t="s">
        <v>20638</v>
      </c>
      <c r="C14347" s="399" t="s">
        <v>16729</v>
      </c>
      <c r="D14347" s="401">
        <v>241.69</v>
      </c>
    </row>
    <row r="14348" spans="1:4" x14ac:dyDescent="0.25">
      <c r="A14348" s="399">
        <v>20182</v>
      </c>
      <c r="B14348" s="400" t="s">
        <v>20639</v>
      </c>
      <c r="C14348" s="399" t="s">
        <v>16729</v>
      </c>
      <c r="D14348" s="401">
        <v>30.97</v>
      </c>
    </row>
    <row r="14349" spans="1:4" x14ac:dyDescent="0.25">
      <c r="A14349" s="399">
        <v>7119</v>
      </c>
      <c r="B14349" s="400" t="s">
        <v>20640</v>
      </c>
      <c r="C14349" s="399" t="s">
        <v>16729</v>
      </c>
      <c r="D14349" s="401">
        <v>11.73</v>
      </c>
    </row>
    <row r="14350" spans="1:4" x14ac:dyDescent="0.25">
      <c r="A14350" s="399">
        <v>7126</v>
      </c>
      <c r="B14350" s="400" t="s">
        <v>20641</v>
      </c>
      <c r="C14350" s="399" t="s">
        <v>16729</v>
      </c>
      <c r="D14350" s="401">
        <v>23.94</v>
      </c>
    </row>
    <row r="14351" spans="1:4" x14ac:dyDescent="0.25">
      <c r="A14351" s="399">
        <v>7120</v>
      </c>
      <c r="B14351" s="400" t="s">
        <v>20642</v>
      </c>
      <c r="C14351" s="399" t="s">
        <v>16729</v>
      </c>
      <c r="D14351" s="401">
        <v>9</v>
      </c>
    </row>
    <row r="14352" spans="1:4" x14ac:dyDescent="0.25">
      <c r="A14352" s="399">
        <v>6319</v>
      </c>
      <c r="B14352" s="400" t="s">
        <v>20643</v>
      </c>
      <c r="C14352" s="399" t="s">
        <v>16729</v>
      </c>
      <c r="D14352" s="401">
        <v>51.29</v>
      </c>
    </row>
    <row r="14353" spans="1:4" x14ac:dyDescent="0.25">
      <c r="A14353" s="399">
        <v>6304</v>
      </c>
      <c r="B14353" s="400" t="s">
        <v>20644</v>
      </c>
      <c r="C14353" s="399" t="s">
        <v>16729</v>
      </c>
      <c r="D14353" s="401">
        <v>51.29</v>
      </c>
    </row>
    <row r="14354" spans="1:4" x14ac:dyDescent="0.25">
      <c r="A14354" s="399">
        <v>21116</v>
      </c>
      <c r="B14354" s="400" t="s">
        <v>20645</v>
      </c>
      <c r="C14354" s="399" t="s">
        <v>16729</v>
      </c>
      <c r="D14354" s="401">
        <v>38.840000000000003</v>
      </c>
    </row>
    <row r="14355" spans="1:4" x14ac:dyDescent="0.25">
      <c r="A14355" s="399">
        <v>6320</v>
      </c>
      <c r="B14355" s="400" t="s">
        <v>20646</v>
      </c>
      <c r="C14355" s="399" t="s">
        <v>16729</v>
      </c>
      <c r="D14355" s="401">
        <v>26.41</v>
      </c>
    </row>
    <row r="14356" spans="1:4" x14ac:dyDescent="0.25">
      <c r="A14356" s="399">
        <v>6303</v>
      </c>
      <c r="B14356" s="400" t="s">
        <v>20647</v>
      </c>
      <c r="C14356" s="399" t="s">
        <v>16729</v>
      </c>
      <c r="D14356" s="401">
        <v>26.41</v>
      </c>
    </row>
    <row r="14357" spans="1:4" x14ac:dyDescent="0.25">
      <c r="A14357" s="399">
        <v>6308</v>
      </c>
      <c r="B14357" s="400" t="s">
        <v>20648</v>
      </c>
      <c r="C14357" s="399" t="s">
        <v>16729</v>
      </c>
      <c r="D14357" s="401">
        <v>141.91999999999999</v>
      </c>
    </row>
    <row r="14358" spans="1:4" x14ac:dyDescent="0.25">
      <c r="A14358" s="399">
        <v>6317</v>
      </c>
      <c r="B14358" s="400" t="s">
        <v>20649</v>
      </c>
      <c r="C14358" s="399" t="s">
        <v>16729</v>
      </c>
      <c r="D14358" s="401">
        <v>141.91999999999999</v>
      </c>
    </row>
    <row r="14359" spans="1:4" x14ac:dyDescent="0.25">
      <c r="A14359" s="399">
        <v>6307</v>
      </c>
      <c r="B14359" s="400" t="s">
        <v>20650</v>
      </c>
      <c r="C14359" s="399" t="s">
        <v>16729</v>
      </c>
      <c r="D14359" s="401">
        <v>141.91999999999999</v>
      </c>
    </row>
    <row r="14360" spans="1:4" x14ac:dyDescent="0.25">
      <c r="A14360" s="399">
        <v>6309</v>
      </c>
      <c r="B14360" s="400" t="s">
        <v>20651</v>
      </c>
      <c r="C14360" s="399" t="s">
        <v>16729</v>
      </c>
      <c r="D14360" s="401">
        <v>146.04</v>
      </c>
    </row>
    <row r="14361" spans="1:4" x14ac:dyDescent="0.25">
      <c r="A14361" s="399">
        <v>6318</v>
      </c>
      <c r="B14361" s="400" t="s">
        <v>20652</v>
      </c>
      <c r="C14361" s="399" t="s">
        <v>16729</v>
      </c>
      <c r="D14361" s="401">
        <v>76.55</v>
      </c>
    </row>
    <row r="14362" spans="1:4" x14ac:dyDescent="0.25">
      <c r="A14362" s="399">
        <v>6306</v>
      </c>
      <c r="B14362" s="400" t="s">
        <v>20653</v>
      </c>
      <c r="C14362" s="399" t="s">
        <v>16729</v>
      </c>
      <c r="D14362" s="401">
        <v>76.55</v>
      </c>
    </row>
    <row r="14363" spans="1:4" x14ac:dyDescent="0.25">
      <c r="A14363" s="399">
        <v>6305</v>
      </c>
      <c r="B14363" s="400" t="s">
        <v>20654</v>
      </c>
      <c r="C14363" s="399" t="s">
        <v>16729</v>
      </c>
      <c r="D14363" s="401">
        <v>76.55</v>
      </c>
    </row>
    <row r="14364" spans="1:4" x14ac:dyDescent="0.25">
      <c r="A14364" s="399">
        <v>6312</v>
      </c>
      <c r="B14364" s="400" t="s">
        <v>20655</v>
      </c>
      <c r="C14364" s="399" t="s">
        <v>16729</v>
      </c>
      <c r="D14364" s="401">
        <v>204.14</v>
      </c>
    </row>
    <row r="14365" spans="1:4" x14ac:dyDescent="0.25">
      <c r="A14365" s="399">
        <v>6311</v>
      </c>
      <c r="B14365" s="400" t="s">
        <v>20656</v>
      </c>
      <c r="C14365" s="399" t="s">
        <v>16729</v>
      </c>
      <c r="D14365" s="401">
        <v>204.14</v>
      </c>
    </row>
    <row r="14366" spans="1:4" x14ac:dyDescent="0.25">
      <c r="A14366" s="399">
        <v>6310</v>
      </c>
      <c r="B14366" s="400" t="s">
        <v>20657</v>
      </c>
      <c r="C14366" s="399" t="s">
        <v>16729</v>
      </c>
      <c r="D14366" s="401">
        <v>204.14</v>
      </c>
    </row>
    <row r="14367" spans="1:4" x14ac:dyDescent="0.25">
      <c r="A14367" s="399">
        <v>6314</v>
      </c>
      <c r="B14367" s="400" t="s">
        <v>20658</v>
      </c>
      <c r="C14367" s="399" t="s">
        <v>16729</v>
      </c>
      <c r="D14367" s="401">
        <v>204.14</v>
      </c>
    </row>
    <row r="14368" spans="1:4" x14ac:dyDescent="0.25">
      <c r="A14368" s="399">
        <v>6313</v>
      </c>
      <c r="B14368" s="400" t="s">
        <v>20659</v>
      </c>
      <c r="C14368" s="399" t="s">
        <v>16729</v>
      </c>
      <c r="D14368" s="401">
        <v>204.14</v>
      </c>
    </row>
    <row r="14369" spans="1:4" x14ac:dyDescent="0.25">
      <c r="A14369" s="399">
        <v>6302</v>
      </c>
      <c r="B14369" s="400" t="s">
        <v>20660</v>
      </c>
      <c r="C14369" s="399" t="s">
        <v>16729</v>
      </c>
      <c r="D14369" s="401">
        <v>16.239999999999998</v>
      </c>
    </row>
    <row r="14370" spans="1:4" x14ac:dyDescent="0.25">
      <c r="A14370" s="399">
        <v>6315</v>
      </c>
      <c r="B14370" s="400" t="s">
        <v>20661</v>
      </c>
      <c r="C14370" s="399" t="s">
        <v>16729</v>
      </c>
      <c r="D14370" s="401">
        <v>386.52</v>
      </c>
    </row>
    <row r="14371" spans="1:4" x14ac:dyDescent="0.25">
      <c r="A14371" s="399">
        <v>6316</v>
      </c>
      <c r="B14371" s="400" t="s">
        <v>20662</v>
      </c>
      <c r="C14371" s="399" t="s">
        <v>16729</v>
      </c>
      <c r="D14371" s="401">
        <v>386.52</v>
      </c>
    </row>
    <row r="14372" spans="1:4" x14ac:dyDescent="0.25">
      <c r="A14372" s="399">
        <v>39324</v>
      </c>
      <c r="B14372" s="400" t="s">
        <v>20663</v>
      </c>
      <c r="C14372" s="399" t="s">
        <v>16729</v>
      </c>
      <c r="D14372" s="401">
        <v>5.52</v>
      </c>
    </row>
    <row r="14373" spans="1:4" x14ac:dyDescent="0.25">
      <c r="A14373" s="399">
        <v>39325</v>
      </c>
      <c r="B14373" s="400" t="s">
        <v>20664</v>
      </c>
      <c r="C14373" s="399" t="s">
        <v>16729</v>
      </c>
      <c r="D14373" s="401">
        <v>8.32</v>
      </c>
    </row>
    <row r="14374" spans="1:4" x14ac:dyDescent="0.25">
      <c r="A14374" s="399">
        <v>39326</v>
      </c>
      <c r="B14374" s="400" t="s">
        <v>20665</v>
      </c>
      <c r="C14374" s="399" t="s">
        <v>16729</v>
      </c>
      <c r="D14374" s="401">
        <v>29.87</v>
      </c>
    </row>
    <row r="14375" spans="1:4" x14ac:dyDescent="0.25">
      <c r="A14375" s="399">
        <v>39327</v>
      </c>
      <c r="B14375" s="400" t="s">
        <v>20666</v>
      </c>
      <c r="C14375" s="399" t="s">
        <v>16729</v>
      </c>
      <c r="D14375" s="401">
        <v>45.07</v>
      </c>
    </row>
    <row r="14376" spans="1:4" x14ac:dyDescent="0.25">
      <c r="A14376" s="399">
        <v>11378</v>
      </c>
      <c r="B14376" s="400" t="s">
        <v>20667</v>
      </c>
      <c r="C14376" s="399" t="s">
        <v>16729</v>
      </c>
      <c r="D14376" s="401">
        <v>104.76</v>
      </c>
    </row>
    <row r="14377" spans="1:4" x14ac:dyDescent="0.25">
      <c r="A14377" s="399">
        <v>11379</v>
      </c>
      <c r="B14377" s="400" t="s">
        <v>20668</v>
      </c>
      <c r="C14377" s="399" t="s">
        <v>16729</v>
      </c>
      <c r="D14377" s="401">
        <v>88.53</v>
      </c>
    </row>
    <row r="14378" spans="1:4" x14ac:dyDescent="0.25">
      <c r="A14378" s="399">
        <v>11493</v>
      </c>
      <c r="B14378" s="400" t="s">
        <v>20669</v>
      </c>
      <c r="C14378" s="399" t="s">
        <v>16729</v>
      </c>
      <c r="D14378" s="401">
        <v>51.06</v>
      </c>
    </row>
    <row r="14379" spans="1:4" x14ac:dyDescent="0.25">
      <c r="A14379" s="399">
        <v>7106</v>
      </c>
      <c r="B14379" s="400" t="s">
        <v>20670</v>
      </c>
      <c r="C14379" s="399" t="s">
        <v>16729</v>
      </c>
      <c r="D14379" s="401">
        <v>148.11000000000001</v>
      </c>
    </row>
    <row r="14380" spans="1:4" x14ac:dyDescent="0.25">
      <c r="A14380" s="399">
        <v>7104</v>
      </c>
      <c r="B14380" s="400" t="s">
        <v>20671</v>
      </c>
      <c r="C14380" s="399" t="s">
        <v>16729</v>
      </c>
      <c r="D14380" s="401">
        <v>3.99</v>
      </c>
    </row>
    <row r="14381" spans="1:4" x14ac:dyDescent="0.25">
      <c r="A14381" s="399">
        <v>7136</v>
      </c>
      <c r="B14381" s="400" t="s">
        <v>20672</v>
      </c>
      <c r="C14381" s="399" t="s">
        <v>16729</v>
      </c>
      <c r="D14381" s="401">
        <v>6.95</v>
      </c>
    </row>
    <row r="14382" spans="1:4" x14ac:dyDescent="0.25">
      <c r="A14382" s="399">
        <v>7128</v>
      </c>
      <c r="B14382" s="400" t="s">
        <v>20673</v>
      </c>
      <c r="C14382" s="399" t="s">
        <v>16729</v>
      </c>
      <c r="D14382" s="401">
        <v>9.02</v>
      </c>
    </row>
    <row r="14383" spans="1:4" x14ac:dyDescent="0.25">
      <c r="A14383" s="399">
        <v>7108</v>
      </c>
      <c r="B14383" s="400" t="s">
        <v>20674</v>
      </c>
      <c r="C14383" s="399" t="s">
        <v>16729</v>
      </c>
      <c r="D14383" s="401">
        <v>9</v>
      </c>
    </row>
    <row r="14384" spans="1:4" x14ac:dyDescent="0.25">
      <c r="A14384" s="399">
        <v>7129</v>
      </c>
      <c r="B14384" s="400" t="s">
        <v>20675</v>
      </c>
      <c r="C14384" s="399" t="s">
        <v>16729</v>
      </c>
      <c r="D14384" s="401">
        <v>10.59</v>
      </c>
    </row>
    <row r="14385" spans="1:4" x14ac:dyDescent="0.25">
      <c r="A14385" s="399">
        <v>7130</v>
      </c>
      <c r="B14385" s="400" t="s">
        <v>20676</v>
      </c>
      <c r="C14385" s="399" t="s">
        <v>16729</v>
      </c>
      <c r="D14385" s="401">
        <v>15.38</v>
      </c>
    </row>
    <row r="14386" spans="1:4" x14ac:dyDescent="0.25">
      <c r="A14386" s="399">
        <v>7131</v>
      </c>
      <c r="B14386" s="400" t="s">
        <v>20677</v>
      </c>
      <c r="C14386" s="399" t="s">
        <v>16729</v>
      </c>
      <c r="D14386" s="401">
        <v>18.809999999999999</v>
      </c>
    </row>
    <row r="14387" spans="1:4" x14ac:dyDescent="0.25">
      <c r="A14387" s="399">
        <v>7132</v>
      </c>
      <c r="B14387" s="400" t="s">
        <v>20678</v>
      </c>
      <c r="C14387" s="399" t="s">
        <v>16729</v>
      </c>
      <c r="D14387" s="401">
        <v>44.3</v>
      </c>
    </row>
    <row r="14388" spans="1:4" x14ac:dyDescent="0.25">
      <c r="A14388" s="399">
        <v>7133</v>
      </c>
      <c r="B14388" s="400" t="s">
        <v>20679</v>
      </c>
      <c r="C14388" s="399" t="s">
        <v>16729</v>
      </c>
      <c r="D14388" s="401">
        <v>102.38</v>
      </c>
    </row>
    <row r="14389" spans="1:4" x14ac:dyDescent="0.25">
      <c r="A14389" s="399">
        <v>37422</v>
      </c>
      <c r="B14389" s="400" t="s">
        <v>20680</v>
      </c>
      <c r="C14389" s="399" t="s">
        <v>16729</v>
      </c>
      <c r="D14389" s="401">
        <v>48.4</v>
      </c>
    </row>
    <row r="14390" spans="1:4" x14ac:dyDescent="0.25">
      <c r="A14390" s="399">
        <v>37420</v>
      </c>
      <c r="B14390" s="400" t="s">
        <v>20681</v>
      </c>
      <c r="C14390" s="399" t="s">
        <v>16729</v>
      </c>
      <c r="D14390" s="401">
        <v>37.83</v>
      </c>
    </row>
    <row r="14391" spans="1:4" x14ac:dyDescent="0.25">
      <c r="A14391" s="399">
        <v>37421</v>
      </c>
      <c r="B14391" s="400" t="s">
        <v>20682</v>
      </c>
      <c r="C14391" s="399" t="s">
        <v>16729</v>
      </c>
      <c r="D14391" s="401">
        <v>51.71</v>
      </c>
    </row>
    <row r="14392" spans="1:4" x14ac:dyDescent="0.25">
      <c r="A14392" s="399">
        <v>37443</v>
      </c>
      <c r="B14392" s="400" t="s">
        <v>20683</v>
      </c>
      <c r="C14392" s="399" t="s">
        <v>16729</v>
      </c>
      <c r="D14392" s="401">
        <v>202.82</v>
      </c>
    </row>
    <row r="14393" spans="1:4" x14ac:dyDescent="0.25">
      <c r="A14393" s="399">
        <v>37444</v>
      </c>
      <c r="B14393" s="400" t="s">
        <v>20684</v>
      </c>
      <c r="C14393" s="399" t="s">
        <v>16729</v>
      </c>
      <c r="D14393" s="401">
        <v>206.26</v>
      </c>
    </row>
    <row r="14394" spans="1:4" x14ac:dyDescent="0.25">
      <c r="A14394" s="399">
        <v>37445</v>
      </c>
      <c r="B14394" s="400" t="s">
        <v>20685</v>
      </c>
      <c r="C14394" s="399" t="s">
        <v>16729</v>
      </c>
      <c r="D14394" s="401">
        <v>312.63</v>
      </c>
    </row>
    <row r="14395" spans="1:4" x14ac:dyDescent="0.25">
      <c r="A14395" s="399">
        <v>37446</v>
      </c>
      <c r="B14395" s="400" t="s">
        <v>20686</v>
      </c>
      <c r="C14395" s="399" t="s">
        <v>16729</v>
      </c>
      <c r="D14395" s="401">
        <v>340.82</v>
      </c>
    </row>
    <row r="14396" spans="1:4" x14ac:dyDescent="0.25">
      <c r="A14396" s="399">
        <v>37447</v>
      </c>
      <c r="B14396" s="400" t="s">
        <v>20687</v>
      </c>
      <c r="C14396" s="399" t="s">
        <v>16729</v>
      </c>
      <c r="D14396" s="401">
        <v>346.15</v>
      </c>
    </row>
    <row r="14397" spans="1:4" x14ac:dyDescent="0.25">
      <c r="A14397" s="399">
        <v>37448</v>
      </c>
      <c r="B14397" s="400" t="s">
        <v>20688</v>
      </c>
      <c r="C14397" s="399" t="s">
        <v>16729</v>
      </c>
      <c r="D14397" s="401">
        <v>474.8</v>
      </c>
    </row>
    <row r="14398" spans="1:4" x14ac:dyDescent="0.25">
      <c r="A14398" s="399">
        <v>37440</v>
      </c>
      <c r="B14398" s="400" t="s">
        <v>20689</v>
      </c>
      <c r="C14398" s="399" t="s">
        <v>16729</v>
      </c>
      <c r="D14398" s="401">
        <v>160.97999999999999</v>
      </c>
    </row>
    <row r="14399" spans="1:4" x14ac:dyDescent="0.25">
      <c r="A14399" s="399">
        <v>37441</v>
      </c>
      <c r="B14399" s="400" t="s">
        <v>20690</v>
      </c>
      <c r="C14399" s="399" t="s">
        <v>16729</v>
      </c>
      <c r="D14399" s="401">
        <v>160.97999999999999</v>
      </c>
    </row>
    <row r="14400" spans="1:4" x14ac:dyDescent="0.25">
      <c r="A14400" s="399">
        <v>37442</v>
      </c>
      <c r="B14400" s="400" t="s">
        <v>20691</v>
      </c>
      <c r="C14400" s="399" t="s">
        <v>16729</v>
      </c>
      <c r="D14400" s="401">
        <v>193.89</v>
      </c>
    </row>
    <row r="14401" spans="1:4" x14ac:dyDescent="0.25">
      <c r="A14401" s="399">
        <v>38017</v>
      </c>
      <c r="B14401" s="400" t="s">
        <v>20692</v>
      </c>
      <c r="C14401" s="399" t="s">
        <v>16729</v>
      </c>
      <c r="D14401" s="401">
        <v>11.29</v>
      </c>
    </row>
    <row r="14402" spans="1:4" x14ac:dyDescent="0.25">
      <c r="A14402" s="399">
        <v>38018</v>
      </c>
      <c r="B14402" s="400" t="s">
        <v>20693</v>
      </c>
      <c r="C14402" s="399" t="s">
        <v>16729</v>
      </c>
      <c r="D14402" s="401">
        <v>12.7</v>
      </c>
    </row>
    <row r="14403" spans="1:4" x14ac:dyDescent="0.25">
      <c r="A14403" s="399">
        <v>39895</v>
      </c>
      <c r="B14403" s="400" t="s">
        <v>20694</v>
      </c>
      <c r="C14403" s="399" t="s">
        <v>16729</v>
      </c>
      <c r="D14403" s="401">
        <v>53.83</v>
      </c>
    </row>
    <row r="14404" spans="1:4" x14ac:dyDescent="0.25">
      <c r="A14404" s="399">
        <v>39896</v>
      </c>
      <c r="B14404" s="400" t="s">
        <v>20695</v>
      </c>
      <c r="C14404" s="399" t="s">
        <v>16729</v>
      </c>
      <c r="D14404" s="401">
        <v>78.89</v>
      </c>
    </row>
    <row r="14405" spans="1:4" x14ac:dyDescent="0.25">
      <c r="A14405" s="399">
        <v>38873</v>
      </c>
      <c r="B14405" s="400" t="s">
        <v>20696</v>
      </c>
      <c r="C14405" s="399" t="s">
        <v>16729</v>
      </c>
      <c r="D14405" s="401">
        <v>16.77</v>
      </c>
    </row>
    <row r="14406" spans="1:4" x14ac:dyDescent="0.25">
      <c r="A14406" s="399">
        <v>38874</v>
      </c>
      <c r="B14406" s="400" t="s">
        <v>20697</v>
      </c>
      <c r="C14406" s="399" t="s">
        <v>16729</v>
      </c>
      <c r="D14406" s="401">
        <v>21.24</v>
      </c>
    </row>
    <row r="14407" spans="1:4" x14ac:dyDescent="0.25">
      <c r="A14407" s="399">
        <v>38875</v>
      </c>
      <c r="B14407" s="400" t="s">
        <v>20698</v>
      </c>
      <c r="C14407" s="399" t="s">
        <v>16729</v>
      </c>
      <c r="D14407" s="401">
        <v>33.659999999999997</v>
      </c>
    </row>
    <row r="14408" spans="1:4" x14ac:dyDescent="0.25">
      <c r="A14408" s="399">
        <v>38876</v>
      </c>
      <c r="B14408" s="400" t="s">
        <v>20699</v>
      </c>
      <c r="C14408" s="399" t="s">
        <v>16729</v>
      </c>
      <c r="D14408" s="401">
        <v>45.23</v>
      </c>
    </row>
    <row r="14409" spans="1:4" x14ac:dyDescent="0.25">
      <c r="A14409" s="399">
        <v>39000</v>
      </c>
      <c r="B14409" s="400" t="s">
        <v>20700</v>
      </c>
      <c r="C14409" s="399" t="s">
        <v>16729</v>
      </c>
      <c r="D14409" s="401">
        <v>33.950000000000003</v>
      </c>
    </row>
    <row r="14410" spans="1:4" x14ac:dyDescent="0.25">
      <c r="A14410" s="399">
        <v>38674</v>
      </c>
      <c r="B14410" s="400" t="s">
        <v>20701</v>
      </c>
      <c r="C14410" s="399" t="s">
        <v>16729</v>
      </c>
      <c r="D14410" s="401">
        <v>38</v>
      </c>
    </row>
    <row r="14411" spans="1:4" x14ac:dyDescent="0.25">
      <c r="A14411" s="399">
        <v>38019</v>
      </c>
      <c r="B14411" s="400" t="s">
        <v>20702</v>
      </c>
      <c r="C14411" s="399" t="s">
        <v>16729</v>
      </c>
      <c r="D14411" s="401">
        <v>8.0399999999999991</v>
      </c>
    </row>
    <row r="14412" spans="1:4" x14ac:dyDescent="0.25">
      <c r="A14412" s="399">
        <v>38020</v>
      </c>
      <c r="B14412" s="400" t="s">
        <v>20703</v>
      </c>
      <c r="C14412" s="399" t="s">
        <v>16729</v>
      </c>
      <c r="D14412" s="401">
        <v>9.9</v>
      </c>
    </row>
    <row r="14413" spans="1:4" x14ac:dyDescent="0.25">
      <c r="A14413" s="399">
        <v>38454</v>
      </c>
      <c r="B14413" s="400" t="s">
        <v>20704</v>
      </c>
      <c r="C14413" s="399" t="s">
        <v>16729</v>
      </c>
      <c r="D14413" s="401">
        <v>12.73</v>
      </c>
    </row>
    <row r="14414" spans="1:4" x14ac:dyDescent="0.25">
      <c r="A14414" s="399">
        <v>38455</v>
      </c>
      <c r="B14414" s="400" t="s">
        <v>20705</v>
      </c>
      <c r="C14414" s="399" t="s">
        <v>16729</v>
      </c>
      <c r="D14414" s="401">
        <v>17.04</v>
      </c>
    </row>
    <row r="14415" spans="1:4" x14ac:dyDescent="0.25">
      <c r="A14415" s="399">
        <v>38462</v>
      </c>
      <c r="B14415" s="400" t="s">
        <v>20706</v>
      </c>
      <c r="C14415" s="399" t="s">
        <v>16729</v>
      </c>
      <c r="D14415" s="401">
        <v>274.79000000000002</v>
      </c>
    </row>
    <row r="14416" spans="1:4" x14ac:dyDescent="0.25">
      <c r="A14416" s="399">
        <v>36362</v>
      </c>
      <c r="B14416" s="400" t="s">
        <v>20707</v>
      </c>
      <c r="C14416" s="399" t="s">
        <v>16729</v>
      </c>
      <c r="D14416" s="401">
        <v>3.79</v>
      </c>
    </row>
    <row r="14417" spans="1:4" x14ac:dyDescent="0.25">
      <c r="A14417" s="399">
        <v>36298</v>
      </c>
      <c r="B14417" s="400" t="s">
        <v>20708</v>
      </c>
      <c r="C14417" s="399" t="s">
        <v>16729</v>
      </c>
      <c r="D14417" s="401">
        <v>3.26</v>
      </c>
    </row>
    <row r="14418" spans="1:4" x14ac:dyDescent="0.25">
      <c r="A14418" s="399">
        <v>38456</v>
      </c>
      <c r="B14418" s="400" t="s">
        <v>20709</v>
      </c>
      <c r="C14418" s="399" t="s">
        <v>16729</v>
      </c>
      <c r="D14418" s="401">
        <v>8.1199999999999992</v>
      </c>
    </row>
    <row r="14419" spans="1:4" x14ac:dyDescent="0.25">
      <c r="A14419" s="399">
        <v>38457</v>
      </c>
      <c r="B14419" s="400" t="s">
        <v>20710</v>
      </c>
      <c r="C14419" s="399" t="s">
        <v>16729</v>
      </c>
      <c r="D14419" s="401">
        <v>14.81</v>
      </c>
    </row>
    <row r="14420" spans="1:4" x14ac:dyDescent="0.25">
      <c r="A14420" s="399">
        <v>38458</v>
      </c>
      <c r="B14420" s="400" t="s">
        <v>20711</v>
      </c>
      <c r="C14420" s="399" t="s">
        <v>16729</v>
      </c>
      <c r="D14420" s="401">
        <v>28.52</v>
      </c>
    </row>
    <row r="14421" spans="1:4" x14ac:dyDescent="0.25">
      <c r="A14421" s="399">
        <v>38459</v>
      </c>
      <c r="B14421" s="400" t="s">
        <v>20712</v>
      </c>
      <c r="C14421" s="399" t="s">
        <v>16729</v>
      </c>
      <c r="D14421" s="401">
        <v>44.84</v>
      </c>
    </row>
    <row r="14422" spans="1:4" x14ac:dyDescent="0.25">
      <c r="A14422" s="399">
        <v>38460</v>
      </c>
      <c r="B14422" s="400" t="s">
        <v>20713</v>
      </c>
      <c r="C14422" s="399" t="s">
        <v>16729</v>
      </c>
      <c r="D14422" s="401">
        <v>96.19</v>
      </c>
    </row>
    <row r="14423" spans="1:4" x14ac:dyDescent="0.25">
      <c r="A14423" s="399">
        <v>38461</v>
      </c>
      <c r="B14423" s="400" t="s">
        <v>20714</v>
      </c>
      <c r="C14423" s="399" t="s">
        <v>16729</v>
      </c>
      <c r="D14423" s="401">
        <v>129.08000000000001</v>
      </c>
    </row>
    <row r="14424" spans="1:4" x14ac:dyDescent="0.25">
      <c r="A14424" s="399">
        <v>7094</v>
      </c>
      <c r="B14424" s="400" t="s">
        <v>20715</v>
      </c>
      <c r="C14424" s="399" t="s">
        <v>16729</v>
      </c>
      <c r="D14424" s="401">
        <v>13.03</v>
      </c>
    </row>
    <row r="14425" spans="1:4" x14ac:dyDescent="0.25">
      <c r="A14425" s="399">
        <v>7116</v>
      </c>
      <c r="B14425" s="400" t="s">
        <v>20716</v>
      </c>
      <c r="C14425" s="399" t="s">
        <v>16729</v>
      </c>
      <c r="D14425" s="401">
        <v>3.87</v>
      </c>
    </row>
    <row r="14426" spans="1:4" x14ac:dyDescent="0.25">
      <c r="A14426" s="399">
        <v>7118</v>
      </c>
      <c r="B14426" s="400" t="s">
        <v>20717</v>
      </c>
      <c r="C14426" s="399" t="s">
        <v>16729</v>
      </c>
      <c r="D14426" s="401">
        <v>26.8</v>
      </c>
    </row>
    <row r="14427" spans="1:4" x14ac:dyDescent="0.25">
      <c r="A14427" s="399">
        <v>7098</v>
      </c>
      <c r="B14427" s="400" t="s">
        <v>20718</v>
      </c>
      <c r="C14427" s="399" t="s">
        <v>16729</v>
      </c>
      <c r="D14427" s="401">
        <v>3.98</v>
      </c>
    </row>
    <row r="14428" spans="1:4" x14ac:dyDescent="0.25">
      <c r="A14428" s="399">
        <v>7110</v>
      </c>
      <c r="B14428" s="400" t="s">
        <v>20719</v>
      </c>
      <c r="C14428" s="399" t="s">
        <v>16729</v>
      </c>
      <c r="D14428" s="401">
        <v>50.96</v>
      </c>
    </row>
    <row r="14429" spans="1:4" x14ac:dyDescent="0.25">
      <c r="A14429" s="399">
        <v>7123</v>
      </c>
      <c r="B14429" s="400" t="s">
        <v>20720</v>
      </c>
      <c r="C14429" s="399" t="s">
        <v>16729</v>
      </c>
      <c r="D14429" s="401">
        <v>4.82</v>
      </c>
    </row>
    <row r="14430" spans="1:4" x14ac:dyDescent="0.25">
      <c r="A14430" s="399">
        <v>7121</v>
      </c>
      <c r="B14430" s="400" t="s">
        <v>20721</v>
      </c>
      <c r="C14430" s="399" t="s">
        <v>16729</v>
      </c>
      <c r="D14430" s="401">
        <v>9.5299999999999994</v>
      </c>
    </row>
    <row r="14431" spans="1:4" x14ac:dyDescent="0.25">
      <c r="A14431" s="399">
        <v>7137</v>
      </c>
      <c r="B14431" s="400" t="s">
        <v>20722</v>
      </c>
      <c r="C14431" s="399" t="s">
        <v>16729</v>
      </c>
      <c r="D14431" s="401">
        <v>10.41</v>
      </c>
    </row>
    <row r="14432" spans="1:4" x14ac:dyDescent="0.25">
      <c r="A14432" s="399">
        <v>7122</v>
      </c>
      <c r="B14432" s="400" t="s">
        <v>20723</v>
      </c>
      <c r="C14432" s="399" t="s">
        <v>16729</v>
      </c>
      <c r="D14432" s="401">
        <v>11.46</v>
      </c>
    </row>
    <row r="14433" spans="1:4" x14ac:dyDescent="0.25">
      <c r="A14433" s="399">
        <v>7114</v>
      </c>
      <c r="B14433" s="400" t="s">
        <v>20724</v>
      </c>
      <c r="C14433" s="399" t="s">
        <v>16729</v>
      </c>
      <c r="D14433" s="401">
        <v>13.32</v>
      </c>
    </row>
    <row r="14434" spans="1:4" x14ac:dyDescent="0.25">
      <c r="A14434" s="399">
        <v>7109</v>
      </c>
      <c r="B14434" s="400" t="s">
        <v>20725</v>
      </c>
      <c r="C14434" s="399" t="s">
        <v>16729</v>
      </c>
      <c r="D14434" s="401">
        <v>2.64</v>
      </c>
    </row>
    <row r="14435" spans="1:4" x14ac:dyDescent="0.25">
      <c r="A14435" s="399">
        <v>7135</v>
      </c>
      <c r="B14435" s="400" t="s">
        <v>20726</v>
      </c>
      <c r="C14435" s="399" t="s">
        <v>16729</v>
      </c>
      <c r="D14435" s="401">
        <v>5.41</v>
      </c>
    </row>
    <row r="14436" spans="1:4" x14ac:dyDescent="0.25">
      <c r="A14436" s="399">
        <v>37947</v>
      </c>
      <c r="B14436" s="400" t="s">
        <v>20727</v>
      </c>
      <c r="C14436" s="399" t="s">
        <v>16729</v>
      </c>
      <c r="D14436" s="401">
        <v>4.4000000000000004</v>
      </c>
    </row>
    <row r="14437" spans="1:4" x14ac:dyDescent="0.25">
      <c r="A14437" s="399">
        <v>7103</v>
      </c>
      <c r="B14437" s="400" t="s">
        <v>20728</v>
      </c>
      <c r="C14437" s="399" t="s">
        <v>16729</v>
      </c>
      <c r="D14437" s="401">
        <v>14.33</v>
      </c>
    </row>
    <row r="14438" spans="1:4" x14ac:dyDescent="0.25">
      <c r="A14438" s="399">
        <v>40419</v>
      </c>
      <c r="B14438" s="400" t="s">
        <v>20729</v>
      </c>
      <c r="C14438" s="399" t="s">
        <v>16729</v>
      </c>
      <c r="D14438" s="401">
        <v>31.92</v>
      </c>
    </row>
    <row r="14439" spans="1:4" x14ac:dyDescent="0.25">
      <c r="A14439" s="399">
        <v>40420</v>
      </c>
      <c r="B14439" s="400" t="s">
        <v>20730</v>
      </c>
      <c r="C14439" s="399" t="s">
        <v>16729</v>
      </c>
      <c r="D14439" s="401">
        <v>46.56</v>
      </c>
    </row>
    <row r="14440" spans="1:4" x14ac:dyDescent="0.25">
      <c r="A14440" s="399">
        <v>40421</v>
      </c>
      <c r="B14440" s="400" t="s">
        <v>20731</v>
      </c>
      <c r="C14440" s="399" t="s">
        <v>16729</v>
      </c>
      <c r="D14440" s="401">
        <v>49.57</v>
      </c>
    </row>
    <row r="14441" spans="1:4" x14ac:dyDescent="0.25">
      <c r="A14441" s="399">
        <v>38905</v>
      </c>
      <c r="B14441" s="400" t="s">
        <v>20732</v>
      </c>
      <c r="C14441" s="399" t="s">
        <v>16729</v>
      </c>
      <c r="D14441" s="401">
        <v>21.7</v>
      </c>
    </row>
    <row r="14442" spans="1:4" x14ac:dyDescent="0.25">
      <c r="A14442" s="399">
        <v>38907</v>
      </c>
      <c r="B14442" s="400" t="s">
        <v>20733</v>
      </c>
      <c r="C14442" s="399" t="s">
        <v>16729</v>
      </c>
      <c r="D14442" s="401">
        <v>20.92</v>
      </c>
    </row>
    <row r="14443" spans="1:4" x14ac:dyDescent="0.25">
      <c r="A14443" s="399">
        <v>38910</v>
      </c>
      <c r="B14443" s="400" t="s">
        <v>20734</v>
      </c>
      <c r="C14443" s="399" t="s">
        <v>16729</v>
      </c>
      <c r="D14443" s="401">
        <v>24.47</v>
      </c>
    </row>
    <row r="14444" spans="1:4" x14ac:dyDescent="0.25">
      <c r="A14444" s="399">
        <v>11655</v>
      </c>
      <c r="B14444" s="400" t="s">
        <v>20735</v>
      </c>
      <c r="C14444" s="399" t="s">
        <v>16729</v>
      </c>
      <c r="D14444" s="401">
        <v>17.920000000000002</v>
      </c>
    </row>
    <row r="14445" spans="1:4" x14ac:dyDescent="0.25">
      <c r="A14445" s="399">
        <v>11656</v>
      </c>
      <c r="B14445" s="400" t="s">
        <v>20736</v>
      </c>
      <c r="C14445" s="399" t="s">
        <v>16729</v>
      </c>
      <c r="D14445" s="401">
        <v>20.57</v>
      </c>
    </row>
    <row r="14446" spans="1:4" x14ac:dyDescent="0.25">
      <c r="A14446" s="399">
        <v>7091</v>
      </c>
      <c r="B14446" s="400" t="s">
        <v>20737</v>
      </c>
      <c r="C14446" s="399" t="s">
        <v>16729</v>
      </c>
      <c r="D14446" s="401">
        <v>16.850000000000001</v>
      </c>
    </row>
    <row r="14447" spans="1:4" x14ac:dyDescent="0.25">
      <c r="A14447" s="399">
        <v>37948</v>
      </c>
      <c r="B14447" s="400" t="s">
        <v>20738</v>
      </c>
      <c r="C14447" s="399" t="s">
        <v>16729</v>
      </c>
      <c r="D14447" s="401">
        <v>3.9</v>
      </c>
    </row>
    <row r="14448" spans="1:4" x14ac:dyDescent="0.25">
      <c r="A14448" s="399">
        <v>7097</v>
      </c>
      <c r="B14448" s="400" t="s">
        <v>20739</v>
      </c>
      <c r="C14448" s="399" t="s">
        <v>16729</v>
      </c>
      <c r="D14448" s="401">
        <v>7.91</v>
      </c>
    </row>
    <row r="14449" spans="1:4" x14ac:dyDescent="0.25">
      <c r="A14449" s="399">
        <v>11658</v>
      </c>
      <c r="B14449" s="400" t="s">
        <v>20740</v>
      </c>
      <c r="C14449" s="399" t="s">
        <v>16729</v>
      </c>
      <c r="D14449" s="401">
        <v>17.489999999999998</v>
      </c>
    </row>
    <row r="14450" spans="1:4" x14ac:dyDescent="0.25">
      <c r="A14450" s="399">
        <v>7146</v>
      </c>
      <c r="B14450" s="400" t="s">
        <v>20741</v>
      </c>
      <c r="C14450" s="399" t="s">
        <v>16729</v>
      </c>
      <c r="D14450" s="401">
        <v>174.41</v>
      </c>
    </row>
    <row r="14451" spans="1:4" x14ac:dyDescent="0.25">
      <c r="A14451" s="399">
        <v>7138</v>
      </c>
      <c r="B14451" s="400" t="s">
        <v>20742</v>
      </c>
      <c r="C14451" s="399" t="s">
        <v>16729</v>
      </c>
      <c r="D14451" s="401">
        <v>1.1000000000000001</v>
      </c>
    </row>
    <row r="14452" spans="1:4" x14ac:dyDescent="0.25">
      <c r="A14452" s="399">
        <v>7139</v>
      </c>
      <c r="B14452" s="400" t="s">
        <v>20743</v>
      </c>
      <c r="C14452" s="399" t="s">
        <v>16729</v>
      </c>
      <c r="D14452" s="401">
        <v>1.25</v>
      </c>
    </row>
    <row r="14453" spans="1:4" x14ac:dyDescent="0.25">
      <c r="A14453" s="399">
        <v>7140</v>
      </c>
      <c r="B14453" s="400" t="s">
        <v>20744</v>
      </c>
      <c r="C14453" s="399" t="s">
        <v>16729</v>
      </c>
      <c r="D14453" s="401">
        <v>3.92</v>
      </c>
    </row>
    <row r="14454" spans="1:4" x14ac:dyDescent="0.25">
      <c r="A14454" s="399">
        <v>7141</v>
      </c>
      <c r="B14454" s="400" t="s">
        <v>20745</v>
      </c>
      <c r="C14454" s="399" t="s">
        <v>16729</v>
      </c>
      <c r="D14454" s="401">
        <v>9.59</v>
      </c>
    </row>
    <row r="14455" spans="1:4" x14ac:dyDescent="0.25">
      <c r="A14455" s="399">
        <v>7143</v>
      </c>
      <c r="B14455" s="400" t="s">
        <v>20746</v>
      </c>
      <c r="C14455" s="399" t="s">
        <v>16729</v>
      </c>
      <c r="D14455" s="401">
        <v>32.200000000000003</v>
      </c>
    </row>
    <row r="14456" spans="1:4" x14ac:dyDescent="0.25">
      <c r="A14456" s="399">
        <v>7144</v>
      </c>
      <c r="B14456" s="400" t="s">
        <v>20747</v>
      </c>
      <c r="C14456" s="399" t="s">
        <v>16729</v>
      </c>
      <c r="D14456" s="401">
        <v>59.74</v>
      </c>
    </row>
    <row r="14457" spans="1:4" x14ac:dyDescent="0.25">
      <c r="A14457" s="399">
        <v>7145</v>
      </c>
      <c r="B14457" s="400" t="s">
        <v>20748</v>
      </c>
      <c r="C14457" s="399" t="s">
        <v>16729</v>
      </c>
      <c r="D14457" s="401">
        <v>81.23</v>
      </c>
    </row>
    <row r="14458" spans="1:4" x14ac:dyDescent="0.25">
      <c r="A14458" s="399">
        <v>7142</v>
      </c>
      <c r="B14458" s="400" t="s">
        <v>20749</v>
      </c>
      <c r="C14458" s="399" t="s">
        <v>16729</v>
      </c>
      <c r="D14458" s="401">
        <v>10.029999999999999</v>
      </c>
    </row>
    <row r="14459" spans="1:4" x14ac:dyDescent="0.25">
      <c r="A14459" s="399">
        <v>39322</v>
      </c>
      <c r="B14459" s="400" t="s">
        <v>20750</v>
      </c>
      <c r="C14459" s="399" t="s">
        <v>16729</v>
      </c>
      <c r="D14459" s="401">
        <v>10.32</v>
      </c>
    </row>
    <row r="14460" spans="1:4" x14ac:dyDescent="0.25">
      <c r="A14460" s="399">
        <v>39289</v>
      </c>
      <c r="B14460" s="400" t="s">
        <v>20751</v>
      </c>
      <c r="C14460" s="399" t="s">
        <v>16729</v>
      </c>
      <c r="D14460" s="401">
        <v>19.239999999999998</v>
      </c>
    </row>
    <row r="14461" spans="1:4" x14ac:dyDescent="0.25">
      <c r="A14461" s="399">
        <v>39290</v>
      </c>
      <c r="B14461" s="400" t="s">
        <v>20752</v>
      </c>
      <c r="C14461" s="399" t="s">
        <v>16729</v>
      </c>
      <c r="D14461" s="401">
        <v>32.49</v>
      </c>
    </row>
    <row r="14462" spans="1:4" x14ac:dyDescent="0.25">
      <c r="A14462" s="399">
        <v>39291</v>
      </c>
      <c r="B14462" s="400" t="s">
        <v>20753</v>
      </c>
      <c r="C14462" s="399" t="s">
        <v>16729</v>
      </c>
      <c r="D14462" s="401">
        <v>35.93</v>
      </c>
    </row>
    <row r="14463" spans="1:4" x14ac:dyDescent="0.25">
      <c r="A14463" s="399">
        <v>41892</v>
      </c>
      <c r="B14463" s="400" t="s">
        <v>20754</v>
      </c>
      <c r="C14463" s="399" t="s">
        <v>16729</v>
      </c>
      <c r="D14463" s="401">
        <v>131.83000000000001</v>
      </c>
    </row>
    <row r="14464" spans="1:4" x14ac:dyDescent="0.25">
      <c r="A14464" s="399">
        <v>7048</v>
      </c>
      <c r="B14464" s="400" t="s">
        <v>20755</v>
      </c>
      <c r="C14464" s="399" t="s">
        <v>16729</v>
      </c>
      <c r="D14464" s="401">
        <v>28.45</v>
      </c>
    </row>
    <row r="14465" spans="1:4" x14ac:dyDescent="0.25">
      <c r="A14465" s="399">
        <v>7088</v>
      </c>
      <c r="B14465" s="400" t="s">
        <v>20756</v>
      </c>
      <c r="C14465" s="399" t="s">
        <v>16729</v>
      </c>
      <c r="D14465" s="401">
        <v>62.22</v>
      </c>
    </row>
    <row r="14466" spans="1:4" x14ac:dyDescent="0.25">
      <c r="A14466" s="399">
        <v>7070</v>
      </c>
      <c r="B14466" s="400" t="s">
        <v>20757</v>
      </c>
      <c r="C14466" s="399" t="s">
        <v>16729</v>
      </c>
      <c r="D14466" s="401">
        <v>216.79</v>
      </c>
    </row>
    <row r="14467" spans="1:4" x14ac:dyDescent="0.25">
      <c r="A14467" s="399">
        <v>20179</v>
      </c>
      <c r="B14467" s="400" t="s">
        <v>20758</v>
      </c>
      <c r="C14467" s="399" t="s">
        <v>16729</v>
      </c>
      <c r="D14467" s="401">
        <v>46.11</v>
      </c>
    </row>
    <row r="14468" spans="1:4" x14ac:dyDescent="0.25">
      <c r="A14468" s="399">
        <v>20178</v>
      </c>
      <c r="B14468" s="400" t="s">
        <v>20759</v>
      </c>
      <c r="C14468" s="399" t="s">
        <v>16729</v>
      </c>
      <c r="D14468" s="401">
        <v>55.27</v>
      </c>
    </row>
    <row r="14469" spans="1:4" x14ac:dyDescent="0.25">
      <c r="A14469" s="399">
        <v>20180</v>
      </c>
      <c r="B14469" s="400" t="s">
        <v>20760</v>
      </c>
      <c r="C14469" s="399" t="s">
        <v>16729</v>
      </c>
      <c r="D14469" s="401">
        <v>91.22</v>
      </c>
    </row>
    <row r="14470" spans="1:4" x14ac:dyDescent="0.25">
      <c r="A14470" s="399">
        <v>20181</v>
      </c>
      <c r="B14470" s="400" t="s">
        <v>20761</v>
      </c>
      <c r="C14470" s="399" t="s">
        <v>16729</v>
      </c>
      <c r="D14470" s="401">
        <v>122.13</v>
      </c>
    </row>
    <row r="14471" spans="1:4" x14ac:dyDescent="0.25">
      <c r="A14471" s="399">
        <v>20177</v>
      </c>
      <c r="B14471" s="400" t="s">
        <v>20762</v>
      </c>
      <c r="C14471" s="399" t="s">
        <v>16729</v>
      </c>
      <c r="D14471" s="401">
        <v>30.21</v>
      </c>
    </row>
    <row r="14472" spans="1:4" x14ac:dyDescent="0.25">
      <c r="A14472" s="399">
        <v>40945</v>
      </c>
      <c r="B14472" s="400" t="s">
        <v>20763</v>
      </c>
      <c r="C14472" s="399" t="s">
        <v>4</v>
      </c>
      <c r="D14472" s="401">
        <v>60.95</v>
      </c>
    </row>
    <row r="14473" spans="1:4" x14ac:dyDescent="0.25">
      <c r="A14473" s="399">
        <v>40946</v>
      </c>
      <c r="B14473" s="400" t="s">
        <v>20764</v>
      </c>
      <c r="C14473" s="399" t="s">
        <v>85</v>
      </c>
      <c r="D14473" s="401">
        <v>10677.98</v>
      </c>
    </row>
    <row r="14474" spans="1:4" x14ac:dyDescent="0.25">
      <c r="A14474" s="399">
        <v>7153</v>
      </c>
      <c r="B14474" s="400" t="s">
        <v>20765</v>
      </c>
      <c r="C14474" s="399" t="s">
        <v>4</v>
      </c>
      <c r="D14474" s="401">
        <v>60.83</v>
      </c>
    </row>
    <row r="14475" spans="1:4" x14ac:dyDescent="0.25">
      <c r="A14475" s="399">
        <v>41089</v>
      </c>
      <c r="B14475" s="400" t="s">
        <v>20766</v>
      </c>
      <c r="C14475" s="399" t="s">
        <v>85</v>
      </c>
      <c r="D14475" s="401">
        <v>10656.8</v>
      </c>
    </row>
    <row r="14476" spans="1:4" x14ac:dyDescent="0.25">
      <c r="A14476" s="399">
        <v>40943</v>
      </c>
      <c r="B14476" s="400" t="s">
        <v>20767</v>
      </c>
      <c r="C14476" s="399" t="s">
        <v>4</v>
      </c>
      <c r="D14476" s="401">
        <v>74.23</v>
      </c>
    </row>
    <row r="14477" spans="1:4" x14ac:dyDescent="0.25">
      <c r="A14477" s="399">
        <v>40944</v>
      </c>
      <c r="B14477" s="400" t="s">
        <v>20768</v>
      </c>
      <c r="C14477" s="399" t="s">
        <v>85</v>
      </c>
      <c r="D14477" s="401">
        <v>13003.22</v>
      </c>
    </row>
    <row r="14478" spans="1:4" x14ac:dyDescent="0.25">
      <c r="A14478" s="399">
        <v>6175</v>
      </c>
      <c r="B14478" s="400" t="s">
        <v>20769</v>
      </c>
      <c r="C14478" s="399" t="s">
        <v>4</v>
      </c>
      <c r="D14478" s="401">
        <v>33.61</v>
      </c>
    </row>
    <row r="14479" spans="1:4" x14ac:dyDescent="0.25">
      <c r="A14479" s="399">
        <v>41092</v>
      </c>
      <c r="B14479" s="400" t="s">
        <v>20770</v>
      </c>
      <c r="C14479" s="399" t="s">
        <v>85</v>
      </c>
      <c r="D14479" s="401">
        <v>5887.39</v>
      </c>
    </row>
    <row r="14480" spans="1:4" x14ac:dyDescent="0.25">
      <c r="A14480" s="399">
        <v>37712</v>
      </c>
      <c r="B14480" s="400" t="s">
        <v>20771</v>
      </c>
      <c r="C14480" s="399" t="s">
        <v>75</v>
      </c>
      <c r="D14480" s="401">
        <v>66.17</v>
      </c>
    </row>
    <row r="14481" spans="1:4" x14ac:dyDescent="0.25">
      <c r="A14481" s="399">
        <v>34558</v>
      </c>
      <c r="B14481" s="400" t="s">
        <v>20772</v>
      </c>
      <c r="C14481" s="399" t="s">
        <v>74</v>
      </c>
      <c r="D14481" s="401">
        <v>2.52</v>
      </c>
    </row>
    <row r="14482" spans="1:4" x14ac:dyDescent="0.25">
      <c r="A14482" s="399">
        <v>34547</v>
      </c>
      <c r="B14482" s="400" t="s">
        <v>20773</v>
      </c>
      <c r="C14482" s="399" t="s">
        <v>74</v>
      </c>
      <c r="D14482" s="401">
        <v>3.1</v>
      </c>
    </row>
    <row r="14483" spans="1:4" x14ac:dyDescent="0.25">
      <c r="A14483" s="399">
        <v>34548</v>
      </c>
      <c r="B14483" s="400" t="s">
        <v>20774</v>
      </c>
      <c r="C14483" s="399" t="s">
        <v>74</v>
      </c>
      <c r="D14483" s="401">
        <v>5.09</v>
      </c>
    </row>
    <row r="14484" spans="1:4" x14ac:dyDescent="0.25">
      <c r="A14484" s="399">
        <v>34550</v>
      </c>
      <c r="B14484" s="400" t="s">
        <v>20775</v>
      </c>
      <c r="C14484" s="399" t="s">
        <v>74</v>
      </c>
      <c r="D14484" s="401">
        <v>1.34</v>
      </c>
    </row>
    <row r="14485" spans="1:4" x14ac:dyDescent="0.25">
      <c r="A14485" s="399">
        <v>34557</v>
      </c>
      <c r="B14485" s="400" t="s">
        <v>20776</v>
      </c>
      <c r="C14485" s="399" t="s">
        <v>74</v>
      </c>
      <c r="D14485" s="401">
        <v>1.96</v>
      </c>
    </row>
    <row r="14486" spans="1:4" x14ac:dyDescent="0.25">
      <c r="A14486" s="399">
        <v>37411</v>
      </c>
      <c r="B14486" s="400" t="s">
        <v>20777</v>
      </c>
      <c r="C14486" s="399" t="s">
        <v>75</v>
      </c>
      <c r="D14486" s="401">
        <v>14.36</v>
      </c>
    </row>
    <row r="14487" spans="1:4" x14ac:dyDescent="0.25">
      <c r="A14487" s="399">
        <v>39508</v>
      </c>
      <c r="B14487" s="400" t="s">
        <v>20778</v>
      </c>
      <c r="C14487" s="399" t="s">
        <v>75</v>
      </c>
      <c r="D14487" s="401">
        <v>8.07</v>
      </c>
    </row>
    <row r="14488" spans="1:4" x14ac:dyDescent="0.25">
      <c r="A14488" s="399">
        <v>39507</v>
      </c>
      <c r="B14488" s="400" t="s">
        <v>20779</v>
      </c>
      <c r="C14488" s="399" t="s">
        <v>75</v>
      </c>
      <c r="D14488" s="401">
        <v>12.04</v>
      </c>
    </row>
    <row r="14489" spans="1:4" x14ac:dyDescent="0.25">
      <c r="A14489" s="399">
        <v>7155</v>
      </c>
      <c r="B14489" s="400" t="s">
        <v>20780</v>
      </c>
      <c r="C14489" s="399" t="s">
        <v>75</v>
      </c>
      <c r="D14489" s="401">
        <v>15.45</v>
      </c>
    </row>
    <row r="14490" spans="1:4" x14ac:dyDescent="0.25">
      <c r="A14490" s="399">
        <v>42406</v>
      </c>
      <c r="B14490" s="400" t="s">
        <v>20781</v>
      </c>
      <c r="C14490" s="399" t="s">
        <v>75</v>
      </c>
      <c r="D14490" s="401">
        <v>17.72</v>
      </c>
    </row>
    <row r="14491" spans="1:4" x14ac:dyDescent="0.25">
      <c r="A14491" s="399">
        <v>7156</v>
      </c>
      <c r="B14491" s="400" t="s">
        <v>20782</v>
      </c>
      <c r="C14491" s="399" t="s">
        <v>75</v>
      </c>
      <c r="D14491" s="401">
        <v>22.17</v>
      </c>
    </row>
    <row r="14492" spans="1:4" x14ac:dyDescent="0.25">
      <c r="A14492" s="399">
        <v>43127</v>
      </c>
      <c r="B14492" s="400" t="s">
        <v>20783</v>
      </c>
      <c r="C14492" s="399" t="s">
        <v>75</v>
      </c>
      <c r="D14492" s="401">
        <v>31.73</v>
      </c>
    </row>
    <row r="14493" spans="1:4" x14ac:dyDescent="0.25">
      <c r="A14493" s="399">
        <v>10917</v>
      </c>
      <c r="B14493" s="400" t="s">
        <v>20784</v>
      </c>
      <c r="C14493" s="399" t="s">
        <v>75</v>
      </c>
      <c r="D14493" s="401">
        <v>6.69</v>
      </c>
    </row>
    <row r="14494" spans="1:4" x14ac:dyDescent="0.25">
      <c r="A14494" s="399">
        <v>21141</v>
      </c>
      <c r="B14494" s="400" t="s">
        <v>20785</v>
      </c>
      <c r="C14494" s="399" t="s">
        <v>75</v>
      </c>
      <c r="D14494" s="401">
        <v>10.36</v>
      </c>
    </row>
    <row r="14495" spans="1:4" x14ac:dyDescent="0.25">
      <c r="A14495" s="399">
        <v>39509</v>
      </c>
      <c r="B14495" s="400" t="s">
        <v>20786</v>
      </c>
      <c r="C14495" s="399" t="s">
        <v>75</v>
      </c>
      <c r="D14495" s="401">
        <v>9.9700000000000006</v>
      </c>
    </row>
    <row r="14496" spans="1:4" x14ac:dyDescent="0.25">
      <c r="A14496" s="399">
        <v>44529</v>
      </c>
      <c r="B14496" s="400" t="s">
        <v>21743</v>
      </c>
      <c r="C14496" s="399" t="s">
        <v>75</v>
      </c>
      <c r="D14496" s="401">
        <v>22.96</v>
      </c>
    </row>
    <row r="14497" spans="1:4" x14ac:dyDescent="0.25">
      <c r="A14497" s="399">
        <v>7167</v>
      </c>
      <c r="B14497" s="400" t="s">
        <v>20787</v>
      </c>
      <c r="C14497" s="399" t="s">
        <v>75</v>
      </c>
      <c r="D14497" s="401">
        <v>25.6</v>
      </c>
    </row>
    <row r="14498" spans="1:4" x14ac:dyDescent="0.25">
      <c r="A14498" s="399">
        <v>10928</v>
      </c>
      <c r="B14498" s="400" t="s">
        <v>20788</v>
      </c>
      <c r="C14498" s="399" t="s">
        <v>75</v>
      </c>
      <c r="D14498" s="401">
        <v>14.71</v>
      </c>
    </row>
    <row r="14499" spans="1:4" x14ac:dyDescent="0.25">
      <c r="A14499" s="399">
        <v>10933</v>
      </c>
      <c r="B14499" s="400" t="s">
        <v>20789</v>
      </c>
      <c r="C14499" s="399" t="s">
        <v>75</v>
      </c>
      <c r="D14499" s="401">
        <v>22.19</v>
      </c>
    </row>
    <row r="14500" spans="1:4" x14ac:dyDescent="0.25">
      <c r="A14500" s="399">
        <v>7158</v>
      </c>
      <c r="B14500" s="400" t="s">
        <v>20790</v>
      </c>
      <c r="C14500" s="399" t="s">
        <v>75</v>
      </c>
      <c r="D14500" s="401">
        <v>37.630000000000003</v>
      </c>
    </row>
    <row r="14501" spans="1:4" x14ac:dyDescent="0.25">
      <c r="A14501" s="399">
        <v>10927</v>
      </c>
      <c r="B14501" s="400" t="s">
        <v>20791</v>
      </c>
      <c r="C14501" s="399" t="s">
        <v>75</v>
      </c>
      <c r="D14501" s="401">
        <v>24.06</v>
      </c>
    </row>
    <row r="14502" spans="1:4" x14ac:dyDescent="0.25">
      <c r="A14502" s="399">
        <v>7162</v>
      </c>
      <c r="B14502" s="400" t="s">
        <v>20792</v>
      </c>
      <c r="C14502" s="399" t="s">
        <v>75</v>
      </c>
      <c r="D14502" s="401">
        <v>58.89</v>
      </c>
    </row>
    <row r="14503" spans="1:4" x14ac:dyDescent="0.25">
      <c r="A14503" s="399">
        <v>10932</v>
      </c>
      <c r="B14503" s="400" t="s">
        <v>20793</v>
      </c>
      <c r="C14503" s="399" t="s">
        <v>75</v>
      </c>
      <c r="D14503" s="401">
        <v>102.42</v>
      </c>
    </row>
    <row r="14504" spans="1:4" x14ac:dyDescent="0.25">
      <c r="A14504" s="399">
        <v>10937</v>
      </c>
      <c r="B14504" s="400" t="s">
        <v>20794</v>
      </c>
      <c r="C14504" s="399" t="s">
        <v>75</v>
      </c>
      <c r="D14504" s="401">
        <v>26.32</v>
      </c>
    </row>
    <row r="14505" spans="1:4" x14ac:dyDescent="0.25">
      <c r="A14505" s="399">
        <v>10935</v>
      </c>
      <c r="B14505" s="400" t="s">
        <v>20795</v>
      </c>
      <c r="C14505" s="399" t="s">
        <v>75</v>
      </c>
      <c r="D14505" s="401">
        <v>45.66</v>
      </c>
    </row>
    <row r="14506" spans="1:4" x14ac:dyDescent="0.25">
      <c r="A14506" s="399">
        <v>10931</v>
      </c>
      <c r="B14506" s="400" t="s">
        <v>20796</v>
      </c>
      <c r="C14506" s="399" t="s">
        <v>75</v>
      </c>
      <c r="D14506" s="401">
        <v>12.84</v>
      </c>
    </row>
    <row r="14507" spans="1:4" x14ac:dyDescent="0.25">
      <c r="A14507" s="399">
        <v>7164</v>
      </c>
      <c r="B14507" s="400" t="s">
        <v>20797</v>
      </c>
      <c r="C14507" s="399" t="s">
        <v>75</v>
      </c>
      <c r="D14507" s="401">
        <v>42.5</v>
      </c>
    </row>
    <row r="14508" spans="1:4" x14ac:dyDescent="0.25">
      <c r="A14508" s="399">
        <v>36887</v>
      </c>
      <c r="B14508" s="400" t="s">
        <v>20798</v>
      </c>
      <c r="C14508" s="399" t="s">
        <v>75</v>
      </c>
      <c r="D14508" s="401">
        <v>8.56</v>
      </c>
    </row>
    <row r="14509" spans="1:4" x14ac:dyDescent="0.25">
      <c r="A14509" s="399">
        <v>34630</v>
      </c>
      <c r="B14509" s="400" t="s">
        <v>20799</v>
      </c>
      <c r="C14509" s="399" t="s">
        <v>16729</v>
      </c>
      <c r="D14509" s="401">
        <v>1075.3800000000001</v>
      </c>
    </row>
    <row r="14510" spans="1:4" x14ac:dyDescent="0.25">
      <c r="A14510" s="399">
        <v>7161</v>
      </c>
      <c r="B14510" s="400" t="s">
        <v>20800</v>
      </c>
      <c r="C14510" s="399" t="s">
        <v>75</v>
      </c>
      <c r="D14510" s="401">
        <v>5.29</v>
      </c>
    </row>
    <row r="14511" spans="1:4" x14ac:dyDescent="0.25">
      <c r="A14511" s="399">
        <v>7170</v>
      </c>
      <c r="B14511" s="400" t="s">
        <v>20801</v>
      </c>
      <c r="C14511" s="399" t="s">
        <v>75</v>
      </c>
      <c r="D14511" s="401">
        <v>2.0699999999999998</v>
      </c>
    </row>
    <row r="14512" spans="1:4" x14ac:dyDescent="0.25">
      <c r="A14512" s="399">
        <v>37524</v>
      </c>
      <c r="B14512" s="400" t="s">
        <v>20802</v>
      </c>
      <c r="C14512" s="399" t="s">
        <v>74</v>
      </c>
      <c r="D14512" s="401">
        <v>1.89</v>
      </c>
    </row>
    <row r="14513" spans="1:4" x14ac:dyDescent="0.25">
      <c r="A14513" s="399">
        <v>37525</v>
      </c>
      <c r="B14513" s="400" t="s">
        <v>20803</v>
      </c>
      <c r="C14513" s="399" t="s">
        <v>74</v>
      </c>
      <c r="D14513" s="401">
        <v>2.58</v>
      </c>
    </row>
    <row r="14514" spans="1:4" x14ac:dyDescent="0.25">
      <c r="A14514" s="399">
        <v>36789</v>
      </c>
      <c r="B14514" s="400" t="s">
        <v>20804</v>
      </c>
      <c r="C14514" s="399" t="s">
        <v>16729</v>
      </c>
      <c r="D14514" s="401">
        <v>4</v>
      </c>
    </row>
    <row r="14515" spans="1:4" x14ac:dyDescent="0.25">
      <c r="A14515" s="399">
        <v>7173</v>
      </c>
      <c r="B14515" s="400" t="s">
        <v>20805</v>
      </c>
      <c r="C14515" s="399" t="s">
        <v>13642</v>
      </c>
      <c r="D14515" s="401">
        <v>2585</v>
      </c>
    </row>
    <row r="14516" spans="1:4" x14ac:dyDescent="0.25">
      <c r="A14516" s="399">
        <v>7175</v>
      </c>
      <c r="B14516" s="400" t="s">
        <v>20806</v>
      </c>
      <c r="C14516" s="399" t="s">
        <v>16729</v>
      </c>
      <c r="D14516" s="401">
        <v>2.92</v>
      </c>
    </row>
    <row r="14517" spans="1:4" x14ac:dyDescent="0.25">
      <c r="A14517" s="399">
        <v>40741</v>
      </c>
      <c r="B14517" s="400" t="s">
        <v>20807</v>
      </c>
      <c r="C14517" s="399" t="s">
        <v>16729</v>
      </c>
      <c r="D14517" s="401">
        <v>3.11</v>
      </c>
    </row>
    <row r="14518" spans="1:4" x14ac:dyDescent="0.25">
      <c r="A14518" s="399">
        <v>7184</v>
      </c>
      <c r="B14518" s="400" t="s">
        <v>20808</v>
      </c>
      <c r="C14518" s="399" t="s">
        <v>75</v>
      </c>
      <c r="D14518" s="401">
        <v>40.98</v>
      </c>
    </row>
    <row r="14519" spans="1:4" x14ac:dyDescent="0.25">
      <c r="A14519" s="399">
        <v>34458</v>
      </c>
      <c r="B14519" s="400" t="s">
        <v>20809</v>
      </c>
      <c r="C14519" s="399" t="s">
        <v>16729</v>
      </c>
      <c r="D14519" s="401">
        <v>138.69999999999999</v>
      </c>
    </row>
    <row r="14520" spans="1:4" x14ac:dyDescent="0.25">
      <c r="A14520" s="399">
        <v>34464</v>
      </c>
      <c r="B14520" s="400" t="s">
        <v>20810</v>
      </c>
      <c r="C14520" s="399" t="s">
        <v>16729</v>
      </c>
      <c r="D14520" s="401">
        <v>206.45</v>
      </c>
    </row>
    <row r="14521" spans="1:4" x14ac:dyDescent="0.25">
      <c r="A14521" s="399">
        <v>34468</v>
      </c>
      <c r="B14521" s="400" t="s">
        <v>20811</v>
      </c>
      <c r="C14521" s="399" t="s">
        <v>16729</v>
      </c>
      <c r="D14521" s="401">
        <v>260.27999999999997</v>
      </c>
    </row>
    <row r="14522" spans="1:4" x14ac:dyDescent="0.25">
      <c r="A14522" s="399">
        <v>34473</v>
      </c>
      <c r="B14522" s="400" t="s">
        <v>20812</v>
      </c>
      <c r="C14522" s="399" t="s">
        <v>16729</v>
      </c>
      <c r="D14522" s="401">
        <v>157.88999999999999</v>
      </c>
    </row>
    <row r="14523" spans="1:4" x14ac:dyDescent="0.25">
      <c r="A14523" s="399">
        <v>34480</v>
      </c>
      <c r="B14523" s="400" t="s">
        <v>20813</v>
      </c>
      <c r="C14523" s="399" t="s">
        <v>16729</v>
      </c>
      <c r="D14523" s="401">
        <v>291.79000000000002</v>
      </c>
    </row>
    <row r="14524" spans="1:4" x14ac:dyDescent="0.25">
      <c r="A14524" s="399">
        <v>34486</v>
      </c>
      <c r="B14524" s="400" t="s">
        <v>20814</v>
      </c>
      <c r="C14524" s="399" t="s">
        <v>16729</v>
      </c>
      <c r="D14524" s="401">
        <v>345.47</v>
      </c>
    </row>
    <row r="14525" spans="1:4" x14ac:dyDescent="0.25">
      <c r="A14525" s="399">
        <v>7190</v>
      </c>
      <c r="B14525" s="400" t="s">
        <v>20815</v>
      </c>
      <c r="C14525" s="399" t="s">
        <v>16729</v>
      </c>
      <c r="D14525" s="401">
        <v>11.53</v>
      </c>
    </row>
    <row r="14526" spans="1:4" x14ac:dyDescent="0.25">
      <c r="A14526" s="399">
        <v>34417</v>
      </c>
      <c r="B14526" s="400" t="s">
        <v>20816</v>
      </c>
      <c r="C14526" s="399" t="s">
        <v>16729</v>
      </c>
      <c r="D14526" s="401">
        <v>18.46</v>
      </c>
    </row>
    <row r="14527" spans="1:4" x14ac:dyDescent="0.25">
      <c r="A14527" s="399">
        <v>7213</v>
      </c>
      <c r="B14527" s="400" t="s">
        <v>20817</v>
      </c>
      <c r="C14527" s="399" t="s">
        <v>75</v>
      </c>
      <c r="D14527" s="401">
        <v>16.93</v>
      </c>
    </row>
    <row r="14528" spans="1:4" x14ac:dyDescent="0.25">
      <c r="A14528" s="399">
        <v>7195</v>
      </c>
      <c r="B14528" s="400" t="s">
        <v>20818</v>
      </c>
      <c r="C14528" s="399" t="s">
        <v>16729</v>
      </c>
      <c r="D14528" s="401">
        <v>49.7</v>
      </c>
    </row>
    <row r="14529" spans="1:4" x14ac:dyDescent="0.25">
      <c r="A14529" s="399">
        <v>7186</v>
      </c>
      <c r="B14529" s="400" t="s">
        <v>20819</v>
      </c>
      <c r="C14529" s="399" t="s">
        <v>16729</v>
      </c>
      <c r="D14529" s="401">
        <v>54.14</v>
      </c>
    </row>
    <row r="14530" spans="1:4" x14ac:dyDescent="0.25">
      <c r="A14530" s="399">
        <v>7194</v>
      </c>
      <c r="B14530" s="400" t="s">
        <v>20820</v>
      </c>
      <c r="C14530" s="399" t="s">
        <v>75</v>
      </c>
      <c r="D14530" s="401">
        <v>24.96</v>
      </c>
    </row>
    <row r="14531" spans="1:4" x14ac:dyDescent="0.25">
      <c r="A14531" s="399">
        <v>7197</v>
      </c>
      <c r="B14531" s="400" t="s">
        <v>20821</v>
      </c>
      <c r="C14531" s="399" t="s">
        <v>16729</v>
      </c>
      <c r="D14531" s="401">
        <v>105.35</v>
      </c>
    </row>
    <row r="14532" spans="1:4" x14ac:dyDescent="0.25">
      <c r="A14532" s="399">
        <v>7192</v>
      </c>
      <c r="B14532" s="400" t="s">
        <v>20822</v>
      </c>
      <c r="C14532" s="399" t="s">
        <v>16729</v>
      </c>
      <c r="D14532" s="401">
        <v>94.39</v>
      </c>
    </row>
    <row r="14533" spans="1:4" x14ac:dyDescent="0.25">
      <c r="A14533" s="399">
        <v>7193</v>
      </c>
      <c r="B14533" s="400" t="s">
        <v>20823</v>
      </c>
      <c r="C14533" s="399" t="s">
        <v>16729</v>
      </c>
      <c r="D14533" s="401">
        <v>106.27</v>
      </c>
    </row>
    <row r="14534" spans="1:4" x14ac:dyDescent="0.25">
      <c r="A14534" s="399">
        <v>7189</v>
      </c>
      <c r="B14534" s="400" t="s">
        <v>20824</v>
      </c>
      <c r="C14534" s="399" t="s">
        <v>16729</v>
      </c>
      <c r="D14534" s="401">
        <v>123.5</v>
      </c>
    </row>
    <row r="14535" spans="1:4" x14ac:dyDescent="0.25">
      <c r="A14535" s="399">
        <v>34402</v>
      </c>
      <c r="B14535" s="400" t="s">
        <v>20825</v>
      </c>
      <c r="C14535" s="399" t="s">
        <v>16729</v>
      </c>
      <c r="D14535" s="401">
        <v>174.35</v>
      </c>
    </row>
    <row r="14536" spans="1:4" x14ac:dyDescent="0.25">
      <c r="A14536" s="399">
        <v>7245</v>
      </c>
      <c r="B14536" s="400" t="s">
        <v>20826</v>
      </c>
      <c r="C14536" s="399" t="s">
        <v>16729</v>
      </c>
      <c r="D14536" s="401">
        <v>36.83</v>
      </c>
    </row>
    <row r="14537" spans="1:4" x14ac:dyDescent="0.25">
      <c r="A14537" s="399">
        <v>34425</v>
      </c>
      <c r="B14537" s="400" t="s">
        <v>20827</v>
      </c>
      <c r="C14537" s="399" t="s">
        <v>16729</v>
      </c>
      <c r="D14537" s="401">
        <v>112</v>
      </c>
    </row>
    <row r="14538" spans="1:4" x14ac:dyDescent="0.25">
      <c r="A14538" s="399">
        <v>7223</v>
      </c>
      <c r="B14538" s="400" t="s">
        <v>20828</v>
      </c>
      <c r="C14538" s="399" t="s">
        <v>16729</v>
      </c>
      <c r="D14538" s="401">
        <v>124.81</v>
      </c>
    </row>
    <row r="14539" spans="1:4" x14ac:dyDescent="0.25">
      <c r="A14539" s="399">
        <v>7234</v>
      </c>
      <c r="B14539" s="400" t="s">
        <v>20829</v>
      </c>
      <c r="C14539" s="399" t="s">
        <v>16729</v>
      </c>
      <c r="D14539" s="401">
        <v>188.35</v>
      </c>
    </row>
    <row r="14540" spans="1:4" x14ac:dyDescent="0.25">
      <c r="A14540" s="399">
        <v>7224</v>
      </c>
      <c r="B14540" s="400" t="s">
        <v>20830</v>
      </c>
      <c r="C14540" s="399" t="s">
        <v>16729</v>
      </c>
      <c r="D14540" s="401">
        <v>229.45</v>
      </c>
    </row>
    <row r="14541" spans="1:4" x14ac:dyDescent="0.25">
      <c r="A14541" s="399">
        <v>7225</v>
      </c>
      <c r="B14541" s="400" t="s">
        <v>20831</v>
      </c>
      <c r="C14541" s="399" t="s">
        <v>16729</v>
      </c>
      <c r="D14541" s="401">
        <v>246.04</v>
      </c>
    </row>
    <row r="14542" spans="1:4" x14ac:dyDescent="0.25">
      <c r="A14542" s="399">
        <v>7226</v>
      </c>
      <c r="B14542" s="400" t="s">
        <v>20832</v>
      </c>
      <c r="C14542" s="399" t="s">
        <v>16729</v>
      </c>
      <c r="D14542" s="401">
        <v>262.55</v>
      </c>
    </row>
    <row r="14543" spans="1:4" x14ac:dyDescent="0.25">
      <c r="A14543" s="399">
        <v>7227</v>
      </c>
      <c r="B14543" s="400" t="s">
        <v>20833</v>
      </c>
      <c r="C14543" s="399" t="s">
        <v>16729</v>
      </c>
      <c r="D14543" s="401">
        <v>298.86</v>
      </c>
    </row>
    <row r="14544" spans="1:4" x14ac:dyDescent="0.25">
      <c r="A14544" s="399">
        <v>7212</v>
      </c>
      <c r="B14544" s="400" t="s">
        <v>20834</v>
      </c>
      <c r="C14544" s="399" t="s">
        <v>16729</v>
      </c>
      <c r="D14544" s="401">
        <v>328.37</v>
      </c>
    </row>
    <row r="14545" spans="1:4" x14ac:dyDescent="0.25">
      <c r="A14545" s="399">
        <v>7229</v>
      </c>
      <c r="B14545" s="400" t="s">
        <v>20835</v>
      </c>
      <c r="C14545" s="399" t="s">
        <v>16729</v>
      </c>
      <c r="D14545" s="401">
        <v>208.14</v>
      </c>
    </row>
    <row r="14546" spans="1:4" x14ac:dyDescent="0.25">
      <c r="A14546" s="399">
        <v>7230</v>
      </c>
      <c r="B14546" s="400" t="s">
        <v>20836</v>
      </c>
      <c r="C14546" s="399" t="s">
        <v>16729</v>
      </c>
      <c r="D14546" s="401">
        <v>346.52</v>
      </c>
    </row>
    <row r="14547" spans="1:4" x14ac:dyDescent="0.25">
      <c r="A14547" s="399">
        <v>7231</v>
      </c>
      <c r="B14547" s="400" t="s">
        <v>20837</v>
      </c>
      <c r="C14547" s="399" t="s">
        <v>16729</v>
      </c>
      <c r="D14547" s="401">
        <v>491.56</v>
      </c>
    </row>
    <row r="14548" spans="1:4" x14ac:dyDescent="0.25">
      <c r="A14548" s="399">
        <v>7220</v>
      </c>
      <c r="B14548" s="400" t="s">
        <v>20838</v>
      </c>
      <c r="C14548" s="399" t="s">
        <v>16729</v>
      </c>
      <c r="D14548" s="401">
        <v>606.78</v>
      </c>
    </row>
    <row r="14549" spans="1:4" x14ac:dyDescent="0.25">
      <c r="A14549" s="399">
        <v>34447</v>
      </c>
      <c r="B14549" s="400" t="s">
        <v>20839</v>
      </c>
      <c r="C14549" s="399" t="s">
        <v>16729</v>
      </c>
      <c r="D14549" s="401">
        <v>678.47</v>
      </c>
    </row>
    <row r="14550" spans="1:4" x14ac:dyDescent="0.25">
      <c r="A14550" s="399">
        <v>7233</v>
      </c>
      <c r="B14550" s="400" t="s">
        <v>20840</v>
      </c>
      <c r="C14550" s="399" t="s">
        <v>16729</v>
      </c>
      <c r="D14550" s="401">
        <v>778.32</v>
      </c>
    </row>
    <row r="14551" spans="1:4" x14ac:dyDescent="0.25">
      <c r="A14551" s="399">
        <v>40740</v>
      </c>
      <c r="B14551" s="400" t="s">
        <v>20841</v>
      </c>
      <c r="C14551" s="399" t="s">
        <v>75</v>
      </c>
      <c r="D14551" s="401">
        <v>173.16</v>
      </c>
    </row>
    <row r="14552" spans="1:4" x14ac:dyDescent="0.25">
      <c r="A14552" s="399">
        <v>25007</v>
      </c>
      <c r="B14552" s="400" t="s">
        <v>20842</v>
      </c>
      <c r="C14552" s="399" t="s">
        <v>75</v>
      </c>
      <c r="D14552" s="401">
        <v>49.55</v>
      </c>
    </row>
    <row r="14553" spans="1:4" x14ac:dyDescent="0.25">
      <c r="A14553" s="399">
        <v>43071</v>
      </c>
      <c r="B14553" s="400" t="s">
        <v>20843</v>
      </c>
      <c r="C14553" s="399" t="s">
        <v>75</v>
      </c>
      <c r="D14553" s="401">
        <v>194.98</v>
      </c>
    </row>
    <row r="14554" spans="1:4" x14ac:dyDescent="0.25">
      <c r="A14554" s="399">
        <v>39520</v>
      </c>
      <c r="B14554" s="400" t="s">
        <v>20844</v>
      </c>
      <c r="C14554" s="399" t="s">
        <v>75</v>
      </c>
      <c r="D14554" s="401">
        <v>159.07</v>
      </c>
    </row>
    <row r="14555" spans="1:4" x14ac:dyDescent="0.25">
      <c r="A14555" s="399">
        <v>39521</v>
      </c>
      <c r="B14555" s="400" t="s">
        <v>20845</v>
      </c>
      <c r="C14555" s="399" t="s">
        <v>75</v>
      </c>
      <c r="D14555" s="401">
        <v>164.27</v>
      </c>
    </row>
    <row r="14556" spans="1:4" x14ac:dyDescent="0.25">
      <c r="A14556" s="399">
        <v>39522</v>
      </c>
      <c r="B14556" s="400" t="s">
        <v>20846</v>
      </c>
      <c r="C14556" s="399" t="s">
        <v>75</v>
      </c>
      <c r="D14556" s="401">
        <v>169.63</v>
      </c>
    </row>
    <row r="14557" spans="1:4" x14ac:dyDescent="0.25">
      <c r="A14557" s="399">
        <v>7243</v>
      </c>
      <c r="B14557" s="400" t="s">
        <v>20847</v>
      </c>
      <c r="C14557" s="399" t="s">
        <v>75</v>
      </c>
      <c r="D14557" s="401">
        <v>51.78</v>
      </c>
    </row>
    <row r="14558" spans="1:4" x14ac:dyDescent="0.25">
      <c r="A14558" s="399">
        <v>11067</v>
      </c>
      <c r="B14558" s="400" t="s">
        <v>20848</v>
      </c>
      <c r="C14558" s="399" t="s">
        <v>16729</v>
      </c>
      <c r="D14558" s="401">
        <v>402.71</v>
      </c>
    </row>
    <row r="14559" spans="1:4" x14ac:dyDescent="0.25">
      <c r="A14559" s="399">
        <v>11068</v>
      </c>
      <c r="B14559" s="400" t="s">
        <v>20849</v>
      </c>
      <c r="C14559" s="399" t="s">
        <v>16729</v>
      </c>
      <c r="D14559" s="401">
        <v>508.76</v>
      </c>
    </row>
    <row r="14560" spans="1:4" x14ac:dyDescent="0.25">
      <c r="A14560" s="399">
        <v>7246</v>
      </c>
      <c r="B14560" s="400" t="s">
        <v>20850</v>
      </c>
      <c r="C14560" s="399" t="s">
        <v>16729</v>
      </c>
      <c r="D14560" s="401">
        <v>40.68</v>
      </c>
    </row>
    <row r="14561" spans="1:4" x14ac:dyDescent="0.25">
      <c r="A14561" s="399">
        <v>12869</v>
      </c>
      <c r="B14561" s="400" t="s">
        <v>20851</v>
      </c>
      <c r="C14561" s="399" t="s">
        <v>4</v>
      </c>
      <c r="D14561" s="401">
        <v>26.09</v>
      </c>
    </row>
    <row r="14562" spans="1:4" x14ac:dyDescent="0.25">
      <c r="A14562" s="399">
        <v>41097</v>
      </c>
      <c r="B14562" s="400" t="s">
        <v>20852</v>
      </c>
      <c r="C14562" s="399" t="s">
        <v>85</v>
      </c>
      <c r="D14562" s="401">
        <v>4570.16</v>
      </c>
    </row>
    <row r="14563" spans="1:4" x14ac:dyDescent="0.25">
      <c r="A14563" s="399">
        <v>1574</v>
      </c>
      <c r="B14563" s="400" t="s">
        <v>20853</v>
      </c>
      <c r="C14563" s="399" t="s">
        <v>16729</v>
      </c>
      <c r="D14563" s="401">
        <v>1.75</v>
      </c>
    </row>
    <row r="14564" spans="1:4" x14ac:dyDescent="0.25">
      <c r="A14564" s="399">
        <v>1581</v>
      </c>
      <c r="B14564" s="400" t="s">
        <v>20854</v>
      </c>
      <c r="C14564" s="399" t="s">
        <v>16729</v>
      </c>
      <c r="D14564" s="401">
        <v>12.14</v>
      </c>
    </row>
    <row r="14565" spans="1:4" x14ac:dyDescent="0.25">
      <c r="A14565" s="399">
        <v>1575</v>
      </c>
      <c r="B14565" s="400" t="s">
        <v>20855</v>
      </c>
      <c r="C14565" s="399" t="s">
        <v>16729</v>
      </c>
      <c r="D14565" s="401">
        <v>2.08</v>
      </c>
    </row>
    <row r="14566" spans="1:4" x14ac:dyDescent="0.25">
      <c r="A14566" s="399">
        <v>1570</v>
      </c>
      <c r="B14566" s="400" t="s">
        <v>20856</v>
      </c>
      <c r="C14566" s="399" t="s">
        <v>16729</v>
      </c>
      <c r="D14566" s="401">
        <v>1.04</v>
      </c>
    </row>
    <row r="14567" spans="1:4" x14ac:dyDescent="0.25">
      <c r="A14567" s="399">
        <v>1576</v>
      </c>
      <c r="B14567" s="400" t="s">
        <v>20857</v>
      </c>
      <c r="C14567" s="399" t="s">
        <v>16729</v>
      </c>
      <c r="D14567" s="401">
        <v>2.88</v>
      </c>
    </row>
    <row r="14568" spans="1:4" x14ac:dyDescent="0.25">
      <c r="A14568" s="399">
        <v>1577</v>
      </c>
      <c r="B14568" s="400" t="s">
        <v>20858</v>
      </c>
      <c r="C14568" s="399" t="s">
        <v>16729</v>
      </c>
      <c r="D14568" s="401">
        <v>3.24</v>
      </c>
    </row>
    <row r="14569" spans="1:4" x14ac:dyDescent="0.25">
      <c r="A14569" s="399">
        <v>1571</v>
      </c>
      <c r="B14569" s="400" t="s">
        <v>20859</v>
      </c>
      <c r="C14569" s="399" t="s">
        <v>16729</v>
      </c>
      <c r="D14569" s="401">
        <v>1.36</v>
      </c>
    </row>
    <row r="14570" spans="1:4" x14ac:dyDescent="0.25">
      <c r="A14570" s="399">
        <v>1578</v>
      </c>
      <c r="B14570" s="400" t="s">
        <v>20860</v>
      </c>
      <c r="C14570" s="399" t="s">
        <v>16729</v>
      </c>
      <c r="D14570" s="401">
        <v>5.62</v>
      </c>
    </row>
    <row r="14571" spans="1:4" x14ac:dyDescent="0.25">
      <c r="A14571" s="399">
        <v>1573</v>
      </c>
      <c r="B14571" s="400" t="s">
        <v>20861</v>
      </c>
      <c r="C14571" s="399" t="s">
        <v>16729</v>
      </c>
      <c r="D14571" s="401">
        <v>1.62</v>
      </c>
    </row>
    <row r="14572" spans="1:4" x14ac:dyDescent="0.25">
      <c r="A14572" s="399">
        <v>1579</v>
      </c>
      <c r="B14572" s="400" t="s">
        <v>20862</v>
      </c>
      <c r="C14572" s="399" t="s">
        <v>16729</v>
      </c>
      <c r="D14572" s="401">
        <v>7.01</v>
      </c>
    </row>
    <row r="14573" spans="1:4" x14ac:dyDescent="0.25">
      <c r="A14573" s="399">
        <v>1580</v>
      </c>
      <c r="B14573" s="400" t="s">
        <v>20863</v>
      </c>
      <c r="C14573" s="399" t="s">
        <v>16729</v>
      </c>
      <c r="D14573" s="401">
        <v>8.64</v>
      </c>
    </row>
    <row r="14574" spans="1:4" x14ac:dyDescent="0.25">
      <c r="A14574" s="399">
        <v>39321</v>
      </c>
      <c r="B14574" s="400" t="s">
        <v>20864</v>
      </c>
      <c r="C14574" s="399" t="s">
        <v>16729</v>
      </c>
      <c r="D14574" s="401">
        <v>23.1</v>
      </c>
    </row>
    <row r="14575" spans="1:4" x14ac:dyDescent="0.25">
      <c r="A14575" s="399">
        <v>39319</v>
      </c>
      <c r="B14575" s="400" t="s">
        <v>20865</v>
      </c>
      <c r="C14575" s="399" t="s">
        <v>16729</v>
      </c>
      <c r="D14575" s="401">
        <v>9.61</v>
      </c>
    </row>
    <row r="14576" spans="1:4" x14ac:dyDescent="0.25">
      <c r="A14576" s="399">
        <v>39320</v>
      </c>
      <c r="B14576" s="400" t="s">
        <v>20866</v>
      </c>
      <c r="C14576" s="399" t="s">
        <v>16729</v>
      </c>
      <c r="D14576" s="401">
        <v>18.48</v>
      </c>
    </row>
    <row r="14577" spans="1:4" x14ac:dyDescent="0.25">
      <c r="A14577" s="399">
        <v>1542</v>
      </c>
      <c r="B14577" s="400" t="s">
        <v>20867</v>
      </c>
      <c r="C14577" s="399" t="s">
        <v>16729</v>
      </c>
      <c r="D14577" s="401">
        <v>23.93</v>
      </c>
    </row>
    <row r="14578" spans="1:4" x14ac:dyDescent="0.25">
      <c r="A14578" s="399">
        <v>1591</v>
      </c>
      <c r="B14578" s="400" t="s">
        <v>20868</v>
      </c>
      <c r="C14578" s="399" t="s">
        <v>16729</v>
      </c>
      <c r="D14578" s="401">
        <v>26.78</v>
      </c>
    </row>
    <row r="14579" spans="1:4" x14ac:dyDescent="0.25">
      <c r="A14579" s="399">
        <v>1547</v>
      </c>
      <c r="B14579" s="400" t="s">
        <v>20869</v>
      </c>
      <c r="C14579" s="399" t="s">
        <v>16729</v>
      </c>
      <c r="D14579" s="401">
        <v>140.34</v>
      </c>
    </row>
    <row r="14580" spans="1:4" x14ac:dyDescent="0.25">
      <c r="A14580" s="399">
        <v>38196</v>
      </c>
      <c r="B14580" s="400" t="s">
        <v>20870</v>
      </c>
      <c r="C14580" s="399" t="s">
        <v>16729</v>
      </c>
      <c r="D14580" s="401">
        <v>27.33</v>
      </c>
    </row>
    <row r="14581" spans="1:4" x14ac:dyDescent="0.25">
      <c r="A14581" s="399">
        <v>1543</v>
      </c>
      <c r="B14581" s="400" t="s">
        <v>20871</v>
      </c>
      <c r="C14581" s="399" t="s">
        <v>16729</v>
      </c>
      <c r="D14581" s="401">
        <v>29.05</v>
      </c>
    </row>
    <row r="14582" spans="1:4" x14ac:dyDescent="0.25">
      <c r="A14582" s="399">
        <v>1585</v>
      </c>
      <c r="B14582" s="400" t="s">
        <v>20872</v>
      </c>
      <c r="C14582" s="399" t="s">
        <v>16729</v>
      </c>
      <c r="D14582" s="401">
        <v>5.62</v>
      </c>
    </row>
    <row r="14583" spans="1:4" x14ac:dyDescent="0.25">
      <c r="A14583" s="399">
        <v>1593</v>
      </c>
      <c r="B14583" s="400" t="s">
        <v>20873</v>
      </c>
      <c r="C14583" s="399" t="s">
        <v>16729</v>
      </c>
      <c r="D14583" s="401">
        <v>29.87</v>
      </c>
    </row>
    <row r="14584" spans="1:4" x14ac:dyDescent="0.25">
      <c r="A14584" s="399">
        <v>11838</v>
      </c>
      <c r="B14584" s="400" t="s">
        <v>20874</v>
      </c>
      <c r="C14584" s="399" t="s">
        <v>16729</v>
      </c>
      <c r="D14584" s="401">
        <v>39.409999999999997</v>
      </c>
    </row>
    <row r="14585" spans="1:4" x14ac:dyDescent="0.25">
      <c r="A14585" s="399">
        <v>1594</v>
      </c>
      <c r="B14585" s="400" t="s">
        <v>20875</v>
      </c>
      <c r="C14585" s="399" t="s">
        <v>16729</v>
      </c>
      <c r="D14585" s="401">
        <v>39.85</v>
      </c>
    </row>
    <row r="14586" spans="1:4" x14ac:dyDescent="0.25">
      <c r="A14586" s="399">
        <v>1586</v>
      </c>
      <c r="B14586" s="400" t="s">
        <v>20876</v>
      </c>
      <c r="C14586" s="399" t="s">
        <v>16729</v>
      </c>
      <c r="D14586" s="401">
        <v>7.12</v>
      </c>
    </row>
    <row r="14587" spans="1:4" x14ac:dyDescent="0.25">
      <c r="A14587" s="399">
        <v>11839</v>
      </c>
      <c r="B14587" s="400" t="s">
        <v>20877</v>
      </c>
      <c r="C14587" s="399" t="s">
        <v>16729</v>
      </c>
      <c r="D14587" s="401">
        <v>57.35</v>
      </c>
    </row>
    <row r="14588" spans="1:4" x14ac:dyDescent="0.25">
      <c r="A14588" s="399">
        <v>1587</v>
      </c>
      <c r="B14588" s="400" t="s">
        <v>20878</v>
      </c>
      <c r="C14588" s="399" t="s">
        <v>16729</v>
      </c>
      <c r="D14588" s="401">
        <v>7.25</v>
      </c>
    </row>
    <row r="14589" spans="1:4" x14ac:dyDescent="0.25">
      <c r="A14589" s="399">
        <v>1545</v>
      </c>
      <c r="B14589" s="400" t="s">
        <v>20879</v>
      </c>
      <c r="C14589" s="399" t="s">
        <v>16729</v>
      </c>
      <c r="D14589" s="401">
        <v>68.819999999999993</v>
      </c>
    </row>
    <row r="14590" spans="1:4" x14ac:dyDescent="0.25">
      <c r="A14590" s="399">
        <v>1588</v>
      </c>
      <c r="B14590" s="400" t="s">
        <v>20880</v>
      </c>
      <c r="C14590" s="399" t="s">
        <v>16729</v>
      </c>
      <c r="D14590" s="401">
        <v>9.94</v>
      </c>
    </row>
    <row r="14591" spans="1:4" x14ac:dyDescent="0.25">
      <c r="A14591" s="399">
        <v>1535</v>
      </c>
      <c r="B14591" s="400" t="s">
        <v>20881</v>
      </c>
      <c r="C14591" s="399" t="s">
        <v>16729</v>
      </c>
      <c r="D14591" s="401">
        <v>5.73</v>
      </c>
    </row>
    <row r="14592" spans="1:4" x14ac:dyDescent="0.25">
      <c r="A14592" s="399">
        <v>1589</v>
      </c>
      <c r="B14592" s="400" t="s">
        <v>20882</v>
      </c>
      <c r="C14592" s="399" t="s">
        <v>16729</v>
      </c>
      <c r="D14592" s="401">
        <v>10.26</v>
      </c>
    </row>
    <row r="14593" spans="1:4" x14ac:dyDescent="0.25">
      <c r="A14593" s="399">
        <v>1546</v>
      </c>
      <c r="B14593" s="400" t="s">
        <v>20883</v>
      </c>
      <c r="C14593" s="399" t="s">
        <v>16729</v>
      </c>
      <c r="D14593" s="401">
        <v>116.13</v>
      </c>
    </row>
    <row r="14594" spans="1:4" x14ac:dyDescent="0.25">
      <c r="A14594" s="399">
        <v>1590</v>
      </c>
      <c r="B14594" s="400" t="s">
        <v>20884</v>
      </c>
      <c r="C14594" s="399" t="s">
        <v>16729</v>
      </c>
      <c r="D14594" s="401">
        <v>18.059999999999999</v>
      </c>
    </row>
    <row r="14595" spans="1:4" x14ac:dyDescent="0.25">
      <c r="A14595" s="399">
        <v>38415</v>
      </c>
      <c r="B14595" s="400" t="s">
        <v>20885</v>
      </c>
      <c r="C14595" s="399" t="s">
        <v>16729</v>
      </c>
      <c r="D14595" s="401">
        <v>1082.23</v>
      </c>
    </row>
    <row r="14596" spans="1:4" x14ac:dyDescent="0.25">
      <c r="A14596" s="399">
        <v>38414</v>
      </c>
      <c r="B14596" s="400" t="s">
        <v>20886</v>
      </c>
      <c r="C14596" s="399" t="s">
        <v>16729</v>
      </c>
      <c r="D14596" s="401">
        <v>1518.92</v>
      </c>
    </row>
    <row r="14597" spans="1:4" x14ac:dyDescent="0.25">
      <c r="A14597" s="399">
        <v>38128</v>
      </c>
      <c r="B14597" s="400" t="s">
        <v>20887</v>
      </c>
      <c r="C14597" s="399" t="s">
        <v>69</v>
      </c>
      <c r="D14597" s="401">
        <v>1</v>
      </c>
    </row>
    <row r="14598" spans="1:4" x14ac:dyDescent="0.25">
      <c r="A14598" s="399">
        <v>7253</v>
      </c>
      <c r="B14598" s="400" t="s">
        <v>20888</v>
      </c>
      <c r="C14598" s="399" t="s">
        <v>71</v>
      </c>
      <c r="D14598" s="401">
        <v>214.28</v>
      </c>
    </row>
    <row r="14599" spans="1:4" x14ac:dyDescent="0.25">
      <c r="A14599" s="399">
        <v>4806</v>
      </c>
      <c r="B14599" s="400" t="s">
        <v>20889</v>
      </c>
      <c r="C14599" s="399" t="s">
        <v>74</v>
      </c>
      <c r="D14599" s="401">
        <v>18.34</v>
      </c>
    </row>
    <row r="14600" spans="1:4" x14ac:dyDescent="0.25">
      <c r="A14600" s="399">
        <v>34401</v>
      </c>
      <c r="B14600" s="400" t="s">
        <v>20890</v>
      </c>
      <c r="C14600" s="399" t="s">
        <v>16729</v>
      </c>
      <c r="D14600" s="401">
        <v>1.56</v>
      </c>
    </row>
    <row r="14601" spans="1:4" x14ac:dyDescent="0.25">
      <c r="A14601" s="399">
        <v>7256</v>
      </c>
      <c r="B14601" s="400" t="s">
        <v>20891</v>
      </c>
      <c r="C14601" s="399" t="s">
        <v>16729</v>
      </c>
      <c r="D14601" s="401">
        <v>1.1100000000000001</v>
      </c>
    </row>
    <row r="14602" spans="1:4" x14ac:dyDescent="0.25">
      <c r="A14602" s="399">
        <v>7260</v>
      </c>
      <c r="B14602" s="400" t="s">
        <v>20892</v>
      </c>
      <c r="C14602" s="399" t="s">
        <v>16729</v>
      </c>
      <c r="D14602" s="401">
        <v>2.11</v>
      </c>
    </row>
    <row r="14603" spans="1:4" x14ac:dyDescent="0.25">
      <c r="A14603" s="399">
        <v>7258</v>
      </c>
      <c r="B14603" s="400" t="s">
        <v>20893</v>
      </c>
      <c r="C14603" s="399" t="s">
        <v>16729</v>
      </c>
      <c r="D14603" s="401">
        <v>0.54</v>
      </c>
    </row>
    <row r="14604" spans="1:4" x14ac:dyDescent="0.25">
      <c r="A14604" s="399">
        <v>34400</v>
      </c>
      <c r="B14604" s="400" t="s">
        <v>20894</v>
      </c>
      <c r="C14604" s="399" t="s">
        <v>16729</v>
      </c>
      <c r="D14604" s="401">
        <v>4.3499999999999996</v>
      </c>
    </row>
    <row r="14605" spans="1:4" x14ac:dyDescent="0.25">
      <c r="A14605" s="399">
        <v>10617</v>
      </c>
      <c r="B14605" s="400" t="s">
        <v>20895</v>
      </c>
      <c r="C14605" s="399" t="s">
        <v>16729</v>
      </c>
      <c r="D14605" s="401">
        <v>5.6</v>
      </c>
    </row>
    <row r="14606" spans="1:4" x14ac:dyDescent="0.25">
      <c r="A14606" s="399">
        <v>44261</v>
      </c>
      <c r="B14606" s="400" t="s">
        <v>20896</v>
      </c>
      <c r="C14606" s="399" t="s">
        <v>16729</v>
      </c>
      <c r="D14606" s="401">
        <v>153.49</v>
      </c>
    </row>
    <row r="14607" spans="1:4" x14ac:dyDescent="0.25">
      <c r="A14607" s="399">
        <v>7274</v>
      </c>
      <c r="B14607" s="400" t="s">
        <v>20897</v>
      </c>
      <c r="C14607" s="399" t="s">
        <v>16729</v>
      </c>
      <c r="D14607" s="401">
        <v>74.31</v>
      </c>
    </row>
    <row r="14608" spans="1:4" x14ac:dyDescent="0.25">
      <c r="A14608" s="399">
        <v>44326</v>
      </c>
      <c r="B14608" s="400" t="s">
        <v>20898</v>
      </c>
      <c r="C14608" s="399" t="s">
        <v>16729</v>
      </c>
      <c r="D14608" s="401">
        <v>1604.91</v>
      </c>
    </row>
    <row r="14609" spans="1:4" x14ac:dyDescent="0.25">
      <c r="A14609" s="399">
        <v>154</v>
      </c>
      <c r="B14609" s="400" t="s">
        <v>20899</v>
      </c>
      <c r="C14609" s="399" t="s">
        <v>80</v>
      </c>
      <c r="D14609" s="401">
        <v>73.81</v>
      </c>
    </row>
    <row r="14610" spans="1:4" x14ac:dyDescent="0.25">
      <c r="A14610" s="399">
        <v>38121</v>
      </c>
      <c r="B14610" s="400" t="s">
        <v>20900</v>
      </c>
      <c r="C14610" s="399" t="s">
        <v>80</v>
      </c>
      <c r="D14610" s="401">
        <v>24.07</v>
      </c>
    </row>
    <row r="14611" spans="1:4" x14ac:dyDescent="0.25">
      <c r="A14611" s="399">
        <v>43776</v>
      </c>
      <c r="B14611" s="400" t="s">
        <v>20901</v>
      </c>
      <c r="C14611" s="399" t="s">
        <v>80</v>
      </c>
      <c r="D14611" s="401">
        <v>32.19</v>
      </c>
    </row>
    <row r="14612" spans="1:4" x14ac:dyDescent="0.25">
      <c r="A14612" s="399">
        <v>7343</v>
      </c>
      <c r="B14612" s="400" t="s">
        <v>20902</v>
      </c>
      <c r="C14612" s="399" t="s">
        <v>80</v>
      </c>
      <c r="D14612" s="401">
        <v>35.42</v>
      </c>
    </row>
    <row r="14613" spans="1:4" x14ac:dyDescent="0.25">
      <c r="A14613" s="399">
        <v>7348</v>
      </c>
      <c r="B14613" s="400" t="s">
        <v>20903</v>
      </c>
      <c r="C14613" s="399" t="s">
        <v>80</v>
      </c>
      <c r="D14613" s="401">
        <v>21.67</v>
      </c>
    </row>
    <row r="14614" spans="1:4" x14ac:dyDescent="0.25">
      <c r="A14614" s="399">
        <v>7313</v>
      </c>
      <c r="B14614" s="400" t="s">
        <v>20904</v>
      </c>
      <c r="C14614" s="399" t="s">
        <v>80</v>
      </c>
      <c r="D14614" s="401">
        <v>21.92</v>
      </c>
    </row>
    <row r="14615" spans="1:4" x14ac:dyDescent="0.25">
      <c r="A14615" s="399">
        <v>7319</v>
      </c>
      <c r="B14615" s="400" t="s">
        <v>20905</v>
      </c>
      <c r="C14615" s="399" t="s">
        <v>80</v>
      </c>
      <c r="D14615" s="401">
        <v>12.55</v>
      </c>
    </row>
    <row r="14616" spans="1:4" x14ac:dyDescent="0.25">
      <c r="A14616" s="399">
        <v>7314</v>
      </c>
      <c r="B14616" s="400" t="s">
        <v>20906</v>
      </c>
      <c r="C14616" s="399" t="s">
        <v>80</v>
      </c>
      <c r="D14616" s="401">
        <v>84.16</v>
      </c>
    </row>
    <row r="14617" spans="1:4" x14ac:dyDescent="0.25">
      <c r="A14617" s="399">
        <v>7304</v>
      </c>
      <c r="B14617" s="400" t="s">
        <v>20907</v>
      </c>
      <c r="C14617" s="399" t="s">
        <v>80</v>
      </c>
      <c r="D14617" s="401">
        <v>95.4</v>
      </c>
    </row>
    <row r="14618" spans="1:4" x14ac:dyDescent="0.25">
      <c r="A14618" s="399">
        <v>43649</v>
      </c>
      <c r="B14618" s="400" t="s">
        <v>20908</v>
      </c>
      <c r="C14618" s="399" t="s">
        <v>80</v>
      </c>
      <c r="D14618" s="401">
        <v>49.34</v>
      </c>
    </row>
    <row r="14619" spans="1:4" x14ac:dyDescent="0.25">
      <c r="A14619" s="399">
        <v>43650</v>
      </c>
      <c r="B14619" s="400" t="s">
        <v>20909</v>
      </c>
      <c r="C14619" s="399" t="s">
        <v>80</v>
      </c>
      <c r="D14619" s="401">
        <v>46.62</v>
      </c>
    </row>
    <row r="14620" spans="1:4" x14ac:dyDescent="0.25">
      <c r="A14620" s="399">
        <v>7311</v>
      </c>
      <c r="B14620" s="400" t="s">
        <v>20910</v>
      </c>
      <c r="C14620" s="399" t="s">
        <v>80</v>
      </c>
      <c r="D14620" s="401">
        <v>47.76</v>
      </c>
    </row>
    <row r="14621" spans="1:4" x14ac:dyDescent="0.25">
      <c r="A14621" s="399">
        <v>7292</v>
      </c>
      <c r="B14621" s="400" t="s">
        <v>20911</v>
      </c>
      <c r="C14621" s="399" t="s">
        <v>80</v>
      </c>
      <c r="D14621" s="401">
        <v>46.24</v>
      </c>
    </row>
    <row r="14622" spans="1:4" x14ac:dyDescent="0.25">
      <c r="A14622" s="399">
        <v>7293</v>
      </c>
      <c r="B14622" s="400" t="s">
        <v>20912</v>
      </c>
      <c r="C14622" s="399" t="s">
        <v>80</v>
      </c>
      <c r="D14622" s="401">
        <v>51.15</v>
      </c>
    </row>
    <row r="14623" spans="1:4" x14ac:dyDescent="0.25">
      <c r="A14623" s="399">
        <v>7306</v>
      </c>
      <c r="B14623" s="400" t="s">
        <v>20913</v>
      </c>
      <c r="C14623" s="399" t="s">
        <v>80</v>
      </c>
      <c r="D14623" s="401">
        <v>56.45</v>
      </c>
    </row>
    <row r="14624" spans="1:4" x14ac:dyDescent="0.25">
      <c r="A14624" s="399">
        <v>7288</v>
      </c>
      <c r="B14624" s="400" t="s">
        <v>20914</v>
      </c>
      <c r="C14624" s="399" t="s">
        <v>80</v>
      </c>
      <c r="D14624" s="401">
        <v>46.87</v>
      </c>
    </row>
    <row r="14625" spans="1:4" x14ac:dyDescent="0.25">
      <c r="A14625" s="399">
        <v>43625</v>
      </c>
      <c r="B14625" s="400" t="s">
        <v>20915</v>
      </c>
      <c r="C14625" s="399" t="s">
        <v>80</v>
      </c>
      <c r="D14625" s="401">
        <v>37.85</v>
      </c>
    </row>
    <row r="14626" spans="1:4" x14ac:dyDescent="0.25">
      <c r="A14626" s="399">
        <v>43647</v>
      </c>
      <c r="B14626" s="400" t="s">
        <v>20916</v>
      </c>
      <c r="C14626" s="399" t="s">
        <v>80</v>
      </c>
      <c r="D14626" s="401">
        <v>34.380000000000003</v>
      </c>
    </row>
    <row r="14627" spans="1:4" x14ac:dyDescent="0.25">
      <c r="A14627" s="399">
        <v>43648</v>
      </c>
      <c r="B14627" s="400" t="s">
        <v>20917</v>
      </c>
      <c r="C14627" s="399" t="s">
        <v>80</v>
      </c>
      <c r="D14627" s="401">
        <v>33.17</v>
      </c>
    </row>
    <row r="14628" spans="1:4" x14ac:dyDescent="0.25">
      <c r="A14628" s="399">
        <v>35693</v>
      </c>
      <c r="B14628" s="400" t="s">
        <v>20918</v>
      </c>
      <c r="C14628" s="399" t="s">
        <v>80</v>
      </c>
      <c r="D14628" s="401">
        <v>13.48</v>
      </c>
    </row>
    <row r="14629" spans="1:4" x14ac:dyDescent="0.25">
      <c r="A14629" s="399">
        <v>7356</v>
      </c>
      <c r="B14629" s="400" t="s">
        <v>20919</v>
      </c>
      <c r="C14629" s="399" t="s">
        <v>80</v>
      </c>
      <c r="D14629" s="401">
        <v>32.31</v>
      </c>
    </row>
    <row r="14630" spans="1:4" x14ac:dyDescent="0.25">
      <c r="A14630" s="399">
        <v>35692</v>
      </c>
      <c r="B14630" s="400" t="s">
        <v>20920</v>
      </c>
      <c r="C14630" s="399" t="s">
        <v>80</v>
      </c>
      <c r="D14630" s="401">
        <v>21.15</v>
      </c>
    </row>
    <row r="14631" spans="1:4" x14ac:dyDescent="0.25">
      <c r="A14631" s="399">
        <v>43624</v>
      </c>
      <c r="B14631" s="400" t="s">
        <v>20921</v>
      </c>
      <c r="C14631" s="399" t="s">
        <v>80</v>
      </c>
      <c r="D14631" s="401">
        <v>39.380000000000003</v>
      </c>
    </row>
    <row r="14632" spans="1:4" x14ac:dyDescent="0.25">
      <c r="A14632" s="399">
        <v>7342</v>
      </c>
      <c r="B14632" s="400" t="s">
        <v>20922</v>
      </c>
      <c r="C14632" s="399" t="s">
        <v>69</v>
      </c>
      <c r="D14632" s="401">
        <v>2.4</v>
      </c>
    </row>
    <row r="14633" spans="1:4" x14ac:dyDescent="0.25">
      <c r="A14633" s="399">
        <v>7350</v>
      </c>
      <c r="B14633" s="400" t="s">
        <v>20923</v>
      </c>
      <c r="C14633" s="399" t="s">
        <v>80</v>
      </c>
      <c r="D14633" s="401">
        <v>46.64</v>
      </c>
    </row>
    <row r="14634" spans="1:4" x14ac:dyDescent="0.25">
      <c r="A14634" s="399">
        <v>39574</v>
      </c>
      <c r="B14634" s="400" t="s">
        <v>20924</v>
      </c>
      <c r="C14634" s="399" t="s">
        <v>16729</v>
      </c>
      <c r="D14634" s="401">
        <v>3.95</v>
      </c>
    </row>
    <row r="14635" spans="1:4" x14ac:dyDescent="0.25">
      <c r="A14635" s="399">
        <v>11060</v>
      </c>
      <c r="B14635" s="400" t="s">
        <v>20925</v>
      </c>
      <c r="C14635" s="399" t="s">
        <v>16729</v>
      </c>
      <c r="D14635" s="401">
        <v>46.54</v>
      </c>
    </row>
    <row r="14636" spans="1:4" x14ac:dyDescent="0.25">
      <c r="A14636" s="399">
        <v>37401</v>
      </c>
      <c r="B14636" s="400" t="s">
        <v>20926</v>
      </c>
      <c r="C14636" s="399" t="s">
        <v>16729</v>
      </c>
      <c r="D14636" s="401">
        <v>60.26</v>
      </c>
    </row>
    <row r="14637" spans="1:4" x14ac:dyDescent="0.25">
      <c r="A14637" s="399">
        <v>38101</v>
      </c>
      <c r="B14637" s="400" t="s">
        <v>20927</v>
      </c>
      <c r="C14637" s="399" t="s">
        <v>16729</v>
      </c>
      <c r="D14637" s="401">
        <v>7.99</v>
      </c>
    </row>
    <row r="14638" spans="1:4" x14ac:dyDescent="0.25">
      <c r="A14638" s="399">
        <v>7528</v>
      </c>
      <c r="B14638" s="400" t="s">
        <v>20928</v>
      </c>
      <c r="C14638" s="399" t="s">
        <v>16729</v>
      </c>
      <c r="D14638" s="401">
        <v>9.39</v>
      </c>
    </row>
    <row r="14639" spans="1:4" x14ac:dyDescent="0.25">
      <c r="A14639" s="399">
        <v>12147</v>
      </c>
      <c r="B14639" s="400" t="s">
        <v>20929</v>
      </c>
      <c r="C14639" s="399" t="s">
        <v>16729</v>
      </c>
      <c r="D14639" s="401">
        <v>14.32</v>
      </c>
    </row>
    <row r="14640" spans="1:4" x14ac:dyDescent="0.25">
      <c r="A14640" s="399">
        <v>38075</v>
      </c>
      <c r="B14640" s="400" t="s">
        <v>20930</v>
      </c>
      <c r="C14640" s="399" t="s">
        <v>16729</v>
      </c>
      <c r="D14640" s="401">
        <v>16.260000000000002</v>
      </c>
    </row>
    <row r="14641" spans="1:4" x14ac:dyDescent="0.25">
      <c r="A14641" s="399">
        <v>38102</v>
      </c>
      <c r="B14641" s="400" t="s">
        <v>20931</v>
      </c>
      <c r="C14641" s="399" t="s">
        <v>16729</v>
      </c>
      <c r="D14641" s="401">
        <v>10.220000000000001</v>
      </c>
    </row>
    <row r="14642" spans="1:4" x14ac:dyDescent="0.25">
      <c r="A14642" s="399">
        <v>7525</v>
      </c>
      <c r="B14642" s="400" t="s">
        <v>20932</v>
      </c>
      <c r="C14642" s="399" t="s">
        <v>16729</v>
      </c>
      <c r="D14642" s="401">
        <v>46.23</v>
      </c>
    </row>
    <row r="14643" spans="1:4" x14ac:dyDescent="0.25">
      <c r="A14643" s="399">
        <v>7524</v>
      </c>
      <c r="B14643" s="400" t="s">
        <v>20933</v>
      </c>
      <c r="C14643" s="399" t="s">
        <v>16729</v>
      </c>
      <c r="D14643" s="401">
        <v>43.57</v>
      </c>
    </row>
    <row r="14644" spans="1:4" x14ac:dyDescent="0.25">
      <c r="A14644" s="399">
        <v>38105</v>
      </c>
      <c r="B14644" s="400" t="s">
        <v>20934</v>
      </c>
      <c r="C14644" s="399" t="s">
        <v>16729</v>
      </c>
      <c r="D14644" s="401">
        <v>11.19</v>
      </c>
    </row>
    <row r="14645" spans="1:4" x14ac:dyDescent="0.25">
      <c r="A14645" s="399">
        <v>38084</v>
      </c>
      <c r="B14645" s="400" t="s">
        <v>20935</v>
      </c>
      <c r="C14645" s="399" t="s">
        <v>16729</v>
      </c>
      <c r="D14645" s="401">
        <v>15.89</v>
      </c>
    </row>
    <row r="14646" spans="1:4" x14ac:dyDescent="0.25">
      <c r="A14646" s="399">
        <v>38103</v>
      </c>
      <c r="B14646" s="400" t="s">
        <v>20936</v>
      </c>
      <c r="C14646" s="399" t="s">
        <v>16729</v>
      </c>
      <c r="D14646" s="401">
        <v>16.8</v>
      </c>
    </row>
    <row r="14647" spans="1:4" x14ac:dyDescent="0.25">
      <c r="A14647" s="399">
        <v>38082</v>
      </c>
      <c r="B14647" s="400" t="s">
        <v>20937</v>
      </c>
      <c r="C14647" s="399" t="s">
        <v>16729</v>
      </c>
      <c r="D14647" s="401">
        <v>20.7</v>
      </c>
    </row>
    <row r="14648" spans="1:4" x14ac:dyDescent="0.25">
      <c r="A14648" s="399">
        <v>38104</v>
      </c>
      <c r="B14648" s="400" t="s">
        <v>20938</v>
      </c>
      <c r="C14648" s="399" t="s">
        <v>16729</v>
      </c>
      <c r="D14648" s="401">
        <v>32.9</v>
      </c>
    </row>
    <row r="14649" spans="1:4" x14ac:dyDescent="0.25">
      <c r="A14649" s="399">
        <v>38083</v>
      </c>
      <c r="B14649" s="400" t="s">
        <v>20939</v>
      </c>
      <c r="C14649" s="399" t="s">
        <v>16729</v>
      </c>
      <c r="D14649" s="401">
        <v>36.520000000000003</v>
      </c>
    </row>
    <row r="14650" spans="1:4" x14ac:dyDescent="0.25">
      <c r="A14650" s="399">
        <v>38076</v>
      </c>
      <c r="B14650" s="400" t="s">
        <v>20940</v>
      </c>
      <c r="C14650" s="399" t="s">
        <v>16729</v>
      </c>
      <c r="D14650" s="401">
        <v>18.23</v>
      </c>
    </row>
    <row r="14651" spans="1:4" x14ac:dyDescent="0.25">
      <c r="A14651" s="399">
        <v>7592</v>
      </c>
      <c r="B14651" s="400" t="s">
        <v>20941</v>
      </c>
      <c r="C14651" s="399" t="s">
        <v>4</v>
      </c>
      <c r="D14651" s="401">
        <v>77.16</v>
      </c>
    </row>
    <row r="14652" spans="1:4" x14ac:dyDescent="0.25">
      <c r="A14652" s="399">
        <v>40820</v>
      </c>
      <c r="B14652" s="400" t="s">
        <v>20942</v>
      </c>
      <c r="C14652" s="399" t="s">
        <v>85</v>
      </c>
      <c r="D14652" s="401">
        <v>13514.26</v>
      </c>
    </row>
    <row r="14653" spans="1:4" x14ac:dyDescent="0.25">
      <c r="A14653" s="399">
        <v>11826</v>
      </c>
      <c r="B14653" s="400" t="s">
        <v>21744</v>
      </c>
      <c r="C14653" s="399" t="s">
        <v>16729</v>
      </c>
      <c r="D14653" s="401">
        <v>88.04</v>
      </c>
    </row>
    <row r="14654" spans="1:4" x14ac:dyDescent="0.25">
      <c r="A14654" s="399">
        <v>7606</v>
      </c>
      <c r="B14654" s="400" t="s">
        <v>21745</v>
      </c>
      <c r="C14654" s="399" t="s">
        <v>16729</v>
      </c>
      <c r="D14654" s="401">
        <v>105.88</v>
      </c>
    </row>
    <row r="14655" spans="1:4" x14ac:dyDescent="0.25">
      <c r="A14655" s="399">
        <v>11825</v>
      </c>
      <c r="B14655" s="400" t="s">
        <v>20943</v>
      </c>
      <c r="C14655" s="399" t="s">
        <v>16729</v>
      </c>
      <c r="D14655" s="401">
        <v>111.38</v>
      </c>
    </row>
    <row r="14656" spans="1:4" x14ac:dyDescent="0.25">
      <c r="A14656" s="399">
        <v>11767</v>
      </c>
      <c r="B14656" s="400" t="s">
        <v>20944</v>
      </c>
      <c r="C14656" s="399" t="s">
        <v>16729</v>
      </c>
      <c r="D14656" s="401">
        <v>296.64999999999998</v>
      </c>
    </row>
    <row r="14657" spans="1:4" x14ac:dyDescent="0.25">
      <c r="A14657" s="399">
        <v>11763</v>
      </c>
      <c r="B14657" s="400" t="s">
        <v>20945</v>
      </c>
      <c r="C14657" s="399" t="s">
        <v>16729</v>
      </c>
      <c r="D14657" s="401">
        <v>231.21</v>
      </c>
    </row>
    <row r="14658" spans="1:4" x14ac:dyDescent="0.25">
      <c r="A14658" s="399">
        <v>11764</v>
      </c>
      <c r="B14658" s="400" t="s">
        <v>20946</v>
      </c>
      <c r="C14658" s="399" t="s">
        <v>16729</v>
      </c>
      <c r="D14658" s="401">
        <v>189.69</v>
      </c>
    </row>
    <row r="14659" spans="1:4" x14ac:dyDescent="0.25">
      <c r="A14659" s="399">
        <v>11829</v>
      </c>
      <c r="B14659" s="400" t="s">
        <v>20947</v>
      </c>
      <c r="C14659" s="399" t="s">
        <v>16729</v>
      </c>
      <c r="D14659" s="401">
        <v>45.85</v>
      </c>
    </row>
    <row r="14660" spans="1:4" x14ac:dyDescent="0.25">
      <c r="A14660" s="399">
        <v>11830</v>
      </c>
      <c r="B14660" s="400" t="s">
        <v>20948</v>
      </c>
      <c r="C14660" s="399" t="s">
        <v>16729</v>
      </c>
      <c r="D14660" s="401">
        <v>49.51</v>
      </c>
    </row>
    <row r="14661" spans="1:4" x14ac:dyDescent="0.25">
      <c r="A14661" s="399">
        <v>11765</v>
      </c>
      <c r="B14661" s="400" t="s">
        <v>20949</v>
      </c>
      <c r="C14661" s="399" t="s">
        <v>16729</v>
      </c>
      <c r="D14661" s="401">
        <v>126.42</v>
      </c>
    </row>
    <row r="14662" spans="1:4" x14ac:dyDescent="0.25">
      <c r="A14662" s="399">
        <v>11766</v>
      </c>
      <c r="B14662" s="400" t="s">
        <v>20950</v>
      </c>
      <c r="C14662" s="399" t="s">
        <v>16729</v>
      </c>
      <c r="D14662" s="401">
        <v>69.150000000000006</v>
      </c>
    </row>
    <row r="14663" spans="1:4" x14ac:dyDescent="0.25">
      <c r="A14663" s="399">
        <v>11824</v>
      </c>
      <c r="B14663" s="400" t="s">
        <v>20951</v>
      </c>
      <c r="C14663" s="399" t="s">
        <v>16729</v>
      </c>
      <c r="D14663" s="401">
        <v>81.33</v>
      </c>
    </row>
    <row r="14664" spans="1:4" x14ac:dyDescent="0.25">
      <c r="A14664" s="399">
        <v>44045</v>
      </c>
      <c r="B14664" s="400" t="s">
        <v>20952</v>
      </c>
      <c r="C14664" s="399" t="s">
        <v>16729</v>
      </c>
      <c r="D14664" s="401">
        <v>286.41000000000003</v>
      </c>
    </row>
    <row r="14665" spans="1:4" x14ac:dyDescent="0.25">
      <c r="A14665" s="399">
        <v>39702</v>
      </c>
      <c r="B14665" s="400" t="s">
        <v>20953</v>
      </c>
      <c r="C14665" s="399" t="s">
        <v>16729</v>
      </c>
      <c r="D14665" s="401">
        <v>1902.17</v>
      </c>
    </row>
    <row r="14666" spans="1:4" x14ac:dyDescent="0.25">
      <c r="A14666" s="399">
        <v>13415</v>
      </c>
      <c r="B14666" s="400" t="s">
        <v>20954</v>
      </c>
      <c r="C14666" s="399" t="s">
        <v>16729</v>
      </c>
      <c r="D14666" s="401">
        <v>62.45</v>
      </c>
    </row>
    <row r="14667" spans="1:4" x14ac:dyDescent="0.25">
      <c r="A14667" s="399">
        <v>7602</v>
      </c>
      <c r="B14667" s="400" t="s">
        <v>20955</v>
      </c>
      <c r="C14667" s="399" t="s">
        <v>16729</v>
      </c>
      <c r="D14667" s="401">
        <v>39.85</v>
      </c>
    </row>
    <row r="14668" spans="1:4" x14ac:dyDescent="0.25">
      <c r="A14668" s="399">
        <v>7603</v>
      </c>
      <c r="B14668" s="400" t="s">
        <v>20956</v>
      </c>
      <c r="C14668" s="399" t="s">
        <v>16729</v>
      </c>
      <c r="D14668" s="401">
        <v>33.81</v>
      </c>
    </row>
    <row r="14669" spans="1:4" x14ac:dyDescent="0.25">
      <c r="A14669" s="399">
        <v>11777</v>
      </c>
      <c r="B14669" s="400" t="s">
        <v>20957</v>
      </c>
      <c r="C14669" s="399" t="s">
        <v>16729</v>
      </c>
      <c r="D14669" s="401">
        <v>199.49</v>
      </c>
    </row>
    <row r="14670" spans="1:4" x14ac:dyDescent="0.25">
      <c r="A14670" s="399">
        <v>13417</v>
      </c>
      <c r="B14670" s="400" t="s">
        <v>20958</v>
      </c>
      <c r="C14670" s="399" t="s">
        <v>16729</v>
      </c>
      <c r="D14670" s="401">
        <v>81.33</v>
      </c>
    </row>
    <row r="14671" spans="1:4" x14ac:dyDescent="0.25">
      <c r="A14671" s="399">
        <v>36791</v>
      </c>
      <c r="B14671" s="400" t="s">
        <v>20959</v>
      </c>
      <c r="C14671" s="399" t="s">
        <v>16729</v>
      </c>
      <c r="D14671" s="401">
        <v>122.07</v>
      </c>
    </row>
    <row r="14672" spans="1:4" x14ac:dyDescent="0.25">
      <c r="A14672" s="399">
        <v>36795</v>
      </c>
      <c r="B14672" s="400" t="s">
        <v>20960</v>
      </c>
      <c r="C14672" s="399" t="s">
        <v>16729</v>
      </c>
      <c r="D14672" s="401">
        <v>1543.44</v>
      </c>
    </row>
    <row r="14673" spans="1:4" x14ac:dyDescent="0.25">
      <c r="A14673" s="399">
        <v>36796</v>
      </c>
      <c r="B14673" s="400" t="s">
        <v>20961</v>
      </c>
      <c r="C14673" s="399" t="s">
        <v>16729</v>
      </c>
      <c r="D14673" s="401">
        <v>128.26</v>
      </c>
    </row>
    <row r="14674" spans="1:4" x14ac:dyDescent="0.25">
      <c r="A14674" s="399">
        <v>36792</v>
      </c>
      <c r="B14674" s="400" t="s">
        <v>20962</v>
      </c>
      <c r="C14674" s="399" t="s">
        <v>16729</v>
      </c>
      <c r="D14674" s="401">
        <v>162.47</v>
      </c>
    </row>
    <row r="14675" spans="1:4" x14ac:dyDescent="0.25">
      <c r="A14675" s="399">
        <v>11773</v>
      </c>
      <c r="B14675" s="400" t="s">
        <v>20963</v>
      </c>
      <c r="C14675" s="399" t="s">
        <v>16729</v>
      </c>
      <c r="D14675" s="401">
        <v>108.15</v>
      </c>
    </row>
    <row r="14676" spans="1:4" x14ac:dyDescent="0.25">
      <c r="A14676" s="399">
        <v>11762</v>
      </c>
      <c r="B14676" s="400" t="s">
        <v>20964</v>
      </c>
      <c r="C14676" s="399" t="s">
        <v>16729</v>
      </c>
      <c r="D14676" s="401">
        <v>51.3</v>
      </c>
    </row>
    <row r="14677" spans="1:4" x14ac:dyDescent="0.25">
      <c r="A14677" s="399">
        <v>7604</v>
      </c>
      <c r="B14677" s="400" t="s">
        <v>20965</v>
      </c>
      <c r="C14677" s="399" t="s">
        <v>16729</v>
      </c>
      <c r="D14677" s="401">
        <v>43.43</v>
      </c>
    </row>
    <row r="14678" spans="1:4" x14ac:dyDescent="0.25">
      <c r="A14678" s="399">
        <v>13984</v>
      </c>
      <c r="B14678" s="400" t="s">
        <v>20966</v>
      </c>
      <c r="C14678" s="399" t="s">
        <v>16729</v>
      </c>
      <c r="D14678" s="401">
        <v>63.12</v>
      </c>
    </row>
    <row r="14679" spans="1:4" x14ac:dyDescent="0.25">
      <c r="A14679" s="399">
        <v>11772</v>
      </c>
      <c r="B14679" s="400" t="s">
        <v>20967</v>
      </c>
      <c r="C14679" s="399" t="s">
        <v>16729</v>
      </c>
      <c r="D14679" s="401">
        <v>108.49</v>
      </c>
    </row>
    <row r="14680" spans="1:4" x14ac:dyDescent="0.25">
      <c r="A14680" s="399">
        <v>13983</v>
      </c>
      <c r="B14680" s="400" t="s">
        <v>20968</v>
      </c>
      <c r="C14680" s="399" t="s">
        <v>16729</v>
      </c>
      <c r="D14680" s="401">
        <v>82.16</v>
      </c>
    </row>
    <row r="14681" spans="1:4" x14ac:dyDescent="0.25">
      <c r="A14681" s="399">
        <v>13416</v>
      </c>
      <c r="B14681" s="400" t="s">
        <v>20969</v>
      </c>
      <c r="C14681" s="399" t="s">
        <v>16729</v>
      </c>
      <c r="D14681" s="401">
        <v>72.98</v>
      </c>
    </row>
    <row r="14682" spans="1:4" x14ac:dyDescent="0.25">
      <c r="A14682" s="399">
        <v>40329</v>
      </c>
      <c r="B14682" s="400" t="s">
        <v>21746</v>
      </c>
      <c r="C14682" s="399" t="s">
        <v>16729</v>
      </c>
      <c r="D14682" s="401">
        <v>28.73</v>
      </c>
    </row>
    <row r="14683" spans="1:4" x14ac:dyDescent="0.25">
      <c r="A14683" s="399">
        <v>11823</v>
      </c>
      <c r="B14683" s="400" t="s">
        <v>20970</v>
      </c>
      <c r="C14683" s="399" t="s">
        <v>16729</v>
      </c>
      <c r="D14683" s="401">
        <v>12.1</v>
      </c>
    </row>
    <row r="14684" spans="1:4" x14ac:dyDescent="0.25">
      <c r="A14684" s="399">
        <v>11822</v>
      </c>
      <c r="B14684" s="400" t="s">
        <v>20971</v>
      </c>
      <c r="C14684" s="399" t="s">
        <v>16729</v>
      </c>
      <c r="D14684" s="401">
        <v>34.65</v>
      </c>
    </row>
    <row r="14685" spans="1:4" x14ac:dyDescent="0.25">
      <c r="A14685" s="399">
        <v>11831</v>
      </c>
      <c r="B14685" s="400" t="s">
        <v>20972</v>
      </c>
      <c r="C14685" s="399" t="s">
        <v>16729</v>
      </c>
      <c r="D14685" s="401">
        <v>20.85</v>
      </c>
    </row>
    <row r="14686" spans="1:4" x14ac:dyDescent="0.25">
      <c r="A14686" s="399">
        <v>45249</v>
      </c>
      <c r="B14686" s="400" t="s">
        <v>21648</v>
      </c>
      <c r="C14686" s="399" t="s">
        <v>16729</v>
      </c>
      <c r="D14686" s="401">
        <v>164.86</v>
      </c>
    </row>
    <row r="14687" spans="1:4" x14ac:dyDescent="0.25">
      <c r="A14687" s="399">
        <v>7613</v>
      </c>
      <c r="B14687" s="400" t="s">
        <v>20973</v>
      </c>
      <c r="C14687" s="399" t="s">
        <v>16729</v>
      </c>
      <c r="D14687" s="401">
        <v>124299.27</v>
      </c>
    </row>
    <row r="14688" spans="1:4" x14ac:dyDescent="0.25">
      <c r="A14688" s="399">
        <v>7619</v>
      </c>
      <c r="B14688" s="400" t="s">
        <v>20974</v>
      </c>
      <c r="C14688" s="399" t="s">
        <v>16729</v>
      </c>
      <c r="D14688" s="401">
        <v>19214</v>
      </c>
    </row>
    <row r="14689" spans="1:4" x14ac:dyDescent="0.25">
      <c r="A14689" s="399">
        <v>12076</v>
      </c>
      <c r="B14689" s="400" t="s">
        <v>20975</v>
      </c>
      <c r="C14689" s="399" t="s">
        <v>16729</v>
      </c>
      <c r="D14689" s="401">
        <v>8813.76</v>
      </c>
    </row>
    <row r="14690" spans="1:4" x14ac:dyDescent="0.25">
      <c r="A14690" s="399">
        <v>7614</v>
      </c>
      <c r="B14690" s="400" t="s">
        <v>20976</v>
      </c>
      <c r="C14690" s="399" t="s">
        <v>16729</v>
      </c>
      <c r="D14690" s="401">
        <v>24233.439999999999</v>
      </c>
    </row>
    <row r="14691" spans="1:4" x14ac:dyDescent="0.25">
      <c r="A14691" s="399">
        <v>7618</v>
      </c>
      <c r="B14691" s="400" t="s">
        <v>20977</v>
      </c>
      <c r="C14691" s="399" t="s">
        <v>16729</v>
      </c>
      <c r="D14691" s="401">
        <v>157172.09</v>
      </c>
    </row>
    <row r="14692" spans="1:4" x14ac:dyDescent="0.25">
      <c r="A14692" s="399">
        <v>7620</v>
      </c>
      <c r="B14692" s="400" t="s">
        <v>20978</v>
      </c>
      <c r="C14692" s="399" t="s">
        <v>16729</v>
      </c>
      <c r="D14692" s="401">
        <v>33995.949999999997</v>
      </c>
    </row>
    <row r="14693" spans="1:4" x14ac:dyDescent="0.25">
      <c r="A14693" s="399">
        <v>7610</v>
      </c>
      <c r="B14693" s="400" t="s">
        <v>20979</v>
      </c>
      <c r="C14693" s="399" t="s">
        <v>16729</v>
      </c>
      <c r="D14693" s="401">
        <v>10765.38</v>
      </c>
    </row>
    <row r="14694" spans="1:4" x14ac:dyDescent="0.25">
      <c r="A14694" s="399">
        <v>7615</v>
      </c>
      <c r="B14694" s="400" t="s">
        <v>20980</v>
      </c>
      <c r="C14694" s="399" t="s">
        <v>16729</v>
      </c>
      <c r="D14694" s="401">
        <v>39661.94</v>
      </c>
    </row>
    <row r="14695" spans="1:4" x14ac:dyDescent="0.25">
      <c r="A14695" s="399">
        <v>7617</v>
      </c>
      <c r="B14695" s="400" t="s">
        <v>20981</v>
      </c>
      <c r="C14695" s="399" t="s">
        <v>16729</v>
      </c>
      <c r="D14695" s="401">
        <v>12024.49</v>
      </c>
    </row>
    <row r="14696" spans="1:4" x14ac:dyDescent="0.25">
      <c r="A14696" s="399">
        <v>7616</v>
      </c>
      <c r="B14696" s="400" t="s">
        <v>20982</v>
      </c>
      <c r="C14696" s="399" t="s">
        <v>16729</v>
      </c>
      <c r="D14696" s="401">
        <v>64721.99</v>
      </c>
    </row>
    <row r="14697" spans="1:4" x14ac:dyDescent="0.25">
      <c r="A14697" s="399">
        <v>7611</v>
      </c>
      <c r="B14697" s="400" t="s">
        <v>20983</v>
      </c>
      <c r="C14697" s="399" t="s">
        <v>16729</v>
      </c>
      <c r="D14697" s="401">
        <v>15550</v>
      </c>
    </row>
    <row r="14698" spans="1:4" x14ac:dyDescent="0.25">
      <c r="A14698" s="399">
        <v>7612</v>
      </c>
      <c r="B14698" s="400" t="s">
        <v>20984</v>
      </c>
      <c r="C14698" s="399" t="s">
        <v>16729</v>
      </c>
      <c r="D14698" s="401">
        <v>88777.27</v>
      </c>
    </row>
    <row r="14699" spans="1:4" x14ac:dyDescent="0.25">
      <c r="A14699" s="399">
        <v>37371</v>
      </c>
      <c r="B14699" s="400" t="s">
        <v>20985</v>
      </c>
      <c r="C14699" s="399" t="s">
        <v>4</v>
      </c>
      <c r="D14699" s="401">
        <v>1.01</v>
      </c>
    </row>
    <row r="14700" spans="1:4" x14ac:dyDescent="0.25">
      <c r="A14700" s="399">
        <v>40861</v>
      </c>
      <c r="B14700" s="400" t="s">
        <v>20986</v>
      </c>
      <c r="C14700" s="399" t="s">
        <v>85</v>
      </c>
      <c r="D14700" s="401">
        <v>189.56</v>
      </c>
    </row>
    <row r="14701" spans="1:4" x14ac:dyDescent="0.25">
      <c r="A14701" s="399">
        <v>36509</v>
      </c>
      <c r="B14701" s="400" t="s">
        <v>20987</v>
      </c>
      <c r="C14701" s="399" t="s">
        <v>16729</v>
      </c>
      <c r="D14701" s="401">
        <v>1123009.1000000001</v>
      </c>
    </row>
    <row r="14702" spans="1:4" x14ac:dyDescent="0.25">
      <c r="A14702" s="399">
        <v>36510</v>
      </c>
      <c r="B14702" s="400" t="s">
        <v>20988</v>
      </c>
      <c r="C14702" s="399" t="s">
        <v>16729</v>
      </c>
      <c r="D14702" s="401">
        <v>1105993.83</v>
      </c>
    </row>
    <row r="14703" spans="1:4" x14ac:dyDescent="0.25">
      <c r="A14703" s="399">
        <v>25020</v>
      </c>
      <c r="B14703" s="400" t="s">
        <v>20989</v>
      </c>
      <c r="C14703" s="399" t="s">
        <v>16729</v>
      </c>
      <c r="D14703" s="401">
        <v>4556305.49</v>
      </c>
    </row>
    <row r="14704" spans="1:4" x14ac:dyDescent="0.25">
      <c r="A14704" s="399">
        <v>7622</v>
      </c>
      <c r="B14704" s="400" t="s">
        <v>20990</v>
      </c>
      <c r="C14704" s="399" t="s">
        <v>16729</v>
      </c>
      <c r="D14704" s="401">
        <v>1072975.67</v>
      </c>
    </row>
    <row r="14705" spans="1:4" x14ac:dyDescent="0.25">
      <c r="A14705" s="399">
        <v>7624</v>
      </c>
      <c r="B14705" s="400" t="s">
        <v>20991</v>
      </c>
      <c r="C14705" s="399" t="s">
        <v>16729</v>
      </c>
      <c r="D14705" s="401">
        <v>1391000</v>
      </c>
    </row>
    <row r="14706" spans="1:4" x14ac:dyDescent="0.25">
      <c r="A14706" s="399">
        <v>7625</v>
      </c>
      <c r="B14706" s="400" t="s">
        <v>20992</v>
      </c>
      <c r="C14706" s="399" t="s">
        <v>16729</v>
      </c>
      <c r="D14706" s="401">
        <v>1382492.22</v>
      </c>
    </row>
    <row r="14707" spans="1:4" x14ac:dyDescent="0.25">
      <c r="A14707" s="399">
        <v>7623</v>
      </c>
      <c r="B14707" s="400" t="s">
        <v>20993</v>
      </c>
      <c r="C14707" s="399" t="s">
        <v>16729</v>
      </c>
      <c r="D14707" s="401">
        <v>4556305.49</v>
      </c>
    </row>
    <row r="14708" spans="1:4" x14ac:dyDescent="0.25">
      <c r="A14708" s="399">
        <v>36508</v>
      </c>
      <c r="B14708" s="400" t="s">
        <v>20994</v>
      </c>
      <c r="C14708" s="399" t="s">
        <v>16729</v>
      </c>
      <c r="D14708" s="401">
        <v>2049151.37</v>
      </c>
    </row>
    <row r="14709" spans="1:4" x14ac:dyDescent="0.25">
      <c r="A14709" s="399">
        <v>13238</v>
      </c>
      <c r="B14709" s="400" t="s">
        <v>20995</v>
      </c>
      <c r="C14709" s="399" t="s">
        <v>16729</v>
      </c>
      <c r="D14709" s="401">
        <v>312056.05</v>
      </c>
    </row>
    <row r="14710" spans="1:4" x14ac:dyDescent="0.25">
      <c r="A14710" s="399">
        <v>36511</v>
      </c>
      <c r="B14710" s="400" t="s">
        <v>20996</v>
      </c>
      <c r="C14710" s="399" t="s">
        <v>16729</v>
      </c>
      <c r="D14710" s="401">
        <v>361588.76</v>
      </c>
    </row>
    <row r="14711" spans="1:4" x14ac:dyDescent="0.25">
      <c r="A14711" s="399">
        <v>36515</v>
      </c>
      <c r="B14711" s="400" t="s">
        <v>20997</v>
      </c>
      <c r="C14711" s="399" t="s">
        <v>16729</v>
      </c>
      <c r="D14711" s="401">
        <v>106495.31</v>
      </c>
    </row>
    <row r="14712" spans="1:4" x14ac:dyDescent="0.25">
      <c r="A14712" s="399">
        <v>10598</v>
      </c>
      <c r="B14712" s="400" t="s">
        <v>20998</v>
      </c>
      <c r="C14712" s="399" t="s">
        <v>16729</v>
      </c>
      <c r="D14712" s="401">
        <v>172698.23999999999</v>
      </c>
    </row>
    <row r="14713" spans="1:4" x14ac:dyDescent="0.25">
      <c r="A14713" s="399">
        <v>7640</v>
      </c>
      <c r="B14713" s="400" t="s">
        <v>20999</v>
      </c>
      <c r="C14713" s="399" t="s">
        <v>16729</v>
      </c>
      <c r="D14713" s="401">
        <v>265000</v>
      </c>
    </row>
    <row r="14714" spans="1:4" x14ac:dyDescent="0.25">
      <c r="A14714" s="399">
        <v>36513</v>
      </c>
      <c r="B14714" s="400" t="s">
        <v>21000</v>
      </c>
      <c r="C14714" s="399" t="s">
        <v>16729</v>
      </c>
      <c r="D14714" s="401">
        <v>255279.19</v>
      </c>
    </row>
    <row r="14715" spans="1:4" x14ac:dyDescent="0.25">
      <c r="A14715" s="399">
        <v>36514</v>
      </c>
      <c r="B14715" s="400" t="s">
        <v>21001</v>
      </c>
      <c r="C14715" s="399" t="s">
        <v>16729</v>
      </c>
      <c r="D14715" s="401">
        <v>284813.06</v>
      </c>
    </row>
    <row r="14716" spans="1:4" x14ac:dyDescent="0.25">
      <c r="A14716" s="399">
        <v>11572</v>
      </c>
      <c r="B14716" s="400" t="s">
        <v>21002</v>
      </c>
      <c r="C14716" s="399" t="s">
        <v>16729</v>
      </c>
      <c r="D14716" s="401">
        <v>28.39</v>
      </c>
    </row>
    <row r="14717" spans="1:4" x14ac:dyDescent="0.25">
      <c r="A14717" s="399">
        <v>36149</v>
      </c>
      <c r="B14717" s="400" t="s">
        <v>21003</v>
      </c>
      <c r="C14717" s="399" t="s">
        <v>16729</v>
      </c>
      <c r="D14717" s="401">
        <v>192.18</v>
      </c>
    </row>
    <row r="14718" spans="1:4" x14ac:dyDescent="0.25">
      <c r="A14718" s="399">
        <v>42407</v>
      </c>
      <c r="B14718" s="400" t="s">
        <v>21004</v>
      </c>
      <c r="C14718" s="399" t="s">
        <v>74</v>
      </c>
      <c r="D14718" s="401">
        <v>5.0599999999999996</v>
      </c>
    </row>
    <row r="14719" spans="1:4" x14ac:dyDescent="0.25">
      <c r="A14719" s="399">
        <v>45200</v>
      </c>
      <c r="B14719" s="400" t="s">
        <v>21747</v>
      </c>
      <c r="C14719" s="399" t="s">
        <v>16729</v>
      </c>
      <c r="D14719" s="401">
        <v>26.4</v>
      </c>
    </row>
    <row r="14720" spans="1:4" x14ac:dyDescent="0.25">
      <c r="A14720" s="399">
        <v>11581</v>
      </c>
      <c r="B14720" s="400" t="s">
        <v>21005</v>
      </c>
      <c r="C14720" s="399" t="s">
        <v>74</v>
      </c>
      <c r="D14720" s="401">
        <v>18.739999999999998</v>
      </c>
    </row>
    <row r="14721" spans="1:4" x14ac:dyDescent="0.25">
      <c r="A14721" s="399">
        <v>43605</v>
      </c>
      <c r="B14721" s="400" t="s">
        <v>21006</v>
      </c>
      <c r="C14721" s="399" t="s">
        <v>74</v>
      </c>
      <c r="D14721" s="401">
        <v>38.340000000000003</v>
      </c>
    </row>
    <row r="14722" spans="1:4" x14ac:dyDescent="0.25">
      <c r="A14722" s="399">
        <v>11580</v>
      </c>
      <c r="B14722" s="400" t="s">
        <v>21007</v>
      </c>
      <c r="C14722" s="399" t="s">
        <v>74</v>
      </c>
      <c r="D14722" s="401">
        <v>7.52</v>
      </c>
    </row>
    <row r="14723" spans="1:4" x14ac:dyDescent="0.25">
      <c r="A14723" s="399">
        <v>38386</v>
      </c>
      <c r="B14723" s="400" t="s">
        <v>21008</v>
      </c>
      <c r="C14723" s="399" t="s">
        <v>16729</v>
      </c>
      <c r="D14723" s="401">
        <v>6.24</v>
      </c>
    </row>
    <row r="14724" spans="1:4" x14ac:dyDescent="0.25">
      <c r="A14724" s="399">
        <v>45231</v>
      </c>
      <c r="B14724" s="400" t="s">
        <v>21748</v>
      </c>
      <c r="C14724" s="399" t="s">
        <v>16729</v>
      </c>
      <c r="D14724" s="401">
        <v>5.7</v>
      </c>
    </row>
    <row r="14725" spans="1:4" x14ac:dyDescent="0.25">
      <c r="A14725" s="399">
        <v>45232</v>
      </c>
      <c r="B14725" s="400" t="s">
        <v>21749</v>
      </c>
      <c r="C14725" s="399" t="s">
        <v>16729</v>
      </c>
      <c r="D14725" s="401">
        <v>10.029999999999999</v>
      </c>
    </row>
    <row r="14726" spans="1:4" x14ac:dyDescent="0.25">
      <c r="A14726" s="399">
        <v>10743</v>
      </c>
      <c r="B14726" s="400" t="s">
        <v>21009</v>
      </c>
      <c r="C14726" s="399" t="s">
        <v>16729</v>
      </c>
      <c r="D14726" s="401">
        <v>610.98</v>
      </c>
    </row>
    <row r="14727" spans="1:4" x14ac:dyDescent="0.25">
      <c r="A14727" s="399">
        <v>39848</v>
      </c>
      <c r="B14727" s="400" t="s">
        <v>21010</v>
      </c>
      <c r="C14727" s="399" t="s">
        <v>74</v>
      </c>
      <c r="D14727" s="401">
        <v>1.93</v>
      </c>
    </row>
    <row r="14728" spans="1:4" x14ac:dyDescent="0.25">
      <c r="A14728" s="399">
        <v>7667</v>
      </c>
      <c r="B14728" s="400" t="s">
        <v>21011</v>
      </c>
      <c r="C14728" s="399" t="s">
        <v>74</v>
      </c>
      <c r="D14728" s="401">
        <v>3383.58</v>
      </c>
    </row>
    <row r="14729" spans="1:4" x14ac:dyDescent="0.25">
      <c r="A14729" s="399">
        <v>7660</v>
      </c>
      <c r="B14729" s="400" t="s">
        <v>21012</v>
      </c>
      <c r="C14729" s="399" t="s">
        <v>74</v>
      </c>
      <c r="D14729" s="401">
        <v>4313.25</v>
      </c>
    </row>
    <row r="14730" spans="1:4" x14ac:dyDescent="0.25">
      <c r="A14730" s="399">
        <v>7676</v>
      </c>
      <c r="B14730" s="400" t="s">
        <v>21013</v>
      </c>
      <c r="C14730" s="399" t="s">
        <v>74</v>
      </c>
      <c r="D14730" s="401">
        <v>4362.55</v>
      </c>
    </row>
    <row r="14731" spans="1:4" x14ac:dyDescent="0.25">
      <c r="A14731" s="399">
        <v>20999</v>
      </c>
      <c r="B14731" s="400" t="s">
        <v>21014</v>
      </c>
      <c r="C14731" s="399" t="s">
        <v>74</v>
      </c>
      <c r="D14731" s="401">
        <v>12.4</v>
      </c>
    </row>
    <row r="14732" spans="1:4" x14ac:dyDescent="0.25">
      <c r="A14732" s="399">
        <v>21001</v>
      </c>
      <c r="B14732" s="400" t="s">
        <v>21015</v>
      </c>
      <c r="C14732" s="399" t="s">
        <v>74</v>
      </c>
      <c r="D14732" s="401">
        <v>23.14</v>
      </c>
    </row>
    <row r="14733" spans="1:4" x14ac:dyDescent="0.25">
      <c r="A14733" s="399">
        <v>21003</v>
      </c>
      <c r="B14733" s="400" t="s">
        <v>21016</v>
      </c>
      <c r="C14733" s="399" t="s">
        <v>74</v>
      </c>
      <c r="D14733" s="401">
        <v>38.020000000000003</v>
      </c>
    </row>
    <row r="14734" spans="1:4" x14ac:dyDescent="0.25">
      <c r="A14734" s="399">
        <v>21006</v>
      </c>
      <c r="B14734" s="400" t="s">
        <v>21017</v>
      </c>
      <c r="C14734" s="399" t="s">
        <v>74</v>
      </c>
      <c r="D14734" s="401">
        <v>80.7</v>
      </c>
    </row>
    <row r="14735" spans="1:4" x14ac:dyDescent="0.25">
      <c r="A14735" s="399">
        <v>21019</v>
      </c>
      <c r="B14735" s="400" t="s">
        <v>21018</v>
      </c>
      <c r="C14735" s="399" t="s">
        <v>74</v>
      </c>
      <c r="D14735" s="401">
        <v>28.05</v>
      </c>
    </row>
    <row r="14736" spans="1:4" x14ac:dyDescent="0.25">
      <c r="A14736" s="399">
        <v>21021</v>
      </c>
      <c r="B14736" s="400" t="s">
        <v>21019</v>
      </c>
      <c r="C14736" s="399" t="s">
        <v>74</v>
      </c>
      <c r="D14736" s="401">
        <v>44.34</v>
      </c>
    </row>
    <row r="14737" spans="1:4" x14ac:dyDescent="0.25">
      <c r="A14737" s="399">
        <v>21024</v>
      </c>
      <c r="B14737" s="400" t="s">
        <v>21020</v>
      </c>
      <c r="C14737" s="399" t="s">
        <v>74</v>
      </c>
      <c r="D14737" s="401">
        <v>95.01</v>
      </c>
    </row>
    <row r="14738" spans="1:4" x14ac:dyDescent="0.25">
      <c r="A14738" s="399">
        <v>40624</v>
      </c>
      <c r="B14738" s="400" t="s">
        <v>21021</v>
      </c>
      <c r="C14738" s="399" t="s">
        <v>74</v>
      </c>
      <c r="D14738" s="401">
        <v>93.41</v>
      </c>
    </row>
    <row r="14739" spans="1:4" x14ac:dyDescent="0.25">
      <c r="A14739" s="399">
        <v>42575</v>
      </c>
      <c r="B14739" s="400" t="s">
        <v>21022</v>
      </c>
      <c r="C14739" s="399" t="s">
        <v>74</v>
      </c>
      <c r="D14739" s="401">
        <v>85.72</v>
      </c>
    </row>
    <row r="14740" spans="1:4" x14ac:dyDescent="0.25">
      <c r="A14740" s="399">
        <v>42574</v>
      </c>
      <c r="B14740" s="400" t="s">
        <v>21023</v>
      </c>
      <c r="C14740" s="399" t="s">
        <v>74</v>
      </c>
      <c r="D14740" s="401">
        <v>63.97</v>
      </c>
    </row>
    <row r="14741" spans="1:4" x14ac:dyDescent="0.25">
      <c r="A14741" s="399">
        <v>13127</v>
      </c>
      <c r="B14741" s="400" t="s">
        <v>21024</v>
      </c>
      <c r="C14741" s="399" t="s">
        <v>74</v>
      </c>
      <c r="D14741" s="401">
        <v>41.66</v>
      </c>
    </row>
    <row r="14742" spans="1:4" x14ac:dyDescent="0.25">
      <c r="A14742" s="399">
        <v>13137</v>
      </c>
      <c r="B14742" s="400" t="s">
        <v>21025</v>
      </c>
      <c r="C14742" s="399" t="s">
        <v>74</v>
      </c>
      <c r="D14742" s="401">
        <v>55.29</v>
      </c>
    </row>
    <row r="14743" spans="1:4" x14ac:dyDescent="0.25">
      <c r="A14743" s="399">
        <v>20989</v>
      </c>
      <c r="B14743" s="400" t="s">
        <v>21026</v>
      </c>
      <c r="C14743" s="399" t="s">
        <v>74</v>
      </c>
      <c r="D14743" s="401">
        <v>1980.83</v>
      </c>
    </row>
    <row r="14744" spans="1:4" x14ac:dyDescent="0.25">
      <c r="A14744" s="399">
        <v>21147</v>
      </c>
      <c r="B14744" s="400" t="s">
        <v>21027</v>
      </c>
      <c r="C14744" s="399" t="s">
        <v>74</v>
      </c>
      <c r="D14744" s="401">
        <v>185.72</v>
      </c>
    </row>
    <row r="14745" spans="1:4" x14ac:dyDescent="0.25">
      <c r="A14745" s="399">
        <v>21148</v>
      </c>
      <c r="B14745" s="400" t="s">
        <v>21028</v>
      </c>
      <c r="C14745" s="399" t="s">
        <v>74</v>
      </c>
      <c r="D14745" s="401">
        <v>114.63</v>
      </c>
    </row>
    <row r="14746" spans="1:4" x14ac:dyDescent="0.25">
      <c r="A14746" s="399">
        <v>20984</v>
      </c>
      <c r="B14746" s="400" t="s">
        <v>21029</v>
      </c>
      <c r="C14746" s="399" t="s">
        <v>74</v>
      </c>
      <c r="D14746" s="401">
        <v>3800.83</v>
      </c>
    </row>
    <row r="14747" spans="1:4" x14ac:dyDescent="0.25">
      <c r="A14747" s="399">
        <v>13042</v>
      </c>
      <c r="B14747" s="400" t="s">
        <v>21030</v>
      </c>
      <c r="C14747" s="399" t="s">
        <v>74</v>
      </c>
      <c r="D14747" s="401">
        <v>2106.2199999999998</v>
      </c>
    </row>
    <row r="14748" spans="1:4" x14ac:dyDescent="0.25">
      <c r="A14748" s="399">
        <v>42576</v>
      </c>
      <c r="B14748" s="400" t="s">
        <v>21031</v>
      </c>
      <c r="C14748" s="399" t="s">
        <v>74</v>
      </c>
      <c r="D14748" s="401">
        <v>233.83</v>
      </c>
    </row>
    <row r="14749" spans="1:4" x14ac:dyDescent="0.25">
      <c r="A14749" s="399">
        <v>21150</v>
      </c>
      <c r="B14749" s="400" t="s">
        <v>21032</v>
      </c>
      <c r="C14749" s="399" t="s">
        <v>74</v>
      </c>
      <c r="D14749" s="401">
        <v>56.84</v>
      </c>
    </row>
    <row r="14750" spans="1:4" x14ac:dyDescent="0.25">
      <c r="A14750" s="399">
        <v>13141</v>
      </c>
      <c r="B14750" s="400" t="s">
        <v>21033</v>
      </c>
      <c r="C14750" s="399" t="s">
        <v>74</v>
      </c>
      <c r="D14750" s="401">
        <v>71.61</v>
      </c>
    </row>
    <row r="14751" spans="1:4" x14ac:dyDescent="0.25">
      <c r="A14751" s="399">
        <v>21151</v>
      </c>
      <c r="B14751" s="400" t="s">
        <v>21034</v>
      </c>
      <c r="C14751" s="399" t="s">
        <v>74</v>
      </c>
      <c r="D14751" s="401">
        <v>340.22</v>
      </c>
    </row>
    <row r="14752" spans="1:4" x14ac:dyDescent="0.25">
      <c r="A14752" s="399">
        <v>13142</v>
      </c>
      <c r="B14752" s="400" t="s">
        <v>21035</v>
      </c>
      <c r="C14752" s="399" t="s">
        <v>74</v>
      </c>
      <c r="D14752" s="401">
        <v>486.37</v>
      </c>
    </row>
    <row r="14753" spans="1:4" x14ac:dyDescent="0.25">
      <c r="A14753" s="399">
        <v>42577</v>
      </c>
      <c r="B14753" s="400" t="s">
        <v>21036</v>
      </c>
      <c r="C14753" s="399" t="s">
        <v>74</v>
      </c>
      <c r="D14753" s="401">
        <v>533.67999999999995</v>
      </c>
    </row>
    <row r="14754" spans="1:4" x14ac:dyDescent="0.25">
      <c r="A14754" s="399">
        <v>20994</v>
      </c>
      <c r="B14754" s="400" t="s">
        <v>21037</v>
      </c>
      <c r="C14754" s="399" t="s">
        <v>74</v>
      </c>
      <c r="D14754" s="401">
        <v>917.02</v>
      </c>
    </row>
    <row r="14755" spans="1:4" x14ac:dyDescent="0.25">
      <c r="A14755" s="399">
        <v>7672</v>
      </c>
      <c r="B14755" s="400" t="s">
        <v>21038</v>
      </c>
      <c r="C14755" s="399" t="s">
        <v>74</v>
      </c>
      <c r="D14755" s="401">
        <v>600.75</v>
      </c>
    </row>
    <row r="14756" spans="1:4" x14ac:dyDescent="0.25">
      <c r="A14756" s="399">
        <v>20995</v>
      </c>
      <c r="B14756" s="400" t="s">
        <v>21039</v>
      </c>
      <c r="C14756" s="399" t="s">
        <v>74</v>
      </c>
      <c r="D14756" s="401">
        <v>1205.1400000000001</v>
      </c>
    </row>
    <row r="14757" spans="1:4" x14ac:dyDescent="0.25">
      <c r="A14757" s="399">
        <v>7690</v>
      </c>
      <c r="B14757" s="400" t="s">
        <v>21040</v>
      </c>
      <c r="C14757" s="399" t="s">
        <v>74</v>
      </c>
      <c r="D14757" s="401">
        <v>697.01</v>
      </c>
    </row>
    <row r="14758" spans="1:4" x14ac:dyDescent="0.25">
      <c r="A14758" s="399">
        <v>20980</v>
      </c>
      <c r="B14758" s="400" t="s">
        <v>21041</v>
      </c>
      <c r="C14758" s="399" t="s">
        <v>74</v>
      </c>
      <c r="D14758" s="401">
        <v>760.38</v>
      </c>
    </row>
    <row r="14759" spans="1:4" x14ac:dyDescent="0.25">
      <c r="A14759" s="399">
        <v>7661</v>
      </c>
      <c r="B14759" s="400" t="s">
        <v>21042</v>
      </c>
      <c r="C14759" s="399" t="s">
        <v>74</v>
      </c>
      <c r="D14759" s="401">
        <v>904.53</v>
      </c>
    </row>
    <row r="14760" spans="1:4" x14ac:dyDescent="0.25">
      <c r="A14760" s="399">
        <v>21016</v>
      </c>
      <c r="B14760" s="400" t="s">
        <v>21043</v>
      </c>
      <c r="C14760" s="399" t="s">
        <v>74</v>
      </c>
      <c r="D14760" s="401">
        <v>156.54</v>
      </c>
    </row>
    <row r="14761" spans="1:4" x14ac:dyDescent="0.25">
      <c r="A14761" s="399">
        <v>21008</v>
      </c>
      <c r="B14761" s="400" t="s">
        <v>21044</v>
      </c>
      <c r="C14761" s="399" t="s">
        <v>74</v>
      </c>
      <c r="D14761" s="401">
        <v>18.29</v>
      </c>
    </row>
    <row r="14762" spans="1:4" x14ac:dyDescent="0.25">
      <c r="A14762" s="399">
        <v>21009</v>
      </c>
      <c r="B14762" s="400" t="s">
        <v>21045</v>
      </c>
      <c r="C14762" s="399" t="s">
        <v>74</v>
      </c>
      <c r="D14762" s="401">
        <v>23.81</v>
      </c>
    </row>
    <row r="14763" spans="1:4" x14ac:dyDescent="0.25">
      <c r="A14763" s="399">
        <v>21010</v>
      </c>
      <c r="B14763" s="400" t="s">
        <v>21046</v>
      </c>
      <c r="C14763" s="399" t="s">
        <v>74</v>
      </c>
      <c r="D14763" s="401">
        <v>31.97</v>
      </c>
    </row>
    <row r="14764" spans="1:4" x14ac:dyDescent="0.25">
      <c r="A14764" s="399">
        <v>21011</v>
      </c>
      <c r="B14764" s="400" t="s">
        <v>21047</v>
      </c>
      <c r="C14764" s="399" t="s">
        <v>74</v>
      </c>
      <c r="D14764" s="401">
        <v>46.59</v>
      </c>
    </row>
    <row r="14765" spans="1:4" x14ac:dyDescent="0.25">
      <c r="A14765" s="399">
        <v>21012</v>
      </c>
      <c r="B14765" s="400" t="s">
        <v>21048</v>
      </c>
      <c r="C14765" s="399" t="s">
        <v>74</v>
      </c>
      <c r="D14765" s="401">
        <v>51.49</v>
      </c>
    </row>
    <row r="14766" spans="1:4" x14ac:dyDescent="0.25">
      <c r="A14766" s="399">
        <v>21013</v>
      </c>
      <c r="B14766" s="400" t="s">
        <v>21049</v>
      </c>
      <c r="C14766" s="399" t="s">
        <v>74</v>
      </c>
      <c r="D14766" s="401">
        <v>67.19</v>
      </c>
    </row>
    <row r="14767" spans="1:4" x14ac:dyDescent="0.25">
      <c r="A14767" s="399">
        <v>21014</v>
      </c>
      <c r="B14767" s="400" t="s">
        <v>21050</v>
      </c>
      <c r="C14767" s="399" t="s">
        <v>74</v>
      </c>
      <c r="D14767" s="401">
        <v>94.02</v>
      </c>
    </row>
    <row r="14768" spans="1:4" x14ac:dyDescent="0.25">
      <c r="A14768" s="399">
        <v>21015</v>
      </c>
      <c r="B14768" s="400" t="s">
        <v>21051</v>
      </c>
      <c r="C14768" s="399" t="s">
        <v>74</v>
      </c>
      <c r="D14768" s="401">
        <v>108.01</v>
      </c>
    </row>
    <row r="14769" spans="1:4" x14ac:dyDescent="0.25">
      <c r="A14769" s="399">
        <v>40626</v>
      </c>
      <c r="B14769" s="400" t="s">
        <v>21052</v>
      </c>
      <c r="C14769" s="399" t="s">
        <v>74</v>
      </c>
      <c r="D14769" s="401">
        <v>35.18</v>
      </c>
    </row>
    <row r="14770" spans="1:4" x14ac:dyDescent="0.25">
      <c r="A14770" s="399">
        <v>7697</v>
      </c>
      <c r="B14770" s="400" t="s">
        <v>21053</v>
      </c>
      <c r="C14770" s="399" t="s">
        <v>74</v>
      </c>
      <c r="D14770" s="401">
        <v>51.54</v>
      </c>
    </row>
    <row r="14771" spans="1:4" x14ac:dyDescent="0.25">
      <c r="A14771" s="399">
        <v>7698</v>
      </c>
      <c r="B14771" s="400" t="s">
        <v>21054</v>
      </c>
      <c r="C14771" s="399" t="s">
        <v>74</v>
      </c>
      <c r="D14771" s="401">
        <v>44.37</v>
      </c>
    </row>
    <row r="14772" spans="1:4" x14ac:dyDescent="0.25">
      <c r="A14772" s="399">
        <v>7691</v>
      </c>
      <c r="B14772" s="400" t="s">
        <v>21055</v>
      </c>
      <c r="C14772" s="399" t="s">
        <v>74</v>
      </c>
      <c r="D14772" s="401">
        <v>18.75</v>
      </c>
    </row>
    <row r="14773" spans="1:4" x14ac:dyDescent="0.25">
      <c r="A14773" s="399">
        <v>7696</v>
      </c>
      <c r="B14773" s="400" t="s">
        <v>21056</v>
      </c>
      <c r="C14773" s="399" t="s">
        <v>74</v>
      </c>
      <c r="D14773" s="401">
        <v>74.33</v>
      </c>
    </row>
    <row r="14774" spans="1:4" x14ac:dyDescent="0.25">
      <c r="A14774" s="399">
        <v>7701</v>
      </c>
      <c r="B14774" s="400" t="s">
        <v>21057</v>
      </c>
      <c r="C14774" s="399" t="s">
        <v>74</v>
      </c>
      <c r="D14774" s="401">
        <v>92.24</v>
      </c>
    </row>
    <row r="14775" spans="1:4" x14ac:dyDescent="0.25">
      <c r="A14775" s="399">
        <v>7694</v>
      </c>
      <c r="B14775" s="400" t="s">
        <v>21058</v>
      </c>
      <c r="C14775" s="399" t="s">
        <v>74</v>
      </c>
      <c r="D14775" s="401">
        <v>124.12</v>
      </c>
    </row>
    <row r="14776" spans="1:4" x14ac:dyDescent="0.25">
      <c r="A14776" s="399">
        <v>7700</v>
      </c>
      <c r="B14776" s="400" t="s">
        <v>21059</v>
      </c>
      <c r="C14776" s="399" t="s">
        <v>74</v>
      </c>
      <c r="D14776" s="401">
        <v>23.71</v>
      </c>
    </row>
    <row r="14777" spans="1:4" x14ac:dyDescent="0.25">
      <c r="A14777" s="399">
        <v>7693</v>
      </c>
      <c r="B14777" s="400" t="s">
        <v>21060</v>
      </c>
      <c r="C14777" s="399" t="s">
        <v>74</v>
      </c>
      <c r="D14777" s="401">
        <v>170.94</v>
      </c>
    </row>
    <row r="14778" spans="1:4" x14ac:dyDescent="0.25">
      <c r="A14778" s="399">
        <v>7692</v>
      </c>
      <c r="B14778" s="400" t="s">
        <v>21061</v>
      </c>
      <c r="C14778" s="399" t="s">
        <v>74</v>
      </c>
      <c r="D14778" s="401">
        <v>255.93</v>
      </c>
    </row>
    <row r="14779" spans="1:4" x14ac:dyDescent="0.25">
      <c r="A14779" s="399">
        <v>7695</v>
      </c>
      <c r="B14779" s="400" t="s">
        <v>21062</v>
      </c>
      <c r="C14779" s="399" t="s">
        <v>74</v>
      </c>
      <c r="D14779" s="401">
        <v>277.57</v>
      </c>
    </row>
    <row r="14780" spans="1:4" x14ac:dyDescent="0.25">
      <c r="A14780" s="399">
        <v>13356</v>
      </c>
      <c r="B14780" s="400" t="s">
        <v>21063</v>
      </c>
      <c r="C14780" s="399" t="s">
        <v>74</v>
      </c>
      <c r="D14780" s="401">
        <v>20.12</v>
      </c>
    </row>
    <row r="14781" spans="1:4" x14ac:dyDescent="0.25">
      <c r="A14781" s="399">
        <v>36365</v>
      </c>
      <c r="B14781" s="400" t="s">
        <v>21750</v>
      </c>
      <c r="C14781" s="399" t="s">
        <v>74</v>
      </c>
      <c r="D14781" s="401">
        <v>42.28</v>
      </c>
    </row>
    <row r="14782" spans="1:4" x14ac:dyDescent="0.25">
      <c r="A14782" s="399">
        <v>41930</v>
      </c>
      <c r="B14782" s="400" t="s">
        <v>21064</v>
      </c>
      <c r="C14782" s="399" t="s">
        <v>74</v>
      </c>
      <c r="D14782" s="401">
        <v>140.83000000000001</v>
      </c>
    </row>
    <row r="14783" spans="1:4" x14ac:dyDescent="0.25">
      <c r="A14783" s="399">
        <v>41931</v>
      </c>
      <c r="B14783" s="400" t="s">
        <v>21065</v>
      </c>
      <c r="C14783" s="399" t="s">
        <v>74</v>
      </c>
      <c r="D14783" s="401">
        <v>220.57</v>
      </c>
    </row>
    <row r="14784" spans="1:4" x14ac:dyDescent="0.25">
      <c r="A14784" s="399">
        <v>41932</v>
      </c>
      <c r="B14784" s="400" t="s">
        <v>21066</v>
      </c>
      <c r="C14784" s="399" t="s">
        <v>74</v>
      </c>
      <c r="D14784" s="401">
        <v>339.5</v>
      </c>
    </row>
    <row r="14785" spans="1:4" x14ac:dyDescent="0.25">
      <c r="A14785" s="399">
        <v>41933</v>
      </c>
      <c r="B14785" s="400" t="s">
        <v>21067</v>
      </c>
      <c r="C14785" s="399" t="s">
        <v>74</v>
      </c>
      <c r="D14785" s="401">
        <v>479.8</v>
      </c>
    </row>
    <row r="14786" spans="1:4" x14ac:dyDescent="0.25">
      <c r="A14786" s="399">
        <v>41934</v>
      </c>
      <c r="B14786" s="400" t="s">
        <v>21068</v>
      </c>
      <c r="C14786" s="399" t="s">
        <v>74</v>
      </c>
      <c r="D14786" s="401">
        <v>558.78</v>
      </c>
    </row>
    <row r="14787" spans="1:4" x14ac:dyDescent="0.25">
      <c r="A14787" s="399">
        <v>41936</v>
      </c>
      <c r="B14787" s="400" t="s">
        <v>21069</v>
      </c>
      <c r="C14787" s="399" t="s">
        <v>74</v>
      </c>
      <c r="D14787" s="401">
        <v>82.93</v>
      </c>
    </row>
    <row r="14788" spans="1:4" x14ac:dyDescent="0.25">
      <c r="A14788" s="399">
        <v>44812</v>
      </c>
      <c r="B14788" s="400" t="s">
        <v>21070</v>
      </c>
      <c r="C14788" s="399" t="s">
        <v>74</v>
      </c>
      <c r="D14788" s="401">
        <v>419.03</v>
      </c>
    </row>
    <row r="14789" spans="1:4" x14ac:dyDescent="0.25">
      <c r="A14789" s="399">
        <v>41785</v>
      </c>
      <c r="B14789" s="400" t="s">
        <v>21071</v>
      </c>
      <c r="C14789" s="399" t="s">
        <v>74</v>
      </c>
      <c r="D14789" s="401">
        <v>1552.91</v>
      </c>
    </row>
    <row r="14790" spans="1:4" x14ac:dyDescent="0.25">
      <c r="A14790" s="399">
        <v>41781</v>
      </c>
      <c r="B14790" s="400" t="s">
        <v>21072</v>
      </c>
      <c r="C14790" s="399" t="s">
        <v>74</v>
      </c>
      <c r="D14790" s="401">
        <v>280.39999999999998</v>
      </c>
    </row>
    <row r="14791" spans="1:4" x14ac:dyDescent="0.25">
      <c r="A14791" s="399">
        <v>41783</v>
      </c>
      <c r="B14791" s="400" t="s">
        <v>21073</v>
      </c>
      <c r="C14791" s="399" t="s">
        <v>74</v>
      </c>
      <c r="D14791" s="401">
        <v>1008.07</v>
      </c>
    </row>
    <row r="14792" spans="1:4" x14ac:dyDescent="0.25">
      <c r="A14792" s="399">
        <v>41786</v>
      </c>
      <c r="B14792" s="400" t="s">
        <v>21074</v>
      </c>
      <c r="C14792" s="399" t="s">
        <v>74</v>
      </c>
      <c r="D14792" s="401">
        <v>2146.2199999999998</v>
      </c>
    </row>
    <row r="14793" spans="1:4" x14ac:dyDescent="0.25">
      <c r="A14793" s="399">
        <v>41779</v>
      </c>
      <c r="B14793" s="400" t="s">
        <v>21075</v>
      </c>
      <c r="C14793" s="399" t="s">
        <v>74</v>
      </c>
      <c r="D14793" s="401">
        <v>110.43</v>
      </c>
    </row>
    <row r="14794" spans="1:4" x14ac:dyDescent="0.25">
      <c r="A14794" s="399">
        <v>41780</v>
      </c>
      <c r="B14794" s="400" t="s">
        <v>21076</v>
      </c>
      <c r="C14794" s="399" t="s">
        <v>74</v>
      </c>
      <c r="D14794" s="401">
        <v>173.01</v>
      </c>
    </row>
    <row r="14795" spans="1:4" x14ac:dyDescent="0.25">
      <c r="A14795" s="399">
        <v>41782</v>
      </c>
      <c r="B14795" s="400" t="s">
        <v>21077</v>
      </c>
      <c r="C14795" s="399" t="s">
        <v>74</v>
      </c>
      <c r="D14795" s="401">
        <v>619.76</v>
      </c>
    </row>
    <row r="14796" spans="1:4" x14ac:dyDescent="0.25">
      <c r="A14796" s="399">
        <v>38130</v>
      </c>
      <c r="B14796" s="400" t="s">
        <v>21078</v>
      </c>
      <c r="C14796" s="399" t="s">
        <v>74</v>
      </c>
      <c r="D14796" s="401">
        <v>46.03</v>
      </c>
    </row>
    <row r="14797" spans="1:4" x14ac:dyDescent="0.25">
      <c r="A14797" s="399">
        <v>44260</v>
      </c>
      <c r="B14797" s="400" t="s">
        <v>21079</v>
      </c>
      <c r="C14797" s="399" t="s">
        <v>74</v>
      </c>
      <c r="D14797" s="401">
        <v>435.67</v>
      </c>
    </row>
    <row r="14798" spans="1:4" x14ac:dyDescent="0.25">
      <c r="A14798" s="399">
        <v>21123</v>
      </c>
      <c r="B14798" s="400" t="s">
        <v>21080</v>
      </c>
      <c r="C14798" s="399" t="s">
        <v>74</v>
      </c>
      <c r="D14798" s="401">
        <v>12.81</v>
      </c>
    </row>
    <row r="14799" spans="1:4" x14ac:dyDescent="0.25">
      <c r="A14799" s="399">
        <v>21124</v>
      </c>
      <c r="B14799" s="400" t="s">
        <v>21081</v>
      </c>
      <c r="C14799" s="399" t="s">
        <v>74</v>
      </c>
      <c r="D14799" s="401">
        <v>20.46</v>
      </c>
    </row>
    <row r="14800" spans="1:4" x14ac:dyDescent="0.25">
      <c r="A14800" s="399">
        <v>21125</v>
      </c>
      <c r="B14800" s="400" t="s">
        <v>21082</v>
      </c>
      <c r="C14800" s="399" t="s">
        <v>74</v>
      </c>
      <c r="D14800" s="401">
        <v>35.24</v>
      </c>
    </row>
    <row r="14801" spans="1:4" x14ac:dyDescent="0.25">
      <c r="A14801" s="399">
        <v>38028</v>
      </c>
      <c r="B14801" s="400" t="s">
        <v>21083</v>
      </c>
      <c r="C14801" s="399" t="s">
        <v>74</v>
      </c>
      <c r="D14801" s="401">
        <v>61.62</v>
      </c>
    </row>
    <row r="14802" spans="1:4" x14ac:dyDescent="0.25">
      <c r="A14802" s="399">
        <v>38029</v>
      </c>
      <c r="B14802" s="400" t="s">
        <v>21084</v>
      </c>
      <c r="C14802" s="399" t="s">
        <v>74</v>
      </c>
      <c r="D14802" s="401">
        <v>90.2</v>
      </c>
    </row>
    <row r="14803" spans="1:4" x14ac:dyDescent="0.25">
      <c r="A14803" s="399">
        <v>38030</v>
      </c>
      <c r="B14803" s="400" t="s">
        <v>21085</v>
      </c>
      <c r="C14803" s="399" t="s">
        <v>74</v>
      </c>
      <c r="D14803" s="401">
        <v>145.85</v>
      </c>
    </row>
    <row r="14804" spans="1:4" x14ac:dyDescent="0.25">
      <c r="A14804" s="399">
        <v>38031</v>
      </c>
      <c r="B14804" s="400" t="s">
        <v>21086</v>
      </c>
      <c r="C14804" s="399" t="s">
        <v>74</v>
      </c>
      <c r="D14804" s="401">
        <v>228.92</v>
      </c>
    </row>
    <row r="14805" spans="1:4" x14ac:dyDescent="0.25">
      <c r="A14805" s="399">
        <v>39735</v>
      </c>
      <c r="B14805" s="400" t="s">
        <v>21087</v>
      </c>
      <c r="C14805" s="399" t="s">
        <v>74</v>
      </c>
      <c r="D14805" s="401">
        <v>57.46</v>
      </c>
    </row>
    <row r="14806" spans="1:4" x14ac:dyDescent="0.25">
      <c r="A14806" s="399">
        <v>39734</v>
      </c>
      <c r="B14806" s="400" t="s">
        <v>21088</v>
      </c>
      <c r="C14806" s="399" t="s">
        <v>74</v>
      </c>
      <c r="D14806" s="401">
        <v>68.150000000000006</v>
      </c>
    </row>
    <row r="14807" spans="1:4" x14ac:dyDescent="0.25">
      <c r="A14807" s="399">
        <v>39736</v>
      </c>
      <c r="B14807" s="400" t="s">
        <v>21089</v>
      </c>
      <c r="C14807" s="399" t="s">
        <v>74</v>
      </c>
      <c r="D14807" s="401">
        <v>77.78</v>
      </c>
    </row>
    <row r="14808" spans="1:4" x14ac:dyDescent="0.25">
      <c r="A14808" s="399">
        <v>39739</v>
      </c>
      <c r="B14808" s="400" t="s">
        <v>21090</v>
      </c>
      <c r="C14808" s="399" t="s">
        <v>74</v>
      </c>
      <c r="D14808" s="401">
        <v>53.79</v>
      </c>
    </row>
    <row r="14809" spans="1:4" x14ac:dyDescent="0.25">
      <c r="A14809" s="399">
        <v>39737</v>
      </c>
      <c r="B14809" s="400" t="s">
        <v>21091</v>
      </c>
      <c r="C14809" s="399" t="s">
        <v>74</v>
      </c>
      <c r="D14809" s="401">
        <v>10.46</v>
      </c>
    </row>
    <row r="14810" spans="1:4" x14ac:dyDescent="0.25">
      <c r="A14810" s="399">
        <v>39738</v>
      </c>
      <c r="B14810" s="400" t="s">
        <v>21092</v>
      </c>
      <c r="C14810" s="399" t="s">
        <v>74</v>
      </c>
      <c r="D14810" s="401">
        <v>3.78</v>
      </c>
    </row>
    <row r="14811" spans="1:4" x14ac:dyDescent="0.25">
      <c r="A14811" s="399">
        <v>39733</v>
      </c>
      <c r="B14811" s="400" t="s">
        <v>21093</v>
      </c>
      <c r="C14811" s="399" t="s">
        <v>74</v>
      </c>
      <c r="D14811" s="401">
        <v>93.08</v>
      </c>
    </row>
    <row r="14812" spans="1:4" x14ac:dyDescent="0.25">
      <c r="A14812" s="399">
        <v>39854</v>
      </c>
      <c r="B14812" s="400" t="s">
        <v>21094</v>
      </c>
      <c r="C14812" s="399" t="s">
        <v>74</v>
      </c>
      <c r="D14812" s="401">
        <v>94.4</v>
      </c>
    </row>
    <row r="14813" spans="1:4" x14ac:dyDescent="0.25">
      <c r="A14813" s="399">
        <v>39740</v>
      </c>
      <c r="B14813" s="400" t="s">
        <v>21095</v>
      </c>
      <c r="C14813" s="399" t="s">
        <v>74</v>
      </c>
      <c r="D14813" s="401">
        <v>51.65</v>
      </c>
    </row>
    <row r="14814" spans="1:4" x14ac:dyDescent="0.25">
      <c r="A14814" s="399">
        <v>39741</v>
      </c>
      <c r="B14814" s="400" t="s">
        <v>21096</v>
      </c>
      <c r="C14814" s="399" t="s">
        <v>74</v>
      </c>
      <c r="D14814" s="401">
        <v>9.52</v>
      </c>
    </row>
    <row r="14815" spans="1:4" x14ac:dyDescent="0.25">
      <c r="A14815" s="399">
        <v>39853</v>
      </c>
      <c r="B14815" s="400" t="s">
        <v>21097</v>
      </c>
      <c r="C14815" s="399" t="s">
        <v>74</v>
      </c>
      <c r="D14815" s="401">
        <v>12.5</v>
      </c>
    </row>
    <row r="14816" spans="1:4" x14ac:dyDescent="0.25">
      <c r="A14816" s="399">
        <v>39742</v>
      </c>
      <c r="B14816" s="400" t="s">
        <v>21098</v>
      </c>
      <c r="C14816" s="399" t="s">
        <v>74</v>
      </c>
      <c r="D14816" s="401">
        <v>41.52</v>
      </c>
    </row>
    <row r="14817" spans="1:4" x14ac:dyDescent="0.25">
      <c r="A14817" s="399">
        <v>39751</v>
      </c>
      <c r="B14817" s="400" t="s">
        <v>21099</v>
      </c>
      <c r="C14817" s="399" t="s">
        <v>74</v>
      </c>
      <c r="D14817" s="401">
        <v>189.02</v>
      </c>
    </row>
    <row r="14818" spans="1:4" x14ac:dyDescent="0.25">
      <c r="A14818" s="399">
        <v>39750</v>
      </c>
      <c r="B14818" s="400" t="s">
        <v>21100</v>
      </c>
      <c r="C14818" s="399" t="s">
        <v>74</v>
      </c>
      <c r="D14818" s="401">
        <v>157.11000000000001</v>
      </c>
    </row>
    <row r="14819" spans="1:4" x14ac:dyDescent="0.25">
      <c r="A14819" s="399">
        <v>39749</v>
      </c>
      <c r="B14819" s="400" t="s">
        <v>21101</v>
      </c>
      <c r="C14819" s="399" t="s">
        <v>74</v>
      </c>
      <c r="D14819" s="401">
        <v>104.02</v>
      </c>
    </row>
    <row r="14820" spans="1:4" x14ac:dyDescent="0.25">
      <c r="A14820" s="399">
        <v>39747</v>
      </c>
      <c r="B14820" s="400" t="s">
        <v>21102</v>
      </c>
      <c r="C14820" s="399" t="s">
        <v>74</v>
      </c>
      <c r="D14820" s="401">
        <v>50.53</v>
      </c>
    </row>
    <row r="14821" spans="1:4" x14ac:dyDescent="0.25">
      <c r="A14821" s="399">
        <v>39753</v>
      </c>
      <c r="B14821" s="400" t="s">
        <v>21103</v>
      </c>
      <c r="C14821" s="399" t="s">
        <v>74</v>
      </c>
      <c r="D14821" s="401">
        <v>347.94</v>
      </c>
    </row>
    <row r="14822" spans="1:4" x14ac:dyDescent="0.25">
      <c r="A14822" s="399">
        <v>39752</v>
      </c>
      <c r="B14822" s="400" t="s">
        <v>21104</v>
      </c>
      <c r="C14822" s="399" t="s">
        <v>74</v>
      </c>
      <c r="D14822" s="401">
        <v>268.95</v>
      </c>
    </row>
    <row r="14823" spans="1:4" x14ac:dyDescent="0.25">
      <c r="A14823" s="399">
        <v>39754</v>
      </c>
      <c r="B14823" s="400" t="s">
        <v>21105</v>
      </c>
      <c r="C14823" s="399" t="s">
        <v>74</v>
      </c>
      <c r="D14823" s="401">
        <v>512.6</v>
      </c>
    </row>
    <row r="14824" spans="1:4" x14ac:dyDescent="0.25">
      <c r="A14824" s="399">
        <v>39748</v>
      </c>
      <c r="B14824" s="400" t="s">
        <v>21106</v>
      </c>
      <c r="C14824" s="399" t="s">
        <v>74</v>
      </c>
      <c r="D14824" s="401">
        <v>81.77</v>
      </c>
    </row>
    <row r="14825" spans="1:4" x14ac:dyDescent="0.25">
      <c r="A14825" s="399">
        <v>39755</v>
      </c>
      <c r="B14825" s="400" t="s">
        <v>21107</v>
      </c>
      <c r="C14825" s="399" t="s">
        <v>74</v>
      </c>
      <c r="D14825" s="401">
        <v>777.22</v>
      </c>
    </row>
    <row r="14826" spans="1:4" x14ac:dyDescent="0.25">
      <c r="A14826" s="399">
        <v>12742</v>
      </c>
      <c r="B14826" s="400" t="s">
        <v>21108</v>
      </c>
      <c r="C14826" s="399" t="s">
        <v>74</v>
      </c>
      <c r="D14826" s="401">
        <v>615.42999999999995</v>
      </c>
    </row>
    <row r="14827" spans="1:4" x14ac:dyDescent="0.25">
      <c r="A14827" s="399">
        <v>12713</v>
      </c>
      <c r="B14827" s="400" t="s">
        <v>21109</v>
      </c>
      <c r="C14827" s="399" t="s">
        <v>74</v>
      </c>
      <c r="D14827" s="401">
        <v>32.64</v>
      </c>
    </row>
    <row r="14828" spans="1:4" x14ac:dyDescent="0.25">
      <c r="A14828" s="399">
        <v>12743</v>
      </c>
      <c r="B14828" s="400" t="s">
        <v>21110</v>
      </c>
      <c r="C14828" s="399" t="s">
        <v>74</v>
      </c>
      <c r="D14828" s="401">
        <v>56.15</v>
      </c>
    </row>
    <row r="14829" spans="1:4" x14ac:dyDescent="0.25">
      <c r="A14829" s="399">
        <v>12744</v>
      </c>
      <c r="B14829" s="400" t="s">
        <v>21111</v>
      </c>
      <c r="C14829" s="399" t="s">
        <v>74</v>
      </c>
      <c r="D14829" s="401">
        <v>71.260000000000005</v>
      </c>
    </row>
    <row r="14830" spans="1:4" x14ac:dyDescent="0.25">
      <c r="A14830" s="399">
        <v>12745</v>
      </c>
      <c r="B14830" s="400" t="s">
        <v>21112</v>
      </c>
      <c r="C14830" s="399" t="s">
        <v>74</v>
      </c>
      <c r="D14830" s="401">
        <v>103.48</v>
      </c>
    </row>
    <row r="14831" spans="1:4" x14ac:dyDescent="0.25">
      <c r="A14831" s="399">
        <v>12746</v>
      </c>
      <c r="B14831" s="400" t="s">
        <v>21113</v>
      </c>
      <c r="C14831" s="399" t="s">
        <v>74</v>
      </c>
      <c r="D14831" s="401">
        <v>139.74</v>
      </c>
    </row>
    <row r="14832" spans="1:4" x14ac:dyDescent="0.25">
      <c r="A14832" s="399">
        <v>12747</v>
      </c>
      <c r="B14832" s="400" t="s">
        <v>21114</v>
      </c>
      <c r="C14832" s="399" t="s">
        <v>74</v>
      </c>
      <c r="D14832" s="401">
        <v>202.66</v>
      </c>
    </row>
    <row r="14833" spans="1:4" x14ac:dyDescent="0.25">
      <c r="A14833" s="399">
        <v>12748</v>
      </c>
      <c r="B14833" s="400" t="s">
        <v>21115</v>
      </c>
      <c r="C14833" s="399" t="s">
        <v>74</v>
      </c>
      <c r="D14833" s="401">
        <v>285.5</v>
      </c>
    </row>
    <row r="14834" spans="1:4" x14ac:dyDescent="0.25">
      <c r="A14834" s="399">
        <v>12749</v>
      </c>
      <c r="B14834" s="400" t="s">
        <v>21116</v>
      </c>
      <c r="C14834" s="399" t="s">
        <v>74</v>
      </c>
      <c r="D14834" s="401">
        <v>417.36</v>
      </c>
    </row>
    <row r="14835" spans="1:4" x14ac:dyDescent="0.25">
      <c r="A14835" s="399">
        <v>39660</v>
      </c>
      <c r="B14835" s="400" t="s">
        <v>21751</v>
      </c>
      <c r="C14835" s="399" t="s">
        <v>74</v>
      </c>
      <c r="D14835" s="401">
        <v>43</v>
      </c>
    </row>
    <row r="14836" spans="1:4" x14ac:dyDescent="0.25">
      <c r="A14836" s="399">
        <v>39662</v>
      </c>
      <c r="B14836" s="400" t="s">
        <v>21752</v>
      </c>
      <c r="C14836" s="399" t="s">
        <v>74</v>
      </c>
      <c r="D14836" s="401">
        <v>20.61</v>
      </c>
    </row>
    <row r="14837" spans="1:4" x14ac:dyDescent="0.25">
      <c r="A14837" s="399">
        <v>39661</v>
      </c>
      <c r="B14837" s="400" t="s">
        <v>21753</v>
      </c>
      <c r="C14837" s="399" t="s">
        <v>74</v>
      </c>
      <c r="D14837" s="401">
        <v>14.05</v>
      </c>
    </row>
    <row r="14838" spans="1:4" x14ac:dyDescent="0.25">
      <c r="A14838" s="399">
        <v>39666</v>
      </c>
      <c r="B14838" s="400" t="s">
        <v>21754</v>
      </c>
      <c r="C14838" s="399" t="s">
        <v>74</v>
      </c>
      <c r="D14838" s="401">
        <v>64.69</v>
      </c>
    </row>
    <row r="14839" spans="1:4" x14ac:dyDescent="0.25">
      <c r="A14839" s="399">
        <v>39664</v>
      </c>
      <c r="B14839" s="400" t="s">
        <v>21755</v>
      </c>
      <c r="C14839" s="399" t="s">
        <v>74</v>
      </c>
      <c r="D14839" s="401">
        <v>31.7</v>
      </c>
    </row>
    <row r="14840" spans="1:4" x14ac:dyDescent="0.25">
      <c r="A14840" s="399">
        <v>39663</v>
      </c>
      <c r="B14840" s="400" t="s">
        <v>21756</v>
      </c>
      <c r="C14840" s="399" t="s">
        <v>74</v>
      </c>
      <c r="D14840" s="401">
        <v>25.35</v>
      </c>
    </row>
    <row r="14841" spans="1:4" x14ac:dyDescent="0.25">
      <c r="A14841" s="399">
        <v>39665</v>
      </c>
      <c r="B14841" s="400" t="s">
        <v>21757</v>
      </c>
      <c r="C14841" s="399" t="s">
        <v>74</v>
      </c>
      <c r="D14841" s="401">
        <v>53.49</v>
      </c>
    </row>
    <row r="14842" spans="1:4" x14ac:dyDescent="0.25">
      <c r="A14842" s="399">
        <v>7753</v>
      </c>
      <c r="B14842" s="400" t="s">
        <v>21117</v>
      </c>
      <c r="C14842" s="399" t="s">
        <v>74</v>
      </c>
      <c r="D14842" s="401">
        <v>518.58000000000004</v>
      </c>
    </row>
    <row r="14843" spans="1:4" x14ac:dyDescent="0.25">
      <c r="A14843" s="399">
        <v>13256</v>
      </c>
      <c r="B14843" s="400" t="s">
        <v>21118</v>
      </c>
      <c r="C14843" s="399" t="s">
        <v>74</v>
      </c>
      <c r="D14843" s="401">
        <v>726.47</v>
      </c>
    </row>
    <row r="14844" spans="1:4" x14ac:dyDescent="0.25">
      <c r="A14844" s="399">
        <v>7757</v>
      </c>
      <c r="B14844" s="400" t="s">
        <v>21119</v>
      </c>
      <c r="C14844" s="399" t="s">
        <v>74</v>
      </c>
      <c r="D14844" s="401">
        <v>774.52</v>
      </c>
    </row>
    <row r="14845" spans="1:4" x14ac:dyDescent="0.25">
      <c r="A14845" s="399">
        <v>7758</v>
      </c>
      <c r="B14845" s="400" t="s">
        <v>21120</v>
      </c>
      <c r="C14845" s="399" t="s">
        <v>74</v>
      </c>
      <c r="D14845" s="401">
        <v>1122.1099999999999</v>
      </c>
    </row>
    <row r="14846" spans="1:4" x14ac:dyDescent="0.25">
      <c r="A14846" s="399">
        <v>7759</v>
      </c>
      <c r="B14846" s="400" t="s">
        <v>21121</v>
      </c>
      <c r="C14846" s="399" t="s">
        <v>74</v>
      </c>
      <c r="D14846" s="401">
        <v>3109.38</v>
      </c>
    </row>
    <row r="14847" spans="1:4" x14ac:dyDescent="0.25">
      <c r="A14847" s="399">
        <v>40334</v>
      </c>
      <c r="B14847" s="400" t="s">
        <v>21122</v>
      </c>
      <c r="C14847" s="399" t="s">
        <v>74</v>
      </c>
      <c r="D14847" s="401">
        <v>121.82</v>
      </c>
    </row>
    <row r="14848" spans="1:4" x14ac:dyDescent="0.25">
      <c r="A14848" s="399">
        <v>7745</v>
      </c>
      <c r="B14848" s="400" t="s">
        <v>21123</v>
      </c>
      <c r="C14848" s="399" t="s">
        <v>74</v>
      </c>
      <c r="D14848" s="401">
        <v>137.47</v>
      </c>
    </row>
    <row r="14849" spans="1:4" x14ac:dyDescent="0.25">
      <c r="A14849" s="399">
        <v>7742</v>
      </c>
      <c r="B14849" s="400" t="s">
        <v>21124</v>
      </c>
      <c r="C14849" s="399" t="s">
        <v>74</v>
      </c>
      <c r="D14849" s="401">
        <v>362.56</v>
      </c>
    </row>
    <row r="14850" spans="1:4" x14ac:dyDescent="0.25">
      <c r="A14850" s="399">
        <v>7750</v>
      </c>
      <c r="B14850" s="400" t="s">
        <v>21125</v>
      </c>
      <c r="C14850" s="399" t="s">
        <v>74</v>
      </c>
      <c r="D14850" s="401">
        <v>442.58</v>
      </c>
    </row>
    <row r="14851" spans="1:4" x14ac:dyDescent="0.25">
      <c r="A14851" s="399">
        <v>7756</v>
      </c>
      <c r="B14851" s="400" t="s">
        <v>21126</v>
      </c>
      <c r="C14851" s="399" t="s">
        <v>74</v>
      </c>
      <c r="D14851" s="401">
        <v>508.52</v>
      </c>
    </row>
    <row r="14852" spans="1:4" x14ac:dyDescent="0.25">
      <c r="A14852" s="399">
        <v>7725</v>
      </c>
      <c r="B14852" s="400" t="s">
        <v>21127</v>
      </c>
      <c r="C14852" s="399" t="s">
        <v>74</v>
      </c>
      <c r="D14852" s="401">
        <v>266</v>
      </c>
    </row>
    <row r="14853" spans="1:4" x14ac:dyDescent="0.25">
      <c r="A14853" s="399">
        <v>7765</v>
      </c>
      <c r="B14853" s="400" t="s">
        <v>21128</v>
      </c>
      <c r="C14853" s="399" t="s">
        <v>74</v>
      </c>
      <c r="D14853" s="401">
        <v>569.99</v>
      </c>
    </row>
    <row r="14854" spans="1:4" x14ac:dyDescent="0.25">
      <c r="A14854" s="399">
        <v>12569</v>
      </c>
      <c r="B14854" s="400" t="s">
        <v>21129</v>
      </c>
      <c r="C14854" s="399" t="s">
        <v>74</v>
      </c>
      <c r="D14854" s="401">
        <v>786.82</v>
      </c>
    </row>
    <row r="14855" spans="1:4" x14ac:dyDescent="0.25">
      <c r="A14855" s="399">
        <v>7766</v>
      </c>
      <c r="B14855" s="400" t="s">
        <v>21130</v>
      </c>
      <c r="C14855" s="399" t="s">
        <v>74</v>
      </c>
      <c r="D14855" s="401">
        <v>835.99</v>
      </c>
    </row>
    <row r="14856" spans="1:4" x14ac:dyDescent="0.25">
      <c r="A14856" s="399">
        <v>7767</v>
      </c>
      <c r="B14856" s="400" t="s">
        <v>21131</v>
      </c>
      <c r="C14856" s="399" t="s">
        <v>74</v>
      </c>
      <c r="D14856" s="401">
        <v>1200.3499999999999</v>
      </c>
    </row>
    <row r="14857" spans="1:4" x14ac:dyDescent="0.25">
      <c r="A14857" s="399">
        <v>7727</v>
      </c>
      <c r="B14857" s="400" t="s">
        <v>21132</v>
      </c>
      <c r="C14857" s="399" t="s">
        <v>74</v>
      </c>
      <c r="D14857" s="401">
        <v>3487.05</v>
      </c>
    </row>
    <row r="14858" spans="1:4" x14ac:dyDescent="0.25">
      <c r="A14858" s="399">
        <v>7760</v>
      </c>
      <c r="B14858" s="400" t="s">
        <v>21133</v>
      </c>
      <c r="C14858" s="399" t="s">
        <v>74</v>
      </c>
      <c r="D14858" s="401">
        <v>138.58000000000001</v>
      </c>
    </row>
    <row r="14859" spans="1:4" x14ac:dyDescent="0.25">
      <c r="A14859" s="399">
        <v>7761</v>
      </c>
      <c r="B14859" s="400" t="s">
        <v>21134</v>
      </c>
      <c r="C14859" s="399" t="s">
        <v>74</v>
      </c>
      <c r="D14859" s="401">
        <v>145.29</v>
      </c>
    </row>
    <row r="14860" spans="1:4" x14ac:dyDescent="0.25">
      <c r="A14860" s="399">
        <v>7752</v>
      </c>
      <c r="B14860" s="400" t="s">
        <v>21135</v>
      </c>
      <c r="C14860" s="399" t="s">
        <v>74</v>
      </c>
      <c r="D14860" s="401">
        <v>176.58</v>
      </c>
    </row>
    <row r="14861" spans="1:4" x14ac:dyDescent="0.25">
      <c r="A14861" s="399">
        <v>7762</v>
      </c>
      <c r="B14861" s="400" t="s">
        <v>21136</v>
      </c>
      <c r="C14861" s="399" t="s">
        <v>74</v>
      </c>
      <c r="D14861" s="401">
        <v>230.79</v>
      </c>
    </row>
    <row r="14862" spans="1:4" x14ac:dyDescent="0.25">
      <c r="A14862" s="399">
        <v>7722</v>
      </c>
      <c r="B14862" s="400" t="s">
        <v>21137</v>
      </c>
      <c r="C14862" s="399" t="s">
        <v>74</v>
      </c>
      <c r="D14862" s="401">
        <v>353.17</v>
      </c>
    </row>
    <row r="14863" spans="1:4" x14ac:dyDescent="0.25">
      <c r="A14863" s="399">
        <v>7763</v>
      </c>
      <c r="B14863" s="400" t="s">
        <v>21138</v>
      </c>
      <c r="C14863" s="399" t="s">
        <v>74</v>
      </c>
      <c r="D14863" s="401">
        <v>430.29</v>
      </c>
    </row>
    <row r="14864" spans="1:4" x14ac:dyDescent="0.25">
      <c r="A14864" s="399">
        <v>7764</v>
      </c>
      <c r="B14864" s="400" t="s">
        <v>21139</v>
      </c>
      <c r="C14864" s="399" t="s">
        <v>74</v>
      </c>
      <c r="D14864" s="401">
        <v>514.11</v>
      </c>
    </row>
    <row r="14865" spans="1:4" x14ac:dyDescent="0.25">
      <c r="A14865" s="399">
        <v>12572</v>
      </c>
      <c r="B14865" s="400" t="s">
        <v>21140</v>
      </c>
      <c r="C14865" s="399" t="s">
        <v>74</v>
      </c>
      <c r="D14865" s="401">
        <v>726.47</v>
      </c>
    </row>
    <row r="14866" spans="1:4" x14ac:dyDescent="0.25">
      <c r="A14866" s="399">
        <v>12573</v>
      </c>
      <c r="B14866" s="400" t="s">
        <v>21141</v>
      </c>
      <c r="C14866" s="399" t="s">
        <v>74</v>
      </c>
      <c r="D14866" s="401">
        <v>955.58</v>
      </c>
    </row>
    <row r="14867" spans="1:4" x14ac:dyDescent="0.25">
      <c r="A14867" s="399">
        <v>12574</v>
      </c>
      <c r="B14867" s="400" t="s">
        <v>21142</v>
      </c>
      <c r="C14867" s="399" t="s">
        <v>74</v>
      </c>
      <c r="D14867" s="401">
        <v>1155.42</v>
      </c>
    </row>
    <row r="14868" spans="1:4" x14ac:dyDescent="0.25">
      <c r="A14868" s="399">
        <v>12575</v>
      </c>
      <c r="B14868" s="400" t="s">
        <v>21143</v>
      </c>
      <c r="C14868" s="399" t="s">
        <v>74</v>
      </c>
      <c r="D14868" s="401">
        <v>1754.7</v>
      </c>
    </row>
    <row r="14869" spans="1:4" x14ac:dyDescent="0.25">
      <c r="A14869" s="399">
        <v>12576</v>
      </c>
      <c r="B14869" s="400" t="s">
        <v>21144</v>
      </c>
      <c r="C14869" s="399" t="s">
        <v>74</v>
      </c>
      <c r="D14869" s="401">
        <v>212.35</v>
      </c>
    </row>
    <row r="14870" spans="1:4" x14ac:dyDescent="0.25">
      <c r="A14870" s="399">
        <v>12577</v>
      </c>
      <c r="B14870" s="400" t="s">
        <v>21145</v>
      </c>
      <c r="C14870" s="399" t="s">
        <v>74</v>
      </c>
      <c r="D14870" s="401">
        <v>286.11</v>
      </c>
    </row>
    <row r="14871" spans="1:4" x14ac:dyDescent="0.25">
      <c r="A14871" s="399">
        <v>12578</v>
      </c>
      <c r="B14871" s="400" t="s">
        <v>21146</v>
      </c>
      <c r="C14871" s="399" t="s">
        <v>74</v>
      </c>
      <c r="D14871" s="401">
        <v>346.47</v>
      </c>
    </row>
    <row r="14872" spans="1:4" x14ac:dyDescent="0.25">
      <c r="A14872" s="399">
        <v>12579</v>
      </c>
      <c r="B14872" s="400" t="s">
        <v>21147</v>
      </c>
      <c r="C14872" s="399" t="s">
        <v>74</v>
      </c>
      <c r="D14872" s="401">
        <v>596.82000000000005</v>
      </c>
    </row>
    <row r="14873" spans="1:4" x14ac:dyDescent="0.25">
      <c r="A14873" s="399">
        <v>12580</v>
      </c>
      <c r="B14873" s="400" t="s">
        <v>21148</v>
      </c>
      <c r="C14873" s="399" t="s">
        <v>74</v>
      </c>
      <c r="D14873" s="401">
        <v>621.85</v>
      </c>
    </row>
    <row r="14874" spans="1:4" x14ac:dyDescent="0.25">
      <c r="A14874" s="399">
        <v>12581</v>
      </c>
      <c r="B14874" s="400" t="s">
        <v>21149</v>
      </c>
      <c r="C14874" s="399" t="s">
        <v>74</v>
      </c>
      <c r="D14874" s="401">
        <v>666.11</v>
      </c>
    </row>
    <row r="14875" spans="1:4" x14ac:dyDescent="0.25">
      <c r="A14875" s="399">
        <v>7720</v>
      </c>
      <c r="B14875" s="400" t="s">
        <v>21150</v>
      </c>
      <c r="C14875" s="399" t="s">
        <v>74</v>
      </c>
      <c r="D14875" s="401">
        <v>1041.6400000000001</v>
      </c>
    </row>
    <row r="14876" spans="1:4" x14ac:dyDescent="0.25">
      <c r="A14876" s="399">
        <v>40335</v>
      </c>
      <c r="B14876" s="400" t="s">
        <v>21151</v>
      </c>
      <c r="C14876" s="399" t="s">
        <v>74</v>
      </c>
      <c r="D14876" s="401">
        <v>217.94</v>
      </c>
    </row>
    <row r="14877" spans="1:4" x14ac:dyDescent="0.25">
      <c r="A14877" s="399">
        <v>7740</v>
      </c>
      <c r="B14877" s="400" t="s">
        <v>21152</v>
      </c>
      <c r="C14877" s="399" t="s">
        <v>74</v>
      </c>
      <c r="D14877" s="401">
        <v>223.52</v>
      </c>
    </row>
    <row r="14878" spans="1:4" x14ac:dyDescent="0.25">
      <c r="A14878" s="399">
        <v>7741</v>
      </c>
      <c r="B14878" s="400" t="s">
        <v>21153</v>
      </c>
      <c r="C14878" s="399" t="s">
        <v>74</v>
      </c>
      <c r="D14878" s="401">
        <v>413.52</v>
      </c>
    </row>
    <row r="14879" spans="1:4" x14ac:dyDescent="0.25">
      <c r="A14879" s="399">
        <v>7774</v>
      </c>
      <c r="B14879" s="400" t="s">
        <v>21154</v>
      </c>
      <c r="C14879" s="399" t="s">
        <v>74</v>
      </c>
      <c r="D14879" s="401">
        <v>507.41</v>
      </c>
    </row>
    <row r="14880" spans="1:4" x14ac:dyDescent="0.25">
      <c r="A14880" s="399">
        <v>7744</v>
      </c>
      <c r="B14880" s="400" t="s">
        <v>21155</v>
      </c>
      <c r="C14880" s="399" t="s">
        <v>74</v>
      </c>
      <c r="D14880" s="401">
        <v>662.76</v>
      </c>
    </row>
    <row r="14881" spans="1:4" x14ac:dyDescent="0.25">
      <c r="A14881" s="399">
        <v>7773</v>
      </c>
      <c r="B14881" s="400" t="s">
        <v>21156</v>
      </c>
      <c r="C14881" s="399" t="s">
        <v>74</v>
      </c>
      <c r="D14881" s="401">
        <v>677.4</v>
      </c>
    </row>
    <row r="14882" spans="1:4" x14ac:dyDescent="0.25">
      <c r="A14882" s="399">
        <v>7754</v>
      </c>
      <c r="B14882" s="400" t="s">
        <v>21157</v>
      </c>
      <c r="C14882" s="399" t="s">
        <v>74</v>
      </c>
      <c r="D14882" s="401">
        <v>1027.1099999999999</v>
      </c>
    </row>
    <row r="14883" spans="1:4" x14ac:dyDescent="0.25">
      <c r="A14883" s="399">
        <v>7735</v>
      </c>
      <c r="B14883" s="400" t="s">
        <v>21158</v>
      </c>
      <c r="C14883" s="399" t="s">
        <v>74</v>
      </c>
      <c r="D14883" s="401">
        <v>1330</v>
      </c>
    </row>
    <row r="14884" spans="1:4" x14ac:dyDescent="0.25">
      <c r="A14884" s="399">
        <v>7755</v>
      </c>
      <c r="B14884" s="400" t="s">
        <v>21159</v>
      </c>
      <c r="C14884" s="399" t="s">
        <v>74</v>
      </c>
      <c r="D14884" s="401">
        <v>263.76</v>
      </c>
    </row>
    <row r="14885" spans="1:4" x14ac:dyDescent="0.25">
      <c r="A14885" s="399">
        <v>7776</v>
      </c>
      <c r="B14885" s="400" t="s">
        <v>21160</v>
      </c>
      <c r="C14885" s="399" t="s">
        <v>74</v>
      </c>
      <c r="D14885" s="401">
        <v>549.88</v>
      </c>
    </row>
    <row r="14886" spans="1:4" x14ac:dyDescent="0.25">
      <c r="A14886" s="399">
        <v>7743</v>
      </c>
      <c r="B14886" s="400" t="s">
        <v>21161</v>
      </c>
      <c r="C14886" s="399" t="s">
        <v>74</v>
      </c>
      <c r="D14886" s="401">
        <v>582.29</v>
      </c>
    </row>
    <row r="14887" spans="1:4" x14ac:dyDescent="0.25">
      <c r="A14887" s="399">
        <v>7733</v>
      </c>
      <c r="B14887" s="400" t="s">
        <v>21162</v>
      </c>
      <c r="C14887" s="399" t="s">
        <v>74</v>
      </c>
      <c r="D14887" s="401">
        <v>760</v>
      </c>
    </row>
    <row r="14888" spans="1:4" x14ac:dyDescent="0.25">
      <c r="A14888" s="399">
        <v>7775</v>
      </c>
      <c r="B14888" s="400" t="s">
        <v>21163</v>
      </c>
      <c r="C14888" s="399" t="s">
        <v>74</v>
      </c>
      <c r="D14888" s="401">
        <v>832.64</v>
      </c>
    </row>
    <row r="14889" spans="1:4" x14ac:dyDescent="0.25">
      <c r="A14889" s="399">
        <v>7734</v>
      </c>
      <c r="B14889" s="400" t="s">
        <v>21164</v>
      </c>
      <c r="C14889" s="399" t="s">
        <v>74</v>
      </c>
      <c r="D14889" s="401">
        <v>1179.1099999999999</v>
      </c>
    </row>
    <row r="14890" spans="1:4" x14ac:dyDescent="0.25">
      <c r="A14890" s="399">
        <v>7714</v>
      </c>
      <c r="B14890" s="400" t="s">
        <v>21165</v>
      </c>
      <c r="C14890" s="399" t="s">
        <v>74</v>
      </c>
      <c r="D14890" s="401">
        <v>164.29</v>
      </c>
    </row>
    <row r="14891" spans="1:4" x14ac:dyDescent="0.25">
      <c r="A14891" s="399">
        <v>37449</v>
      </c>
      <c r="B14891" s="400" t="s">
        <v>21166</v>
      </c>
      <c r="C14891" s="399" t="s">
        <v>74</v>
      </c>
      <c r="D14891" s="401">
        <v>40.43</v>
      </c>
    </row>
    <row r="14892" spans="1:4" x14ac:dyDescent="0.25">
      <c r="A14892" s="399">
        <v>37450</v>
      </c>
      <c r="B14892" s="400" t="s">
        <v>21167</v>
      </c>
      <c r="C14892" s="399" t="s">
        <v>74</v>
      </c>
      <c r="D14892" s="401">
        <v>56.6</v>
      </c>
    </row>
    <row r="14893" spans="1:4" x14ac:dyDescent="0.25">
      <c r="A14893" s="399">
        <v>37451</v>
      </c>
      <c r="B14893" s="400" t="s">
        <v>21168</v>
      </c>
      <c r="C14893" s="399" t="s">
        <v>74</v>
      </c>
      <c r="D14893" s="401">
        <v>79.02</v>
      </c>
    </row>
    <row r="14894" spans="1:4" x14ac:dyDescent="0.25">
      <c r="A14894" s="399">
        <v>37452</v>
      </c>
      <c r="B14894" s="400" t="s">
        <v>21169</v>
      </c>
      <c r="C14894" s="399" t="s">
        <v>74</v>
      </c>
      <c r="D14894" s="401">
        <v>114.86</v>
      </c>
    </row>
    <row r="14895" spans="1:4" x14ac:dyDescent="0.25">
      <c r="A14895" s="399">
        <v>37453</v>
      </c>
      <c r="B14895" s="400" t="s">
        <v>21170</v>
      </c>
      <c r="C14895" s="399" t="s">
        <v>74</v>
      </c>
      <c r="D14895" s="401">
        <v>132.27000000000001</v>
      </c>
    </row>
    <row r="14896" spans="1:4" x14ac:dyDescent="0.25">
      <c r="A14896" s="399">
        <v>7778</v>
      </c>
      <c r="B14896" s="400" t="s">
        <v>21171</v>
      </c>
      <c r="C14896" s="399" t="s">
        <v>74</v>
      </c>
      <c r="D14896" s="401">
        <v>49.62</v>
      </c>
    </row>
    <row r="14897" spans="1:4" x14ac:dyDescent="0.25">
      <c r="A14897" s="399">
        <v>7796</v>
      </c>
      <c r="B14897" s="400" t="s">
        <v>21172</v>
      </c>
      <c r="C14897" s="399" t="s">
        <v>74</v>
      </c>
      <c r="D14897" s="401">
        <v>68</v>
      </c>
    </row>
    <row r="14898" spans="1:4" x14ac:dyDescent="0.25">
      <c r="A14898" s="399">
        <v>7781</v>
      </c>
      <c r="B14898" s="400" t="s">
        <v>21173</v>
      </c>
      <c r="C14898" s="399" t="s">
        <v>74</v>
      </c>
      <c r="D14898" s="401">
        <v>80.349999999999994</v>
      </c>
    </row>
    <row r="14899" spans="1:4" x14ac:dyDescent="0.25">
      <c r="A14899" s="399">
        <v>7795</v>
      </c>
      <c r="B14899" s="400" t="s">
        <v>21174</v>
      </c>
      <c r="C14899" s="399" t="s">
        <v>74</v>
      </c>
      <c r="D14899" s="401">
        <v>119.59</v>
      </c>
    </row>
    <row r="14900" spans="1:4" x14ac:dyDescent="0.25">
      <c r="A14900" s="399">
        <v>7791</v>
      </c>
      <c r="B14900" s="400" t="s">
        <v>21175</v>
      </c>
      <c r="C14900" s="399" t="s">
        <v>74</v>
      </c>
      <c r="D14900" s="401">
        <v>143.16</v>
      </c>
    </row>
    <row r="14901" spans="1:4" x14ac:dyDescent="0.25">
      <c r="A14901" s="399">
        <v>7783</v>
      </c>
      <c r="B14901" s="400" t="s">
        <v>21176</v>
      </c>
      <c r="C14901" s="399" t="s">
        <v>74</v>
      </c>
      <c r="D14901" s="401">
        <v>50.73</v>
      </c>
    </row>
    <row r="14902" spans="1:4" x14ac:dyDescent="0.25">
      <c r="A14902" s="399">
        <v>7790</v>
      </c>
      <c r="B14902" s="400" t="s">
        <v>21177</v>
      </c>
      <c r="C14902" s="399" t="s">
        <v>74</v>
      </c>
      <c r="D14902" s="401">
        <v>79.94</v>
      </c>
    </row>
    <row r="14903" spans="1:4" x14ac:dyDescent="0.25">
      <c r="A14903" s="399">
        <v>7785</v>
      </c>
      <c r="B14903" s="400" t="s">
        <v>21178</v>
      </c>
      <c r="C14903" s="399" t="s">
        <v>74</v>
      </c>
      <c r="D14903" s="401">
        <v>88.21</v>
      </c>
    </row>
    <row r="14904" spans="1:4" x14ac:dyDescent="0.25">
      <c r="A14904" s="399">
        <v>7792</v>
      </c>
      <c r="B14904" s="400" t="s">
        <v>21179</v>
      </c>
      <c r="C14904" s="399" t="s">
        <v>74</v>
      </c>
      <c r="D14904" s="401">
        <v>125.11</v>
      </c>
    </row>
    <row r="14905" spans="1:4" x14ac:dyDescent="0.25">
      <c r="A14905" s="399">
        <v>7793</v>
      </c>
      <c r="B14905" s="400" t="s">
        <v>21180</v>
      </c>
      <c r="C14905" s="399" t="s">
        <v>74</v>
      </c>
      <c r="D14905" s="401">
        <v>147.76</v>
      </c>
    </row>
    <row r="14906" spans="1:4" x14ac:dyDescent="0.25">
      <c r="A14906" s="399">
        <v>13159</v>
      </c>
      <c r="B14906" s="400" t="s">
        <v>21181</v>
      </c>
      <c r="C14906" s="399" t="s">
        <v>74</v>
      </c>
      <c r="D14906" s="401">
        <v>128.63999999999999</v>
      </c>
    </row>
    <row r="14907" spans="1:4" x14ac:dyDescent="0.25">
      <c r="A14907" s="399">
        <v>13168</v>
      </c>
      <c r="B14907" s="400" t="s">
        <v>21182</v>
      </c>
      <c r="C14907" s="399" t="s">
        <v>74</v>
      </c>
      <c r="D14907" s="401">
        <v>156.21</v>
      </c>
    </row>
    <row r="14908" spans="1:4" x14ac:dyDescent="0.25">
      <c r="A14908" s="399">
        <v>13173</v>
      </c>
      <c r="B14908" s="400" t="s">
        <v>21183</v>
      </c>
      <c r="C14908" s="399" t="s">
        <v>74</v>
      </c>
      <c r="D14908" s="401">
        <v>211.35</v>
      </c>
    </row>
    <row r="14909" spans="1:4" x14ac:dyDescent="0.25">
      <c r="A14909" s="399">
        <v>12583</v>
      </c>
      <c r="B14909" s="400" t="s">
        <v>21184</v>
      </c>
      <c r="C14909" s="399" t="s">
        <v>74</v>
      </c>
      <c r="D14909" s="401">
        <v>42.27</v>
      </c>
    </row>
    <row r="14910" spans="1:4" x14ac:dyDescent="0.25">
      <c r="A14910" s="399">
        <v>12584</v>
      </c>
      <c r="B14910" s="400" t="s">
        <v>21185</v>
      </c>
      <c r="C14910" s="399" t="s">
        <v>74</v>
      </c>
      <c r="D14910" s="401">
        <v>55.13</v>
      </c>
    </row>
    <row r="14911" spans="1:4" x14ac:dyDescent="0.25">
      <c r="A14911" s="399">
        <v>12613</v>
      </c>
      <c r="B14911" s="400" t="s">
        <v>21186</v>
      </c>
      <c r="C14911" s="399" t="s">
        <v>16729</v>
      </c>
      <c r="D14911" s="401">
        <v>19.28</v>
      </c>
    </row>
    <row r="14912" spans="1:4" x14ac:dyDescent="0.25">
      <c r="A14912" s="399">
        <v>1031</v>
      </c>
      <c r="B14912" s="400" t="s">
        <v>21187</v>
      </c>
      <c r="C14912" s="399" t="s">
        <v>16729</v>
      </c>
      <c r="D14912" s="401">
        <v>15.29</v>
      </c>
    </row>
    <row r="14913" spans="1:4" x14ac:dyDescent="0.25">
      <c r="A14913" s="399">
        <v>39707</v>
      </c>
      <c r="B14913" s="400" t="s">
        <v>21188</v>
      </c>
      <c r="C14913" s="399" t="s">
        <v>74</v>
      </c>
      <c r="D14913" s="401">
        <v>4.59</v>
      </c>
    </row>
    <row r="14914" spans="1:4" x14ac:dyDescent="0.25">
      <c r="A14914" s="399">
        <v>39708</v>
      </c>
      <c r="B14914" s="400" t="s">
        <v>21189</v>
      </c>
      <c r="C14914" s="399" t="s">
        <v>74</v>
      </c>
      <c r="D14914" s="401">
        <v>4.45</v>
      </c>
    </row>
    <row r="14915" spans="1:4" x14ac:dyDescent="0.25">
      <c r="A14915" s="399">
        <v>39710</v>
      </c>
      <c r="B14915" s="400" t="s">
        <v>21190</v>
      </c>
      <c r="C14915" s="399" t="s">
        <v>74</v>
      </c>
      <c r="D14915" s="401">
        <v>3.13</v>
      </c>
    </row>
    <row r="14916" spans="1:4" x14ac:dyDescent="0.25">
      <c r="A14916" s="399">
        <v>39709</v>
      </c>
      <c r="B14916" s="400" t="s">
        <v>21191</v>
      </c>
      <c r="C14916" s="399" t="s">
        <v>74</v>
      </c>
      <c r="D14916" s="401">
        <v>4.34</v>
      </c>
    </row>
    <row r="14917" spans="1:4" x14ac:dyDescent="0.25">
      <c r="A14917" s="399">
        <v>39711</v>
      </c>
      <c r="B14917" s="400" t="s">
        <v>21192</v>
      </c>
      <c r="C14917" s="399" t="s">
        <v>74</v>
      </c>
      <c r="D14917" s="401">
        <v>4.88</v>
      </c>
    </row>
    <row r="14918" spans="1:4" x14ac:dyDescent="0.25">
      <c r="A14918" s="399">
        <v>39714</v>
      </c>
      <c r="B14918" s="400" t="s">
        <v>21193</v>
      </c>
      <c r="C14918" s="399" t="s">
        <v>74</v>
      </c>
      <c r="D14918" s="401">
        <v>3.09</v>
      </c>
    </row>
    <row r="14919" spans="1:4" x14ac:dyDescent="0.25">
      <c r="A14919" s="399">
        <v>39712</v>
      </c>
      <c r="B14919" s="400" t="s">
        <v>21194</v>
      </c>
      <c r="C14919" s="399" t="s">
        <v>74</v>
      </c>
      <c r="D14919" s="401">
        <v>1.71</v>
      </c>
    </row>
    <row r="14920" spans="1:4" x14ac:dyDescent="0.25">
      <c r="A14920" s="399">
        <v>39713</v>
      </c>
      <c r="B14920" s="400" t="s">
        <v>21195</v>
      </c>
      <c r="C14920" s="399" t="s">
        <v>74</v>
      </c>
      <c r="D14920" s="401">
        <v>1.35</v>
      </c>
    </row>
    <row r="14921" spans="1:4" x14ac:dyDescent="0.25">
      <c r="A14921" s="399">
        <v>39715</v>
      </c>
      <c r="B14921" s="400" t="s">
        <v>21196</v>
      </c>
      <c r="C14921" s="399" t="s">
        <v>74</v>
      </c>
      <c r="D14921" s="401">
        <v>2.2000000000000002</v>
      </c>
    </row>
    <row r="14922" spans="1:4" x14ac:dyDescent="0.25">
      <c r="A14922" s="399">
        <v>39716</v>
      </c>
      <c r="B14922" s="400" t="s">
        <v>21197</v>
      </c>
      <c r="C14922" s="399" t="s">
        <v>74</v>
      </c>
      <c r="D14922" s="401">
        <v>1.67</v>
      </c>
    </row>
    <row r="14923" spans="1:4" x14ac:dyDescent="0.25">
      <c r="A14923" s="399">
        <v>39718</v>
      </c>
      <c r="B14923" s="400" t="s">
        <v>21198</v>
      </c>
      <c r="C14923" s="399" t="s">
        <v>74</v>
      </c>
      <c r="D14923" s="401">
        <v>2.85</v>
      </c>
    </row>
    <row r="14924" spans="1:4" x14ac:dyDescent="0.25">
      <c r="A14924" s="399">
        <v>9813</v>
      </c>
      <c r="B14924" s="400" t="s">
        <v>21199</v>
      </c>
      <c r="C14924" s="399" t="s">
        <v>74</v>
      </c>
      <c r="D14924" s="401">
        <v>5.51</v>
      </c>
    </row>
    <row r="14925" spans="1:4" x14ac:dyDescent="0.25">
      <c r="A14925" s="399">
        <v>9815</v>
      </c>
      <c r="B14925" s="400" t="s">
        <v>21200</v>
      </c>
      <c r="C14925" s="399" t="s">
        <v>74</v>
      </c>
      <c r="D14925" s="401">
        <v>10.88</v>
      </c>
    </row>
    <row r="14926" spans="1:4" x14ac:dyDescent="0.25">
      <c r="A14926" s="399">
        <v>44543</v>
      </c>
      <c r="B14926" s="400" t="s">
        <v>21201</v>
      </c>
      <c r="C14926" s="399" t="s">
        <v>74</v>
      </c>
      <c r="D14926" s="401">
        <v>5414.49</v>
      </c>
    </row>
    <row r="14927" spans="1:4" x14ac:dyDescent="0.25">
      <c r="A14927" s="399">
        <v>44526</v>
      </c>
      <c r="B14927" s="400" t="s">
        <v>21202</v>
      </c>
      <c r="C14927" s="399" t="s">
        <v>74</v>
      </c>
      <c r="D14927" s="401">
        <v>132.69999999999999</v>
      </c>
    </row>
    <row r="14928" spans="1:4" x14ac:dyDescent="0.25">
      <c r="A14928" s="399">
        <v>44545</v>
      </c>
      <c r="B14928" s="400" t="s">
        <v>21203</v>
      </c>
      <c r="C14928" s="399" t="s">
        <v>74</v>
      </c>
      <c r="D14928" s="401">
        <v>284.85000000000002</v>
      </c>
    </row>
    <row r="14929" spans="1:4" x14ac:dyDescent="0.25">
      <c r="A14929" s="399">
        <v>44525</v>
      </c>
      <c r="B14929" s="400" t="s">
        <v>21204</v>
      </c>
      <c r="C14929" s="399" t="s">
        <v>74</v>
      </c>
      <c r="D14929" s="401">
        <v>4910.91</v>
      </c>
    </row>
    <row r="14930" spans="1:4" x14ac:dyDescent="0.25">
      <c r="A14930" s="399">
        <v>44547</v>
      </c>
      <c r="B14930" s="400" t="s">
        <v>21205</v>
      </c>
      <c r="C14930" s="399" t="s">
        <v>74</v>
      </c>
      <c r="D14930" s="401">
        <v>444.04</v>
      </c>
    </row>
    <row r="14931" spans="1:4" x14ac:dyDescent="0.25">
      <c r="A14931" s="399">
        <v>44519</v>
      </c>
      <c r="B14931" s="400" t="s">
        <v>21206</v>
      </c>
      <c r="C14931" s="399" t="s">
        <v>74</v>
      </c>
      <c r="D14931" s="401">
        <v>1088.01</v>
      </c>
    </row>
    <row r="14932" spans="1:4" x14ac:dyDescent="0.25">
      <c r="A14932" s="399">
        <v>44520</v>
      </c>
      <c r="B14932" s="400" t="s">
        <v>21207</v>
      </c>
      <c r="C14932" s="399" t="s">
        <v>74</v>
      </c>
      <c r="D14932" s="401">
        <v>1752.39</v>
      </c>
    </row>
    <row r="14933" spans="1:4" x14ac:dyDescent="0.25">
      <c r="A14933" s="399">
        <v>44521</v>
      </c>
      <c r="B14933" s="400" t="s">
        <v>21758</v>
      </c>
      <c r="C14933" s="399" t="s">
        <v>74</v>
      </c>
      <c r="D14933" s="401">
        <v>28.27</v>
      </c>
    </row>
    <row r="14934" spans="1:4" x14ac:dyDescent="0.25">
      <c r="A14934" s="399">
        <v>44522</v>
      </c>
      <c r="B14934" s="400" t="s">
        <v>21208</v>
      </c>
      <c r="C14934" s="399" t="s">
        <v>74</v>
      </c>
      <c r="D14934" s="401">
        <v>3076.55</v>
      </c>
    </row>
    <row r="14935" spans="1:4" x14ac:dyDescent="0.25">
      <c r="A14935" s="399">
        <v>44523</v>
      </c>
      <c r="B14935" s="400" t="s">
        <v>21209</v>
      </c>
      <c r="C14935" s="399" t="s">
        <v>74</v>
      </c>
      <c r="D14935" s="401">
        <v>4575.7</v>
      </c>
    </row>
    <row r="14936" spans="1:4" x14ac:dyDescent="0.25">
      <c r="A14936" s="399">
        <v>44527</v>
      </c>
      <c r="B14936" s="400" t="s">
        <v>21210</v>
      </c>
      <c r="C14936" s="399" t="s">
        <v>74</v>
      </c>
      <c r="D14936" s="401">
        <v>2294.59</v>
      </c>
    </row>
    <row r="14937" spans="1:4" x14ac:dyDescent="0.25">
      <c r="A14937" s="399">
        <v>44524</v>
      </c>
      <c r="B14937" s="400" t="s">
        <v>21211</v>
      </c>
      <c r="C14937" s="399" t="s">
        <v>74</v>
      </c>
      <c r="D14937" s="401">
        <v>63.22</v>
      </c>
    </row>
    <row r="14938" spans="1:4" x14ac:dyDescent="0.25">
      <c r="A14938" s="399">
        <v>44542</v>
      </c>
      <c r="B14938" s="400" t="s">
        <v>21212</v>
      </c>
      <c r="C14938" s="399" t="s">
        <v>74</v>
      </c>
      <c r="D14938" s="401">
        <v>2993.68</v>
      </c>
    </row>
    <row r="14939" spans="1:4" x14ac:dyDescent="0.25">
      <c r="A14939" s="399">
        <v>9877</v>
      </c>
      <c r="B14939" s="400" t="s">
        <v>21213</v>
      </c>
      <c r="C14939" s="399" t="s">
        <v>74</v>
      </c>
      <c r="D14939" s="401">
        <v>130.27000000000001</v>
      </c>
    </row>
    <row r="14940" spans="1:4" x14ac:dyDescent="0.25">
      <c r="A14940" s="399">
        <v>9878</v>
      </c>
      <c r="B14940" s="400" t="s">
        <v>21214</v>
      </c>
      <c r="C14940" s="399" t="s">
        <v>74</v>
      </c>
      <c r="D14940" s="401">
        <v>160.37</v>
      </c>
    </row>
    <row r="14941" spans="1:4" x14ac:dyDescent="0.25">
      <c r="A14941" s="399">
        <v>41986</v>
      </c>
      <c r="B14941" s="400" t="s">
        <v>21215</v>
      </c>
      <c r="C14941" s="399" t="s">
        <v>74</v>
      </c>
      <c r="D14941" s="401">
        <v>3585.02</v>
      </c>
    </row>
    <row r="14942" spans="1:4" x14ac:dyDescent="0.25">
      <c r="A14942" s="399">
        <v>43422</v>
      </c>
      <c r="B14942" s="400" t="s">
        <v>21216</v>
      </c>
      <c r="C14942" s="399" t="s">
        <v>74</v>
      </c>
      <c r="D14942" s="401">
        <v>4396.67</v>
      </c>
    </row>
    <row r="14943" spans="1:4" x14ac:dyDescent="0.25">
      <c r="A14943" s="399">
        <v>41987</v>
      </c>
      <c r="B14943" s="400" t="s">
        <v>21217</v>
      </c>
      <c r="C14943" s="399" t="s">
        <v>74</v>
      </c>
      <c r="D14943" s="401">
        <v>5096.1099999999997</v>
      </c>
    </row>
    <row r="14944" spans="1:4" x14ac:dyDescent="0.25">
      <c r="A14944" s="399">
        <v>41988</v>
      </c>
      <c r="B14944" s="400" t="s">
        <v>21218</v>
      </c>
      <c r="C14944" s="399" t="s">
        <v>74</v>
      </c>
      <c r="D14944" s="401">
        <v>6731.24</v>
      </c>
    </row>
    <row r="14945" spans="1:4" x14ac:dyDescent="0.25">
      <c r="A14945" s="399">
        <v>41697</v>
      </c>
      <c r="B14945" s="400" t="s">
        <v>21219</v>
      </c>
      <c r="C14945" s="399" t="s">
        <v>74</v>
      </c>
      <c r="D14945" s="401">
        <v>1193.0899999999999</v>
      </c>
    </row>
    <row r="14946" spans="1:4" x14ac:dyDescent="0.25">
      <c r="A14946" s="399">
        <v>41985</v>
      </c>
      <c r="B14946" s="400" t="s">
        <v>21220</v>
      </c>
      <c r="C14946" s="399" t="s">
        <v>74</v>
      </c>
      <c r="D14946" s="401">
        <v>1661.66</v>
      </c>
    </row>
    <row r="14947" spans="1:4" x14ac:dyDescent="0.25">
      <c r="A14947" s="399">
        <v>41699</v>
      </c>
      <c r="B14947" s="400" t="s">
        <v>21221</v>
      </c>
      <c r="C14947" s="399" t="s">
        <v>74</v>
      </c>
      <c r="D14947" s="401">
        <v>2366.11</v>
      </c>
    </row>
    <row r="14948" spans="1:4" x14ac:dyDescent="0.25">
      <c r="A14948" s="399">
        <v>38053</v>
      </c>
      <c r="B14948" s="400" t="s">
        <v>21222</v>
      </c>
      <c r="C14948" s="399" t="s">
        <v>74</v>
      </c>
      <c r="D14948" s="401">
        <v>25.05</v>
      </c>
    </row>
    <row r="14949" spans="1:4" x14ac:dyDescent="0.25">
      <c r="A14949" s="399">
        <v>38054</v>
      </c>
      <c r="B14949" s="400" t="s">
        <v>21223</v>
      </c>
      <c r="C14949" s="399" t="s">
        <v>74</v>
      </c>
      <c r="D14949" s="401">
        <v>43.06</v>
      </c>
    </row>
    <row r="14950" spans="1:4" x14ac:dyDescent="0.25">
      <c r="A14950" s="399">
        <v>38052</v>
      </c>
      <c r="B14950" s="400" t="s">
        <v>21224</v>
      </c>
      <c r="C14950" s="399" t="s">
        <v>74</v>
      </c>
      <c r="D14950" s="401">
        <v>12.13</v>
      </c>
    </row>
    <row r="14951" spans="1:4" x14ac:dyDescent="0.25">
      <c r="A14951" s="399">
        <v>38051</v>
      </c>
      <c r="B14951" s="400" t="s">
        <v>21225</v>
      </c>
      <c r="C14951" s="399" t="s">
        <v>74</v>
      </c>
      <c r="D14951" s="401">
        <v>7.56</v>
      </c>
    </row>
    <row r="14952" spans="1:4" x14ac:dyDescent="0.25">
      <c r="A14952" s="399">
        <v>38787</v>
      </c>
      <c r="B14952" s="400" t="s">
        <v>21226</v>
      </c>
      <c r="C14952" s="399" t="s">
        <v>74</v>
      </c>
      <c r="D14952" s="401">
        <v>4.58</v>
      </c>
    </row>
    <row r="14953" spans="1:4" x14ac:dyDescent="0.25">
      <c r="A14953" s="399">
        <v>38825</v>
      </c>
      <c r="B14953" s="400" t="s">
        <v>21227</v>
      </c>
      <c r="C14953" s="399" t="s">
        <v>74</v>
      </c>
      <c r="D14953" s="401">
        <v>5.92</v>
      </c>
    </row>
    <row r="14954" spans="1:4" x14ac:dyDescent="0.25">
      <c r="A14954" s="399">
        <v>38826</v>
      </c>
      <c r="B14954" s="400" t="s">
        <v>21228</v>
      </c>
      <c r="C14954" s="399" t="s">
        <v>74</v>
      </c>
      <c r="D14954" s="401">
        <v>8.42</v>
      </c>
    </row>
    <row r="14955" spans="1:4" x14ac:dyDescent="0.25">
      <c r="A14955" s="399">
        <v>38827</v>
      </c>
      <c r="B14955" s="400" t="s">
        <v>21229</v>
      </c>
      <c r="C14955" s="399" t="s">
        <v>74</v>
      </c>
      <c r="D14955" s="401">
        <v>13.77</v>
      </c>
    </row>
    <row r="14956" spans="1:4" x14ac:dyDescent="0.25">
      <c r="A14956" s="399">
        <v>38828</v>
      </c>
      <c r="B14956" s="400" t="s">
        <v>21230</v>
      </c>
      <c r="C14956" s="399" t="s">
        <v>74</v>
      </c>
      <c r="D14956" s="401">
        <v>8.82</v>
      </c>
    </row>
    <row r="14957" spans="1:4" x14ac:dyDescent="0.25">
      <c r="A14957" s="399">
        <v>38829</v>
      </c>
      <c r="B14957" s="400" t="s">
        <v>21231</v>
      </c>
      <c r="C14957" s="399" t="s">
        <v>74</v>
      </c>
      <c r="D14957" s="401">
        <v>14.45</v>
      </c>
    </row>
    <row r="14958" spans="1:4" x14ac:dyDescent="0.25">
      <c r="A14958" s="399">
        <v>38830</v>
      </c>
      <c r="B14958" s="400" t="s">
        <v>21232</v>
      </c>
      <c r="C14958" s="399" t="s">
        <v>74</v>
      </c>
      <c r="D14958" s="401">
        <v>20</v>
      </c>
    </row>
    <row r="14959" spans="1:4" x14ac:dyDescent="0.25">
      <c r="A14959" s="399">
        <v>38831</v>
      </c>
      <c r="B14959" s="400" t="s">
        <v>21233</v>
      </c>
      <c r="C14959" s="399" t="s">
        <v>74</v>
      </c>
      <c r="D14959" s="401">
        <v>27.9</v>
      </c>
    </row>
    <row r="14960" spans="1:4" x14ac:dyDescent="0.25">
      <c r="A14960" s="399">
        <v>36274</v>
      </c>
      <c r="B14960" s="400" t="s">
        <v>21234</v>
      </c>
      <c r="C14960" s="399" t="s">
        <v>74</v>
      </c>
      <c r="D14960" s="401">
        <v>10.19</v>
      </c>
    </row>
    <row r="14961" spans="1:4" x14ac:dyDescent="0.25">
      <c r="A14961" s="399">
        <v>36278</v>
      </c>
      <c r="B14961" s="400" t="s">
        <v>21235</v>
      </c>
      <c r="C14961" s="399" t="s">
        <v>74</v>
      </c>
      <c r="D14961" s="401">
        <v>13.82</v>
      </c>
    </row>
    <row r="14962" spans="1:4" x14ac:dyDescent="0.25">
      <c r="A14962" s="399">
        <v>38977</v>
      </c>
      <c r="B14962" s="400" t="s">
        <v>21236</v>
      </c>
      <c r="C14962" s="399" t="s">
        <v>74</v>
      </c>
      <c r="D14962" s="401">
        <v>135.18</v>
      </c>
    </row>
    <row r="14963" spans="1:4" x14ac:dyDescent="0.25">
      <c r="A14963" s="399">
        <v>38971</v>
      </c>
      <c r="B14963" s="400" t="s">
        <v>21237</v>
      </c>
      <c r="C14963" s="399" t="s">
        <v>74</v>
      </c>
      <c r="D14963" s="401">
        <v>11.34</v>
      </c>
    </row>
    <row r="14964" spans="1:4" x14ac:dyDescent="0.25">
      <c r="A14964" s="399">
        <v>38972</v>
      </c>
      <c r="B14964" s="400" t="s">
        <v>21238</v>
      </c>
      <c r="C14964" s="399" t="s">
        <v>74</v>
      </c>
      <c r="D14964" s="401">
        <v>15.29</v>
      </c>
    </row>
    <row r="14965" spans="1:4" x14ac:dyDescent="0.25">
      <c r="A14965" s="399">
        <v>38973</v>
      </c>
      <c r="B14965" s="400" t="s">
        <v>21239</v>
      </c>
      <c r="C14965" s="399" t="s">
        <v>74</v>
      </c>
      <c r="D14965" s="401">
        <v>25.28</v>
      </c>
    </row>
    <row r="14966" spans="1:4" x14ac:dyDescent="0.25">
      <c r="A14966" s="399">
        <v>38974</v>
      </c>
      <c r="B14966" s="400" t="s">
        <v>21240</v>
      </c>
      <c r="C14966" s="399" t="s">
        <v>74</v>
      </c>
      <c r="D14966" s="401">
        <v>41.04</v>
      </c>
    </row>
    <row r="14967" spans="1:4" x14ac:dyDescent="0.25">
      <c r="A14967" s="399">
        <v>38975</v>
      </c>
      <c r="B14967" s="400" t="s">
        <v>21241</v>
      </c>
      <c r="C14967" s="399" t="s">
        <v>74</v>
      </c>
      <c r="D14967" s="401">
        <v>52.63</v>
      </c>
    </row>
    <row r="14968" spans="1:4" x14ac:dyDescent="0.25">
      <c r="A14968" s="399">
        <v>38976</v>
      </c>
      <c r="B14968" s="400" t="s">
        <v>21242</v>
      </c>
      <c r="C14968" s="399" t="s">
        <v>74</v>
      </c>
      <c r="D14968" s="401">
        <v>90.48</v>
      </c>
    </row>
    <row r="14969" spans="1:4" x14ac:dyDescent="0.25">
      <c r="A14969" s="399">
        <v>44176</v>
      </c>
      <c r="B14969" s="400" t="s">
        <v>21243</v>
      </c>
      <c r="C14969" s="399" t="s">
        <v>74</v>
      </c>
      <c r="D14969" s="401">
        <v>20.79</v>
      </c>
    </row>
    <row r="14970" spans="1:4" x14ac:dyDescent="0.25">
      <c r="A14970" s="399">
        <v>38986</v>
      </c>
      <c r="B14970" s="400" t="s">
        <v>21244</v>
      </c>
      <c r="C14970" s="399" t="s">
        <v>74</v>
      </c>
      <c r="D14970" s="401">
        <v>273.12</v>
      </c>
    </row>
    <row r="14971" spans="1:4" x14ac:dyDescent="0.25">
      <c r="A14971" s="399">
        <v>38978</v>
      </c>
      <c r="B14971" s="400" t="s">
        <v>21245</v>
      </c>
      <c r="C14971" s="399" t="s">
        <v>74</v>
      </c>
      <c r="D14971" s="401">
        <v>11.2</v>
      </c>
    </row>
    <row r="14972" spans="1:4" x14ac:dyDescent="0.25">
      <c r="A14972" s="399">
        <v>38979</v>
      </c>
      <c r="B14972" s="400" t="s">
        <v>21246</v>
      </c>
      <c r="C14972" s="399" t="s">
        <v>74</v>
      </c>
      <c r="D14972" s="401">
        <v>15.49</v>
      </c>
    </row>
    <row r="14973" spans="1:4" x14ac:dyDescent="0.25">
      <c r="A14973" s="399">
        <v>38980</v>
      </c>
      <c r="B14973" s="400" t="s">
        <v>21247</v>
      </c>
      <c r="C14973" s="399" t="s">
        <v>74</v>
      </c>
      <c r="D14973" s="401">
        <v>20.73</v>
      </c>
    </row>
    <row r="14974" spans="1:4" x14ac:dyDescent="0.25">
      <c r="A14974" s="399">
        <v>38981</v>
      </c>
      <c r="B14974" s="400" t="s">
        <v>21248</v>
      </c>
      <c r="C14974" s="399" t="s">
        <v>74</v>
      </c>
      <c r="D14974" s="401">
        <v>29.91</v>
      </c>
    </row>
    <row r="14975" spans="1:4" x14ac:dyDescent="0.25">
      <c r="A14975" s="399">
        <v>38982</v>
      </c>
      <c r="B14975" s="400" t="s">
        <v>21249</v>
      </c>
      <c r="C14975" s="399" t="s">
        <v>74</v>
      </c>
      <c r="D14975" s="401">
        <v>47.26</v>
      </c>
    </row>
    <row r="14976" spans="1:4" x14ac:dyDescent="0.25">
      <c r="A14976" s="399">
        <v>38983</v>
      </c>
      <c r="B14976" s="400" t="s">
        <v>21250</v>
      </c>
      <c r="C14976" s="399" t="s">
        <v>74</v>
      </c>
      <c r="D14976" s="401">
        <v>83.16</v>
      </c>
    </row>
    <row r="14977" spans="1:4" x14ac:dyDescent="0.25">
      <c r="A14977" s="399">
        <v>38984</v>
      </c>
      <c r="B14977" s="400" t="s">
        <v>21251</v>
      </c>
      <c r="C14977" s="399" t="s">
        <v>74</v>
      </c>
      <c r="D14977" s="401">
        <v>114.32</v>
      </c>
    </row>
    <row r="14978" spans="1:4" x14ac:dyDescent="0.25">
      <c r="A14978" s="399">
        <v>38985</v>
      </c>
      <c r="B14978" s="400" t="s">
        <v>21252</v>
      </c>
      <c r="C14978" s="399" t="s">
        <v>74</v>
      </c>
      <c r="D14978" s="401">
        <v>196.55</v>
      </c>
    </row>
    <row r="14979" spans="1:4" x14ac:dyDescent="0.25">
      <c r="A14979" s="399">
        <v>38032</v>
      </c>
      <c r="B14979" s="400" t="s">
        <v>21253</v>
      </c>
      <c r="C14979" s="399" t="s">
        <v>74</v>
      </c>
      <c r="D14979" s="401">
        <v>62.04</v>
      </c>
    </row>
    <row r="14980" spans="1:4" x14ac:dyDescent="0.25">
      <c r="A14980" s="399">
        <v>38033</v>
      </c>
      <c r="B14980" s="400" t="s">
        <v>21254</v>
      </c>
      <c r="C14980" s="399" t="s">
        <v>74</v>
      </c>
      <c r="D14980" s="401">
        <v>105.45</v>
      </c>
    </row>
    <row r="14981" spans="1:4" x14ac:dyDescent="0.25">
      <c r="A14981" s="399">
        <v>38034</v>
      </c>
      <c r="B14981" s="400" t="s">
        <v>21255</v>
      </c>
      <c r="C14981" s="399" t="s">
        <v>74</v>
      </c>
      <c r="D14981" s="401">
        <v>165.19</v>
      </c>
    </row>
    <row r="14982" spans="1:4" x14ac:dyDescent="0.25">
      <c r="A14982" s="399">
        <v>38035</v>
      </c>
      <c r="B14982" s="400" t="s">
        <v>21256</v>
      </c>
      <c r="C14982" s="399" t="s">
        <v>74</v>
      </c>
      <c r="D14982" s="401">
        <v>243.02</v>
      </c>
    </row>
    <row r="14983" spans="1:4" x14ac:dyDescent="0.25">
      <c r="A14983" s="399">
        <v>38036</v>
      </c>
      <c r="B14983" s="400" t="s">
        <v>21257</v>
      </c>
      <c r="C14983" s="399" t="s">
        <v>74</v>
      </c>
      <c r="D14983" s="401">
        <v>327.38</v>
      </c>
    </row>
    <row r="14984" spans="1:4" x14ac:dyDescent="0.25">
      <c r="A14984" s="399">
        <v>38037</v>
      </c>
      <c r="B14984" s="400" t="s">
        <v>21258</v>
      </c>
      <c r="C14984" s="399" t="s">
        <v>74</v>
      </c>
      <c r="D14984" s="401">
        <v>432.43</v>
      </c>
    </row>
    <row r="14985" spans="1:4" x14ac:dyDescent="0.25">
      <c r="A14985" s="399">
        <v>9850</v>
      </c>
      <c r="B14985" s="400" t="s">
        <v>21259</v>
      </c>
      <c r="C14985" s="399" t="s">
        <v>74</v>
      </c>
      <c r="D14985" s="401">
        <v>147.75</v>
      </c>
    </row>
    <row r="14986" spans="1:4" x14ac:dyDescent="0.25">
      <c r="A14986" s="399">
        <v>9853</v>
      </c>
      <c r="B14986" s="400" t="s">
        <v>21260</v>
      </c>
      <c r="C14986" s="399" t="s">
        <v>74</v>
      </c>
      <c r="D14986" s="401">
        <v>262.74</v>
      </c>
    </row>
    <row r="14987" spans="1:4" x14ac:dyDescent="0.25">
      <c r="A14987" s="399">
        <v>9854</v>
      </c>
      <c r="B14987" s="400" t="s">
        <v>21261</v>
      </c>
      <c r="C14987" s="399" t="s">
        <v>74</v>
      </c>
      <c r="D14987" s="401">
        <v>115.12</v>
      </c>
    </row>
    <row r="14988" spans="1:4" x14ac:dyDescent="0.25">
      <c r="A14988" s="399">
        <v>9851</v>
      </c>
      <c r="B14988" s="400" t="s">
        <v>21262</v>
      </c>
      <c r="C14988" s="399" t="s">
        <v>74</v>
      </c>
      <c r="D14988" s="401">
        <v>199.62</v>
      </c>
    </row>
    <row r="14989" spans="1:4" x14ac:dyDescent="0.25">
      <c r="A14989" s="399">
        <v>9825</v>
      </c>
      <c r="B14989" s="400" t="s">
        <v>21263</v>
      </c>
      <c r="C14989" s="399" t="s">
        <v>74</v>
      </c>
      <c r="D14989" s="401">
        <v>53.43</v>
      </c>
    </row>
    <row r="14990" spans="1:4" x14ac:dyDescent="0.25">
      <c r="A14990" s="399">
        <v>9828</v>
      </c>
      <c r="B14990" s="400" t="s">
        <v>21264</v>
      </c>
      <c r="C14990" s="399" t="s">
        <v>74</v>
      </c>
      <c r="D14990" s="401">
        <v>143.78</v>
      </c>
    </row>
    <row r="14991" spans="1:4" x14ac:dyDescent="0.25">
      <c r="A14991" s="399">
        <v>9829</v>
      </c>
      <c r="B14991" s="400" t="s">
        <v>21265</v>
      </c>
      <c r="C14991" s="399" t="s">
        <v>74</v>
      </c>
      <c r="D14991" s="401">
        <v>243.67</v>
      </c>
    </row>
    <row r="14992" spans="1:4" x14ac:dyDescent="0.25">
      <c r="A14992" s="399">
        <v>9826</v>
      </c>
      <c r="B14992" s="400" t="s">
        <v>21266</v>
      </c>
      <c r="C14992" s="399" t="s">
        <v>74</v>
      </c>
      <c r="D14992" s="401">
        <v>370.95</v>
      </c>
    </row>
    <row r="14993" spans="1:4" x14ac:dyDescent="0.25">
      <c r="A14993" s="399">
        <v>9827</v>
      </c>
      <c r="B14993" s="400" t="s">
        <v>21267</v>
      </c>
      <c r="C14993" s="399" t="s">
        <v>74</v>
      </c>
      <c r="D14993" s="401">
        <v>526.75</v>
      </c>
    </row>
    <row r="14994" spans="1:4" x14ac:dyDescent="0.25">
      <c r="A14994" s="399">
        <v>36374</v>
      </c>
      <c r="B14994" s="400" t="s">
        <v>21268</v>
      </c>
      <c r="C14994" s="399" t="s">
        <v>74</v>
      </c>
      <c r="D14994" s="401">
        <v>64.03</v>
      </c>
    </row>
    <row r="14995" spans="1:4" x14ac:dyDescent="0.25">
      <c r="A14995" s="399">
        <v>36084</v>
      </c>
      <c r="B14995" s="400" t="s">
        <v>21269</v>
      </c>
      <c r="C14995" s="399" t="s">
        <v>74</v>
      </c>
      <c r="D14995" s="401">
        <v>18.97</v>
      </c>
    </row>
    <row r="14996" spans="1:4" x14ac:dyDescent="0.25">
      <c r="A14996" s="399">
        <v>36373</v>
      </c>
      <c r="B14996" s="400" t="s">
        <v>21270</v>
      </c>
      <c r="C14996" s="399" t="s">
        <v>74</v>
      </c>
      <c r="D14996" s="401">
        <v>39.39</v>
      </c>
    </row>
    <row r="14997" spans="1:4" x14ac:dyDescent="0.25">
      <c r="A14997" s="399">
        <v>36377</v>
      </c>
      <c r="B14997" s="400" t="s">
        <v>21271</v>
      </c>
      <c r="C14997" s="399" t="s">
        <v>74</v>
      </c>
      <c r="D14997" s="401">
        <v>76.81</v>
      </c>
    </row>
    <row r="14998" spans="1:4" x14ac:dyDescent="0.25">
      <c r="A14998" s="399">
        <v>36375</v>
      </c>
      <c r="B14998" s="400" t="s">
        <v>21272</v>
      </c>
      <c r="C14998" s="399" t="s">
        <v>74</v>
      </c>
      <c r="D14998" s="401">
        <v>23.41</v>
      </c>
    </row>
    <row r="14999" spans="1:4" x14ac:dyDescent="0.25">
      <c r="A14999" s="399">
        <v>36376</v>
      </c>
      <c r="B14999" s="400" t="s">
        <v>21273</v>
      </c>
      <c r="C14999" s="399" t="s">
        <v>74</v>
      </c>
      <c r="D14999" s="401">
        <v>45.97</v>
      </c>
    </row>
    <row r="15000" spans="1:4" x14ac:dyDescent="0.25">
      <c r="A15000" s="399">
        <v>36380</v>
      </c>
      <c r="B15000" s="400" t="s">
        <v>21274</v>
      </c>
      <c r="C15000" s="399" t="s">
        <v>74</v>
      </c>
      <c r="D15000" s="401">
        <v>96.04</v>
      </c>
    </row>
    <row r="15001" spans="1:4" x14ac:dyDescent="0.25">
      <c r="A15001" s="399">
        <v>36378</v>
      </c>
      <c r="B15001" s="400" t="s">
        <v>21275</v>
      </c>
      <c r="C15001" s="399" t="s">
        <v>74</v>
      </c>
      <c r="D15001" s="401">
        <v>28.78</v>
      </c>
    </row>
    <row r="15002" spans="1:4" x14ac:dyDescent="0.25">
      <c r="A15002" s="399">
        <v>36379</v>
      </c>
      <c r="B15002" s="400" t="s">
        <v>21276</v>
      </c>
      <c r="C15002" s="399" t="s">
        <v>74</v>
      </c>
      <c r="D15002" s="401">
        <v>58.01</v>
      </c>
    </row>
    <row r="15003" spans="1:4" x14ac:dyDescent="0.25">
      <c r="A15003" s="399">
        <v>9859</v>
      </c>
      <c r="B15003" s="400" t="s">
        <v>21277</v>
      </c>
      <c r="C15003" s="399" t="s">
        <v>74</v>
      </c>
      <c r="D15003" s="401">
        <v>10.57</v>
      </c>
    </row>
    <row r="15004" spans="1:4" x14ac:dyDescent="0.25">
      <c r="A15004" s="399">
        <v>9836</v>
      </c>
      <c r="B15004" s="400" t="s">
        <v>21278</v>
      </c>
      <c r="C15004" s="399" t="s">
        <v>74</v>
      </c>
      <c r="D15004" s="401">
        <v>15.7</v>
      </c>
    </row>
    <row r="15005" spans="1:4" x14ac:dyDescent="0.25">
      <c r="A15005" s="399">
        <v>20065</v>
      </c>
      <c r="B15005" s="400" t="s">
        <v>21279</v>
      </c>
      <c r="C15005" s="399" t="s">
        <v>74</v>
      </c>
      <c r="D15005" s="401">
        <v>41.04</v>
      </c>
    </row>
    <row r="15006" spans="1:4" x14ac:dyDescent="0.25">
      <c r="A15006" s="399">
        <v>9835</v>
      </c>
      <c r="B15006" s="400" t="s">
        <v>21280</v>
      </c>
      <c r="C15006" s="399" t="s">
        <v>74</v>
      </c>
      <c r="D15006" s="401">
        <v>6.86</v>
      </c>
    </row>
    <row r="15007" spans="1:4" x14ac:dyDescent="0.25">
      <c r="A15007" s="399">
        <v>9838</v>
      </c>
      <c r="B15007" s="400" t="s">
        <v>21281</v>
      </c>
      <c r="C15007" s="399" t="s">
        <v>74</v>
      </c>
      <c r="D15007" s="401">
        <v>11.33</v>
      </c>
    </row>
    <row r="15008" spans="1:4" x14ac:dyDescent="0.25">
      <c r="A15008" s="399">
        <v>9837</v>
      </c>
      <c r="B15008" s="400" t="s">
        <v>21282</v>
      </c>
      <c r="C15008" s="399" t="s">
        <v>74</v>
      </c>
      <c r="D15008" s="401">
        <v>14.86</v>
      </c>
    </row>
    <row r="15009" spans="1:4" x14ac:dyDescent="0.25">
      <c r="A15009" s="399">
        <v>44315</v>
      </c>
      <c r="B15009" s="400" t="s">
        <v>21283</v>
      </c>
      <c r="C15009" s="399" t="s">
        <v>74</v>
      </c>
      <c r="D15009" s="401">
        <v>61.47</v>
      </c>
    </row>
    <row r="15010" spans="1:4" x14ac:dyDescent="0.25">
      <c r="A15010" s="399">
        <v>9862</v>
      </c>
      <c r="B15010" s="400" t="s">
        <v>21284</v>
      </c>
      <c r="C15010" s="399" t="s">
        <v>74</v>
      </c>
      <c r="D15010" s="401">
        <v>32.590000000000003</v>
      </c>
    </row>
    <row r="15011" spans="1:4" x14ac:dyDescent="0.25">
      <c r="A15011" s="399">
        <v>9861</v>
      </c>
      <c r="B15011" s="400" t="s">
        <v>21285</v>
      </c>
      <c r="C15011" s="399" t="s">
        <v>74</v>
      </c>
      <c r="D15011" s="401">
        <v>25.6</v>
      </c>
    </row>
    <row r="15012" spans="1:4" x14ac:dyDescent="0.25">
      <c r="A15012" s="399">
        <v>9866</v>
      </c>
      <c r="B15012" s="400" t="s">
        <v>21286</v>
      </c>
      <c r="C15012" s="399" t="s">
        <v>74</v>
      </c>
      <c r="D15012" s="401">
        <v>22.09</v>
      </c>
    </row>
    <row r="15013" spans="1:4" x14ac:dyDescent="0.25">
      <c r="A15013" s="399">
        <v>9856</v>
      </c>
      <c r="B15013" s="400" t="s">
        <v>21287</v>
      </c>
      <c r="C15013" s="399" t="s">
        <v>74</v>
      </c>
      <c r="D15013" s="401">
        <v>8.25</v>
      </c>
    </row>
    <row r="15014" spans="1:4" x14ac:dyDescent="0.25">
      <c r="A15014" s="399">
        <v>9863</v>
      </c>
      <c r="B15014" s="400" t="s">
        <v>21288</v>
      </c>
      <c r="C15014" s="399" t="s">
        <v>74</v>
      </c>
      <c r="D15014" s="401">
        <v>63.9</v>
      </c>
    </row>
    <row r="15015" spans="1:4" x14ac:dyDescent="0.25">
      <c r="A15015" s="399">
        <v>9860</v>
      </c>
      <c r="B15015" s="400" t="s">
        <v>21289</v>
      </c>
      <c r="C15015" s="399" t="s">
        <v>74</v>
      </c>
      <c r="D15015" s="401">
        <v>46.64</v>
      </c>
    </row>
    <row r="15016" spans="1:4" x14ac:dyDescent="0.25">
      <c r="A15016" s="399">
        <v>9841</v>
      </c>
      <c r="B15016" s="400" t="s">
        <v>21290</v>
      </c>
      <c r="C15016" s="399" t="s">
        <v>74</v>
      </c>
      <c r="D15016" s="401">
        <v>29.56</v>
      </c>
    </row>
    <row r="15017" spans="1:4" x14ac:dyDescent="0.25">
      <c r="A15017" s="399">
        <v>9840</v>
      </c>
      <c r="B15017" s="400" t="s">
        <v>21291</v>
      </c>
      <c r="C15017" s="399" t="s">
        <v>74</v>
      </c>
      <c r="D15017" s="401">
        <v>62.45</v>
      </c>
    </row>
    <row r="15018" spans="1:4" x14ac:dyDescent="0.25">
      <c r="A15018" s="399">
        <v>20067</v>
      </c>
      <c r="B15018" s="400" t="s">
        <v>21292</v>
      </c>
      <c r="C15018" s="399" t="s">
        <v>74</v>
      </c>
      <c r="D15018" s="401">
        <v>9.59</v>
      </c>
    </row>
    <row r="15019" spans="1:4" x14ac:dyDescent="0.25">
      <c r="A15019" s="399">
        <v>20068</v>
      </c>
      <c r="B15019" s="400" t="s">
        <v>21293</v>
      </c>
      <c r="C15019" s="399" t="s">
        <v>74</v>
      </c>
      <c r="D15019" s="401">
        <v>13.5</v>
      </c>
    </row>
    <row r="15020" spans="1:4" x14ac:dyDescent="0.25">
      <c r="A15020" s="399">
        <v>9839</v>
      </c>
      <c r="B15020" s="400" t="s">
        <v>21294</v>
      </c>
      <c r="C15020" s="399" t="s">
        <v>74</v>
      </c>
      <c r="D15020" s="401">
        <v>24.49</v>
      </c>
    </row>
    <row r="15021" spans="1:4" x14ac:dyDescent="0.25">
      <c r="A15021" s="399">
        <v>9870</v>
      </c>
      <c r="B15021" s="400" t="s">
        <v>21295</v>
      </c>
      <c r="C15021" s="399" t="s">
        <v>74</v>
      </c>
      <c r="D15021" s="401">
        <v>95.3</v>
      </c>
    </row>
    <row r="15022" spans="1:4" x14ac:dyDescent="0.25">
      <c r="A15022" s="399">
        <v>9867</v>
      </c>
      <c r="B15022" s="400" t="s">
        <v>21296</v>
      </c>
      <c r="C15022" s="399" t="s">
        <v>74</v>
      </c>
      <c r="D15022" s="401">
        <v>3.83</v>
      </c>
    </row>
    <row r="15023" spans="1:4" x14ac:dyDescent="0.25">
      <c r="A15023" s="399">
        <v>9868</v>
      </c>
      <c r="B15023" s="400" t="s">
        <v>21297</v>
      </c>
      <c r="C15023" s="399" t="s">
        <v>74</v>
      </c>
      <c r="D15023" s="401">
        <v>4.32</v>
      </c>
    </row>
    <row r="15024" spans="1:4" x14ac:dyDescent="0.25">
      <c r="A15024" s="399">
        <v>9869</v>
      </c>
      <c r="B15024" s="400" t="s">
        <v>21298</v>
      </c>
      <c r="C15024" s="399" t="s">
        <v>74</v>
      </c>
      <c r="D15024" s="401">
        <v>9.32</v>
      </c>
    </row>
    <row r="15025" spans="1:4" x14ac:dyDescent="0.25">
      <c r="A15025" s="399">
        <v>9874</v>
      </c>
      <c r="B15025" s="400" t="s">
        <v>21299</v>
      </c>
      <c r="C15025" s="399" t="s">
        <v>74</v>
      </c>
      <c r="D15025" s="401">
        <v>14.64</v>
      </c>
    </row>
    <row r="15026" spans="1:4" x14ac:dyDescent="0.25">
      <c r="A15026" s="399">
        <v>9875</v>
      </c>
      <c r="B15026" s="400" t="s">
        <v>21300</v>
      </c>
      <c r="C15026" s="399" t="s">
        <v>74</v>
      </c>
      <c r="D15026" s="401">
        <v>16.059999999999999</v>
      </c>
    </row>
    <row r="15027" spans="1:4" x14ac:dyDescent="0.25">
      <c r="A15027" s="399">
        <v>9873</v>
      </c>
      <c r="B15027" s="400" t="s">
        <v>21301</v>
      </c>
      <c r="C15027" s="399" t="s">
        <v>74</v>
      </c>
      <c r="D15027" s="401">
        <v>26.42</v>
      </c>
    </row>
    <row r="15028" spans="1:4" x14ac:dyDescent="0.25">
      <c r="A15028" s="399">
        <v>9871</v>
      </c>
      <c r="B15028" s="400" t="s">
        <v>21302</v>
      </c>
      <c r="C15028" s="399" t="s">
        <v>74</v>
      </c>
      <c r="D15028" s="401">
        <v>43.77</v>
      </c>
    </row>
    <row r="15029" spans="1:4" x14ac:dyDescent="0.25">
      <c r="A15029" s="399">
        <v>9872</v>
      </c>
      <c r="B15029" s="400" t="s">
        <v>21303</v>
      </c>
      <c r="C15029" s="399" t="s">
        <v>74</v>
      </c>
      <c r="D15029" s="401">
        <v>60.9</v>
      </c>
    </row>
    <row r="15030" spans="1:4" x14ac:dyDescent="0.25">
      <c r="A15030" s="399">
        <v>12425</v>
      </c>
      <c r="B15030" s="400" t="s">
        <v>21304</v>
      </c>
      <c r="C15030" s="399" t="s">
        <v>16729</v>
      </c>
      <c r="D15030" s="401">
        <v>65.040000000000006</v>
      </c>
    </row>
    <row r="15031" spans="1:4" x14ac:dyDescent="0.25">
      <c r="A15031" s="399">
        <v>12426</v>
      </c>
      <c r="B15031" s="400" t="s">
        <v>21305</v>
      </c>
      <c r="C15031" s="399" t="s">
        <v>16729</v>
      </c>
      <c r="D15031" s="401">
        <v>47.34</v>
      </c>
    </row>
    <row r="15032" spans="1:4" x14ac:dyDescent="0.25">
      <c r="A15032" s="399">
        <v>12427</v>
      </c>
      <c r="B15032" s="400" t="s">
        <v>21306</v>
      </c>
      <c r="C15032" s="399" t="s">
        <v>16729</v>
      </c>
      <c r="D15032" s="401">
        <v>269.95999999999998</v>
      </c>
    </row>
    <row r="15033" spans="1:4" x14ac:dyDescent="0.25">
      <c r="A15033" s="399">
        <v>12428</v>
      </c>
      <c r="B15033" s="400" t="s">
        <v>21307</v>
      </c>
      <c r="C15033" s="399" t="s">
        <v>16729</v>
      </c>
      <c r="D15033" s="401">
        <v>173.27</v>
      </c>
    </row>
    <row r="15034" spans="1:4" x14ac:dyDescent="0.25">
      <c r="A15034" s="399">
        <v>12429</v>
      </c>
      <c r="B15034" s="400" t="s">
        <v>21308</v>
      </c>
      <c r="C15034" s="399" t="s">
        <v>16729</v>
      </c>
      <c r="D15034" s="401">
        <v>436.53</v>
      </c>
    </row>
    <row r="15035" spans="1:4" x14ac:dyDescent="0.25">
      <c r="A15035" s="399">
        <v>12430</v>
      </c>
      <c r="B15035" s="400" t="s">
        <v>21309</v>
      </c>
      <c r="C15035" s="399" t="s">
        <v>16729</v>
      </c>
      <c r="D15035" s="401">
        <v>58.04</v>
      </c>
    </row>
    <row r="15036" spans="1:4" x14ac:dyDescent="0.25">
      <c r="A15036" s="399">
        <v>12431</v>
      </c>
      <c r="B15036" s="400" t="s">
        <v>21310</v>
      </c>
      <c r="C15036" s="399" t="s">
        <v>16729</v>
      </c>
      <c r="D15036" s="401">
        <v>742.89</v>
      </c>
    </row>
    <row r="15037" spans="1:4" x14ac:dyDescent="0.25">
      <c r="A15037" s="399">
        <v>12432</v>
      </c>
      <c r="B15037" s="400" t="s">
        <v>21311</v>
      </c>
      <c r="C15037" s="399" t="s">
        <v>16729</v>
      </c>
      <c r="D15037" s="401">
        <v>152.79</v>
      </c>
    </row>
    <row r="15038" spans="1:4" x14ac:dyDescent="0.25">
      <c r="A15038" s="399">
        <v>12433</v>
      </c>
      <c r="B15038" s="400" t="s">
        <v>21312</v>
      </c>
      <c r="C15038" s="399" t="s">
        <v>16729</v>
      </c>
      <c r="D15038" s="401">
        <v>97.27</v>
      </c>
    </row>
    <row r="15039" spans="1:4" x14ac:dyDescent="0.25">
      <c r="A15039" s="399">
        <v>12434</v>
      </c>
      <c r="B15039" s="400" t="s">
        <v>21313</v>
      </c>
      <c r="C15039" s="399" t="s">
        <v>16729</v>
      </c>
      <c r="D15039" s="401">
        <v>49.79</v>
      </c>
    </row>
    <row r="15040" spans="1:4" x14ac:dyDescent="0.25">
      <c r="A15040" s="399">
        <v>12435</v>
      </c>
      <c r="B15040" s="400" t="s">
        <v>21314</v>
      </c>
      <c r="C15040" s="399" t="s">
        <v>16729</v>
      </c>
      <c r="D15040" s="401">
        <v>301.02</v>
      </c>
    </row>
    <row r="15041" spans="1:4" x14ac:dyDescent="0.25">
      <c r="A15041" s="399">
        <v>12437</v>
      </c>
      <c r="B15041" s="400" t="s">
        <v>21315</v>
      </c>
      <c r="C15041" s="399" t="s">
        <v>16729</v>
      </c>
      <c r="D15041" s="401">
        <v>243.11</v>
      </c>
    </row>
    <row r="15042" spans="1:4" x14ac:dyDescent="0.25">
      <c r="A15042" s="399">
        <v>12438</v>
      </c>
      <c r="B15042" s="400" t="s">
        <v>21316</v>
      </c>
      <c r="C15042" s="399" t="s">
        <v>16729</v>
      </c>
      <c r="D15042" s="401">
        <v>439.96</v>
      </c>
    </row>
    <row r="15043" spans="1:4" x14ac:dyDescent="0.25">
      <c r="A15043" s="399">
        <v>12439</v>
      </c>
      <c r="B15043" s="400" t="s">
        <v>21317</v>
      </c>
      <c r="C15043" s="399" t="s">
        <v>16729</v>
      </c>
      <c r="D15043" s="401">
        <v>78.03</v>
      </c>
    </row>
    <row r="15044" spans="1:4" x14ac:dyDescent="0.25">
      <c r="A15044" s="399">
        <v>12436</v>
      </c>
      <c r="B15044" s="400" t="s">
        <v>21318</v>
      </c>
      <c r="C15044" s="399" t="s">
        <v>16729</v>
      </c>
      <c r="D15044" s="401">
        <v>555.76</v>
      </c>
    </row>
    <row r="15045" spans="1:4" x14ac:dyDescent="0.25">
      <c r="A15045" s="399">
        <v>36357</v>
      </c>
      <c r="B15045" s="400" t="s">
        <v>21319</v>
      </c>
      <c r="C15045" s="399" t="s">
        <v>16729</v>
      </c>
      <c r="D15045" s="401">
        <v>150.83000000000001</v>
      </c>
    </row>
    <row r="15046" spans="1:4" x14ac:dyDescent="0.25">
      <c r="A15046" s="399">
        <v>12424</v>
      </c>
      <c r="B15046" s="400" t="s">
        <v>21320</v>
      </c>
      <c r="C15046" s="399" t="s">
        <v>16729</v>
      </c>
      <c r="D15046" s="401">
        <v>100.14</v>
      </c>
    </row>
    <row r="15047" spans="1:4" x14ac:dyDescent="0.25">
      <c r="A15047" s="399">
        <v>12440</v>
      </c>
      <c r="B15047" s="400" t="s">
        <v>21321</v>
      </c>
      <c r="C15047" s="399" t="s">
        <v>16729</v>
      </c>
      <c r="D15047" s="401">
        <v>96.8</v>
      </c>
    </row>
    <row r="15048" spans="1:4" x14ac:dyDescent="0.25">
      <c r="A15048" s="399">
        <v>9884</v>
      </c>
      <c r="B15048" s="400" t="s">
        <v>21322</v>
      </c>
      <c r="C15048" s="399" t="s">
        <v>16729</v>
      </c>
      <c r="D15048" s="401">
        <v>72.2</v>
      </c>
    </row>
    <row r="15049" spans="1:4" x14ac:dyDescent="0.25">
      <c r="A15049" s="399">
        <v>9888</v>
      </c>
      <c r="B15049" s="400" t="s">
        <v>21323</v>
      </c>
      <c r="C15049" s="399" t="s">
        <v>16729</v>
      </c>
      <c r="D15049" s="401">
        <v>58.01</v>
      </c>
    </row>
    <row r="15050" spans="1:4" x14ac:dyDescent="0.25">
      <c r="A15050" s="399">
        <v>9886</v>
      </c>
      <c r="B15050" s="400" t="s">
        <v>21324</v>
      </c>
      <c r="C15050" s="399" t="s">
        <v>16729</v>
      </c>
      <c r="D15050" s="401">
        <v>34.67</v>
      </c>
    </row>
    <row r="15051" spans="1:4" x14ac:dyDescent="0.25">
      <c r="A15051" s="399">
        <v>9883</v>
      </c>
      <c r="B15051" s="400" t="s">
        <v>21325</v>
      </c>
      <c r="C15051" s="399" t="s">
        <v>16729</v>
      </c>
      <c r="D15051" s="401">
        <v>25.31</v>
      </c>
    </row>
    <row r="15052" spans="1:4" x14ac:dyDescent="0.25">
      <c r="A15052" s="399">
        <v>9889</v>
      </c>
      <c r="B15052" s="400" t="s">
        <v>21326</v>
      </c>
      <c r="C15052" s="399" t="s">
        <v>16729</v>
      </c>
      <c r="D15052" s="401">
        <v>175.66</v>
      </c>
    </row>
    <row r="15053" spans="1:4" x14ac:dyDescent="0.25">
      <c r="A15053" s="399">
        <v>9887</v>
      </c>
      <c r="B15053" s="400" t="s">
        <v>21327</v>
      </c>
      <c r="C15053" s="399" t="s">
        <v>16729</v>
      </c>
      <c r="D15053" s="401">
        <v>106.17</v>
      </c>
    </row>
    <row r="15054" spans="1:4" x14ac:dyDescent="0.25">
      <c r="A15054" s="399">
        <v>9890</v>
      </c>
      <c r="B15054" s="400" t="s">
        <v>21328</v>
      </c>
      <c r="C15054" s="399" t="s">
        <v>16729</v>
      </c>
      <c r="D15054" s="401">
        <v>272.14</v>
      </c>
    </row>
    <row r="15055" spans="1:4" x14ac:dyDescent="0.25">
      <c r="A15055" s="399">
        <v>9885</v>
      </c>
      <c r="B15055" s="400" t="s">
        <v>21329</v>
      </c>
      <c r="C15055" s="399" t="s">
        <v>16729</v>
      </c>
      <c r="D15055" s="401">
        <v>33.520000000000003</v>
      </c>
    </row>
    <row r="15056" spans="1:4" x14ac:dyDescent="0.25">
      <c r="A15056" s="399">
        <v>9891</v>
      </c>
      <c r="B15056" s="400" t="s">
        <v>21330</v>
      </c>
      <c r="C15056" s="399" t="s">
        <v>16729</v>
      </c>
      <c r="D15056" s="401">
        <v>382.04</v>
      </c>
    </row>
    <row r="15057" spans="1:4" x14ac:dyDescent="0.25">
      <c r="A15057" s="399">
        <v>36316</v>
      </c>
      <c r="B15057" s="400" t="s">
        <v>21331</v>
      </c>
      <c r="C15057" s="399" t="s">
        <v>16729</v>
      </c>
      <c r="D15057" s="401">
        <v>24.58</v>
      </c>
    </row>
    <row r="15058" spans="1:4" x14ac:dyDescent="0.25">
      <c r="A15058" s="399">
        <v>36313</v>
      </c>
      <c r="B15058" s="400" t="s">
        <v>21332</v>
      </c>
      <c r="C15058" s="399" t="s">
        <v>16729</v>
      </c>
      <c r="D15058" s="401">
        <v>15.78</v>
      </c>
    </row>
    <row r="15059" spans="1:4" x14ac:dyDescent="0.25">
      <c r="A15059" s="399">
        <v>64</v>
      </c>
      <c r="B15059" s="400" t="s">
        <v>21333</v>
      </c>
      <c r="C15059" s="399" t="s">
        <v>16729</v>
      </c>
      <c r="D15059" s="401">
        <v>4.5</v>
      </c>
    </row>
    <row r="15060" spans="1:4" x14ac:dyDescent="0.25">
      <c r="A15060" s="399">
        <v>37423</v>
      </c>
      <c r="B15060" s="400" t="s">
        <v>21334</v>
      </c>
      <c r="C15060" s="399" t="s">
        <v>16729</v>
      </c>
      <c r="D15060" s="401">
        <v>11.11</v>
      </c>
    </row>
    <row r="15061" spans="1:4" x14ac:dyDescent="0.25">
      <c r="A15061" s="399">
        <v>9892</v>
      </c>
      <c r="B15061" s="400" t="s">
        <v>21335</v>
      </c>
      <c r="C15061" s="399" t="s">
        <v>16729</v>
      </c>
      <c r="D15061" s="401">
        <v>7.01</v>
      </c>
    </row>
    <row r="15062" spans="1:4" x14ac:dyDescent="0.25">
      <c r="A15062" s="399">
        <v>9901</v>
      </c>
      <c r="B15062" s="400" t="s">
        <v>21336</v>
      </c>
      <c r="C15062" s="399" t="s">
        <v>16729</v>
      </c>
      <c r="D15062" s="401">
        <v>33.92</v>
      </c>
    </row>
    <row r="15063" spans="1:4" x14ac:dyDescent="0.25">
      <c r="A15063" s="399">
        <v>9900</v>
      </c>
      <c r="B15063" s="400" t="s">
        <v>21337</v>
      </c>
      <c r="C15063" s="399" t="s">
        <v>16729</v>
      </c>
      <c r="D15063" s="401">
        <v>19.649999999999999</v>
      </c>
    </row>
    <row r="15064" spans="1:4" x14ac:dyDescent="0.25">
      <c r="A15064" s="399">
        <v>9899</v>
      </c>
      <c r="B15064" s="400" t="s">
        <v>21338</v>
      </c>
      <c r="C15064" s="399" t="s">
        <v>16729</v>
      </c>
      <c r="D15064" s="401">
        <v>8.81</v>
      </c>
    </row>
    <row r="15065" spans="1:4" x14ac:dyDescent="0.25">
      <c r="A15065" s="399">
        <v>9908</v>
      </c>
      <c r="B15065" s="400" t="s">
        <v>21339</v>
      </c>
      <c r="C15065" s="399" t="s">
        <v>16729</v>
      </c>
      <c r="D15065" s="401">
        <v>396.21</v>
      </c>
    </row>
    <row r="15066" spans="1:4" x14ac:dyDescent="0.25">
      <c r="A15066" s="399">
        <v>9905</v>
      </c>
      <c r="B15066" s="400" t="s">
        <v>21340</v>
      </c>
      <c r="C15066" s="399" t="s">
        <v>16729</v>
      </c>
      <c r="D15066" s="401">
        <v>6.89</v>
      </c>
    </row>
    <row r="15067" spans="1:4" x14ac:dyDescent="0.25">
      <c r="A15067" s="399">
        <v>9906</v>
      </c>
      <c r="B15067" s="400" t="s">
        <v>21341</v>
      </c>
      <c r="C15067" s="399" t="s">
        <v>16729</v>
      </c>
      <c r="D15067" s="401">
        <v>8.31</v>
      </c>
    </row>
    <row r="15068" spans="1:4" x14ac:dyDescent="0.25">
      <c r="A15068" s="399">
        <v>9895</v>
      </c>
      <c r="B15068" s="400" t="s">
        <v>21342</v>
      </c>
      <c r="C15068" s="399" t="s">
        <v>16729</v>
      </c>
      <c r="D15068" s="401">
        <v>14</v>
      </c>
    </row>
    <row r="15069" spans="1:4" x14ac:dyDescent="0.25">
      <c r="A15069" s="399">
        <v>9894</v>
      </c>
      <c r="B15069" s="400" t="s">
        <v>21343</v>
      </c>
      <c r="C15069" s="399" t="s">
        <v>16729</v>
      </c>
      <c r="D15069" s="401">
        <v>26.92</v>
      </c>
    </row>
    <row r="15070" spans="1:4" x14ac:dyDescent="0.25">
      <c r="A15070" s="399">
        <v>9897</v>
      </c>
      <c r="B15070" s="400" t="s">
        <v>21344</v>
      </c>
      <c r="C15070" s="399" t="s">
        <v>16729</v>
      </c>
      <c r="D15070" s="401">
        <v>28.74</v>
      </c>
    </row>
    <row r="15071" spans="1:4" x14ac:dyDescent="0.25">
      <c r="A15071" s="399">
        <v>9910</v>
      </c>
      <c r="B15071" s="400" t="s">
        <v>21345</v>
      </c>
      <c r="C15071" s="399" t="s">
        <v>16729</v>
      </c>
      <c r="D15071" s="401">
        <v>74.790000000000006</v>
      </c>
    </row>
    <row r="15072" spans="1:4" x14ac:dyDescent="0.25">
      <c r="A15072" s="399">
        <v>9909</v>
      </c>
      <c r="B15072" s="400" t="s">
        <v>21346</v>
      </c>
      <c r="C15072" s="399" t="s">
        <v>16729</v>
      </c>
      <c r="D15072" s="401">
        <v>152.31</v>
      </c>
    </row>
    <row r="15073" spans="1:4" x14ac:dyDescent="0.25">
      <c r="A15073" s="399">
        <v>9907</v>
      </c>
      <c r="B15073" s="400" t="s">
        <v>21347</v>
      </c>
      <c r="C15073" s="399" t="s">
        <v>16729</v>
      </c>
      <c r="D15073" s="401">
        <v>179.83</v>
      </c>
    </row>
    <row r="15074" spans="1:4" x14ac:dyDescent="0.25">
      <c r="A15074" s="399">
        <v>20973</v>
      </c>
      <c r="B15074" s="400" t="s">
        <v>21348</v>
      </c>
      <c r="C15074" s="399" t="s">
        <v>16729</v>
      </c>
      <c r="D15074" s="401">
        <v>202.1</v>
      </c>
    </row>
    <row r="15075" spans="1:4" x14ac:dyDescent="0.25">
      <c r="A15075" s="399">
        <v>20974</v>
      </c>
      <c r="B15075" s="400" t="s">
        <v>21349</v>
      </c>
      <c r="C15075" s="399" t="s">
        <v>16729</v>
      </c>
      <c r="D15075" s="401">
        <v>289.14</v>
      </c>
    </row>
    <row r="15076" spans="1:4" x14ac:dyDescent="0.25">
      <c r="A15076" s="399">
        <v>37989</v>
      </c>
      <c r="B15076" s="400" t="s">
        <v>21350</v>
      </c>
      <c r="C15076" s="399" t="s">
        <v>16729</v>
      </c>
      <c r="D15076" s="401">
        <v>16.04</v>
      </c>
    </row>
    <row r="15077" spans="1:4" x14ac:dyDescent="0.25">
      <c r="A15077" s="399">
        <v>37990</v>
      </c>
      <c r="B15077" s="400" t="s">
        <v>21351</v>
      </c>
      <c r="C15077" s="399" t="s">
        <v>16729</v>
      </c>
      <c r="D15077" s="401">
        <v>17.690000000000001</v>
      </c>
    </row>
    <row r="15078" spans="1:4" x14ac:dyDescent="0.25">
      <c r="A15078" s="399">
        <v>37991</v>
      </c>
      <c r="B15078" s="400" t="s">
        <v>21352</v>
      </c>
      <c r="C15078" s="399" t="s">
        <v>16729</v>
      </c>
      <c r="D15078" s="401">
        <v>23.55</v>
      </c>
    </row>
    <row r="15079" spans="1:4" x14ac:dyDescent="0.25">
      <c r="A15079" s="399">
        <v>37992</v>
      </c>
      <c r="B15079" s="400" t="s">
        <v>21353</v>
      </c>
      <c r="C15079" s="399" t="s">
        <v>16729</v>
      </c>
      <c r="D15079" s="401">
        <v>36.54</v>
      </c>
    </row>
    <row r="15080" spans="1:4" x14ac:dyDescent="0.25">
      <c r="A15080" s="399">
        <v>37993</v>
      </c>
      <c r="B15080" s="400" t="s">
        <v>21354</v>
      </c>
      <c r="C15080" s="399" t="s">
        <v>16729</v>
      </c>
      <c r="D15080" s="401">
        <v>55.45</v>
      </c>
    </row>
    <row r="15081" spans="1:4" x14ac:dyDescent="0.25">
      <c r="A15081" s="399">
        <v>37994</v>
      </c>
      <c r="B15081" s="400" t="s">
        <v>21355</v>
      </c>
      <c r="C15081" s="399" t="s">
        <v>16729</v>
      </c>
      <c r="D15081" s="401">
        <v>132.03</v>
      </c>
    </row>
    <row r="15082" spans="1:4" x14ac:dyDescent="0.25">
      <c r="A15082" s="399">
        <v>37995</v>
      </c>
      <c r="B15082" s="400" t="s">
        <v>21356</v>
      </c>
      <c r="C15082" s="399" t="s">
        <v>16729</v>
      </c>
      <c r="D15082" s="401">
        <v>172.1</v>
      </c>
    </row>
    <row r="15083" spans="1:4" x14ac:dyDescent="0.25">
      <c r="A15083" s="399">
        <v>37996</v>
      </c>
      <c r="B15083" s="400" t="s">
        <v>21357</v>
      </c>
      <c r="C15083" s="399" t="s">
        <v>16729</v>
      </c>
      <c r="D15083" s="401">
        <v>262.06</v>
      </c>
    </row>
    <row r="15084" spans="1:4" x14ac:dyDescent="0.25">
      <c r="A15084" s="399">
        <v>45267</v>
      </c>
      <c r="B15084" s="400" t="s">
        <v>21649</v>
      </c>
      <c r="C15084" s="399" t="s">
        <v>16729</v>
      </c>
      <c r="D15084" s="401">
        <v>198.42</v>
      </c>
    </row>
    <row r="15085" spans="1:4" x14ac:dyDescent="0.25">
      <c r="A15085" s="399">
        <v>13883</v>
      </c>
      <c r="B15085" s="400" t="s">
        <v>21358</v>
      </c>
      <c r="C15085" s="399" t="s">
        <v>16729</v>
      </c>
      <c r="D15085" s="401">
        <v>162695.4</v>
      </c>
    </row>
    <row r="15086" spans="1:4" x14ac:dyDescent="0.25">
      <c r="A15086" s="399">
        <v>38604</v>
      </c>
      <c r="B15086" s="400" t="s">
        <v>21359</v>
      </c>
      <c r="C15086" s="399" t="s">
        <v>16729</v>
      </c>
      <c r="D15086" s="401">
        <v>202634.96</v>
      </c>
    </row>
    <row r="15087" spans="1:4" x14ac:dyDescent="0.25">
      <c r="A15087" s="399">
        <v>10601</v>
      </c>
      <c r="B15087" s="400" t="s">
        <v>21360</v>
      </c>
      <c r="C15087" s="399" t="s">
        <v>16729</v>
      </c>
      <c r="D15087" s="401">
        <v>3941654.15</v>
      </c>
    </row>
    <row r="15088" spans="1:4" x14ac:dyDescent="0.25">
      <c r="A15088" s="399">
        <v>44469</v>
      </c>
      <c r="B15088" s="400" t="s">
        <v>21759</v>
      </c>
      <c r="C15088" s="399" t="s">
        <v>16729</v>
      </c>
      <c r="D15088" s="401">
        <v>10378236.27</v>
      </c>
    </row>
    <row r="15089" spans="1:4" x14ac:dyDescent="0.25">
      <c r="A15089" s="399">
        <v>13894</v>
      </c>
      <c r="B15089" s="400" t="s">
        <v>21361</v>
      </c>
      <c r="C15089" s="399" t="s">
        <v>16729</v>
      </c>
      <c r="D15089" s="401">
        <v>399604.75</v>
      </c>
    </row>
    <row r="15090" spans="1:4" x14ac:dyDescent="0.25">
      <c r="A15090" s="399">
        <v>13895</v>
      </c>
      <c r="B15090" s="400" t="s">
        <v>21362</v>
      </c>
      <c r="C15090" s="399" t="s">
        <v>16729</v>
      </c>
      <c r="D15090" s="401">
        <v>537335.18000000005</v>
      </c>
    </row>
    <row r="15091" spans="1:4" x14ac:dyDescent="0.25">
      <c r="A15091" s="399">
        <v>13892</v>
      </c>
      <c r="B15091" s="400" t="s">
        <v>21363</v>
      </c>
      <c r="C15091" s="399" t="s">
        <v>16729</v>
      </c>
      <c r="D15091" s="401">
        <v>658491.12</v>
      </c>
    </row>
    <row r="15092" spans="1:4" x14ac:dyDescent="0.25">
      <c r="A15092" s="399">
        <v>9914</v>
      </c>
      <c r="B15092" s="400" t="s">
        <v>21364</v>
      </c>
      <c r="C15092" s="399" t="s">
        <v>16729</v>
      </c>
      <c r="D15092" s="401">
        <v>712400</v>
      </c>
    </row>
    <row r="15093" spans="1:4" x14ac:dyDescent="0.25">
      <c r="A15093" s="399">
        <v>36485</v>
      </c>
      <c r="B15093" s="400" t="s">
        <v>21365</v>
      </c>
      <c r="C15093" s="399" t="s">
        <v>16729</v>
      </c>
      <c r="D15093" s="401">
        <v>805286.77</v>
      </c>
    </row>
    <row r="15094" spans="1:4" x14ac:dyDescent="0.25">
      <c r="A15094" s="399">
        <v>9912</v>
      </c>
      <c r="B15094" s="400" t="s">
        <v>21366</v>
      </c>
      <c r="C15094" s="399" t="s">
        <v>16729</v>
      </c>
      <c r="D15094" s="401">
        <v>3208950.61</v>
      </c>
    </row>
    <row r="15095" spans="1:4" x14ac:dyDescent="0.25">
      <c r="A15095" s="399">
        <v>9921</v>
      </c>
      <c r="B15095" s="400" t="s">
        <v>21367</v>
      </c>
      <c r="C15095" s="399" t="s">
        <v>16729</v>
      </c>
      <c r="D15095" s="401">
        <v>1655328.5</v>
      </c>
    </row>
    <row r="15096" spans="1:4" x14ac:dyDescent="0.25">
      <c r="A15096" s="399">
        <v>21112</v>
      </c>
      <c r="B15096" s="400" t="s">
        <v>21368</v>
      </c>
      <c r="C15096" s="399" t="s">
        <v>16729</v>
      </c>
      <c r="D15096" s="401">
        <v>324.38</v>
      </c>
    </row>
    <row r="15097" spans="1:4" x14ac:dyDescent="0.25">
      <c r="A15097" s="399">
        <v>10228</v>
      </c>
      <c r="B15097" s="400" t="s">
        <v>21369</v>
      </c>
      <c r="C15097" s="399" t="s">
        <v>16729</v>
      </c>
      <c r="D15097" s="401">
        <v>376.83</v>
      </c>
    </row>
    <row r="15098" spans="1:4" x14ac:dyDescent="0.25">
      <c r="A15098" s="399">
        <v>11781</v>
      </c>
      <c r="B15098" s="400" t="s">
        <v>21370</v>
      </c>
      <c r="C15098" s="399" t="s">
        <v>16729</v>
      </c>
      <c r="D15098" s="401">
        <v>305.27999999999997</v>
      </c>
    </row>
    <row r="15099" spans="1:4" x14ac:dyDescent="0.25">
      <c r="A15099" s="399">
        <v>37588</v>
      </c>
      <c r="B15099" s="400" t="s">
        <v>21760</v>
      </c>
      <c r="C15099" s="399" t="s">
        <v>16729</v>
      </c>
      <c r="D15099" s="401">
        <v>59.36</v>
      </c>
    </row>
    <row r="15100" spans="1:4" x14ac:dyDescent="0.25">
      <c r="A15100" s="399">
        <v>11751</v>
      </c>
      <c r="B15100" s="400" t="s">
        <v>21371</v>
      </c>
      <c r="C15100" s="399" t="s">
        <v>16729</v>
      </c>
      <c r="D15100" s="401">
        <v>104.18</v>
      </c>
    </row>
    <row r="15101" spans="1:4" x14ac:dyDescent="0.25">
      <c r="A15101" s="399">
        <v>11750</v>
      </c>
      <c r="B15101" s="400" t="s">
        <v>21372</v>
      </c>
      <c r="C15101" s="399" t="s">
        <v>16729</v>
      </c>
      <c r="D15101" s="401">
        <v>86.45</v>
      </c>
    </row>
    <row r="15102" spans="1:4" x14ac:dyDescent="0.25">
      <c r="A15102" s="399">
        <v>11746</v>
      </c>
      <c r="B15102" s="400" t="s">
        <v>21373</v>
      </c>
      <c r="C15102" s="399" t="s">
        <v>16729</v>
      </c>
      <c r="D15102" s="401">
        <v>58</v>
      </c>
    </row>
    <row r="15103" spans="1:4" x14ac:dyDescent="0.25">
      <c r="A15103" s="399">
        <v>11748</v>
      </c>
      <c r="B15103" s="400" t="s">
        <v>21374</v>
      </c>
      <c r="C15103" s="399" t="s">
        <v>16729</v>
      </c>
      <c r="D15103" s="401">
        <v>37.22</v>
      </c>
    </row>
    <row r="15104" spans="1:4" x14ac:dyDescent="0.25">
      <c r="A15104" s="399">
        <v>11747</v>
      </c>
      <c r="B15104" s="400" t="s">
        <v>21375</v>
      </c>
      <c r="C15104" s="399" t="s">
        <v>16729</v>
      </c>
      <c r="D15104" s="401">
        <v>160.65</v>
      </c>
    </row>
    <row r="15105" spans="1:4" x14ac:dyDescent="0.25">
      <c r="A15105" s="399">
        <v>11749</v>
      </c>
      <c r="B15105" s="400" t="s">
        <v>21376</v>
      </c>
      <c r="C15105" s="399" t="s">
        <v>16729</v>
      </c>
      <c r="D15105" s="401">
        <v>42.96</v>
      </c>
    </row>
    <row r="15106" spans="1:4" x14ac:dyDescent="0.25">
      <c r="A15106" s="399">
        <v>10236</v>
      </c>
      <c r="B15106" s="400" t="s">
        <v>21377</v>
      </c>
      <c r="C15106" s="399" t="s">
        <v>16729</v>
      </c>
      <c r="D15106" s="401">
        <v>159.65</v>
      </c>
    </row>
    <row r="15107" spans="1:4" x14ac:dyDescent="0.25">
      <c r="A15107" s="399">
        <v>10233</v>
      </c>
      <c r="B15107" s="400" t="s">
        <v>21378</v>
      </c>
      <c r="C15107" s="399" t="s">
        <v>16729</v>
      </c>
      <c r="D15107" s="401">
        <v>149.61000000000001</v>
      </c>
    </row>
    <row r="15108" spans="1:4" x14ac:dyDescent="0.25">
      <c r="A15108" s="399">
        <v>10234</v>
      </c>
      <c r="B15108" s="400" t="s">
        <v>21379</v>
      </c>
      <c r="C15108" s="399" t="s">
        <v>16729</v>
      </c>
      <c r="D15108" s="401">
        <v>94.24</v>
      </c>
    </row>
    <row r="15109" spans="1:4" x14ac:dyDescent="0.25">
      <c r="A15109" s="399">
        <v>10231</v>
      </c>
      <c r="B15109" s="400" t="s">
        <v>21380</v>
      </c>
      <c r="C15109" s="399" t="s">
        <v>16729</v>
      </c>
      <c r="D15109" s="401">
        <v>432.17</v>
      </c>
    </row>
    <row r="15110" spans="1:4" x14ac:dyDescent="0.25">
      <c r="A15110" s="399">
        <v>10232</v>
      </c>
      <c r="B15110" s="400" t="s">
        <v>21381</v>
      </c>
      <c r="C15110" s="399" t="s">
        <v>16729</v>
      </c>
      <c r="D15110" s="401">
        <v>241.83</v>
      </c>
    </row>
    <row r="15111" spans="1:4" x14ac:dyDescent="0.25">
      <c r="A15111" s="399">
        <v>10235</v>
      </c>
      <c r="B15111" s="400" t="s">
        <v>21382</v>
      </c>
      <c r="C15111" s="399" t="s">
        <v>16729</v>
      </c>
      <c r="D15111" s="401">
        <v>592.45000000000005</v>
      </c>
    </row>
    <row r="15112" spans="1:4" x14ac:dyDescent="0.25">
      <c r="A15112" s="399">
        <v>10229</v>
      </c>
      <c r="B15112" s="400" t="s">
        <v>21383</v>
      </c>
      <c r="C15112" s="399" t="s">
        <v>16729</v>
      </c>
      <c r="D15112" s="401">
        <v>85.23</v>
      </c>
    </row>
    <row r="15113" spans="1:4" x14ac:dyDescent="0.25">
      <c r="A15113" s="399">
        <v>10230</v>
      </c>
      <c r="B15113" s="400" t="s">
        <v>21384</v>
      </c>
      <c r="C15113" s="399" t="s">
        <v>16729</v>
      </c>
      <c r="D15113" s="401">
        <v>1042.6600000000001</v>
      </c>
    </row>
    <row r="15114" spans="1:4" x14ac:dyDescent="0.25">
      <c r="A15114" s="399">
        <v>10409</v>
      </c>
      <c r="B15114" s="400" t="s">
        <v>21385</v>
      </c>
      <c r="C15114" s="399" t="s">
        <v>16729</v>
      </c>
      <c r="D15114" s="401">
        <v>309.76</v>
      </c>
    </row>
    <row r="15115" spans="1:4" x14ac:dyDescent="0.25">
      <c r="A15115" s="399">
        <v>10411</v>
      </c>
      <c r="B15115" s="400" t="s">
        <v>21386</v>
      </c>
      <c r="C15115" s="399" t="s">
        <v>16729</v>
      </c>
      <c r="D15115" s="401">
        <v>277.18</v>
      </c>
    </row>
    <row r="15116" spans="1:4" x14ac:dyDescent="0.25">
      <c r="A15116" s="399">
        <v>10410</v>
      </c>
      <c r="B15116" s="400" t="s">
        <v>21387</v>
      </c>
      <c r="C15116" s="399" t="s">
        <v>16729</v>
      </c>
      <c r="D15116" s="401">
        <v>185.15</v>
      </c>
    </row>
    <row r="15117" spans="1:4" x14ac:dyDescent="0.25">
      <c r="A15117" s="399">
        <v>10404</v>
      </c>
      <c r="B15117" s="400" t="s">
        <v>21388</v>
      </c>
      <c r="C15117" s="399" t="s">
        <v>16729</v>
      </c>
      <c r="D15117" s="401">
        <v>112.41</v>
      </c>
    </row>
    <row r="15118" spans="1:4" x14ac:dyDescent="0.25">
      <c r="A15118" s="399">
        <v>10405</v>
      </c>
      <c r="B15118" s="400" t="s">
        <v>21389</v>
      </c>
      <c r="C15118" s="399" t="s">
        <v>16729</v>
      </c>
      <c r="D15118" s="401">
        <v>620.61</v>
      </c>
    </row>
    <row r="15119" spans="1:4" x14ac:dyDescent="0.25">
      <c r="A15119" s="399">
        <v>10408</v>
      </c>
      <c r="B15119" s="400" t="s">
        <v>21390</v>
      </c>
      <c r="C15119" s="399" t="s">
        <v>16729</v>
      </c>
      <c r="D15119" s="401">
        <v>433.98</v>
      </c>
    </row>
    <row r="15120" spans="1:4" x14ac:dyDescent="0.25">
      <c r="A15120" s="399">
        <v>10406</v>
      </c>
      <c r="B15120" s="400" t="s">
        <v>21391</v>
      </c>
      <c r="C15120" s="399" t="s">
        <v>16729</v>
      </c>
      <c r="D15120" s="401">
        <v>857.18</v>
      </c>
    </row>
    <row r="15121" spans="1:4" x14ac:dyDescent="0.25">
      <c r="A15121" s="399">
        <v>10412</v>
      </c>
      <c r="B15121" s="400" t="s">
        <v>21392</v>
      </c>
      <c r="C15121" s="399" t="s">
        <v>16729</v>
      </c>
      <c r="D15121" s="401">
        <v>136.22999999999999</v>
      </c>
    </row>
    <row r="15122" spans="1:4" x14ac:dyDescent="0.25">
      <c r="A15122" s="399">
        <v>10407</v>
      </c>
      <c r="B15122" s="400" t="s">
        <v>21393</v>
      </c>
      <c r="C15122" s="399" t="s">
        <v>16729</v>
      </c>
      <c r="D15122" s="401">
        <v>1329.5</v>
      </c>
    </row>
    <row r="15123" spans="1:4" x14ac:dyDescent="0.25">
      <c r="A15123" s="399">
        <v>10416</v>
      </c>
      <c r="B15123" s="400" t="s">
        <v>21394</v>
      </c>
      <c r="C15123" s="399" t="s">
        <v>16729</v>
      </c>
      <c r="D15123" s="401">
        <v>164.91</v>
      </c>
    </row>
    <row r="15124" spans="1:4" x14ac:dyDescent="0.25">
      <c r="A15124" s="399">
        <v>10419</v>
      </c>
      <c r="B15124" s="400" t="s">
        <v>21395</v>
      </c>
      <c r="C15124" s="399" t="s">
        <v>16729</v>
      </c>
      <c r="D15124" s="401">
        <v>143.13999999999999</v>
      </c>
    </row>
    <row r="15125" spans="1:4" x14ac:dyDescent="0.25">
      <c r="A15125" s="399">
        <v>10418</v>
      </c>
      <c r="B15125" s="400" t="s">
        <v>21396</v>
      </c>
      <c r="C15125" s="399" t="s">
        <v>16729</v>
      </c>
      <c r="D15125" s="401">
        <v>95.41</v>
      </c>
    </row>
    <row r="15126" spans="1:4" x14ac:dyDescent="0.25">
      <c r="A15126" s="399">
        <v>21092</v>
      </c>
      <c r="B15126" s="400" t="s">
        <v>21397</v>
      </c>
      <c r="C15126" s="399" t="s">
        <v>16729</v>
      </c>
      <c r="D15126" s="401">
        <v>81.83</v>
      </c>
    </row>
    <row r="15127" spans="1:4" x14ac:dyDescent="0.25">
      <c r="A15127" s="399">
        <v>12657</v>
      </c>
      <c r="B15127" s="400" t="s">
        <v>21398</v>
      </c>
      <c r="C15127" s="399" t="s">
        <v>16729</v>
      </c>
      <c r="D15127" s="401">
        <v>385.03</v>
      </c>
    </row>
    <row r="15128" spans="1:4" x14ac:dyDescent="0.25">
      <c r="A15128" s="399">
        <v>10417</v>
      </c>
      <c r="B15128" s="400" t="s">
        <v>21399</v>
      </c>
      <c r="C15128" s="399" t="s">
        <v>16729</v>
      </c>
      <c r="D15128" s="401">
        <v>240.28</v>
      </c>
    </row>
    <row r="15129" spans="1:4" x14ac:dyDescent="0.25">
      <c r="A15129" s="399">
        <v>10414</v>
      </c>
      <c r="B15129" s="400" t="s">
        <v>21400</v>
      </c>
      <c r="C15129" s="399" t="s">
        <v>16729</v>
      </c>
      <c r="D15129" s="401">
        <v>525.78</v>
      </c>
    </row>
    <row r="15130" spans="1:4" x14ac:dyDescent="0.25">
      <c r="A15130" s="399">
        <v>10413</v>
      </c>
      <c r="B15130" s="400" t="s">
        <v>21401</v>
      </c>
      <c r="C15130" s="399" t="s">
        <v>16729</v>
      </c>
      <c r="D15130" s="401">
        <v>87.33</v>
      </c>
    </row>
    <row r="15131" spans="1:4" x14ac:dyDescent="0.25">
      <c r="A15131" s="399">
        <v>10415</v>
      </c>
      <c r="B15131" s="400" t="s">
        <v>21402</v>
      </c>
      <c r="C15131" s="399" t="s">
        <v>16729</v>
      </c>
      <c r="D15131" s="401">
        <v>912.52</v>
      </c>
    </row>
    <row r="15132" spans="1:4" x14ac:dyDescent="0.25">
      <c r="A15132" s="399">
        <v>38643</v>
      </c>
      <c r="B15132" s="400" t="s">
        <v>21403</v>
      </c>
      <c r="C15132" s="399" t="s">
        <v>16729</v>
      </c>
      <c r="D15132" s="401">
        <v>47.17</v>
      </c>
    </row>
    <row r="15133" spans="1:4" x14ac:dyDescent="0.25">
      <c r="A15133" s="399">
        <v>6157</v>
      </c>
      <c r="B15133" s="400" t="s">
        <v>21404</v>
      </c>
      <c r="C15133" s="399" t="s">
        <v>16729</v>
      </c>
      <c r="D15133" s="401">
        <v>64.44</v>
      </c>
    </row>
    <row r="15134" spans="1:4" x14ac:dyDescent="0.25">
      <c r="A15134" s="399">
        <v>6158</v>
      </c>
      <c r="B15134" s="400" t="s">
        <v>21761</v>
      </c>
      <c r="C15134" s="399" t="s">
        <v>16729</v>
      </c>
      <c r="D15134" s="401">
        <v>9.31</v>
      </c>
    </row>
    <row r="15135" spans="1:4" x14ac:dyDescent="0.25">
      <c r="A15135" s="399">
        <v>6156</v>
      </c>
      <c r="B15135" s="400" t="s">
        <v>21762</v>
      </c>
      <c r="C15135" s="399" t="s">
        <v>16729</v>
      </c>
      <c r="D15135" s="401">
        <v>7.99</v>
      </c>
    </row>
    <row r="15136" spans="1:4" x14ac:dyDescent="0.25">
      <c r="A15136" s="399">
        <v>6153</v>
      </c>
      <c r="B15136" s="400" t="s">
        <v>21763</v>
      </c>
      <c r="C15136" s="399" t="s">
        <v>16729</v>
      </c>
      <c r="D15136" s="401">
        <v>6.41</v>
      </c>
    </row>
    <row r="15137" spans="1:4" x14ac:dyDescent="0.25">
      <c r="A15137" s="399">
        <v>6154</v>
      </c>
      <c r="B15137" s="400" t="s">
        <v>21764</v>
      </c>
      <c r="C15137" s="399" t="s">
        <v>16729</v>
      </c>
      <c r="D15137" s="401">
        <v>11.39</v>
      </c>
    </row>
    <row r="15138" spans="1:4" x14ac:dyDescent="0.25">
      <c r="A15138" s="399">
        <v>6155</v>
      </c>
      <c r="B15138" s="400" t="s">
        <v>21765</v>
      </c>
      <c r="C15138" s="399" t="s">
        <v>16729</v>
      </c>
      <c r="D15138" s="401">
        <v>26.22</v>
      </c>
    </row>
    <row r="15139" spans="1:4" x14ac:dyDescent="0.25">
      <c r="A15139" s="399">
        <v>43595</v>
      </c>
      <c r="B15139" s="400" t="s">
        <v>21405</v>
      </c>
      <c r="C15139" s="399" t="s">
        <v>16729</v>
      </c>
      <c r="D15139" s="401">
        <v>16.98</v>
      </c>
    </row>
    <row r="15140" spans="1:4" x14ac:dyDescent="0.25">
      <c r="A15140" s="399">
        <v>43596</v>
      </c>
      <c r="B15140" s="400" t="s">
        <v>21406</v>
      </c>
      <c r="C15140" s="399" t="s">
        <v>16729</v>
      </c>
      <c r="D15140" s="401">
        <v>19.62</v>
      </c>
    </row>
    <row r="15141" spans="1:4" x14ac:dyDescent="0.25">
      <c r="A15141" s="399">
        <v>38108</v>
      </c>
      <c r="B15141" s="400" t="s">
        <v>21407</v>
      </c>
      <c r="C15141" s="399" t="s">
        <v>16729</v>
      </c>
      <c r="D15141" s="401">
        <v>48.9</v>
      </c>
    </row>
    <row r="15142" spans="1:4" x14ac:dyDescent="0.25">
      <c r="A15142" s="399">
        <v>38087</v>
      </c>
      <c r="B15142" s="400" t="s">
        <v>21408</v>
      </c>
      <c r="C15142" s="399" t="s">
        <v>16729</v>
      </c>
      <c r="D15142" s="401">
        <v>62.9</v>
      </c>
    </row>
    <row r="15143" spans="1:4" x14ac:dyDescent="0.25">
      <c r="A15143" s="399">
        <v>38109</v>
      </c>
      <c r="B15143" s="400" t="s">
        <v>21409</v>
      </c>
      <c r="C15143" s="399" t="s">
        <v>16729</v>
      </c>
      <c r="D15143" s="401">
        <v>78.16</v>
      </c>
    </row>
    <row r="15144" spans="1:4" x14ac:dyDescent="0.25">
      <c r="A15144" s="399">
        <v>38088</v>
      </c>
      <c r="B15144" s="400" t="s">
        <v>21410</v>
      </c>
      <c r="C15144" s="399" t="s">
        <v>16729</v>
      </c>
      <c r="D15144" s="401">
        <v>82.18</v>
      </c>
    </row>
    <row r="15145" spans="1:4" x14ac:dyDescent="0.25">
      <c r="A15145" s="399">
        <v>38110</v>
      </c>
      <c r="B15145" s="400" t="s">
        <v>21411</v>
      </c>
      <c r="C15145" s="399" t="s">
        <v>16729</v>
      </c>
      <c r="D15145" s="401">
        <v>30.06</v>
      </c>
    </row>
    <row r="15146" spans="1:4" x14ac:dyDescent="0.25">
      <c r="A15146" s="399">
        <v>38089</v>
      </c>
      <c r="B15146" s="400" t="s">
        <v>21412</v>
      </c>
      <c r="C15146" s="399" t="s">
        <v>16729</v>
      </c>
      <c r="D15146" s="401">
        <v>52.39</v>
      </c>
    </row>
    <row r="15147" spans="1:4" x14ac:dyDescent="0.25">
      <c r="A15147" s="399">
        <v>38111</v>
      </c>
      <c r="B15147" s="400" t="s">
        <v>21413</v>
      </c>
      <c r="C15147" s="399" t="s">
        <v>16729</v>
      </c>
      <c r="D15147" s="401">
        <v>33.619999999999997</v>
      </c>
    </row>
    <row r="15148" spans="1:4" x14ac:dyDescent="0.25">
      <c r="A15148" s="399">
        <v>38090</v>
      </c>
      <c r="B15148" s="400" t="s">
        <v>21414</v>
      </c>
      <c r="C15148" s="399" t="s">
        <v>16729</v>
      </c>
      <c r="D15148" s="401">
        <v>54.15</v>
      </c>
    </row>
    <row r="15149" spans="1:4" x14ac:dyDescent="0.25">
      <c r="A15149" s="399">
        <v>38400</v>
      </c>
      <c r="B15149" s="400" t="s">
        <v>21415</v>
      </c>
      <c r="C15149" s="399" t="s">
        <v>16729</v>
      </c>
      <c r="D15149" s="401">
        <v>48.32</v>
      </c>
    </row>
    <row r="15150" spans="1:4" x14ac:dyDescent="0.25">
      <c r="A15150" s="399">
        <v>13726</v>
      </c>
      <c r="B15150" s="400" t="s">
        <v>21416</v>
      </c>
      <c r="C15150" s="399" t="s">
        <v>16729</v>
      </c>
      <c r="D15150" s="401">
        <v>68683.67</v>
      </c>
    </row>
    <row r="15151" spans="1:4" x14ac:dyDescent="0.25">
      <c r="A15151" s="399">
        <v>12627</v>
      </c>
      <c r="B15151" s="400" t="s">
        <v>21417</v>
      </c>
      <c r="C15151" s="399" t="s">
        <v>16729</v>
      </c>
      <c r="D15151" s="401">
        <v>1.35</v>
      </c>
    </row>
    <row r="15152" spans="1:4" x14ac:dyDescent="0.25">
      <c r="A15152" s="399">
        <v>39996</v>
      </c>
      <c r="B15152" s="400" t="s">
        <v>21418</v>
      </c>
      <c r="C15152" s="399" t="s">
        <v>74</v>
      </c>
      <c r="D15152" s="401">
        <v>3.68</v>
      </c>
    </row>
    <row r="15153" spans="1:4" x14ac:dyDescent="0.25">
      <c r="A15153" s="399">
        <v>10478</v>
      </c>
      <c r="B15153" s="400" t="s">
        <v>21419</v>
      </c>
      <c r="C15153" s="399" t="s">
        <v>80</v>
      </c>
      <c r="D15153" s="401">
        <v>41.1</v>
      </c>
    </row>
    <row r="15154" spans="1:4" x14ac:dyDescent="0.25">
      <c r="A15154" s="399">
        <v>10481</v>
      </c>
      <c r="B15154" s="400" t="s">
        <v>21420</v>
      </c>
      <c r="C15154" s="399" t="s">
        <v>80</v>
      </c>
      <c r="D15154" s="401">
        <v>36.549999999999997</v>
      </c>
    </row>
    <row r="15155" spans="1:4" x14ac:dyDescent="0.25">
      <c r="A15155" s="399">
        <v>10475</v>
      </c>
      <c r="B15155" s="400" t="s">
        <v>21421</v>
      </c>
      <c r="C15155" s="399" t="s">
        <v>80</v>
      </c>
      <c r="D15155" s="401">
        <v>35.369999999999997</v>
      </c>
    </row>
    <row r="15156" spans="1:4" x14ac:dyDescent="0.25">
      <c r="A15156" s="399">
        <v>4030</v>
      </c>
      <c r="B15156" s="400" t="s">
        <v>21422</v>
      </c>
      <c r="C15156" s="399" t="s">
        <v>75</v>
      </c>
      <c r="D15156" s="401">
        <v>7.38</v>
      </c>
    </row>
    <row r="15157" spans="1:4" x14ac:dyDescent="0.25">
      <c r="A15157" s="399">
        <v>4031</v>
      </c>
      <c r="B15157" s="400" t="s">
        <v>21423</v>
      </c>
      <c r="C15157" s="399" t="s">
        <v>75</v>
      </c>
      <c r="D15157" s="401">
        <v>34.71</v>
      </c>
    </row>
    <row r="15158" spans="1:4" x14ac:dyDescent="0.25">
      <c r="A15158" s="399">
        <v>39399</v>
      </c>
      <c r="B15158" s="400" t="s">
        <v>21424</v>
      </c>
      <c r="C15158" s="399" t="s">
        <v>16729</v>
      </c>
      <c r="D15158" s="401">
        <v>1465.77</v>
      </c>
    </row>
    <row r="15159" spans="1:4" x14ac:dyDescent="0.25">
      <c r="A15159" s="399">
        <v>39400</v>
      </c>
      <c r="B15159" s="400" t="s">
        <v>21425</v>
      </c>
      <c r="C15159" s="399" t="s">
        <v>16729</v>
      </c>
      <c r="D15159" s="401">
        <v>1593.23</v>
      </c>
    </row>
    <row r="15160" spans="1:4" x14ac:dyDescent="0.25">
      <c r="A15160" s="399">
        <v>39401</v>
      </c>
      <c r="B15160" s="400" t="s">
        <v>21426</v>
      </c>
      <c r="C15160" s="399" t="s">
        <v>16729</v>
      </c>
      <c r="D15160" s="401">
        <v>1787.22</v>
      </c>
    </row>
    <row r="15161" spans="1:4" x14ac:dyDescent="0.25">
      <c r="A15161" s="399">
        <v>11652</v>
      </c>
      <c r="B15161" s="400" t="s">
        <v>21427</v>
      </c>
      <c r="C15161" s="399" t="s">
        <v>16729</v>
      </c>
      <c r="D15161" s="401">
        <v>3845</v>
      </c>
    </row>
    <row r="15162" spans="1:4" x14ac:dyDescent="0.25">
      <c r="A15162" s="399">
        <v>13475</v>
      </c>
      <c r="B15162" s="400" t="s">
        <v>21428</v>
      </c>
      <c r="C15162" s="399" t="s">
        <v>16729</v>
      </c>
      <c r="D15162" s="401">
        <v>4201.66</v>
      </c>
    </row>
    <row r="15163" spans="1:4" x14ac:dyDescent="0.25">
      <c r="A15163" s="399">
        <v>13896</v>
      </c>
      <c r="B15163" s="400" t="s">
        <v>21429</v>
      </c>
      <c r="C15163" s="399" t="s">
        <v>16729</v>
      </c>
      <c r="D15163" s="401">
        <v>3449.3</v>
      </c>
    </row>
    <row r="15164" spans="1:4" x14ac:dyDescent="0.25">
      <c r="A15164" s="399">
        <v>44470</v>
      </c>
      <c r="B15164" s="400" t="s">
        <v>21766</v>
      </c>
      <c r="C15164" s="399" t="s">
        <v>16729</v>
      </c>
      <c r="D15164" s="401">
        <v>1600026.34</v>
      </c>
    </row>
    <row r="15165" spans="1:4" x14ac:dyDescent="0.25">
      <c r="A15165" s="399">
        <v>13476</v>
      </c>
      <c r="B15165" s="400" t="s">
        <v>21430</v>
      </c>
      <c r="C15165" s="399" t="s">
        <v>16729</v>
      </c>
      <c r="D15165" s="401">
        <v>1611620.85</v>
      </c>
    </row>
    <row r="15166" spans="1:4" x14ac:dyDescent="0.25">
      <c r="A15166" s="399">
        <v>44491</v>
      </c>
      <c r="B15166" s="400" t="s">
        <v>21767</v>
      </c>
      <c r="C15166" s="399" t="s">
        <v>16729</v>
      </c>
      <c r="D15166" s="401">
        <v>3800642.41</v>
      </c>
    </row>
    <row r="15167" spans="1:4" x14ac:dyDescent="0.25">
      <c r="A15167" s="399">
        <v>10488</v>
      </c>
      <c r="B15167" s="400" t="s">
        <v>21431</v>
      </c>
      <c r="C15167" s="399" t="s">
        <v>16729</v>
      </c>
      <c r="D15167" s="401">
        <v>1952496</v>
      </c>
    </row>
    <row r="15168" spans="1:4" x14ac:dyDescent="0.25">
      <c r="A15168" s="399">
        <v>13606</v>
      </c>
      <c r="B15168" s="400" t="s">
        <v>21432</v>
      </c>
      <c r="C15168" s="399" t="s">
        <v>16729</v>
      </c>
      <c r="D15168" s="401">
        <v>1729883.53</v>
      </c>
    </row>
    <row r="15169" spans="1:4" x14ac:dyDescent="0.25">
      <c r="A15169" s="399">
        <v>10489</v>
      </c>
      <c r="B15169" s="400" t="s">
        <v>21433</v>
      </c>
      <c r="C15169" s="399" t="s">
        <v>4</v>
      </c>
      <c r="D15169" s="401">
        <v>21.44</v>
      </c>
    </row>
    <row r="15170" spans="1:4" x14ac:dyDescent="0.25">
      <c r="A15170" s="399">
        <v>41073</v>
      </c>
      <c r="B15170" s="400" t="s">
        <v>21434</v>
      </c>
      <c r="C15170" s="399" t="s">
        <v>85</v>
      </c>
      <c r="D15170" s="401">
        <v>3757.15</v>
      </c>
    </row>
    <row r="15171" spans="1:4" x14ac:dyDescent="0.25">
      <c r="A15171" s="399">
        <v>34391</v>
      </c>
      <c r="B15171" s="400" t="s">
        <v>21435</v>
      </c>
      <c r="C15171" s="399" t="s">
        <v>75</v>
      </c>
      <c r="D15171" s="401">
        <v>861.75</v>
      </c>
    </row>
    <row r="15172" spans="1:4" x14ac:dyDescent="0.25">
      <c r="A15172" s="399">
        <v>10496</v>
      </c>
      <c r="B15172" s="400" t="s">
        <v>21436</v>
      </c>
      <c r="C15172" s="399" t="s">
        <v>75</v>
      </c>
      <c r="D15172" s="401">
        <v>750</v>
      </c>
    </row>
    <row r="15173" spans="1:4" x14ac:dyDescent="0.25">
      <c r="A15173" s="399">
        <v>10497</v>
      </c>
      <c r="B15173" s="400" t="s">
        <v>21437</v>
      </c>
      <c r="C15173" s="399" t="s">
        <v>75</v>
      </c>
      <c r="D15173" s="401">
        <v>1949.99</v>
      </c>
    </row>
    <row r="15174" spans="1:4" x14ac:dyDescent="0.25">
      <c r="A15174" s="399">
        <v>10504</v>
      </c>
      <c r="B15174" s="400" t="s">
        <v>21438</v>
      </c>
      <c r="C15174" s="399" t="s">
        <v>75</v>
      </c>
      <c r="D15174" s="401">
        <v>2280</v>
      </c>
    </row>
    <row r="15175" spans="1:4" x14ac:dyDescent="0.25">
      <c r="A15175" s="399">
        <v>34390</v>
      </c>
      <c r="B15175" s="400" t="s">
        <v>21439</v>
      </c>
      <c r="C15175" s="399" t="s">
        <v>75</v>
      </c>
      <c r="D15175" s="401">
        <v>671.99</v>
      </c>
    </row>
    <row r="15176" spans="1:4" x14ac:dyDescent="0.25">
      <c r="A15176" s="399">
        <v>34389</v>
      </c>
      <c r="B15176" s="400" t="s">
        <v>21440</v>
      </c>
      <c r="C15176" s="399" t="s">
        <v>75</v>
      </c>
      <c r="D15176" s="401">
        <v>210</v>
      </c>
    </row>
    <row r="15177" spans="1:4" x14ac:dyDescent="0.25">
      <c r="A15177" s="399">
        <v>34388</v>
      </c>
      <c r="B15177" s="400" t="s">
        <v>21441</v>
      </c>
      <c r="C15177" s="399" t="s">
        <v>75</v>
      </c>
      <c r="D15177" s="401">
        <v>298.47000000000003</v>
      </c>
    </row>
    <row r="15178" spans="1:4" x14ac:dyDescent="0.25">
      <c r="A15178" s="399">
        <v>34387</v>
      </c>
      <c r="B15178" s="400" t="s">
        <v>21442</v>
      </c>
      <c r="C15178" s="399" t="s">
        <v>75</v>
      </c>
      <c r="D15178" s="401">
        <v>484.5</v>
      </c>
    </row>
    <row r="15179" spans="1:4" x14ac:dyDescent="0.25">
      <c r="A15179" s="399">
        <v>11188</v>
      </c>
      <c r="B15179" s="400" t="s">
        <v>21443</v>
      </c>
      <c r="C15179" s="399" t="s">
        <v>75</v>
      </c>
      <c r="D15179" s="401">
        <v>239.99</v>
      </c>
    </row>
    <row r="15180" spans="1:4" x14ac:dyDescent="0.25">
      <c r="A15180" s="399">
        <v>11189</v>
      </c>
      <c r="B15180" s="400" t="s">
        <v>21444</v>
      </c>
      <c r="C15180" s="399" t="s">
        <v>75</v>
      </c>
      <c r="D15180" s="401">
        <v>360</v>
      </c>
    </row>
    <row r="15181" spans="1:4" x14ac:dyDescent="0.25">
      <c r="A15181" s="399">
        <v>21107</v>
      </c>
      <c r="B15181" s="400" t="s">
        <v>21445</v>
      </c>
      <c r="C15181" s="399" t="s">
        <v>75</v>
      </c>
      <c r="D15181" s="401">
        <v>259.07</v>
      </c>
    </row>
    <row r="15182" spans="1:4" x14ac:dyDescent="0.25">
      <c r="A15182" s="399">
        <v>34386</v>
      </c>
      <c r="B15182" s="400" t="s">
        <v>21446</v>
      </c>
      <c r="C15182" s="399" t="s">
        <v>75</v>
      </c>
      <c r="D15182" s="401">
        <v>450</v>
      </c>
    </row>
    <row r="15183" spans="1:4" x14ac:dyDescent="0.25">
      <c r="A15183" s="399">
        <v>10490</v>
      </c>
      <c r="B15183" s="400" t="s">
        <v>21447</v>
      </c>
      <c r="C15183" s="399" t="s">
        <v>75</v>
      </c>
      <c r="D15183" s="401">
        <v>157.5</v>
      </c>
    </row>
    <row r="15184" spans="1:4" x14ac:dyDescent="0.25">
      <c r="A15184" s="399">
        <v>10492</v>
      </c>
      <c r="B15184" s="400" t="s">
        <v>21448</v>
      </c>
      <c r="C15184" s="399" t="s">
        <v>75</v>
      </c>
      <c r="D15184" s="401">
        <v>180</v>
      </c>
    </row>
    <row r="15185" spans="1:4" x14ac:dyDescent="0.25">
      <c r="A15185" s="399">
        <v>10493</v>
      </c>
      <c r="B15185" s="400" t="s">
        <v>21449</v>
      </c>
      <c r="C15185" s="399" t="s">
        <v>75</v>
      </c>
      <c r="D15185" s="401">
        <v>210</v>
      </c>
    </row>
    <row r="15186" spans="1:4" x14ac:dyDescent="0.25">
      <c r="A15186" s="399">
        <v>10491</v>
      </c>
      <c r="B15186" s="400" t="s">
        <v>21450</v>
      </c>
      <c r="C15186" s="399" t="s">
        <v>75</v>
      </c>
      <c r="D15186" s="401">
        <v>255</v>
      </c>
    </row>
    <row r="15187" spans="1:4" x14ac:dyDescent="0.25">
      <c r="A15187" s="399">
        <v>34385</v>
      </c>
      <c r="B15187" s="400" t="s">
        <v>21768</v>
      </c>
      <c r="C15187" s="399" t="s">
        <v>75</v>
      </c>
      <c r="D15187" s="401">
        <v>372</v>
      </c>
    </row>
    <row r="15188" spans="1:4" x14ac:dyDescent="0.25">
      <c r="A15188" s="399">
        <v>10499</v>
      </c>
      <c r="B15188" s="400" t="s">
        <v>21451</v>
      </c>
      <c r="C15188" s="399" t="s">
        <v>75</v>
      </c>
      <c r="D15188" s="401">
        <v>149.99</v>
      </c>
    </row>
    <row r="15189" spans="1:4" x14ac:dyDescent="0.25">
      <c r="A15189" s="399">
        <v>34384</v>
      </c>
      <c r="B15189" s="400" t="s">
        <v>21452</v>
      </c>
      <c r="C15189" s="399" t="s">
        <v>75</v>
      </c>
      <c r="D15189" s="401">
        <v>450</v>
      </c>
    </row>
    <row r="15190" spans="1:4" x14ac:dyDescent="0.25">
      <c r="A15190" s="399">
        <v>11185</v>
      </c>
      <c r="B15190" s="400" t="s">
        <v>21453</v>
      </c>
      <c r="C15190" s="399" t="s">
        <v>75</v>
      </c>
      <c r="D15190" s="401">
        <v>464.99</v>
      </c>
    </row>
    <row r="15191" spans="1:4" x14ac:dyDescent="0.25">
      <c r="A15191" s="399">
        <v>10507</v>
      </c>
      <c r="B15191" s="400" t="s">
        <v>21454</v>
      </c>
      <c r="C15191" s="399" t="s">
        <v>75</v>
      </c>
      <c r="D15191" s="401">
        <v>424.44</v>
      </c>
    </row>
    <row r="15192" spans="1:4" x14ac:dyDescent="0.25">
      <c r="A15192" s="399">
        <v>10505</v>
      </c>
      <c r="B15192" s="400" t="s">
        <v>21455</v>
      </c>
      <c r="C15192" s="399" t="s">
        <v>75</v>
      </c>
      <c r="D15192" s="401">
        <v>250.45</v>
      </c>
    </row>
    <row r="15193" spans="1:4" x14ac:dyDescent="0.25">
      <c r="A15193" s="399">
        <v>10506</v>
      </c>
      <c r="B15193" s="400" t="s">
        <v>21456</v>
      </c>
      <c r="C15193" s="399" t="s">
        <v>75</v>
      </c>
      <c r="D15193" s="401">
        <v>326.94</v>
      </c>
    </row>
    <row r="15194" spans="1:4" x14ac:dyDescent="0.25">
      <c r="A15194" s="399">
        <v>5031</v>
      </c>
      <c r="B15194" s="400" t="s">
        <v>21457</v>
      </c>
      <c r="C15194" s="399" t="s">
        <v>75</v>
      </c>
      <c r="D15194" s="401">
        <v>459.08</v>
      </c>
    </row>
    <row r="15195" spans="1:4" x14ac:dyDescent="0.25">
      <c r="A15195" s="399">
        <v>10502</v>
      </c>
      <c r="B15195" s="400" t="s">
        <v>21458</v>
      </c>
      <c r="C15195" s="399" t="s">
        <v>75</v>
      </c>
      <c r="D15195" s="401">
        <v>534.92999999999995</v>
      </c>
    </row>
    <row r="15196" spans="1:4" x14ac:dyDescent="0.25">
      <c r="A15196" s="399">
        <v>10501</v>
      </c>
      <c r="B15196" s="400" t="s">
        <v>21459</v>
      </c>
      <c r="C15196" s="399" t="s">
        <v>75</v>
      </c>
      <c r="D15196" s="401">
        <v>302.22000000000003</v>
      </c>
    </row>
    <row r="15197" spans="1:4" x14ac:dyDescent="0.25">
      <c r="A15197" s="399">
        <v>10503</v>
      </c>
      <c r="B15197" s="400" t="s">
        <v>21460</v>
      </c>
      <c r="C15197" s="399" t="s">
        <v>75</v>
      </c>
      <c r="D15197" s="401">
        <v>408.3</v>
      </c>
    </row>
    <row r="15198" spans="1:4" x14ac:dyDescent="0.25">
      <c r="A15198" s="399">
        <v>4500</v>
      </c>
      <c r="B15198" s="400" t="s">
        <v>21461</v>
      </c>
      <c r="C15198" s="399" t="s">
        <v>74</v>
      </c>
      <c r="D15198" s="401">
        <v>15.69</v>
      </c>
    </row>
    <row r="15199" spans="1:4" x14ac:dyDescent="0.25">
      <c r="A15199" s="399">
        <v>4448</v>
      </c>
      <c r="B15199" s="400" t="s">
        <v>21462</v>
      </c>
      <c r="C15199" s="399" t="s">
        <v>74</v>
      </c>
      <c r="D15199" s="401">
        <v>21.56</v>
      </c>
    </row>
    <row r="15200" spans="1:4" x14ac:dyDescent="0.25">
      <c r="A15200" s="399">
        <v>20213</v>
      </c>
      <c r="B15200" s="400" t="s">
        <v>21463</v>
      </c>
      <c r="C15200" s="399" t="s">
        <v>74</v>
      </c>
      <c r="D15200" s="401">
        <v>28.99</v>
      </c>
    </row>
    <row r="15201" spans="1:4" x14ac:dyDescent="0.25">
      <c r="A15201" s="399">
        <v>20211</v>
      </c>
      <c r="B15201" s="400" t="s">
        <v>21464</v>
      </c>
      <c r="C15201" s="399" t="s">
        <v>74</v>
      </c>
      <c r="D15201" s="401">
        <v>38.380000000000003</v>
      </c>
    </row>
    <row r="15202" spans="1:4" x14ac:dyDescent="0.25">
      <c r="A15202" s="399">
        <v>40270</v>
      </c>
      <c r="B15202" s="400" t="s">
        <v>21465</v>
      </c>
      <c r="C15202" s="399" t="s">
        <v>74</v>
      </c>
      <c r="D15202" s="401">
        <v>132.03</v>
      </c>
    </row>
    <row r="15203" spans="1:4" x14ac:dyDescent="0.25">
      <c r="A15203" s="399">
        <v>4425</v>
      </c>
      <c r="B15203" s="400" t="s">
        <v>21466</v>
      </c>
      <c r="C15203" s="399" t="s">
        <v>74</v>
      </c>
      <c r="D15203" s="401">
        <v>31.73</v>
      </c>
    </row>
    <row r="15204" spans="1:4" x14ac:dyDescent="0.25">
      <c r="A15204" s="399">
        <v>4472</v>
      </c>
      <c r="B15204" s="400" t="s">
        <v>21467</v>
      </c>
      <c r="C15204" s="399" t="s">
        <v>74</v>
      </c>
      <c r="D15204" s="401">
        <v>39.630000000000003</v>
      </c>
    </row>
    <row r="15205" spans="1:4" x14ac:dyDescent="0.25">
      <c r="A15205" s="399">
        <v>35272</v>
      </c>
      <c r="B15205" s="400" t="s">
        <v>21468</v>
      </c>
      <c r="C15205" s="399" t="s">
        <v>74</v>
      </c>
      <c r="D15205" s="401">
        <v>57.29</v>
      </c>
    </row>
    <row r="15206" spans="1:4" x14ac:dyDescent="0.25">
      <c r="A15206" s="399">
        <v>4481</v>
      </c>
      <c r="B15206" s="400" t="s">
        <v>21469</v>
      </c>
      <c r="C15206" s="399" t="s">
        <v>74</v>
      </c>
      <c r="D15206" s="401">
        <v>61.32</v>
      </c>
    </row>
    <row r="15207" spans="1:4" x14ac:dyDescent="0.25">
      <c r="A15207" s="399">
        <v>34345</v>
      </c>
      <c r="B15207" s="400" t="s">
        <v>21470</v>
      </c>
      <c r="C15207" s="399" t="s">
        <v>4</v>
      </c>
      <c r="D15207" s="401">
        <v>23.98</v>
      </c>
    </row>
    <row r="15208" spans="1:4" x14ac:dyDescent="0.25">
      <c r="A15208" s="399">
        <v>41096</v>
      </c>
      <c r="B15208" s="400" t="s">
        <v>21471</v>
      </c>
      <c r="C15208" s="399" t="s">
        <v>85</v>
      </c>
      <c r="D15208" s="401">
        <v>4203.1400000000003</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3">
    <tabColor rgb="FFFFFF00"/>
  </sheetPr>
  <dimension ref="A1:O506"/>
  <sheetViews>
    <sheetView workbookViewId="0">
      <selection activeCell="G8" sqref="G8"/>
    </sheetView>
  </sheetViews>
  <sheetFormatPr defaultRowHeight="12.5" x14ac:dyDescent="0.25"/>
  <cols>
    <col min="1" max="2" width="9.1796875" style="107"/>
    <col min="3" max="3" width="13.81640625" style="107" bestFit="1" customWidth="1"/>
    <col min="4" max="4" width="11.1796875" style="107" customWidth="1"/>
    <col min="5" max="5" width="10.54296875" style="107" bestFit="1" customWidth="1"/>
    <col min="6" max="6" width="19.54296875" style="34" customWidth="1"/>
    <col min="7" max="15" width="9.1796875" style="385"/>
  </cols>
  <sheetData>
    <row r="1" spans="2:9" ht="13" x14ac:dyDescent="0.25">
      <c r="B1" s="375" t="s">
        <v>11421</v>
      </c>
      <c r="C1" s="375" t="s">
        <v>16454</v>
      </c>
      <c r="D1" s="375" t="s">
        <v>11422</v>
      </c>
      <c r="E1" s="375" t="s">
        <v>11423</v>
      </c>
      <c r="F1" s="377" t="s">
        <v>11419</v>
      </c>
      <c r="G1" s="384" t="s">
        <v>16446</v>
      </c>
    </row>
    <row r="2" spans="2:9" ht="13" x14ac:dyDescent="0.25">
      <c r="B2" s="386" t="s">
        <v>16445</v>
      </c>
      <c r="C2" s="386" t="str">
        <f t="shared" ref="C2:C9" si="0">TEXT(D2,"mmm/aa")</f>
        <v>jul/25</v>
      </c>
      <c r="D2" s="195">
        <v>45839</v>
      </c>
      <c r="E2" s="386">
        <v>7331.98</v>
      </c>
      <c r="F2" s="377"/>
      <c r="G2" s="398"/>
    </row>
    <row r="3" spans="2:9" ht="13" x14ac:dyDescent="0.25">
      <c r="B3" s="386" t="s">
        <v>16445</v>
      </c>
      <c r="C3" s="386" t="str">
        <f t="shared" si="0"/>
        <v>jun/25</v>
      </c>
      <c r="D3" s="195">
        <v>45809</v>
      </c>
      <c r="E3" s="386">
        <v>7312.97</v>
      </c>
      <c r="F3" s="377"/>
      <c r="G3" s="398"/>
    </row>
    <row r="4" spans="2:9" ht="13" x14ac:dyDescent="0.25">
      <c r="B4" s="386" t="s">
        <v>16445</v>
      </c>
      <c r="C4" s="386" t="str">
        <f t="shared" si="0"/>
        <v>mai/25</v>
      </c>
      <c r="D4" s="195">
        <v>45778</v>
      </c>
      <c r="E4" s="386">
        <v>7295.46</v>
      </c>
      <c r="F4" s="377"/>
      <c r="G4" s="398"/>
    </row>
    <row r="5" spans="2:9" ht="13" x14ac:dyDescent="0.25">
      <c r="B5" s="386" t="s">
        <v>16445</v>
      </c>
      <c r="C5" s="386" t="str">
        <f t="shared" si="0"/>
        <v>abr/25</v>
      </c>
      <c r="D5" s="195">
        <v>45748</v>
      </c>
      <c r="E5" s="386">
        <v>7276.54</v>
      </c>
      <c r="F5" s="377"/>
      <c r="G5" s="398"/>
    </row>
    <row r="6" spans="2:9" ht="13" x14ac:dyDescent="0.25">
      <c r="B6" s="386" t="s">
        <v>16445</v>
      </c>
      <c r="C6" s="386" t="str">
        <f t="shared" si="0"/>
        <v>mar/25</v>
      </c>
      <c r="D6" s="195">
        <v>45717</v>
      </c>
      <c r="E6" s="386">
        <v>7245.38</v>
      </c>
      <c r="F6" s="377"/>
      <c r="G6" s="398"/>
    </row>
    <row r="7" spans="2:9" ht="13" x14ac:dyDescent="0.25">
      <c r="B7" s="386" t="s">
        <v>16445</v>
      </c>
      <c r="C7" s="386" t="str">
        <f t="shared" si="0"/>
        <v>fev/25</v>
      </c>
      <c r="D7" s="195">
        <v>45689</v>
      </c>
      <c r="E7" s="386">
        <v>7205.03</v>
      </c>
      <c r="F7" s="377"/>
    </row>
    <row r="8" spans="2:9" ht="13.5" thickBot="1" x14ac:dyDescent="0.3">
      <c r="B8" s="386" t="s">
        <v>16445</v>
      </c>
      <c r="C8" s="386" t="str">
        <f t="shared" si="0"/>
        <v>jan/25</v>
      </c>
      <c r="D8" s="195">
        <v>45658</v>
      </c>
      <c r="E8" s="386">
        <v>7111.86</v>
      </c>
      <c r="F8" s="377"/>
    </row>
    <row r="9" spans="2:9" ht="13" x14ac:dyDescent="0.25">
      <c r="B9" s="386" t="s">
        <v>16445</v>
      </c>
      <c r="C9" s="386" t="str">
        <f t="shared" si="0"/>
        <v>dez/24</v>
      </c>
      <c r="D9" s="195">
        <v>45627</v>
      </c>
      <c r="E9" s="386">
        <v>7100.5</v>
      </c>
      <c r="F9" s="377"/>
      <c r="G9" s="385" t="str">
        <f>TRIM(A9)</f>
        <v/>
      </c>
      <c r="I9" s="388" t="s">
        <v>16452</v>
      </c>
    </row>
    <row r="10" spans="2:9" ht="13.5" thickBot="1" x14ac:dyDescent="0.3">
      <c r="B10" s="386" t="s">
        <v>16445</v>
      </c>
      <c r="C10" s="386" t="str">
        <f>TEXT(D10,"mmm/aa")</f>
        <v>nov/24</v>
      </c>
      <c r="D10" s="195">
        <v>45597</v>
      </c>
      <c r="E10" s="386">
        <v>7063.77</v>
      </c>
      <c r="F10" s="377"/>
      <c r="I10" s="389" t="s">
        <v>16453</v>
      </c>
    </row>
    <row r="11" spans="2:9" ht="13" x14ac:dyDescent="0.25">
      <c r="B11" s="386" t="s">
        <v>16445</v>
      </c>
      <c r="C11" s="386" t="str">
        <f t="shared" ref="C11:C47" si="1">TEXT(D11,"mmm/aa")</f>
        <v>out/24</v>
      </c>
      <c r="D11" s="195">
        <v>45566</v>
      </c>
      <c r="E11" s="386">
        <v>7036.33</v>
      </c>
      <c r="F11" s="377"/>
    </row>
    <row r="12" spans="2:9" x14ac:dyDescent="0.25">
      <c r="B12" s="386" t="s">
        <v>16445</v>
      </c>
      <c r="C12" s="386" t="str">
        <f t="shared" si="1"/>
        <v>set/24</v>
      </c>
      <c r="D12" s="195">
        <v>45536</v>
      </c>
      <c r="E12" s="386">
        <v>6997.15</v>
      </c>
      <c r="F12" s="390"/>
    </row>
    <row r="13" spans="2:9" x14ac:dyDescent="0.25">
      <c r="B13" s="386" t="s">
        <v>16445</v>
      </c>
      <c r="C13" s="386" t="str">
        <f t="shared" si="1"/>
        <v>ago/24</v>
      </c>
      <c r="D13" s="195">
        <v>45505</v>
      </c>
      <c r="E13" s="386">
        <v>6966.5</v>
      </c>
      <c r="F13" s="390"/>
    </row>
    <row r="14" spans="2:9" x14ac:dyDescent="0.25">
      <c r="B14" s="386" t="s">
        <v>16445</v>
      </c>
      <c r="C14" s="386" t="str">
        <f t="shared" si="1"/>
        <v>jul/24</v>
      </c>
      <c r="D14" s="195">
        <v>45474</v>
      </c>
      <c r="E14" s="386">
        <v>6967.89</v>
      </c>
      <c r="F14" s="390"/>
    </row>
    <row r="15" spans="2:9" ht="13" x14ac:dyDescent="0.25">
      <c r="B15" s="386" t="s">
        <v>16445</v>
      </c>
      <c r="C15" s="386" t="str">
        <f t="shared" si="1"/>
        <v>jun/24</v>
      </c>
      <c r="D15" s="195">
        <v>45444</v>
      </c>
      <c r="E15" s="386">
        <v>6941.51</v>
      </c>
      <c r="F15" s="377"/>
    </row>
    <row r="16" spans="2:9" x14ac:dyDescent="0.25">
      <c r="B16" s="386" t="s">
        <v>16445</v>
      </c>
      <c r="C16" s="386" t="str">
        <f t="shared" si="1"/>
        <v>mai/24</v>
      </c>
      <c r="D16" s="195">
        <v>45413</v>
      </c>
      <c r="E16" s="386">
        <v>6926.96</v>
      </c>
      <c r="F16" s="390"/>
    </row>
    <row r="17" spans="2:6" ht="13" x14ac:dyDescent="0.25">
      <c r="B17" s="386" t="s">
        <v>16445</v>
      </c>
      <c r="C17" s="386" t="str">
        <f t="shared" si="1"/>
        <v>abr/24</v>
      </c>
      <c r="D17" s="195">
        <v>45383</v>
      </c>
      <c r="E17" s="386">
        <v>6895.24</v>
      </c>
      <c r="F17" s="377"/>
    </row>
    <row r="18" spans="2:6" ht="13" x14ac:dyDescent="0.25">
      <c r="B18" s="386" t="s">
        <v>16445</v>
      </c>
      <c r="C18" s="386" t="str">
        <f t="shared" si="1"/>
        <v>mar/24</v>
      </c>
      <c r="D18" s="195">
        <v>45352</v>
      </c>
      <c r="E18" s="386">
        <v>6869.14</v>
      </c>
      <c r="F18" s="377"/>
    </row>
    <row r="19" spans="2:6" ht="13" x14ac:dyDescent="0.25">
      <c r="B19" s="386" t="s">
        <v>16445</v>
      </c>
      <c r="C19" s="386" t="str">
        <f t="shared" si="1"/>
        <v>fev/24</v>
      </c>
      <c r="D19" s="195">
        <v>45323</v>
      </c>
      <c r="E19" s="386">
        <v>6858.17</v>
      </c>
      <c r="F19" s="377"/>
    </row>
    <row r="20" spans="2:6" ht="13" x14ac:dyDescent="0.25">
      <c r="B20" s="386" t="s">
        <v>16445</v>
      </c>
      <c r="C20" s="386" t="str">
        <f t="shared" si="1"/>
        <v>jan/24</v>
      </c>
      <c r="D20" s="195">
        <v>45292</v>
      </c>
      <c r="E20" s="386">
        <v>6801.72</v>
      </c>
      <c r="F20" s="377"/>
    </row>
    <row r="21" spans="2:6" ht="13" x14ac:dyDescent="0.25">
      <c r="B21" s="386" t="s">
        <v>16445</v>
      </c>
      <c r="C21" s="386" t="str">
        <f t="shared" si="1"/>
        <v>dez/23</v>
      </c>
      <c r="D21" s="195">
        <v>45261</v>
      </c>
      <c r="E21" s="386">
        <v>6773.27</v>
      </c>
      <c r="F21" s="377"/>
    </row>
    <row r="22" spans="2:6" ht="13" x14ac:dyDescent="0.25">
      <c r="B22" s="386" t="s">
        <v>16445</v>
      </c>
      <c r="C22" s="386" t="str">
        <f t="shared" si="1"/>
        <v>nov/23</v>
      </c>
      <c r="D22" s="195">
        <v>45231</v>
      </c>
      <c r="E22" s="386">
        <v>6735.55</v>
      </c>
      <c r="F22" s="377"/>
    </row>
    <row r="23" spans="2:6" ht="13" x14ac:dyDescent="0.25">
      <c r="B23" s="386" t="s">
        <v>16445</v>
      </c>
      <c r="C23" s="386" t="str">
        <f t="shared" si="1"/>
        <v>out/23</v>
      </c>
      <c r="D23" s="195">
        <v>45200</v>
      </c>
      <c r="E23" s="386">
        <v>6716.74</v>
      </c>
      <c r="F23" s="377"/>
    </row>
    <row r="24" spans="2:6" ht="13" x14ac:dyDescent="0.25">
      <c r="B24" s="386" t="s">
        <v>16445</v>
      </c>
      <c r="C24" s="386" t="str">
        <f t="shared" si="1"/>
        <v>set/23</v>
      </c>
      <c r="D24" s="195">
        <v>45170</v>
      </c>
      <c r="E24" s="386">
        <v>6700.66</v>
      </c>
      <c r="F24" s="377"/>
    </row>
    <row r="25" spans="2:6" ht="13" x14ac:dyDescent="0.25">
      <c r="B25" s="386" t="s">
        <v>16445</v>
      </c>
      <c r="C25" s="386" t="str">
        <f t="shared" si="1"/>
        <v>ago/23</v>
      </c>
      <c r="D25" s="195">
        <v>45139</v>
      </c>
      <c r="E25" s="386">
        <v>6683.28</v>
      </c>
      <c r="F25" s="377"/>
    </row>
    <row r="26" spans="2:6" ht="13" x14ac:dyDescent="0.25">
      <c r="B26" s="386" t="s">
        <v>16445</v>
      </c>
      <c r="C26" s="386" t="str">
        <f t="shared" si="1"/>
        <v>jul/23</v>
      </c>
      <c r="D26" s="195">
        <v>45108</v>
      </c>
      <c r="E26" s="386">
        <v>6667.94</v>
      </c>
      <c r="F26" s="377"/>
    </row>
    <row r="27" spans="2:6" ht="13" x14ac:dyDescent="0.25">
      <c r="B27" s="386" t="s">
        <v>16445</v>
      </c>
      <c r="C27" s="386" t="str">
        <f t="shared" si="1"/>
        <v>jun/23</v>
      </c>
      <c r="D27" s="195">
        <v>45078</v>
      </c>
      <c r="E27" s="386">
        <v>6659.95</v>
      </c>
      <c r="F27" s="377"/>
    </row>
    <row r="28" spans="2:6" ht="13" x14ac:dyDescent="0.25">
      <c r="B28" s="386" t="s">
        <v>16445</v>
      </c>
      <c r="C28" s="386" t="str">
        <f t="shared" si="1"/>
        <v>mai/23</v>
      </c>
      <c r="D28" s="195">
        <v>45047</v>
      </c>
      <c r="E28" s="386">
        <v>6665.28</v>
      </c>
      <c r="F28" s="377"/>
    </row>
    <row r="29" spans="2:6" ht="13" x14ac:dyDescent="0.25">
      <c r="B29" s="386" t="s">
        <v>16445</v>
      </c>
      <c r="C29" s="386" t="str">
        <f t="shared" si="1"/>
        <v>abr/23</v>
      </c>
      <c r="D29" s="195">
        <v>45017</v>
      </c>
      <c r="E29" s="386">
        <v>6649.99</v>
      </c>
      <c r="F29" s="377"/>
    </row>
    <row r="30" spans="2:6" ht="13" x14ac:dyDescent="0.25">
      <c r="B30" s="386" t="s">
        <v>16445</v>
      </c>
      <c r="C30" s="386" t="str">
        <f t="shared" si="1"/>
        <v>mar/23</v>
      </c>
      <c r="D30" s="195">
        <v>44986</v>
      </c>
      <c r="E30" s="386">
        <v>6609.67</v>
      </c>
      <c r="F30" s="377"/>
    </row>
    <row r="31" spans="2:6" ht="13" x14ac:dyDescent="0.25">
      <c r="B31" s="386" t="s">
        <v>16445</v>
      </c>
      <c r="C31" s="386" t="str">
        <f t="shared" si="1"/>
        <v>fev/23</v>
      </c>
      <c r="D31" s="195">
        <v>44958</v>
      </c>
      <c r="E31" s="386">
        <v>6563.07</v>
      </c>
      <c r="F31" s="377"/>
    </row>
    <row r="32" spans="2:6" ht="13" x14ac:dyDescent="0.25">
      <c r="B32" s="386" t="s">
        <v>16445</v>
      </c>
      <c r="C32" s="386" t="str">
        <f t="shared" si="1"/>
        <v>jan/23</v>
      </c>
      <c r="D32" s="195">
        <v>44927</v>
      </c>
      <c r="E32" s="386">
        <v>6508.4</v>
      </c>
      <c r="F32" s="377"/>
    </row>
    <row r="33" spans="2:6" ht="13" x14ac:dyDescent="0.25">
      <c r="B33" s="386" t="s">
        <v>16445</v>
      </c>
      <c r="C33" s="386" t="str">
        <f t="shared" si="1"/>
        <v>dez/22</v>
      </c>
      <c r="D33" s="195">
        <v>44896</v>
      </c>
      <c r="E33" s="386">
        <v>6474.09</v>
      </c>
      <c r="F33" s="377"/>
    </row>
    <row r="34" spans="2:6" ht="13" x14ac:dyDescent="0.25">
      <c r="B34" s="386" t="s">
        <v>16445</v>
      </c>
      <c r="C34" s="386" t="str">
        <f t="shared" si="1"/>
        <v>nov/22</v>
      </c>
      <c r="D34" s="195">
        <v>44866</v>
      </c>
      <c r="E34" s="386">
        <v>6434.2</v>
      </c>
      <c r="F34" s="377"/>
    </row>
    <row r="35" spans="2:6" ht="13" x14ac:dyDescent="0.25">
      <c r="B35" s="386" t="s">
        <v>16445</v>
      </c>
      <c r="C35" s="386" t="str">
        <f t="shared" si="1"/>
        <v>out/22</v>
      </c>
      <c r="D35" s="195">
        <v>44835</v>
      </c>
      <c r="E35" s="386">
        <v>6407.93</v>
      </c>
      <c r="F35" s="377"/>
    </row>
    <row r="36" spans="2:6" ht="13" x14ac:dyDescent="0.25">
      <c r="B36" s="386" t="s">
        <v>16445</v>
      </c>
      <c r="C36" s="386" t="str">
        <f t="shared" si="1"/>
        <v>set/22</v>
      </c>
      <c r="D36" s="195">
        <v>44805</v>
      </c>
      <c r="E36" s="386">
        <v>6370.34</v>
      </c>
      <c r="F36" s="377"/>
    </row>
    <row r="37" spans="2:6" ht="13" x14ac:dyDescent="0.25">
      <c r="B37" s="386" t="s">
        <v>16445</v>
      </c>
      <c r="C37" s="386" t="str">
        <f t="shared" si="1"/>
        <v>ago/22</v>
      </c>
      <c r="D37" s="195">
        <v>44774</v>
      </c>
      <c r="E37" s="386">
        <v>6388.87</v>
      </c>
      <c r="F37" s="377"/>
    </row>
    <row r="38" spans="2:6" ht="13" x14ac:dyDescent="0.25">
      <c r="B38" s="386" t="s">
        <v>16445</v>
      </c>
      <c r="C38" s="386" t="str">
        <f t="shared" si="1"/>
        <v>jul/22</v>
      </c>
      <c r="D38" s="195">
        <v>44743</v>
      </c>
      <c r="E38" s="386">
        <v>6411.95</v>
      </c>
      <c r="F38" s="377"/>
    </row>
    <row r="39" spans="2:6" ht="13" x14ac:dyDescent="0.25">
      <c r="B39" s="386" t="s">
        <v>16445</v>
      </c>
      <c r="C39" s="386" t="str">
        <f t="shared" si="1"/>
        <v>jun/22</v>
      </c>
      <c r="D39" s="195">
        <v>44713</v>
      </c>
      <c r="E39" s="386">
        <v>6455.85</v>
      </c>
      <c r="F39" s="377"/>
    </row>
    <row r="40" spans="2:6" ht="13" x14ac:dyDescent="0.25">
      <c r="B40" s="386" t="s">
        <v>16445</v>
      </c>
      <c r="C40" s="386" t="str">
        <f t="shared" si="1"/>
        <v>mai/22</v>
      </c>
      <c r="D40" s="195">
        <v>44682</v>
      </c>
      <c r="E40" s="386">
        <v>6412.88</v>
      </c>
      <c r="F40" s="377"/>
    </row>
    <row r="41" spans="2:6" ht="13" x14ac:dyDescent="0.25">
      <c r="B41" s="386" t="s">
        <v>16445</v>
      </c>
      <c r="C41" s="386" t="str">
        <f t="shared" si="1"/>
        <v>abr/22</v>
      </c>
      <c r="D41" s="195">
        <v>44652</v>
      </c>
      <c r="E41" s="386">
        <v>6382.88</v>
      </c>
      <c r="F41" s="377"/>
    </row>
    <row r="42" spans="2:6" ht="13" x14ac:dyDescent="0.25">
      <c r="B42" s="386" t="s">
        <v>16445</v>
      </c>
      <c r="C42" s="386" t="str">
        <f t="shared" si="1"/>
        <v>mar/22</v>
      </c>
      <c r="D42" s="195">
        <v>44621</v>
      </c>
      <c r="E42" s="386">
        <v>6315.93</v>
      </c>
      <c r="F42" s="377"/>
    </row>
    <row r="43" spans="2:6" ht="13" x14ac:dyDescent="0.25">
      <c r="B43" s="386" t="s">
        <v>16445</v>
      </c>
      <c r="C43" s="386" t="str">
        <f t="shared" si="1"/>
        <v>fev/22</v>
      </c>
      <c r="D43" s="195">
        <v>44593</v>
      </c>
      <c r="E43" s="386">
        <v>6215.24</v>
      </c>
      <c r="F43" s="377"/>
    </row>
    <row r="44" spans="2:6" ht="13" x14ac:dyDescent="0.25">
      <c r="B44" s="386" t="s">
        <v>16445</v>
      </c>
      <c r="C44" s="386" t="str">
        <f t="shared" si="1"/>
        <v>jan/22</v>
      </c>
      <c r="D44" s="195">
        <v>44562</v>
      </c>
      <c r="E44" s="386">
        <v>6153.09</v>
      </c>
      <c r="F44" s="377"/>
    </row>
    <row r="45" spans="2:6" ht="13" x14ac:dyDescent="0.25">
      <c r="B45" s="386" t="s">
        <v>16445</v>
      </c>
      <c r="C45" s="386" t="str">
        <f t="shared" si="1"/>
        <v>dez/21</v>
      </c>
      <c r="D45" s="195">
        <v>44531</v>
      </c>
      <c r="E45" s="386">
        <v>6120.04</v>
      </c>
      <c r="F45" s="377"/>
    </row>
    <row r="46" spans="2:6" ht="13" x14ac:dyDescent="0.25">
      <c r="B46" s="386" t="s">
        <v>16445</v>
      </c>
      <c r="C46" s="386" t="str">
        <f t="shared" si="1"/>
        <v>nov/21</v>
      </c>
      <c r="D46" s="195">
        <v>44501</v>
      </c>
      <c r="E46" s="386">
        <v>6075.69</v>
      </c>
      <c r="F46" s="377"/>
    </row>
    <row r="47" spans="2:6" ht="13" x14ac:dyDescent="0.25">
      <c r="B47" s="386" t="s">
        <v>16445</v>
      </c>
      <c r="C47" s="386" t="str">
        <f t="shared" si="1"/>
        <v>out/21</v>
      </c>
      <c r="D47" s="195">
        <v>44470</v>
      </c>
      <c r="E47" s="386">
        <v>6018.51</v>
      </c>
      <c r="F47" s="377"/>
    </row>
    <row r="238" spans="4:5" ht="13" x14ac:dyDescent="0.25">
      <c r="D238" s="387">
        <v>44470</v>
      </c>
      <c r="E238" s="375"/>
    </row>
    <row r="239" spans="4:5" ht="13" x14ac:dyDescent="0.25">
      <c r="D239" s="195">
        <v>44440</v>
      </c>
      <c r="E239" s="375"/>
    </row>
    <row r="240" spans="4:5" x14ac:dyDescent="0.25">
      <c r="D240" s="195">
        <v>44409</v>
      </c>
      <c r="E240" s="386">
        <v>6147.08698198198</v>
      </c>
    </row>
    <row r="241" spans="4:5" x14ac:dyDescent="0.25">
      <c r="D241" s="195">
        <v>44378</v>
      </c>
      <c r="E241" s="386">
        <v>6122.2862114746304</v>
      </c>
    </row>
    <row r="242" spans="4:5" x14ac:dyDescent="0.25">
      <c r="D242" s="195">
        <v>44348</v>
      </c>
      <c r="E242" s="386">
        <v>6097.4854409672798</v>
      </c>
    </row>
    <row r="243" spans="4:5" x14ac:dyDescent="0.25">
      <c r="D243" s="195">
        <v>44317</v>
      </c>
      <c r="E243" s="386">
        <v>6072.6846704599302</v>
      </c>
    </row>
    <row r="244" spans="4:5" x14ac:dyDescent="0.25">
      <c r="D244" s="195">
        <v>44287</v>
      </c>
      <c r="E244" s="386">
        <v>6047.8838999525797</v>
      </c>
    </row>
    <row r="245" spans="4:5" x14ac:dyDescent="0.25">
      <c r="D245" s="195">
        <v>44256</v>
      </c>
      <c r="E245" s="386">
        <v>6023.08312944523</v>
      </c>
    </row>
    <row r="246" spans="4:5" x14ac:dyDescent="0.25">
      <c r="D246" s="195">
        <v>44228</v>
      </c>
      <c r="E246" s="386">
        <v>5998.2823589378804</v>
      </c>
    </row>
    <row r="247" spans="4:5" x14ac:dyDescent="0.25">
      <c r="D247" s="195">
        <v>44197</v>
      </c>
      <c r="E247" s="386">
        <v>5973.4815884305299</v>
      </c>
    </row>
    <row r="248" spans="4:5" x14ac:dyDescent="0.25">
      <c r="D248" s="195">
        <v>44166</v>
      </c>
      <c r="E248" s="386">
        <v>5948.6808179231803</v>
      </c>
    </row>
    <row r="249" spans="4:5" x14ac:dyDescent="0.25">
      <c r="D249" s="195">
        <v>44136</v>
      </c>
      <c r="E249" s="386">
        <v>5923.8800474158297</v>
      </c>
    </row>
    <row r="250" spans="4:5" x14ac:dyDescent="0.25">
      <c r="D250" s="195">
        <v>44105</v>
      </c>
      <c r="E250" s="386">
        <v>5899.0792769084901</v>
      </c>
    </row>
    <row r="251" spans="4:5" x14ac:dyDescent="0.25">
      <c r="D251" s="195">
        <v>44075</v>
      </c>
      <c r="E251" s="386">
        <v>5874.2785064011396</v>
      </c>
    </row>
    <row r="252" spans="4:5" x14ac:dyDescent="0.25">
      <c r="D252" s="195">
        <v>44044</v>
      </c>
      <c r="E252" s="386">
        <v>5849.4777358937899</v>
      </c>
    </row>
    <row r="253" spans="4:5" x14ac:dyDescent="0.25">
      <c r="D253" s="195">
        <v>44013</v>
      </c>
      <c r="E253" s="386">
        <v>5824.6769653864403</v>
      </c>
    </row>
    <row r="254" spans="4:5" x14ac:dyDescent="0.25">
      <c r="D254" s="195">
        <v>43983</v>
      </c>
      <c r="E254" s="386">
        <v>5799.8761948790898</v>
      </c>
    </row>
    <row r="255" spans="4:5" x14ac:dyDescent="0.25">
      <c r="D255" s="195">
        <v>43952</v>
      </c>
      <c r="E255" s="386">
        <v>5775.0754243717402</v>
      </c>
    </row>
    <row r="256" spans="4:5" x14ac:dyDescent="0.25">
      <c r="D256" s="195">
        <v>43922</v>
      </c>
      <c r="E256" s="386">
        <v>5750.2746538643896</v>
      </c>
    </row>
    <row r="257" spans="4:5" x14ac:dyDescent="0.25">
      <c r="D257" s="195">
        <v>43891</v>
      </c>
      <c r="E257" s="386">
        <v>5725.47388335704</v>
      </c>
    </row>
    <row r="258" spans="4:5" x14ac:dyDescent="0.25">
      <c r="D258" s="195">
        <v>43862</v>
      </c>
      <c r="E258" s="386">
        <v>5700.6731128496904</v>
      </c>
    </row>
    <row r="259" spans="4:5" x14ac:dyDescent="0.25">
      <c r="D259" s="195">
        <v>43831</v>
      </c>
      <c r="E259" s="386">
        <v>5675.8723423423398</v>
      </c>
    </row>
    <row r="260" spans="4:5" x14ac:dyDescent="0.25">
      <c r="D260" s="195">
        <v>43800</v>
      </c>
      <c r="E260" s="386">
        <v>5651.0715718349902</v>
      </c>
    </row>
    <row r="261" spans="4:5" x14ac:dyDescent="0.25">
      <c r="D261" s="195">
        <v>43770</v>
      </c>
      <c r="E261" s="386">
        <v>5626.2708013276397</v>
      </c>
    </row>
    <row r="262" spans="4:5" x14ac:dyDescent="0.25">
      <c r="D262" s="195">
        <v>43739</v>
      </c>
      <c r="E262" s="386">
        <v>5601.47003082029</v>
      </c>
    </row>
    <row r="263" spans="4:5" x14ac:dyDescent="0.25">
      <c r="D263" s="195">
        <v>43709</v>
      </c>
      <c r="E263" s="386">
        <v>5576.6692603129404</v>
      </c>
    </row>
    <row r="264" spans="4:5" x14ac:dyDescent="0.25">
      <c r="D264" s="195">
        <v>43678</v>
      </c>
      <c r="E264" s="386">
        <v>5551.8684898055899</v>
      </c>
    </row>
    <row r="265" spans="4:5" x14ac:dyDescent="0.25">
      <c r="D265" s="195">
        <v>43647</v>
      </c>
      <c r="E265" s="386">
        <v>5527.0677192982403</v>
      </c>
    </row>
    <row r="266" spans="4:5" x14ac:dyDescent="0.25">
      <c r="D266" s="195">
        <v>43617</v>
      </c>
      <c r="E266" s="386">
        <v>5502.2669487908897</v>
      </c>
    </row>
    <row r="267" spans="4:5" x14ac:dyDescent="0.25">
      <c r="D267" s="195">
        <v>43586</v>
      </c>
      <c r="E267" s="386">
        <v>5477.4661782835401</v>
      </c>
    </row>
    <row r="268" spans="4:5" x14ac:dyDescent="0.25">
      <c r="D268" s="195">
        <v>43556</v>
      </c>
      <c r="E268" s="386">
        <v>5452.6654077761996</v>
      </c>
    </row>
    <row r="269" spans="4:5" x14ac:dyDescent="0.25">
      <c r="D269" s="195">
        <v>43525</v>
      </c>
      <c r="E269" s="386">
        <v>5427.8646372688499</v>
      </c>
    </row>
    <row r="270" spans="4:5" x14ac:dyDescent="0.25">
      <c r="D270" s="195">
        <v>43497</v>
      </c>
      <c r="E270" s="386">
        <v>5403.0638667615003</v>
      </c>
    </row>
    <row r="271" spans="4:5" x14ac:dyDescent="0.25">
      <c r="D271" s="195">
        <v>43466</v>
      </c>
      <c r="E271" s="386">
        <v>5378.2630962541498</v>
      </c>
    </row>
    <row r="272" spans="4:5" x14ac:dyDescent="0.25">
      <c r="D272" s="195">
        <v>43435</v>
      </c>
      <c r="E272" s="386">
        <v>5353.4623257468002</v>
      </c>
    </row>
    <row r="273" spans="4:5" x14ac:dyDescent="0.25">
      <c r="D273" s="195">
        <v>43405</v>
      </c>
      <c r="E273" s="386">
        <v>5328.6615552394496</v>
      </c>
    </row>
    <row r="274" spans="4:5" x14ac:dyDescent="0.25">
      <c r="D274" s="195">
        <v>43374</v>
      </c>
      <c r="E274" s="386">
        <v>5303.8607847321</v>
      </c>
    </row>
    <row r="275" spans="4:5" x14ac:dyDescent="0.25">
      <c r="D275" s="195">
        <v>43344</v>
      </c>
      <c r="E275" s="386">
        <v>5279.0600142247504</v>
      </c>
    </row>
    <row r="276" spans="4:5" x14ac:dyDescent="0.25">
      <c r="D276" s="195">
        <v>43313</v>
      </c>
      <c r="E276" s="386">
        <v>5254.2592437173998</v>
      </c>
    </row>
    <row r="468" spans="4:5" ht="13" x14ac:dyDescent="0.25">
      <c r="D468" s="387">
        <v>43282</v>
      </c>
      <c r="E468" s="375"/>
    </row>
    <row r="469" spans="4:5" ht="13" x14ac:dyDescent="0.25">
      <c r="D469" s="195">
        <v>43252</v>
      </c>
      <c r="E469" s="375"/>
    </row>
    <row r="470" spans="4:5" x14ac:dyDescent="0.25">
      <c r="D470" s="195">
        <v>43221</v>
      </c>
      <c r="E470" s="386">
        <v>5229.4584732100502</v>
      </c>
    </row>
    <row r="471" spans="4:5" x14ac:dyDescent="0.25">
      <c r="D471" s="195">
        <v>43191</v>
      </c>
      <c r="E471" s="386">
        <v>5204.6577027026997</v>
      </c>
    </row>
    <row r="472" spans="4:5" x14ac:dyDescent="0.25">
      <c r="D472" s="195">
        <v>43160</v>
      </c>
      <c r="E472" s="386">
        <v>5179.8569321953501</v>
      </c>
    </row>
    <row r="473" spans="4:5" x14ac:dyDescent="0.25">
      <c r="D473" s="195">
        <v>43132</v>
      </c>
      <c r="E473" s="386">
        <v>5155.0561616880004</v>
      </c>
    </row>
    <row r="474" spans="4:5" x14ac:dyDescent="0.25">
      <c r="D474" s="195">
        <v>43101</v>
      </c>
      <c r="E474" s="386">
        <v>5130.2553911806499</v>
      </c>
    </row>
    <row r="475" spans="4:5" x14ac:dyDescent="0.25">
      <c r="D475" s="195">
        <v>43070</v>
      </c>
      <c r="E475" s="386">
        <v>5105.4546206733003</v>
      </c>
    </row>
    <row r="476" spans="4:5" x14ac:dyDescent="0.25">
      <c r="D476" s="195">
        <v>43040</v>
      </c>
      <c r="E476" s="386">
        <v>5080.6538501659497</v>
      </c>
    </row>
    <row r="477" spans="4:5" x14ac:dyDescent="0.25">
      <c r="D477" s="195">
        <v>43009</v>
      </c>
      <c r="E477" s="386">
        <v>5055.8530796586001</v>
      </c>
    </row>
    <row r="478" spans="4:5" x14ac:dyDescent="0.25">
      <c r="D478" s="195">
        <v>42979</v>
      </c>
      <c r="E478" s="386">
        <v>5031.0523091512496</v>
      </c>
    </row>
    <row r="479" spans="4:5" x14ac:dyDescent="0.25">
      <c r="D479" s="195">
        <v>42948</v>
      </c>
      <c r="E479" s="386">
        <v>5006.2515386438999</v>
      </c>
    </row>
    <row r="480" spans="4:5" x14ac:dyDescent="0.25">
      <c r="D480" s="195">
        <v>42917</v>
      </c>
      <c r="E480" s="386">
        <v>4981.4507681365603</v>
      </c>
    </row>
    <row r="481" spans="4:5" x14ac:dyDescent="0.25">
      <c r="D481" s="195">
        <v>42887</v>
      </c>
      <c r="E481" s="386">
        <v>4956.6499976292098</v>
      </c>
    </row>
    <row r="482" spans="4:5" x14ac:dyDescent="0.25">
      <c r="D482" s="195">
        <v>42856</v>
      </c>
      <c r="E482" s="386">
        <v>4931.8492271218602</v>
      </c>
    </row>
    <row r="483" spans="4:5" x14ac:dyDescent="0.25">
      <c r="D483" s="195">
        <v>42826</v>
      </c>
      <c r="E483" s="386">
        <v>4907.0484566145096</v>
      </c>
    </row>
    <row r="484" spans="4:5" x14ac:dyDescent="0.25">
      <c r="D484" s="195">
        <v>42795</v>
      </c>
      <c r="E484" s="386">
        <v>4882.24768610716</v>
      </c>
    </row>
    <row r="485" spans="4:5" x14ac:dyDescent="0.25">
      <c r="D485" s="195">
        <v>42767</v>
      </c>
      <c r="E485" s="386">
        <v>4857.4469155998104</v>
      </c>
    </row>
    <row r="486" spans="4:5" x14ac:dyDescent="0.25">
      <c r="D486" s="195">
        <v>42736</v>
      </c>
      <c r="E486" s="386">
        <v>4832.6461450924598</v>
      </c>
    </row>
    <row r="487" spans="4:5" x14ac:dyDescent="0.25">
      <c r="D487" s="195">
        <v>42705</v>
      </c>
      <c r="E487" s="386">
        <v>4807.8453745851102</v>
      </c>
    </row>
    <row r="488" spans="4:5" x14ac:dyDescent="0.25">
      <c r="D488" s="195">
        <v>42675</v>
      </c>
      <c r="E488" s="386">
        <v>4783.0446040777597</v>
      </c>
    </row>
    <row r="489" spans="4:5" x14ac:dyDescent="0.25">
      <c r="D489" s="195">
        <v>42644</v>
      </c>
      <c r="E489" s="386">
        <v>4758.2438335704101</v>
      </c>
    </row>
    <row r="490" spans="4:5" x14ac:dyDescent="0.25">
      <c r="D490" s="195">
        <v>42614</v>
      </c>
      <c r="E490" s="386">
        <v>4733.4430630630604</v>
      </c>
    </row>
    <row r="491" spans="4:5" x14ac:dyDescent="0.25">
      <c r="D491" s="195">
        <v>42583</v>
      </c>
      <c r="E491" s="386">
        <v>4708.6422925557099</v>
      </c>
    </row>
    <row r="492" spans="4:5" x14ac:dyDescent="0.25">
      <c r="D492" s="195">
        <v>42552</v>
      </c>
      <c r="E492" s="386">
        <v>4683.8415220483603</v>
      </c>
    </row>
    <row r="493" spans="4:5" x14ac:dyDescent="0.25">
      <c r="D493" s="195">
        <v>42522</v>
      </c>
      <c r="E493" s="386">
        <v>4659.0407515410097</v>
      </c>
    </row>
    <row r="494" spans="4:5" x14ac:dyDescent="0.25">
      <c r="D494" s="195">
        <v>42491</v>
      </c>
      <c r="E494" s="386">
        <v>4634.2399810336601</v>
      </c>
    </row>
    <row r="495" spans="4:5" x14ac:dyDescent="0.25">
      <c r="D495" s="195">
        <v>42461</v>
      </c>
      <c r="E495" s="386">
        <v>4609.4392105263096</v>
      </c>
    </row>
    <row r="496" spans="4:5" x14ac:dyDescent="0.25">
      <c r="D496" s="195">
        <v>42430</v>
      </c>
      <c r="E496" s="386">
        <v>4584.63844001896</v>
      </c>
    </row>
    <row r="497" spans="4:5" x14ac:dyDescent="0.25">
      <c r="D497" s="195">
        <v>42401</v>
      </c>
      <c r="E497" s="386">
        <v>4559.8376695116103</v>
      </c>
    </row>
    <row r="498" spans="4:5" x14ac:dyDescent="0.25">
      <c r="D498" s="195">
        <v>42370</v>
      </c>
      <c r="E498" s="386">
        <v>4535.0368990042698</v>
      </c>
    </row>
    <row r="499" spans="4:5" x14ac:dyDescent="0.25">
      <c r="D499" s="195">
        <v>42339</v>
      </c>
      <c r="E499" s="386">
        <v>4510.2361284969202</v>
      </c>
    </row>
    <row r="500" spans="4:5" x14ac:dyDescent="0.25">
      <c r="D500" s="195">
        <v>42309</v>
      </c>
      <c r="E500" s="386">
        <v>4485.4353579895696</v>
      </c>
    </row>
    <row r="501" spans="4:5" x14ac:dyDescent="0.25">
      <c r="D501" s="195">
        <v>42278</v>
      </c>
      <c r="E501" s="386">
        <v>4460.63458748222</v>
      </c>
    </row>
    <row r="502" spans="4:5" x14ac:dyDescent="0.25">
      <c r="D502" s="195">
        <v>42248</v>
      </c>
      <c r="E502" s="386">
        <v>4435.8338169748704</v>
      </c>
    </row>
    <row r="503" spans="4:5" x14ac:dyDescent="0.25">
      <c r="D503" s="195">
        <v>42217</v>
      </c>
      <c r="E503" s="386">
        <v>4411.0330464675199</v>
      </c>
    </row>
    <row r="504" spans="4:5" x14ac:dyDescent="0.25">
      <c r="D504" s="195">
        <v>42186</v>
      </c>
      <c r="E504" s="386">
        <v>4386.2322759601702</v>
      </c>
    </row>
    <row r="505" spans="4:5" x14ac:dyDescent="0.25">
      <c r="D505" s="195">
        <v>42156</v>
      </c>
      <c r="E505" s="386">
        <v>4361.4315054528197</v>
      </c>
    </row>
    <row r="506" spans="4:5" x14ac:dyDescent="0.25">
      <c r="D506" s="195">
        <v>42125</v>
      </c>
      <c r="E506" s="386">
        <v>4336.6307349454701</v>
      </c>
    </row>
  </sheetData>
  <dataValidations count="1">
    <dataValidation type="list" showInputMessage="1" showErrorMessage="1" sqref="I10" xr:uid="{958A77B9-EDEF-4F44-9F90-4A2F8193FC38}">
      <formula1>"SIM,NÃO"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3">
    <tabColor theme="1"/>
  </sheetPr>
  <dimension ref="A1:D4"/>
  <sheetViews>
    <sheetView workbookViewId="0">
      <selection activeCell="E19" sqref="E19"/>
    </sheetView>
  </sheetViews>
  <sheetFormatPr defaultRowHeight="12.5" x14ac:dyDescent="0.25"/>
  <cols>
    <col min="2" max="2" width="65.453125" bestFit="1" customWidth="1"/>
  </cols>
  <sheetData>
    <row r="1" spans="1:4" x14ac:dyDescent="0.25">
      <c r="A1" s="88"/>
      <c r="B1" s="87"/>
      <c r="C1" s="88"/>
      <c r="D1" s="87"/>
    </row>
    <row r="2" spans="1:4" x14ac:dyDescent="0.25">
      <c r="A2" s="88"/>
      <c r="B2" s="87"/>
      <c r="C2" s="88"/>
      <c r="D2" s="87"/>
    </row>
    <row r="3" spans="1:4" x14ac:dyDescent="0.25">
      <c r="A3" s="88"/>
      <c r="B3" s="87"/>
      <c r="C3" s="88"/>
      <c r="D3" s="87"/>
    </row>
    <row r="4" spans="1:4" x14ac:dyDescent="0.25">
      <c r="A4" s="88"/>
      <c r="B4" s="87"/>
      <c r="C4" s="88"/>
      <c r="D4" s="87"/>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27">
    <tabColor theme="1"/>
  </sheetPr>
  <dimension ref="A1:O80"/>
  <sheetViews>
    <sheetView zoomScaleNormal="100" workbookViewId="0">
      <selection activeCell="A19" sqref="A19"/>
    </sheetView>
  </sheetViews>
  <sheetFormatPr defaultColWidth="9.1796875" defaultRowHeight="12.5" x14ac:dyDescent="0.25"/>
  <cols>
    <col min="1" max="1" width="10.81640625" style="23" customWidth="1"/>
    <col min="2" max="2" width="66.81640625" style="23" customWidth="1"/>
    <col min="3" max="4" width="9.1796875" style="23"/>
    <col min="5" max="5" width="15.1796875" style="23" customWidth="1"/>
    <col min="6" max="6" width="15.26953125" style="23" bestFit="1" customWidth="1"/>
    <col min="7" max="7" width="3" style="23" customWidth="1"/>
    <col min="8" max="8" width="55.26953125" style="23" bestFit="1" customWidth="1"/>
    <col min="9" max="16384" width="9.1796875" style="23"/>
  </cols>
  <sheetData>
    <row r="1" spans="1:15" ht="23" x14ac:dyDescent="0.25">
      <c r="A1" s="408"/>
      <c r="B1" s="410" t="s">
        <v>11594</v>
      </c>
      <c r="C1" s="411"/>
      <c r="D1" s="411"/>
      <c r="E1" s="411"/>
      <c r="F1" s="412"/>
      <c r="H1" s="310"/>
      <c r="I1" s="311"/>
      <c r="J1" s="311"/>
      <c r="K1" s="311"/>
      <c r="L1" s="311"/>
      <c r="M1" s="311"/>
      <c r="N1" s="311"/>
      <c r="O1" s="312"/>
    </row>
    <row r="2" spans="1:15" ht="16.5" customHeight="1" thickBot="1" x14ac:dyDescent="0.3">
      <c r="A2" s="409"/>
      <c r="B2" s="46"/>
      <c r="C2" s="24"/>
      <c r="D2" s="25"/>
      <c r="E2" s="26"/>
      <c r="F2" s="27"/>
      <c r="H2" s="209"/>
      <c r="I2" s="44"/>
      <c r="J2" s="44"/>
      <c r="K2" s="44"/>
      <c r="L2" s="44"/>
      <c r="M2" s="44"/>
      <c r="N2" s="44"/>
      <c r="O2" s="313"/>
    </row>
    <row r="3" spans="1:15" ht="13.5" thickBot="1" x14ac:dyDescent="0.3">
      <c r="A3" s="16"/>
      <c r="B3" s="47"/>
      <c r="C3" s="28"/>
      <c r="D3" s="20"/>
      <c r="E3" s="21"/>
      <c r="F3" s="96" t="s">
        <v>21472</v>
      </c>
      <c r="H3" s="209"/>
      <c r="I3" s="44"/>
      <c r="J3" s="44"/>
      <c r="K3" s="44"/>
      <c r="L3" s="44"/>
      <c r="M3" s="44"/>
      <c r="N3" s="44"/>
      <c r="O3" s="313"/>
    </row>
    <row r="4" spans="1:15" ht="13.5" thickBot="1" x14ac:dyDescent="0.3">
      <c r="A4" s="1" t="s">
        <v>2838</v>
      </c>
      <c r="B4" s="413"/>
      <c r="C4" s="414"/>
      <c r="D4" s="414"/>
      <c r="E4" s="415"/>
      <c r="F4" s="2" t="s">
        <v>2839</v>
      </c>
      <c r="H4" s="209"/>
      <c r="I4" s="44"/>
      <c r="J4" s="44"/>
      <c r="K4" s="44"/>
      <c r="L4" s="44"/>
      <c r="M4" s="44"/>
      <c r="N4" s="44"/>
      <c r="O4" s="313"/>
    </row>
    <row r="5" spans="1:15" ht="15.75" customHeight="1" thickBot="1" x14ac:dyDescent="0.3">
      <c r="A5" s="71"/>
      <c r="B5" s="416"/>
      <c r="C5" s="417"/>
      <c r="D5" s="417"/>
      <c r="E5" s="418"/>
      <c r="F5" s="192"/>
      <c r="H5" s="317" t="s">
        <v>13923</v>
      </c>
      <c r="I5" s="318"/>
      <c r="J5" s="318"/>
      <c r="K5" s="318"/>
      <c r="L5" s="318"/>
      <c r="M5" s="318"/>
      <c r="N5" s="318"/>
      <c r="O5" s="319"/>
    </row>
    <row r="6" spans="1:15" ht="13" x14ac:dyDescent="0.25">
      <c r="A6" s="1" t="s">
        <v>2840</v>
      </c>
      <c r="B6" s="50" t="s">
        <v>2841</v>
      </c>
      <c r="C6" s="14" t="s">
        <v>2842</v>
      </c>
      <c r="D6" s="14" t="s">
        <v>1</v>
      </c>
      <c r="E6" s="70" t="s">
        <v>2</v>
      </c>
      <c r="F6" s="102" t="s">
        <v>3</v>
      </c>
      <c r="H6" s="209"/>
      <c r="I6" s="44"/>
      <c r="J6" s="44"/>
      <c r="K6" s="44"/>
      <c r="L6" s="44"/>
      <c r="M6" s="44"/>
      <c r="N6" s="44"/>
      <c r="O6" s="313"/>
    </row>
    <row r="7" spans="1:15" x14ac:dyDescent="0.25">
      <c r="A7" s="7" t="s">
        <v>6970</v>
      </c>
      <c r="B7" s="45" t="str">
        <f>(PROPER(VLOOKUP(A7,'Banco Jul25'!$A:$D,2,FALSE)))</f>
        <v>-</v>
      </c>
      <c r="C7" s="29"/>
      <c r="D7" s="8" t="str">
        <f>IF(LOWER(A7)="cotação",VLOOKUP(B7,COTAÇÃO!$B:$D,2,FALSE),IF(LOWER(A7 )="dep",VLOOKUP(B7,'RESUMO DEP'!$A:$C,2,FALSE),IF(LOWER(A7 )="aux",VLOOKUP(B7,'RESUMO AUX'!$A:$C,2,FALSE),VLOOKUP(A7,'Banco Jul25'!$A:$D,3,FALSE))))</f>
        <v>-</v>
      </c>
      <c r="E7" s="9">
        <f>IF(LOWER(A7)="cotação",VLOOKUP(B7,COTAÇÃO!$B:$D,3,FALSE),IF(LOWER(A7 )="dep",VLOOKUP(B7,'RESUMO DEP'!$A:$C,3,FALSE),IF(LOWER(A7 )="aux",VLOOKUP(B7,'RESUMO AUX'!$A:$C,3,FALSE),VLOOKUP(A7,'Banco Jul25'!$A:$D,4,FALSE))))</f>
        <v>0</v>
      </c>
      <c r="F7" s="10">
        <f t="shared" ref="F7:F13" si="0">ROUND(E7*C7,2)</f>
        <v>0</v>
      </c>
      <c r="H7" s="209"/>
      <c r="I7" s="44"/>
      <c r="J7" s="44"/>
      <c r="K7" s="44"/>
      <c r="L7" s="44"/>
      <c r="M7" s="44"/>
      <c r="N7" s="44"/>
      <c r="O7" s="313"/>
    </row>
    <row r="8" spans="1:15" x14ac:dyDescent="0.25">
      <c r="A8" s="7" t="s">
        <v>6970</v>
      </c>
      <c r="B8" s="45" t="str">
        <f>(PROPER(VLOOKUP(A8,'Banco Jul25'!$A:$D,2,FALSE)))</f>
        <v>-</v>
      </c>
      <c r="C8" s="29"/>
      <c r="D8" s="8" t="str">
        <f>IF(LOWER(A8)="cotação",VLOOKUP(B8,COTAÇÃO!$B:$D,2,FALSE),IF(LOWER(A8 )="dep",VLOOKUP(B8,'RESUMO DEP'!$A:$C,2,FALSE),IF(LOWER(A8 )="aux",VLOOKUP(B8,'RESUMO AUX'!$A:$C,2,FALSE),VLOOKUP(A8,'Banco Jul25'!$A:$D,3,FALSE))))</f>
        <v>-</v>
      </c>
      <c r="E8" s="9">
        <f>IF(LOWER(A8)="cotação",VLOOKUP(B8,COTAÇÃO!$B:$D,3,FALSE),IF(LOWER(A8 )="dep",VLOOKUP(B8,'RESUMO DEP'!$A:$C,3,FALSE),IF(LOWER(A8 )="aux",VLOOKUP(B8,'RESUMO AUX'!$A:$C,3,FALSE),VLOOKUP(A8,'Banco Jul25'!$A:$D,4,FALSE))))</f>
        <v>0</v>
      </c>
      <c r="F8" s="10">
        <f t="shared" si="0"/>
        <v>0</v>
      </c>
      <c r="H8" s="209"/>
      <c r="I8" s="44"/>
      <c r="J8" s="44"/>
      <c r="K8" s="44"/>
      <c r="L8" s="44"/>
      <c r="M8" s="44"/>
      <c r="N8" s="44"/>
      <c r="O8" s="313"/>
    </row>
    <row r="9" spans="1:15" ht="12" customHeight="1" x14ac:dyDescent="0.25">
      <c r="A9" s="7" t="s">
        <v>6970</v>
      </c>
      <c r="B9" s="45" t="str">
        <f>(PROPER(VLOOKUP(A9,'Banco Jul25'!$A:$D,2,FALSE)))</f>
        <v>-</v>
      </c>
      <c r="C9" s="29"/>
      <c r="D9" s="8" t="str">
        <f>IF(LOWER(A9)="cotação",VLOOKUP(B9,COTAÇÃO!$B:$D,2,FALSE),IF(LOWER(A9 )="dep",VLOOKUP(B9,'RESUMO DEP'!$A:$C,2,FALSE),IF(LOWER(A9 )="aux",VLOOKUP(B9,'RESUMO AUX'!$A:$C,2,FALSE),VLOOKUP(A9,'Banco Jul25'!$A:$D,3,FALSE))))</f>
        <v>-</v>
      </c>
      <c r="E9" s="9">
        <f>IF(LOWER(A9)="cotação",VLOOKUP(B9,COTAÇÃO!$B:$D,3,FALSE),IF(LOWER(A9 )="dep",VLOOKUP(B9,'RESUMO DEP'!$A:$C,3,FALSE),IF(LOWER(A9 )="aux",VLOOKUP(B9,'RESUMO AUX'!$A:$C,3,FALSE),VLOOKUP(A9,'Banco Jul25'!$A:$D,4,FALSE))))</f>
        <v>0</v>
      </c>
      <c r="F9" s="10">
        <f t="shared" si="0"/>
        <v>0</v>
      </c>
      <c r="H9" s="209"/>
      <c r="I9" s="44"/>
      <c r="J9" s="44"/>
      <c r="K9" s="44"/>
      <c r="L9" s="44"/>
      <c r="M9" s="44"/>
      <c r="N9" s="44"/>
      <c r="O9" s="313"/>
    </row>
    <row r="10" spans="1:15" x14ac:dyDescent="0.25">
      <c r="A10" s="7" t="s">
        <v>6970</v>
      </c>
      <c r="B10" s="45" t="str">
        <f>(PROPER(VLOOKUP(A10,'Banco Jul25'!$A:$D,2,FALSE)))</f>
        <v>-</v>
      </c>
      <c r="C10" s="29"/>
      <c r="D10" s="8" t="str">
        <f>IF(LOWER(A10)="cotação",VLOOKUP(B10,COTAÇÃO!$B:$D,2,FALSE),IF(LOWER(A10 )="dep",VLOOKUP(B10,'RESUMO DEP'!$A:$C,2,FALSE),IF(LOWER(A10 )="aux",VLOOKUP(B10,'RESUMO AUX'!$A:$C,2,FALSE),VLOOKUP(A10,'Banco Jul25'!$A:$D,3,FALSE))))</f>
        <v>-</v>
      </c>
      <c r="E10" s="9">
        <f>IF(LOWER(A10)="cotação",VLOOKUP(B10,COTAÇÃO!$B:$D,3,FALSE),IF(LOWER(A10 )="dep",VLOOKUP(B10,'RESUMO DEP'!$A:$C,3,FALSE),IF(LOWER(A10 )="aux",VLOOKUP(B10,'RESUMO AUX'!$A:$C,3,FALSE),VLOOKUP(A10,'Banco Jul25'!$A:$D,4,FALSE))))</f>
        <v>0</v>
      </c>
      <c r="F10" s="10">
        <f t="shared" si="0"/>
        <v>0</v>
      </c>
      <c r="H10" s="209"/>
      <c r="I10" s="44"/>
      <c r="J10" s="44"/>
      <c r="K10" s="44"/>
      <c r="L10" s="44"/>
      <c r="M10" s="44"/>
      <c r="N10" s="44"/>
      <c r="O10" s="313"/>
    </row>
    <row r="11" spans="1:15" x14ac:dyDescent="0.25">
      <c r="A11" s="7" t="s">
        <v>6970</v>
      </c>
      <c r="B11" s="45" t="str">
        <f>(PROPER(VLOOKUP(A11,'Banco Jul25'!$A:$D,2,FALSE)))</f>
        <v>-</v>
      </c>
      <c r="C11" s="29"/>
      <c r="D11" s="8" t="str">
        <f>IF(LOWER(A11)="cotação",VLOOKUP(B11,COTAÇÃO!$B:$D,2,FALSE),IF(LOWER(A11 )="dep",VLOOKUP(B11,'RESUMO DEP'!$A:$C,2,FALSE),IF(LOWER(A11 )="aux",VLOOKUP(B11,'RESUMO AUX'!$A:$C,2,FALSE),VLOOKUP(A11,'Banco Jul25'!$A:$D,3,FALSE))))</f>
        <v>-</v>
      </c>
      <c r="E11" s="9">
        <f>IF(LOWER(A11)="cotação",VLOOKUP(B11,COTAÇÃO!$B:$D,3,FALSE),IF(LOWER(A11 )="dep",VLOOKUP(B11,'RESUMO DEP'!$A:$C,3,FALSE),IF(LOWER(A11 )="aux",VLOOKUP(B11,'RESUMO AUX'!$A:$C,3,FALSE),VLOOKUP(A11,'Banco Jul25'!$A:$D,4,FALSE))))</f>
        <v>0</v>
      </c>
      <c r="F11" s="10">
        <f t="shared" si="0"/>
        <v>0</v>
      </c>
      <c r="H11" s="209"/>
      <c r="I11" s="44"/>
      <c r="J11" s="44"/>
      <c r="K11" s="44"/>
      <c r="L11" s="44"/>
      <c r="M11" s="44"/>
      <c r="N11" s="44"/>
      <c r="O11" s="313"/>
    </row>
    <row r="12" spans="1:15" x14ac:dyDescent="0.25">
      <c r="A12" s="7" t="s">
        <v>6970</v>
      </c>
      <c r="B12" s="45" t="str">
        <f>(PROPER(VLOOKUP(A12,'Banco Jul25'!$A:$D,2,FALSE)))</f>
        <v>-</v>
      </c>
      <c r="C12" s="29"/>
      <c r="D12" s="8" t="str">
        <f>IF(LOWER(A12)="cotação",VLOOKUP(B12,COTAÇÃO!$B:$D,2,FALSE),IF(LOWER(A12 )="dep",VLOOKUP(B12,'RESUMO DEP'!$A:$C,2,FALSE),IF(LOWER(A12 )="aux",VLOOKUP(B12,'RESUMO AUX'!$A:$C,2,FALSE),VLOOKUP(A12,'Banco Jul25'!$A:$D,3,FALSE))))</f>
        <v>-</v>
      </c>
      <c r="E12" s="9">
        <f>IF(LOWER(A12)="cotação",VLOOKUP(B12,COTAÇÃO!$B:$D,3,FALSE),IF(LOWER(A12 )="dep",VLOOKUP(B12,'RESUMO DEP'!$A:$C,3,FALSE),IF(LOWER(A12 )="aux",VLOOKUP(B12,'RESUMO AUX'!$A:$C,3,FALSE),VLOOKUP(A12,'Banco Jul25'!$A:$D,4,FALSE))))</f>
        <v>0</v>
      </c>
      <c r="F12" s="10">
        <f t="shared" si="0"/>
        <v>0</v>
      </c>
      <c r="H12" s="209"/>
      <c r="I12" s="44"/>
      <c r="J12" s="44"/>
      <c r="K12" s="44"/>
      <c r="L12" s="44"/>
      <c r="M12" s="44"/>
      <c r="N12" s="44"/>
      <c r="O12" s="313"/>
    </row>
    <row r="13" spans="1:15" ht="12.75" customHeight="1" x14ac:dyDescent="0.25">
      <c r="A13" s="7" t="s">
        <v>6970</v>
      </c>
      <c r="B13" s="45" t="str">
        <f>(PROPER(VLOOKUP(A13,'Banco Jul25'!$A:$D,2,FALSE)))</f>
        <v>-</v>
      </c>
      <c r="C13" s="29"/>
      <c r="D13" s="8" t="str">
        <f>IF(LOWER(A13)="cotação",VLOOKUP(B13,COTAÇÃO!$B:$D,2,FALSE),IF(LOWER(A13 )="dep",VLOOKUP(B13,'RESUMO DEP'!$A:$C,2,FALSE),IF(LOWER(A13 )="aux",VLOOKUP(B13,'RESUMO AUX'!$A:$C,2,FALSE),VLOOKUP(A13,'Banco Jul25'!$A:$D,3,FALSE))))</f>
        <v>-</v>
      </c>
      <c r="E13" s="9">
        <f>IF(LOWER(A13)="cotação",VLOOKUP(B13,COTAÇÃO!$B:$D,3,FALSE),IF(LOWER(A13 )="dep",VLOOKUP(B13,'RESUMO DEP'!$A:$C,3,FALSE),IF(LOWER(A13 )="aux",VLOOKUP(B13,'RESUMO AUX'!$A:$C,3,FALSE),VLOOKUP(A13,'Banco Jul25'!$A:$D,4,FALSE))))</f>
        <v>0</v>
      </c>
      <c r="F13" s="10">
        <f t="shared" si="0"/>
        <v>0</v>
      </c>
      <c r="H13" s="209"/>
      <c r="I13" s="44"/>
      <c r="J13" s="44"/>
      <c r="K13" s="44"/>
      <c r="L13" s="44"/>
      <c r="M13" s="44"/>
      <c r="N13" s="44"/>
      <c r="O13" s="313"/>
    </row>
    <row r="14" spans="1:15" ht="13" x14ac:dyDescent="0.25">
      <c r="A14" s="11"/>
      <c r="B14" s="405" t="s">
        <v>2841</v>
      </c>
      <c r="C14" s="406"/>
      <c r="D14" s="406"/>
      <c r="E14" s="407"/>
      <c r="F14" s="31">
        <f>ROUND(SUM(F7:F13),2)</f>
        <v>0</v>
      </c>
      <c r="H14" s="209"/>
      <c r="I14" s="44"/>
      <c r="J14" s="44"/>
      <c r="K14" s="44"/>
      <c r="L14" s="44"/>
      <c r="M14" s="44"/>
      <c r="N14" s="44"/>
      <c r="O14" s="313"/>
    </row>
    <row r="15" spans="1:15" ht="13" x14ac:dyDescent="0.25">
      <c r="A15" s="3" t="s">
        <v>2840</v>
      </c>
      <c r="B15" s="48" t="s">
        <v>11556</v>
      </c>
      <c r="C15" s="4" t="s">
        <v>2842</v>
      </c>
      <c r="D15" s="4" t="s">
        <v>1</v>
      </c>
      <c r="E15" s="5" t="s">
        <v>2</v>
      </c>
      <c r="F15" s="6" t="s">
        <v>3</v>
      </c>
      <c r="H15" s="209"/>
      <c r="I15" s="44"/>
      <c r="J15" s="44"/>
      <c r="K15" s="44"/>
      <c r="L15" s="44"/>
      <c r="M15" s="44"/>
      <c r="N15" s="44"/>
      <c r="O15" s="313"/>
    </row>
    <row r="16" spans="1:15" x14ac:dyDescent="0.25">
      <c r="A16" s="7" t="s">
        <v>6970</v>
      </c>
      <c r="B16" s="45" t="str">
        <f>(PROPER(VLOOKUP(A16,'Banco Jul25'!$A:$D,2,FALSE)))</f>
        <v>-</v>
      </c>
      <c r="C16" s="29"/>
      <c r="D16" s="8" t="str">
        <f>IF(LOWER(A16)="cotação",VLOOKUP(B16,COTAÇÃO!$B:$D,2,FALSE),IF(LOWER(A16 )="dep",VLOOKUP(B16,'RESUMO DEP'!$A:$C,2,FALSE),IF(LOWER(A16 )="aux",VLOOKUP(B16,'RESUMO AUX'!$A:$C,2,FALSE),VLOOKUP(A16,'Banco Jul25'!$A:$D,3,FALSE))))</f>
        <v>-</v>
      </c>
      <c r="E16" s="9">
        <f>IF(LOWER(A16)="cotação",VLOOKUP(B16,COTAÇÃO!$B:$D,3,FALSE),IF(LOWER(A16 )="dep",VLOOKUP(B16,'RESUMO DEP'!$A:$C,3,FALSE),IF(LOWER(A16 )="aux",VLOOKUP(B16,'RESUMO AUX'!$A:$C,3,FALSE),VLOOKUP(A16,'Banco Jul25'!$A:$D,4,FALSE))))</f>
        <v>0</v>
      </c>
      <c r="F16" s="10">
        <f t="shared" ref="F16:F22" si="1">ROUND(E16*C16,2)</f>
        <v>0</v>
      </c>
      <c r="H16" s="209"/>
      <c r="I16" s="44"/>
      <c r="J16" s="44"/>
      <c r="K16" s="44"/>
      <c r="L16" s="44"/>
      <c r="M16" s="44"/>
      <c r="N16" s="44"/>
      <c r="O16" s="313"/>
    </row>
    <row r="17" spans="1:15" x14ac:dyDescent="0.25">
      <c r="A17" s="7" t="s">
        <v>6970</v>
      </c>
      <c r="B17" s="45" t="str">
        <f>(PROPER(VLOOKUP(A17,'Banco Jul25'!$A:$D,2,FALSE)))</f>
        <v>-</v>
      </c>
      <c r="C17" s="29"/>
      <c r="D17" s="8" t="str">
        <f>IF(LOWER(A17)="cotação",VLOOKUP(B17,COTAÇÃO!$B:$D,2,FALSE),IF(LOWER(A17 )="dep",VLOOKUP(B17,'RESUMO DEP'!$A:$C,2,FALSE),IF(LOWER(A17 )="aux",VLOOKUP(B17,'RESUMO AUX'!$A:$C,2,FALSE),VLOOKUP(A17,'Banco Jul25'!$A:$D,3,FALSE))))</f>
        <v>-</v>
      </c>
      <c r="E17" s="9">
        <f>IF(LOWER(A17)="cotação",VLOOKUP(B17,COTAÇÃO!$B:$D,3,FALSE),IF(LOWER(A17 )="dep",VLOOKUP(B17,'RESUMO DEP'!$A:$C,3,FALSE),IF(LOWER(A17 )="aux",VLOOKUP(B17,'RESUMO AUX'!$A:$C,3,FALSE),VLOOKUP(A17,'Banco Jul25'!$A:$D,4,FALSE))))</f>
        <v>0</v>
      </c>
      <c r="F17" s="10">
        <f t="shared" si="1"/>
        <v>0</v>
      </c>
      <c r="H17" s="209"/>
      <c r="I17" s="44"/>
      <c r="J17" s="44"/>
      <c r="K17" s="44"/>
      <c r="L17" s="44"/>
      <c r="M17" s="44"/>
      <c r="N17" s="44"/>
      <c r="O17" s="313"/>
    </row>
    <row r="18" spans="1:15" x14ac:dyDescent="0.25">
      <c r="A18" s="7" t="s">
        <v>6970</v>
      </c>
      <c r="B18" s="45" t="str">
        <f>(PROPER(VLOOKUP(A18,'Banco Jul25'!$A:$D,2,FALSE)))</f>
        <v>-</v>
      </c>
      <c r="C18" s="29"/>
      <c r="D18" s="8" t="str">
        <f>IF(LOWER(A18)="cotação",VLOOKUP(B18,COTAÇÃO!$B:$D,2,FALSE),IF(LOWER(A18 )="dep",VLOOKUP(B18,'RESUMO DEP'!$A:$C,2,FALSE),IF(LOWER(A18 )="aux",VLOOKUP(B18,'RESUMO AUX'!$A:$C,2,FALSE),VLOOKUP(A18,'Banco Jul25'!$A:$D,3,FALSE))))</f>
        <v>-</v>
      </c>
      <c r="E18" s="9">
        <f>IF(LOWER(A18)="cotação",VLOOKUP(B18,COTAÇÃO!$B:$D,3,FALSE),IF(LOWER(A18 )="dep",VLOOKUP(B18,'RESUMO DEP'!$A:$C,3,FALSE),IF(LOWER(A18 )="aux",VLOOKUP(B18,'RESUMO AUX'!$A:$C,3,FALSE),VLOOKUP(A18,'Banco Jul25'!$A:$D,4,FALSE))))</f>
        <v>0</v>
      </c>
      <c r="F18" s="10">
        <f t="shared" si="1"/>
        <v>0</v>
      </c>
      <c r="H18" s="209"/>
      <c r="I18" s="44"/>
      <c r="J18" s="44"/>
      <c r="K18" s="44"/>
      <c r="L18" s="44"/>
      <c r="M18" s="44"/>
      <c r="N18" s="44"/>
      <c r="O18" s="313"/>
    </row>
    <row r="19" spans="1:15" x14ac:dyDescent="0.25">
      <c r="A19" s="7" t="s">
        <v>6970</v>
      </c>
      <c r="B19" s="45" t="str">
        <f>(PROPER(VLOOKUP(A19,'Banco Jul25'!$A:$D,2,FALSE)))</f>
        <v>-</v>
      </c>
      <c r="C19" s="29"/>
      <c r="D19" s="8" t="str">
        <f>IF(LOWER(A19)="cotação",VLOOKUP(B19,COTAÇÃO!$B:$D,2,FALSE),IF(LOWER(A19 )="dep",VLOOKUP(B19,'RESUMO DEP'!$A:$C,2,FALSE),IF(LOWER(A19 )="aux",VLOOKUP(B19,'RESUMO AUX'!$A:$C,2,FALSE),VLOOKUP(A19,'Banco Jul25'!$A:$D,3,FALSE))))</f>
        <v>-</v>
      </c>
      <c r="E19" s="9">
        <f>IF(LOWER(A19)="cotação",VLOOKUP(B19,COTAÇÃO!$B:$D,3,FALSE),IF(LOWER(A19 )="dep",VLOOKUP(B19,'RESUMO DEP'!$A:$C,3,FALSE),IF(LOWER(A19 )="aux",VLOOKUP(B19,'RESUMO AUX'!$A:$C,3,FALSE),VLOOKUP(A19,'Banco Jul25'!$A:$D,4,FALSE))))</f>
        <v>0</v>
      </c>
      <c r="F19" s="10">
        <f t="shared" si="1"/>
        <v>0</v>
      </c>
      <c r="H19" s="209"/>
      <c r="I19" s="44"/>
      <c r="J19" s="44"/>
      <c r="K19" s="44"/>
      <c r="L19" s="44"/>
      <c r="M19" s="44"/>
      <c r="N19" s="44"/>
      <c r="O19" s="313"/>
    </row>
    <row r="20" spans="1:15" x14ac:dyDescent="0.25">
      <c r="A20" s="7" t="s">
        <v>6970</v>
      </c>
      <c r="B20" s="45" t="str">
        <f>(PROPER(VLOOKUP(A20,'Banco Jul25'!$A:$D,2,FALSE)))</f>
        <v>-</v>
      </c>
      <c r="C20" s="29"/>
      <c r="D20" s="8" t="str">
        <f>IF(LOWER(A20)="cotação",VLOOKUP(B20,COTAÇÃO!$B:$D,2,FALSE),IF(LOWER(A20 )="dep",VLOOKUP(B20,'RESUMO DEP'!$A:$C,2,FALSE),IF(LOWER(A20 )="aux",VLOOKUP(B20,'RESUMO AUX'!$A:$C,2,FALSE),VLOOKUP(A20,'Banco Jul25'!$A:$D,3,FALSE))))</f>
        <v>-</v>
      </c>
      <c r="E20" s="9">
        <f>IF(LOWER(A20)="cotação",VLOOKUP(B20,COTAÇÃO!$B:$D,3,FALSE),IF(LOWER(A20 )="dep",VLOOKUP(B20,'RESUMO DEP'!$A:$C,3,FALSE),IF(LOWER(A20 )="aux",VLOOKUP(B20,'RESUMO AUX'!$A:$C,3,FALSE),VLOOKUP(A20,'Banco Jul25'!$A:$D,4,FALSE))))</f>
        <v>0</v>
      </c>
      <c r="F20" s="10">
        <f t="shared" si="1"/>
        <v>0</v>
      </c>
      <c r="H20" s="209"/>
      <c r="I20" s="44"/>
      <c r="J20" s="44"/>
      <c r="K20" s="44"/>
      <c r="L20" s="44"/>
      <c r="M20" s="44"/>
      <c r="N20" s="44"/>
      <c r="O20" s="313"/>
    </row>
    <row r="21" spans="1:15" x14ac:dyDescent="0.25">
      <c r="A21" s="7" t="s">
        <v>6970</v>
      </c>
      <c r="B21" s="45" t="str">
        <f>(PROPER(VLOOKUP(A21,'Banco Jul25'!$A:$D,2,FALSE)))</f>
        <v>-</v>
      </c>
      <c r="C21" s="29"/>
      <c r="D21" s="8" t="str">
        <f>IF(LOWER(A21)="cotação",VLOOKUP(B21,COTAÇÃO!$B:$D,2,FALSE),IF(LOWER(A21 )="dep",VLOOKUP(B21,'RESUMO DEP'!$A:$C,2,FALSE),IF(LOWER(A21 )="aux",VLOOKUP(B21,'RESUMO AUX'!$A:$C,2,FALSE),VLOOKUP(A21,'Banco Jul25'!$A:$D,3,FALSE))))</f>
        <v>-</v>
      </c>
      <c r="E21" s="9">
        <f>IF(LOWER(A21)="cotação",VLOOKUP(B21,COTAÇÃO!$B:$D,3,FALSE),IF(LOWER(A21 )="dep",VLOOKUP(B21,'RESUMO DEP'!$A:$C,3,FALSE),IF(LOWER(A21 )="aux",VLOOKUP(B21,'RESUMO AUX'!$A:$C,3,FALSE),VLOOKUP(A21,'Banco Jul25'!$A:$D,4,FALSE))))</f>
        <v>0</v>
      </c>
      <c r="F21" s="10">
        <f t="shared" si="1"/>
        <v>0</v>
      </c>
      <c r="H21" s="209"/>
      <c r="I21" s="44"/>
      <c r="J21" s="44"/>
      <c r="K21" s="44"/>
      <c r="L21" s="44"/>
      <c r="M21" s="44"/>
      <c r="N21" s="44"/>
      <c r="O21" s="313"/>
    </row>
    <row r="22" spans="1:15" x14ac:dyDescent="0.25">
      <c r="A22" s="7" t="s">
        <v>6970</v>
      </c>
      <c r="B22" s="45" t="str">
        <f>(PROPER(VLOOKUP(A22,'Banco Jul25'!$A:$D,2,FALSE)))</f>
        <v>-</v>
      </c>
      <c r="C22" s="29"/>
      <c r="D22" s="8" t="str">
        <f>IF(LOWER(A22)="cotação",VLOOKUP(B22,COTAÇÃO!$B:$D,2,FALSE),IF(LOWER(A22 )="dep",VLOOKUP(B22,'RESUMO DEP'!$A:$C,2,FALSE),IF(LOWER(A22 )="aux",VLOOKUP(B22,'RESUMO AUX'!$A:$C,2,FALSE),VLOOKUP(A22,'Banco Jul25'!$A:$D,3,FALSE))))</f>
        <v>-</v>
      </c>
      <c r="E22" s="9">
        <f>IF(LOWER(A22)="cotação",VLOOKUP(B22,COTAÇÃO!$B:$D,3,FALSE),IF(LOWER(A22 )="dep",VLOOKUP(B22,'RESUMO DEP'!$A:$C,3,FALSE),IF(LOWER(A22 )="aux",VLOOKUP(B22,'RESUMO AUX'!$A:$C,3,FALSE),VLOOKUP(A22,'Banco Jul25'!$A:$D,4,FALSE))))</f>
        <v>0</v>
      </c>
      <c r="F22" s="10">
        <f t="shared" si="1"/>
        <v>0</v>
      </c>
      <c r="H22" s="209"/>
      <c r="I22" s="44"/>
      <c r="J22" s="44"/>
      <c r="K22" s="44"/>
      <c r="L22" s="44"/>
      <c r="M22" s="44"/>
      <c r="N22" s="44"/>
      <c r="O22" s="313"/>
    </row>
    <row r="23" spans="1:15" ht="13" x14ac:dyDescent="0.25">
      <c r="A23" s="11"/>
      <c r="B23" s="405" t="s">
        <v>11554</v>
      </c>
      <c r="C23" s="406"/>
      <c r="D23" s="406"/>
      <c r="E23" s="407"/>
      <c r="F23" s="31">
        <f>SUM(F16:F22)</f>
        <v>0</v>
      </c>
      <c r="H23" s="209"/>
      <c r="I23" s="44"/>
      <c r="J23" s="44"/>
      <c r="K23" s="44"/>
      <c r="L23" s="44"/>
      <c r="M23" s="44"/>
      <c r="N23" s="44"/>
      <c r="O23" s="313"/>
    </row>
    <row r="24" spans="1:15" ht="13" x14ac:dyDescent="0.25">
      <c r="A24" s="11"/>
      <c r="B24" s="405" t="s">
        <v>11555</v>
      </c>
      <c r="C24" s="406"/>
      <c r="D24" s="406"/>
      <c r="E24" s="407"/>
      <c r="F24" s="31">
        <f>F23+F14</f>
        <v>0</v>
      </c>
      <c r="H24" s="209"/>
      <c r="I24" s="44"/>
      <c r="J24" s="44"/>
      <c r="K24" s="44"/>
      <c r="L24" s="44"/>
      <c r="M24" s="44"/>
      <c r="N24" s="44"/>
      <c r="O24" s="313"/>
    </row>
    <row r="25" spans="1:15" ht="13.5" thickBot="1" x14ac:dyDescent="0.3">
      <c r="A25" s="12"/>
      <c r="B25" s="49"/>
      <c r="C25" s="13"/>
      <c r="D25" s="13"/>
      <c r="E25" s="13"/>
      <c r="F25" s="32"/>
      <c r="H25" s="209"/>
      <c r="I25" s="44"/>
      <c r="J25" s="44"/>
      <c r="K25" s="44"/>
      <c r="L25" s="44"/>
      <c r="M25" s="44"/>
      <c r="N25" s="44"/>
      <c r="O25" s="313"/>
    </row>
    <row r="26" spans="1:15" ht="13" x14ac:dyDescent="0.25">
      <c r="A26" s="1" t="s">
        <v>2840</v>
      </c>
      <c r="B26" s="50" t="s">
        <v>2843</v>
      </c>
      <c r="C26" s="14" t="s">
        <v>2842</v>
      </c>
      <c r="D26" s="14" t="s">
        <v>1</v>
      </c>
      <c r="E26" s="70" t="s">
        <v>2</v>
      </c>
      <c r="F26" s="15" t="s">
        <v>3</v>
      </c>
      <c r="H26" s="209"/>
      <c r="I26" s="44"/>
      <c r="J26" s="44"/>
      <c r="K26" s="44"/>
      <c r="L26" s="44"/>
      <c r="M26" s="44"/>
      <c r="N26" s="44"/>
      <c r="O26" s="313"/>
    </row>
    <row r="27" spans="1:15" x14ac:dyDescent="0.25">
      <c r="A27" s="7" t="s">
        <v>6970</v>
      </c>
      <c r="B27" s="45" t="str">
        <f>(PROPER(VLOOKUP(A27,'Banco Jul25'!$A:$D,2,FALSE)))</f>
        <v>-</v>
      </c>
      <c r="C27" s="29"/>
      <c r="D27" s="8" t="str">
        <f>IF(LOWER(A27)="cotação",VLOOKUP(B27,COTAÇÃO!$B:$D,2,FALSE),IF(LOWER(A27 )="dep",VLOOKUP(B27,'RESUMO DEP'!$A:$C,2,FALSE),IF(LOWER(A27 )="aux",VLOOKUP(B27,'RESUMO AUX'!$A:$C,2,FALSE),VLOOKUP(A27,'Banco Jul25'!$A:$D,3,FALSE))))</f>
        <v>-</v>
      </c>
      <c r="E27" s="9">
        <f>IF(LOWER(A27)="cotação",VLOOKUP(B27,COTAÇÃO!$B:$D,3,FALSE),IF(LOWER(A27 )="dep",VLOOKUP(B27,'RESUMO DEP'!$A:$C,3,FALSE),IF(LOWER(A27 )="aux",VLOOKUP(B27,'RESUMO AUX'!$A:$C,3,FALSE),VLOOKUP(A27,'Banco Jul25'!$A:$D,4,FALSE))))</f>
        <v>0</v>
      </c>
      <c r="F27" s="10">
        <f t="shared" ref="F27" si="2">ROUND(E27*C27,2)</f>
        <v>0</v>
      </c>
      <c r="H27" s="209"/>
      <c r="I27" s="44"/>
      <c r="J27" s="44"/>
      <c r="K27" s="44"/>
      <c r="L27" s="44"/>
      <c r="M27" s="44"/>
      <c r="N27" s="44"/>
      <c r="O27" s="313"/>
    </row>
    <row r="28" spans="1:15" x14ac:dyDescent="0.25">
      <c r="A28" s="7" t="s">
        <v>6970</v>
      </c>
      <c r="B28" s="45" t="str">
        <f>(PROPER(VLOOKUP(A28,'Banco Jul25'!$A:$D,2,FALSE)))</f>
        <v>-</v>
      </c>
      <c r="C28" s="29"/>
      <c r="D28" s="8" t="str">
        <f>IF(LOWER(A28)="cotação",VLOOKUP(B28,COTAÇÃO!$B:$D,2,FALSE),IF(LOWER(A28 )="dep",VLOOKUP(B28,'RESUMO DEP'!$A:$C,2,FALSE),IF(LOWER(A28 )="aux",VLOOKUP(B28,'RESUMO AUX'!$A:$C,2,FALSE),VLOOKUP(A28,'Banco Jul25'!$A:$D,3,FALSE))))</f>
        <v>-</v>
      </c>
      <c r="E28" s="9">
        <f>IF(LOWER(A28)="cotação",VLOOKUP(B28,COTAÇÃO!$B:$D,3,FALSE),IF(LOWER(A28 )="dep",VLOOKUP(B28,'RESUMO DEP'!$A:$C,3,FALSE),IF(LOWER(A28 )="aux",VLOOKUP(B28,'RESUMO AUX'!$A:$C,3,FALSE),VLOOKUP(A28,'Banco Jul25'!$A:$D,4,FALSE))))</f>
        <v>0</v>
      </c>
      <c r="F28" s="10">
        <f t="shared" ref="F28:F33" si="3">ROUND(E28*C28,2)</f>
        <v>0</v>
      </c>
      <c r="H28" s="209"/>
      <c r="I28" s="44"/>
      <c r="J28" s="44"/>
      <c r="K28" s="44"/>
      <c r="L28" s="44"/>
      <c r="M28" s="44"/>
      <c r="N28" s="44"/>
      <c r="O28" s="313"/>
    </row>
    <row r="29" spans="1:15" x14ac:dyDescent="0.25">
      <c r="A29" s="7" t="s">
        <v>6970</v>
      </c>
      <c r="B29" s="45" t="str">
        <f>(PROPER(VLOOKUP(A29,'Banco Jul25'!$A:$D,2,FALSE)))</f>
        <v>-</v>
      </c>
      <c r="C29" s="29"/>
      <c r="D29" s="8" t="str">
        <f>IF(LOWER(A29)="cotação",VLOOKUP(B29,COTAÇÃO!$B:$D,2,FALSE),IF(LOWER(A29 )="dep",VLOOKUP(B29,'RESUMO DEP'!$A:$C,2,FALSE),IF(LOWER(A29 )="aux",VLOOKUP(B29,'RESUMO AUX'!$A:$C,2,FALSE),VLOOKUP(A29,'Banco Jul25'!$A:$D,3,FALSE))))</f>
        <v>-</v>
      </c>
      <c r="E29" s="9">
        <f>IF(LOWER(A29)="cotação",VLOOKUP(B29,COTAÇÃO!$B:$D,3,FALSE),IF(LOWER(A29 )="dep",VLOOKUP(B29,'RESUMO DEP'!$A:$C,3,FALSE),IF(LOWER(A29 )="aux",VLOOKUP(B29,'RESUMO AUX'!$A:$C,3,FALSE),VLOOKUP(A29,'Banco Jul25'!$A:$D,4,FALSE))))</f>
        <v>0</v>
      </c>
      <c r="F29" s="10">
        <f t="shared" si="3"/>
        <v>0</v>
      </c>
      <c r="H29" s="209"/>
      <c r="I29" s="44"/>
      <c r="J29" s="44"/>
      <c r="K29" s="44"/>
      <c r="L29" s="44"/>
      <c r="M29" s="44"/>
      <c r="N29" s="44"/>
      <c r="O29" s="313"/>
    </row>
    <row r="30" spans="1:15" x14ac:dyDescent="0.25">
      <c r="A30" s="7" t="s">
        <v>6970</v>
      </c>
      <c r="B30" s="45" t="str">
        <f>(PROPER(VLOOKUP(A30,'Banco Jul25'!$A:$D,2,FALSE)))</f>
        <v>-</v>
      </c>
      <c r="C30" s="29"/>
      <c r="D30" s="8" t="str">
        <f>IF(LOWER(A30)="cotação",VLOOKUP(B30,COTAÇÃO!$B:$D,2,FALSE),IF(LOWER(A30 )="dep",VLOOKUP(B30,'RESUMO DEP'!$A:$C,2,FALSE),IF(LOWER(A30 )="aux",VLOOKUP(B30,'RESUMO AUX'!$A:$C,2,FALSE),VLOOKUP(A30,'Banco Jul25'!$A:$D,3,FALSE))))</f>
        <v>-</v>
      </c>
      <c r="E30" s="9">
        <f>IF(LOWER(A30)="cotação",VLOOKUP(B30,COTAÇÃO!$B:$D,3,FALSE),IF(LOWER(A30 )="dep",VLOOKUP(B30,'RESUMO DEP'!$A:$C,3,FALSE),IF(LOWER(A30 )="aux",VLOOKUP(B30,'RESUMO AUX'!$A:$C,3,FALSE),VLOOKUP(A30,'Banco Jul25'!$A:$D,4,FALSE))))</f>
        <v>0</v>
      </c>
      <c r="F30" s="10">
        <f t="shared" si="3"/>
        <v>0</v>
      </c>
      <c r="H30" s="209"/>
      <c r="I30" s="44"/>
      <c r="J30" s="44"/>
      <c r="K30" s="44"/>
      <c r="L30" s="44"/>
      <c r="M30" s="44"/>
      <c r="N30" s="44"/>
      <c r="O30" s="313"/>
    </row>
    <row r="31" spans="1:15" x14ac:dyDescent="0.25">
      <c r="A31" s="7" t="s">
        <v>6970</v>
      </c>
      <c r="B31" s="45" t="str">
        <f>(PROPER(VLOOKUP(A31,'Banco Jul25'!$A:$D,2,FALSE)))</f>
        <v>-</v>
      </c>
      <c r="C31" s="29"/>
      <c r="D31" s="8" t="str">
        <f>IF(LOWER(A31)="cotação",VLOOKUP(B31,COTAÇÃO!$B:$D,2,FALSE),IF(LOWER(A31 )="dep",VLOOKUP(B31,'RESUMO DEP'!$A:$C,2,FALSE),IF(LOWER(A31 )="aux",VLOOKUP(B31,'RESUMO AUX'!$A:$C,2,FALSE),VLOOKUP(A31,'Banco Jul25'!$A:$D,3,FALSE))))</f>
        <v>-</v>
      </c>
      <c r="E31" s="9">
        <f>IF(LOWER(A31)="cotação",VLOOKUP(B31,COTAÇÃO!$B:$D,3,FALSE),IF(LOWER(A31 )="dep",VLOOKUP(B31,'RESUMO DEP'!$A:$C,3,FALSE),IF(LOWER(A31 )="aux",VLOOKUP(B31,'RESUMO AUX'!$A:$C,3,FALSE),VLOOKUP(A31,'Banco Jul25'!$A:$D,4,FALSE))))</f>
        <v>0</v>
      </c>
      <c r="F31" s="10">
        <f t="shared" si="3"/>
        <v>0</v>
      </c>
      <c r="H31" s="209"/>
      <c r="I31" s="44"/>
      <c r="J31" s="44"/>
      <c r="K31" s="44"/>
      <c r="L31" s="44"/>
      <c r="M31" s="44"/>
      <c r="N31" s="44"/>
      <c r="O31" s="313"/>
    </row>
    <row r="32" spans="1:15" x14ac:dyDescent="0.25">
      <c r="A32" s="7" t="s">
        <v>6970</v>
      </c>
      <c r="B32" s="45" t="str">
        <f>(PROPER(VLOOKUP(A32,'Banco Jul25'!$A:$D,2,FALSE)))</f>
        <v>-</v>
      </c>
      <c r="C32" s="29"/>
      <c r="D32" s="8" t="str">
        <f>IF(LOWER(A32)="cotação",VLOOKUP(B32,COTAÇÃO!$B:$D,2,FALSE),IF(LOWER(A32 )="dep",VLOOKUP(B32,'RESUMO DEP'!$A:$C,2,FALSE),IF(LOWER(A32 )="aux",VLOOKUP(B32,'RESUMO AUX'!$A:$C,2,FALSE),VLOOKUP(A32,'Banco Jul25'!$A:$D,3,FALSE))))</f>
        <v>-</v>
      </c>
      <c r="E32" s="9">
        <f>IF(LOWER(A32)="cotação",VLOOKUP(B32,COTAÇÃO!$B:$D,3,FALSE),IF(LOWER(A32 )="dep",VLOOKUP(B32,'RESUMO DEP'!$A:$C,3,FALSE),IF(LOWER(A32 )="aux",VLOOKUP(B32,'RESUMO AUX'!$A:$C,3,FALSE),VLOOKUP(A32,'Banco Jul25'!$A:$D,4,FALSE))))</f>
        <v>0</v>
      </c>
      <c r="F32" s="10">
        <f t="shared" si="3"/>
        <v>0</v>
      </c>
      <c r="H32" s="209"/>
      <c r="I32" s="44"/>
      <c r="J32" s="44"/>
      <c r="K32" s="44"/>
      <c r="L32" s="44"/>
      <c r="M32" s="44"/>
      <c r="N32" s="44"/>
      <c r="O32" s="313"/>
    </row>
    <row r="33" spans="1:15" x14ac:dyDescent="0.25">
      <c r="A33" s="7" t="s">
        <v>6970</v>
      </c>
      <c r="B33" s="45" t="str">
        <f>(PROPER(VLOOKUP(A33,'Banco Jul25'!$A:$D,2,FALSE)))</f>
        <v>-</v>
      </c>
      <c r="C33" s="29"/>
      <c r="D33" s="8" t="str">
        <f>IF(LOWER(A33)="cotação",VLOOKUP(B33,COTAÇÃO!$B:$D,2,FALSE),IF(LOWER(A33 )="dep",VLOOKUP(B33,'RESUMO DEP'!$A:$C,2,FALSE),IF(LOWER(A33 )="aux",VLOOKUP(B33,'RESUMO AUX'!$A:$C,2,FALSE),VLOOKUP(A33,'Banco Jul25'!$A:$D,3,FALSE))))</f>
        <v>-</v>
      </c>
      <c r="E33" s="9">
        <f>IF(LOWER(A33)="cotação",VLOOKUP(B33,COTAÇÃO!$B:$D,3,FALSE),IF(LOWER(A33 )="dep",VLOOKUP(B33,'RESUMO DEP'!$A:$C,3,FALSE),IF(LOWER(A33 )="aux",VLOOKUP(B33,'RESUMO AUX'!$A:$C,3,FALSE),VLOOKUP(A33,'Banco Jul25'!$A:$D,4,FALSE))))</f>
        <v>0</v>
      </c>
      <c r="F33" s="10">
        <f t="shared" si="3"/>
        <v>0</v>
      </c>
      <c r="H33" s="209"/>
      <c r="I33" s="44"/>
      <c r="J33" s="44"/>
      <c r="K33" s="44"/>
      <c r="L33" s="44"/>
      <c r="M33" s="44"/>
      <c r="N33" s="44"/>
      <c r="O33" s="313"/>
    </row>
    <row r="34" spans="1:15" ht="13" x14ac:dyDescent="0.25">
      <c r="A34" s="7" t="s">
        <v>6970</v>
      </c>
      <c r="B34" s="405" t="s">
        <v>2843</v>
      </c>
      <c r="C34" s="406"/>
      <c r="D34" s="406"/>
      <c r="E34" s="407"/>
      <c r="F34" s="31">
        <f>ROUND(SUM(F27:F33),2)</f>
        <v>0</v>
      </c>
      <c r="H34" s="209"/>
      <c r="I34" s="44"/>
      <c r="J34" s="44"/>
      <c r="K34" s="44"/>
      <c r="L34" s="44"/>
      <c r="M34" s="44"/>
      <c r="N34" s="44"/>
      <c r="O34" s="313"/>
    </row>
    <row r="35" spans="1:15" ht="13.5" thickBot="1" x14ac:dyDescent="0.3">
      <c r="A35" s="16"/>
      <c r="B35" s="51"/>
      <c r="C35" s="17"/>
      <c r="D35" s="17"/>
      <c r="E35" s="17"/>
      <c r="F35" s="33"/>
      <c r="H35" s="209"/>
      <c r="I35" s="44"/>
      <c r="J35" s="44"/>
      <c r="K35" s="44"/>
      <c r="L35" s="44"/>
      <c r="M35" s="44"/>
      <c r="N35" s="44"/>
      <c r="O35" s="313"/>
    </row>
    <row r="36" spans="1:15" ht="13" x14ac:dyDescent="0.25">
      <c r="A36" s="1" t="s">
        <v>2840</v>
      </c>
      <c r="B36" s="50" t="s">
        <v>2844</v>
      </c>
      <c r="C36" s="14" t="s">
        <v>2842</v>
      </c>
      <c r="D36" s="14" t="s">
        <v>1</v>
      </c>
      <c r="E36" s="70" t="s">
        <v>2</v>
      </c>
      <c r="F36" s="18" t="s">
        <v>3</v>
      </c>
      <c r="H36" s="209"/>
      <c r="I36" s="44"/>
      <c r="J36" s="44"/>
      <c r="K36" s="44"/>
      <c r="L36" s="44"/>
      <c r="M36" s="44"/>
      <c r="N36" s="44"/>
      <c r="O36" s="313"/>
    </row>
    <row r="37" spans="1:15" x14ac:dyDescent="0.25">
      <c r="A37" s="7" t="s">
        <v>6970</v>
      </c>
      <c r="B37" s="45" t="str">
        <f>(PROPER(VLOOKUP(A37,'Banco Jul25'!$A:$D,2,FALSE)))</f>
        <v>-</v>
      </c>
      <c r="C37" s="29"/>
      <c r="D37" s="8" t="str">
        <f>IF(LOWER(A37)="cotação",VLOOKUP(B37,COTAÇÃO!$B:$D,2,FALSE),IF(LOWER(A37 )="dep",VLOOKUP(B37,'RESUMO DEP'!$A:$C,2,FALSE),IF(LOWER(A37 )="aux",VLOOKUP(B37,'RESUMO AUX'!$A:$C,2,FALSE),VLOOKUP(A37,'Banco Jul25'!$A:$D,3,FALSE))))</f>
        <v>-</v>
      </c>
      <c r="E37" s="9">
        <f>IF(LOWER(A37)="cotação",VLOOKUP(B37,COTAÇÃO!$B:$D,3,FALSE),IF(LOWER(A37 )="dep",VLOOKUP(B37,'RESUMO DEP'!$A:$C,3,FALSE),IF(LOWER(A37 )="aux",VLOOKUP(B37,'RESUMO AUX'!$A:$C,3,FALSE),VLOOKUP(A37,'Banco Jul25'!$A:$D,4,FALSE))))</f>
        <v>0</v>
      </c>
      <c r="F37" s="10">
        <f t="shared" ref="F37" si="4">ROUND(E37*C37,2)</f>
        <v>0</v>
      </c>
      <c r="H37" s="209"/>
      <c r="I37" s="44"/>
      <c r="J37" s="44"/>
      <c r="K37" s="44"/>
      <c r="L37" s="44"/>
      <c r="M37" s="44"/>
      <c r="N37" s="44"/>
      <c r="O37" s="313"/>
    </row>
    <row r="38" spans="1:15" x14ac:dyDescent="0.25">
      <c r="A38" s="7" t="s">
        <v>6970</v>
      </c>
      <c r="B38" s="45" t="str">
        <f>(PROPER(VLOOKUP(A38,'Banco Jul25'!$A:$D,2,FALSE)))</f>
        <v>-</v>
      </c>
      <c r="C38" s="29"/>
      <c r="D38" s="8" t="str">
        <f>IF(LOWER(A38)="cotação",VLOOKUP(B38,COTAÇÃO!$B:$D,2,FALSE),IF(LOWER(A38 )="dep",VLOOKUP(B38,'RESUMO DEP'!$A:$C,2,FALSE),IF(LOWER(A38 )="aux",VLOOKUP(B38,'RESUMO AUX'!$A:$C,2,FALSE),VLOOKUP(A38,'Banco Jul25'!$A:$D,3,FALSE))))</f>
        <v>-</v>
      </c>
      <c r="E38" s="9">
        <f>IF(LOWER(A38)="cotação",VLOOKUP(B38,COTAÇÃO!$B:$D,3,FALSE),IF(LOWER(A38 )="dep",VLOOKUP(B38,'RESUMO DEP'!$A:$C,3,FALSE),IF(LOWER(A38 )="aux",VLOOKUP(B38,'RESUMO AUX'!$A:$C,3,FALSE),VLOOKUP(A38,'Banco Jul25'!$A:$D,4,FALSE))))</f>
        <v>0</v>
      </c>
      <c r="F38" s="10">
        <f t="shared" ref="F38:F46" si="5">ROUND(E38*C38,2)</f>
        <v>0</v>
      </c>
      <c r="H38" s="209"/>
      <c r="I38" s="44"/>
      <c r="J38" s="44"/>
      <c r="K38" s="44"/>
      <c r="L38" s="44"/>
      <c r="M38" s="44"/>
      <c r="N38" s="44"/>
      <c r="O38" s="313"/>
    </row>
    <row r="39" spans="1:15" x14ac:dyDescent="0.25">
      <c r="A39" s="7" t="s">
        <v>6970</v>
      </c>
      <c r="B39" s="45" t="str">
        <f>(PROPER(VLOOKUP(A39,'Banco Jul25'!$A:$D,2,FALSE)))</f>
        <v>-</v>
      </c>
      <c r="C39" s="29"/>
      <c r="D39" s="8" t="str">
        <f>IF(LOWER(A39)="cotação",VLOOKUP(B39,COTAÇÃO!$B:$D,2,FALSE),IF(LOWER(A39 )="dep",VLOOKUP(B39,'RESUMO DEP'!$A:$C,2,FALSE),IF(LOWER(A39 )="aux",VLOOKUP(B39,'RESUMO AUX'!$A:$C,2,FALSE),VLOOKUP(A39,'Banco Jul25'!$A:$D,3,FALSE))))</f>
        <v>-</v>
      </c>
      <c r="E39" s="9">
        <f>IF(LOWER(A39)="cotação",VLOOKUP(B39,COTAÇÃO!$B:$D,3,FALSE),IF(LOWER(A39 )="dep",VLOOKUP(B39,'RESUMO DEP'!$A:$C,3,FALSE),IF(LOWER(A39 )="aux",VLOOKUP(B39,'RESUMO AUX'!$A:$C,3,FALSE),VLOOKUP(A39,'Banco Jul25'!$A:$D,4,FALSE))))</f>
        <v>0</v>
      </c>
      <c r="F39" s="10">
        <f t="shared" si="5"/>
        <v>0</v>
      </c>
      <c r="H39" s="209"/>
      <c r="I39" s="44"/>
      <c r="J39" s="44"/>
      <c r="K39" s="44"/>
      <c r="L39" s="44"/>
      <c r="M39" s="44"/>
      <c r="N39" s="44"/>
      <c r="O39" s="313"/>
    </row>
    <row r="40" spans="1:15" x14ac:dyDescent="0.25">
      <c r="A40" s="7" t="s">
        <v>6970</v>
      </c>
      <c r="B40" s="45" t="str">
        <f>(PROPER(VLOOKUP(A40,'Banco Jul25'!$A:$D,2,FALSE)))</f>
        <v>-</v>
      </c>
      <c r="C40" s="29"/>
      <c r="D40" s="8" t="str">
        <f>IF(LOWER(A40)="cotação",VLOOKUP(B40,COTAÇÃO!$B:$D,2,FALSE),IF(LOWER(A40 )="dep",VLOOKUP(B40,'RESUMO DEP'!$A:$C,2,FALSE),IF(LOWER(A40 )="aux",VLOOKUP(B40,'RESUMO AUX'!$A:$C,2,FALSE),VLOOKUP(A40,'Banco Jul25'!$A:$D,3,FALSE))))</f>
        <v>-</v>
      </c>
      <c r="E40" s="9">
        <f>IF(LOWER(A40)="cotação",VLOOKUP(B40,COTAÇÃO!$B:$D,3,FALSE),IF(LOWER(A40 )="dep",VLOOKUP(B40,'RESUMO DEP'!$A:$C,3,FALSE),IF(LOWER(A40 )="aux",VLOOKUP(B40,'RESUMO AUX'!$A:$C,3,FALSE),VLOOKUP(A40,'Banco Jul25'!$A:$D,4,FALSE))))</f>
        <v>0</v>
      </c>
      <c r="F40" s="10">
        <f t="shared" si="5"/>
        <v>0</v>
      </c>
      <c r="H40" s="209"/>
      <c r="I40" s="44"/>
      <c r="J40" s="44"/>
      <c r="K40" s="44"/>
      <c r="L40" s="44"/>
      <c r="M40" s="44"/>
      <c r="N40" s="44"/>
      <c r="O40" s="313"/>
    </row>
    <row r="41" spans="1:15" x14ac:dyDescent="0.25">
      <c r="A41" s="7" t="s">
        <v>6970</v>
      </c>
      <c r="B41" s="45" t="str">
        <f>(PROPER(VLOOKUP(A41,'Banco Jul25'!$A:$D,2,FALSE)))</f>
        <v>-</v>
      </c>
      <c r="C41" s="29"/>
      <c r="D41" s="8" t="str">
        <f>IF(LOWER(A41)="cotação",VLOOKUP(B41,COTAÇÃO!$B:$D,2,FALSE),IF(LOWER(A41 )="dep",VLOOKUP(B41,'RESUMO DEP'!$A:$C,2,FALSE),IF(LOWER(A41 )="aux",VLOOKUP(B41,'RESUMO AUX'!$A:$C,2,FALSE),VLOOKUP(A41,'Banco Jul25'!$A:$D,3,FALSE))))</f>
        <v>-</v>
      </c>
      <c r="E41" s="9">
        <f>IF(LOWER(A41)="cotação",VLOOKUP(B41,COTAÇÃO!$B:$D,3,FALSE),IF(LOWER(A41 )="dep",VLOOKUP(B41,'RESUMO DEP'!$A:$C,3,FALSE),IF(LOWER(A41 )="aux",VLOOKUP(B41,'RESUMO AUX'!$A:$C,3,FALSE),VLOOKUP(A41,'Banco Jul25'!$A:$D,4,FALSE))))</f>
        <v>0</v>
      </c>
      <c r="F41" s="10">
        <f t="shared" si="5"/>
        <v>0</v>
      </c>
      <c r="H41" s="209"/>
      <c r="I41" s="44"/>
      <c r="J41" s="44"/>
      <c r="K41" s="44"/>
      <c r="L41" s="44"/>
      <c r="M41" s="44"/>
      <c r="N41" s="44"/>
      <c r="O41" s="313"/>
    </row>
    <row r="42" spans="1:15" x14ac:dyDescent="0.25">
      <c r="A42" s="7" t="s">
        <v>6970</v>
      </c>
      <c r="B42" s="45" t="str">
        <f>(PROPER(VLOOKUP(A42,'Banco Jul25'!$A:$D,2,FALSE)))</f>
        <v>-</v>
      </c>
      <c r="C42" s="29"/>
      <c r="D42" s="8" t="str">
        <f>IF(LOWER(A42)="cotação",VLOOKUP(B42,COTAÇÃO!$B:$D,2,FALSE),IF(LOWER(A42 )="dep",VLOOKUP(B42,'RESUMO DEP'!$A:$C,2,FALSE),IF(LOWER(A42 )="aux",VLOOKUP(B42,'RESUMO AUX'!$A:$C,2,FALSE),VLOOKUP(A42,'Banco Jul25'!$A:$D,3,FALSE))))</f>
        <v>-</v>
      </c>
      <c r="E42" s="9">
        <f>IF(LOWER(A42)="cotação",VLOOKUP(B42,COTAÇÃO!$B:$D,3,FALSE),IF(LOWER(A42 )="dep",VLOOKUP(B42,'RESUMO DEP'!$A:$C,3,FALSE),IF(LOWER(A42 )="aux",VLOOKUP(B42,'RESUMO AUX'!$A:$C,3,FALSE),VLOOKUP(A42,'Banco Jul25'!$A:$D,4,FALSE))))</f>
        <v>0</v>
      </c>
      <c r="F42" s="10">
        <f t="shared" si="5"/>
        <v>0</v>
      </c>
      <c r="H42" s="209"/>
      <c r="I42" s="44"/>
      <c r="J42" s="44"/>
      <c r="K42" s="44"/>
      <c r="L42" s="44"/>
      <c r="M42" s="44"/>
      <c r="N42" s="44"/>
      <c r="O42" s="313"/>
    </row>
    <row r="43" spans="1:15" x14ac:dyDescent="0.25">
      <c r="A43" s="7" t="s">
        <v>6970</v>
      </c>
      <c r="B43" s="45" t="str">
        <f>(PROPER(VLOOKUP(A43,'Banco Jul25'!$A:$D,2,FALSE)))</f>
        <v>-</v>
      </c>
      <c r="C43" s="29"/>
      <c r="D43" s="8" t="str">
        <f>IF(LOWER(A43)="cotação",VLOOKUP(B43,COTAÇÃO!$B:$D,2,FALSE),IF(LOWER(A43 )="dep",VLOOKUP(B43,'RESUMO DEP'!$A:$C,2,FALSE),IF(LOWER(A43 )="aux",VLOOKUP(B43,'RESUMO AUX'!$A:$C,2,FALSE),VLOOKUP(A43,'Banco Jul25'!$A:$D,3,FALSE))))</f>
        <v>-</v>
      </c>
      <c r="E43" s="9">
        <f>IF(LOWER(A43)="cotação",VLOOKUP(B43,COTAÇÃO!$B:$D,3,FALSE),IF(LOWER(A43 )="dep",VLOOKUP(B43,'RESUMO DEP'!$A:$C,3,FALSE),IF(LOWER(A43 )="aux",VLOOKUP(B43,'RESUMO AUX'!$A:$C,3,FALSE),VLOOKUP(A43,'Banco Jul25'!$A:$D,4,FALSE))))</f>
        <v>0</v>
      </c>
      <c r="F43" s="10">
        <f t="shared" si="5"/>
        <v>0</v>
      </c>
      <c r="H43" s="209"/>
      <c r="I43" s="44"/>
      <c r="J43" s="44"/>
      <c r="K43" s="44"/>
      <c r="L43" s="44"/>
      <c r="M43" s="44"/>
      <c r="N43" s="44"/>
      <c r="O43" s="313"/>
    </row>
    <row r="44" spans="1:15" x14ac:dyDescent="0.25">
      <c r="A44" s="7" t="s">
        <v>6970</v>
      </c>
      <c r="B44" s="45" t="str">
        <f>(PROPER(VLOOKUP(A44,'Banco Jul25'!$A:$D,2,FALSE)))</f>
        <v>-</v>
      </c>
      <c r="C44" s="29"/>
      <c r="D44" s="8" t="str">
        <f>IF(LOWER(A44)="cotação",VLOOKUP(B44,COTAÇÃO!$B:$D,2,FALSE),IF(LOWER(A44 )="dep",VLOOKUP(B44,'RESUMO DEP'!$A:$C,2,FALSE),IF(LOWER(A44 )="aux",VLOOKUP(B44,'RESUMO AUX'!$A:$C,2,FALSE),VLOOKUP(A44,'Banco Jul25'!$A:$D,3,FALSE))))</f>
        <v>-</v>
      </c>
      <c r="E44" s="9">
        <f>IF(LOWER(A44)="cotação",VLOOKUP(B44,COTAÇÃO!$B:$D,3,FALSE),IF(LOWER(A44 )="dep",VLOOKUP(B44,'RESUMO DEP'!$A:$C,3,FALSE),IF(LOWER(A44 )="aux",VLOOKUP(B44,'RESUMO AUX'!$A:$C,3,FALSE),VLOOKUP(A44,'Banco Jul25'!$A:$D,4,FALSE))))</f>
        <v>0</v>
      </c>
      <c r="F44" s="10">
        <f t="shared" si="5"/>
        <v>0</v>
      </c>
      <c r="H44" s="209"/>
      <c r="I44" s="44"/>
      <c r="J44" s="44"/>
      <c r="K44" s="44"/>
      <c r="L44" s="44"/>
      <c r="M44" s="44"/>
      <c r="N44" s="44"/>
      <c r="O44" s="313"/>
    </row>
    <row r="45" spans="1:15" x14ac:dyDescent="0.25">
      <c r="A45" s="7" t="s">
        <v>6970</v>
      </c>
      <c r="B45" s="45" t="str">
        <f>(PROPER(VLOOKUP(A45,'Banco Jul25'!$A:$D,2,FALSE)))</f>
        <v>-</v>
      </c>
      <c r="C45" s="29"/>
      <c r="D45" s="8" t="str">
        <f>IF(LOWER(A45)="cotação",VLOOKUP(B45,COTAÇÃO!$B:$D,2,FALSE),IF(LOWER(A45 )="dep",VLOOKUP(B45,'RESUMO DEP'!$A:$C,2,FALSE),IF(LOWER(A45 )="aux",VLOOKUP(B45,'RESUMO AUX'!$A:$C,2,FALSE),VLOOKUP(A45,'Banco Jul25'!$A:$D,3,FALSE))))</f>
        <v>-</v>
      </c>
      <c r="E45" s="9">
        <f>IF(LOWER(A45)="cotação",VLOOKUP(B45,COTAÇÃO!$B:$D,3,FALSE),IF(LOWER(A45 )="dep",VLOOKUP(B45,'RESUMO DEP'!$A:$C,3,FALSE),IF(LOWER(A45 )="aux",VLOOKUP(B45,'RESUMO AUX'!$A:$C,3,FALSE),VLOOKUP(A45,'Banco Jul25'!$A:$D,4,FALSE))))</f>
        <v>0</v>
      </c>
      <c r="F45" s="10">
        <f t="shared" si="5"/>
        <v>0</v>
      </c>
      <c r="H45" s="209"/>
      <c r="I45" s="44"/>
      <c r="J45" s="44"/>
      <c r="K45" s="44"/>
      <c r="L45" s="44"/>
      <c r="M45" s="44"/>
      <c r="N45" s="44"/>
      <c r="O45" s="313"/>
    </row>
    <row r="46" spans="1:15" x14ac:dyDescent="0.25">
      <c r="A46" s="7" t="s">
        <v>6970</v>
      </c>
      <c r="B46" s="45" t="str">
        <f>(PROPER(VLOOKUP(A46,'Banco Jul25'!$A:$D,2,FALSE)))</f>
        <v>-</v>
      </c>
      <c r="C46" s="29"/>
      <c r="D46" s="8" t="str">
        <f>IF(LOWER(A46)="cotação",VLOOKUP(B46,COTAÇÃO!$B:$D,2,FALSE),IF(LOWER(A46 )="dep",VLOOKUP(B46,'RESUMO DEP'!$A:$C,2,FALSE),IF(LOWER(A46 )="aux",VLOOKUP(B46,'RESUMO AUX'!$A:$C,2,FALSE),VLOOKUP(A46,'Banco Jul25'!$A:$D,3,FALSE))))</f>
        <v>-</v>
      </c>
      <c r="E46" s="9">
        <f>IF(LOWER(A46)="cotação",VLOOKUP(B46,COTAÇÃO!$B:$D,3,FALSE),IF(LOWER(A46 )="dep",VLOOKUP(B46,'RESUMO DEP'!$A:$C,3,FALSE),IF(LOWER(A46 )="aux",VLOOKUP(B46,'RESUMO AUX'!$A:$C,3,FALSE),VLOOKUP(A46,'Banco Jul25'!$A:$D,4,FALSE))))</f>
        <v>0</v>
      </c>
      <c r="F46" s="10">
        <f t="shared" si="5"/>
        <v>0</v>
      </c>
      <c r="H46" s="209"/>
      <c r="I46" s="44"/>
      <c r="J46" s="44"/>
      <c r="K46" s="44"/>
      <c r="L46" s="44"/>
      <c r="M46" s="44"/>
      <c r="N46" s="44"/>
      <c r="O46" s="313"/>
    </row>
    <row r="47" spans="1:15" ht="13" x14ac:dyDescent="0.25">
      <c r="A47" s="11"/>
      <c r="B47" s="405" t="s">
        <v>2844</v>
      </c>
      <c r="C47" s="406"/>
      <c r="D47" s="406"/>
      <c r="E47" s="407"/>
      <c r="F47" s="31">
        <f>ROUND(SUM(F37:F46),2)</f>
        <v>0</v>
      </c>
      <c r="H47" s="209"/>
      <c r="I47" s="44"/>
      <c r="J47" s="44"/>
      <c r="K47" s="44"/>
      <c r="L47" s="44"/>
      <c r="M47" s="44"/>
      <c r="N47" s="44"/>
      <c r="O47" s="313"/>
    </row>
    <row r="48" spans="1:15" ht="13.5" thickBot="1" x14ac:dyDescent="0.3">
      <c r="A48" s="12"/>
      <c r="B48" s="49"/>
      <c r="C48" s="13"/>
      <c r="D48" s="13"/>
      <c r="E48" s="13"/>
      <c r="F48" s="32"/>
      <c r="H48" s="209"/>
      <c r="I48" s="44"/>
      <c r="J48" s="44"/>
      <c r="K48" s="44"/>
      <c r="L48" s="44"/>
      <c r="M48" s="44"/>
      <c r="N48" s="44"/>
      <c r="O48" s="313"/>
    </row>
    <row r="49" spans="1:15" ht="13" x14ac:dyDescent="0.25">
      <c r="A49" s="1" t="s">
        <v>2840</v>
      </c>
      <c r="B49" s="50" t="s">
        <v>2845</v>
      </c>
      <c r="C49" s="14" t="s">
        <v>2842</v>
      </c>
      <c r="D49" s="14" t="s">
        <v>1</v>
      </c>
      <c r="E49" s="70" t="s">
        <v>2</v>
      </c>
      <c r="F49" s="18" t="s">
        <v>3</v>
      </c>
      <c r="H49" s="209"/>
      <c r="I49" s="44"/>
      <c r="J49" s="44"/>
      <c r="K49" s="44"/>
      <c r="L49" s="44"/>
      <c r="M49" s="44"/>
      <c r="N49" s="44"/>
      <c r="O49" s="313"/>
    </row>
    <row r="50" spans="1:15" x14ac:dyDescent="0.25">
      <c r="A50" s="7" t="s">
        <v>6970</v>
      </c>
      <c r="B50" s="45" t="str">
        <f>(PROPER(VLOOKUP(A50,'Banco Jul25'!$A:$D,2,FALSE)))</f>
        <v>-</v>
      </c>
      <c r="C50" s="29"/>
      <c r="D50" s="8" t="str">
        <f>IF(LOWER(A50)="cotação",VLOOKUP(B50,COTAÇÃO!$B:$D,2,FALSE),IF(LOWER(A50 )="dep",VLOOKUP(B50,'RESUMO DEP'!$A:$C,2,FALSE),IF(LOWER(A50 )="aux",VLOOKUP(B50,'RESUMO AUX'!$A:$C,2,FALSE),VLOOKUP(A50,'Banco Jul25'!$A:$D,3,FALSE))))</f>
        <v>-</v>
      </c>
      <c r="E50" s="9">
        <f>IF(LOWER(A50)="cotação",VLOOKUP(B50,COTAÇÃO!$B:$D,3,FALSE),IF(LOWER(A50 )="dep",VLOOKUP(B50,'RESUMO DEP'!$A:$C,3,FALSE),IF(LOWER(A50 )="aux",VLOOKUP(B50,'RESUMO AUX'!$A:$C,3,FALSE),VLOOKUP(A50,'Banco Jul25'!$A:$D,4,FALSE))))</f>
        <v>0</v>
      </c>
      <c r="F50" s="10">
        <f>ROUND(E50*C50,2)</f>
        <v>0</v>
      </c>
      <c r="H50" s="209"/>
      <c r="I50" s="44"/>
      <c r="J50" s="44"/>
      <c r="K50" s="44"/>
      <c r="L50" s="44"/>
      <c r="M50" s="44"/>
      <c r="N50" s="44"/>
      <c r="O50" s="313"/>
    </row>
    <row r="51" spans="1:15" x14ac:dyDescent="0.25">
      <c r="A51" s="7" t="s">
        <v>6970</v>
      </c>
      <c r="B51" s="45" t="str">
        <f>(PROPER(VLOOKUP(A51,'Banco Jul25'!$A:$D,2,FALSE)))</f>
        <v>-</v>
      </c>
      <c r="C51" s="29"/>
      <c r="D51" s="8" t="str">
        <f>IF(LOWER(A51)="cotação",VLOOKUP(B51,COTAÇÃO!$B:$D,2,FALSE),IF(LOWER(A51 )="dep",VLOOKUP(B51,'RESUMO DEP'!$A:$C,2,FALSE),IF(LOWER(A51 )="aux",VLOOKUP(B51,'RESUMO AUX'!$A:$C,2,FALSE),VLOOKUP(A51,'Banco Jul25'!$A:$D,3,FALSE))))</f>
        <v>-</v>
      </c>
      <c r="E51" s="9">
        <f>IF(LOWER(A51)="cotação",VLOOKUP(B51,COTAÇÃO!$B:$D,3,FALSE),IF(LOWER(A51 )="dep",VLOOKUP(B51,'RESUMO DEP'!$A:$C,3,FALSE),IF(LOWER(A51 )="aux",VLOOKUP(B51,'RESUMO AUX'!$A:$C,3,FALSE),VLOOKUP(A51,'Banco Jul25'!$A:$D,4,FALSE))))</f>
        <v>0</v>
      </c>
      <c r="F51" s="10">
        <f>ROUND(E51*C51,2)</f>
        <v>0</v>
      </c>
      <c r="H51" s="209"/>
      <c r="I51" s="44"/>
      <c r="J51" s="44"/>
      <c r="K51" s="44"/>
      <c r="L51" s="44"/>
      <c r="M51" s="44"/>
      <c r="N51" s="44"/>
      <c r="O51" s="313"/>
    </row>
    <row r="52" spans="1:15" x14ac:dyDescent="0.25">
      <c r="A52" s="7" t="s">
        <v>6970</v>
      </c>
      <c r="B52" s="45" t="str">
        <f>(PROPER(VLOOKUP(A52,'Banco Jul25'!$A:$D,2,FALSE)))</f>
        <v>-</v>
      </c>
      <c r="C52" s="29"/>
      <c r="D52" s="8" t="str">
        <f>IF(LOWER(A52)="cotação",VLOOKUP(B52,COTAÇÃO!$B:$D,2,FALSE),IF(LOWER(A52 )="dep",VLOOKUP(B52,'RESUMO DEP'!$A:$C,2,FALSE),IF(LOWER(A52 )="aux",VLOOKUP(B52,'RESUMO AUX'!$A:$C,2,FALSE),VLOOKUP(A52,'Banco Jul25'!$A:$D,3,FALSE))))</f>
        <v>-</v>
      </c>
      <c r="E52" s="9">
        <f>IF(LOWER(A52)="cotação",VLOOKUP(B52,COTAÇÃO!$B:$D,3,FALSE),IF(LOWER(A52 )="dep",VLOOKUP(B52,'RESUMO DEP'!$A:$C,3,FALSE),IF(LOWER(A52 )="aux",VLOOKUP(B52,'RESUMO AUX'!$A:$C,3,FALSE),VLOOKUP(A52,'Banco Jul25'!$A:$D,4,FALSE))))</f>
        <v>0</v>
      </c>
      <c r="F52" s="10">
        <f>ROUND(E52*C52,2)</f>
        <v>0</v>
      </c>
      <c r="H52" s="209"/>
      <c r="I52" s="44"/>
      <c r="J52" s="44"/>
      <c r="K52" s="44"/>
      <c r="L52" s="44"/>
      <c r="M52" s="44"/>
      <c r="N52" s="44"/>
      <c r="O52" s="313"/>
    </row>
    <row r="53" spans="1:15" x14ac:dyDescent="0.25">
      <c r="A53" s="7" t="s">
        <v>6970</v>
      </c>
      <c r="B53" s="45" t="str">
        <f>(PROPER(VLOOKUP(A53,'Banco Jul25'!$A:$D,2,FALSE)))</f>
        <v>-</v>
      </c>
      <c r="C53" s="29"/>
      <c r="D53" s="8" t="str">
        <f>IF(LOWER(A53)="cotação",VLOOKUP(B53,COTAÇÃO!$B:$D,2,FALSE),IF(LOWER(A53 )="dep",VLOOKUP(B53,'RESUMO DEP'!$A:$C,2,FALSE),IF(LOWER(A53 )="aux",VLOOKUP(B53,'RESUMO AUX'!$A:$C,2,FALSE),VLOOKUP(A53,'Banco Jul25'!$A:$D,3,FALSE))))</f>
        <v>-</v>
      </c>
      <c r="E53" s="9">
        <f>IF(LOWER(A53)="cotação",VLOOKUP(B53,COTAÇÃO!$B:$D,3,FALSE),IF(LOWER(A53 )="dep",VLOOKUP(B53,'RESUMO DEP'!$A:$C,3,FALSE),IF(LOWER(A53 )="aux",VLOOKUP(B53,'RESUMO AUX'!$A:$C,3,FALSE),VLOOKUP(A53,'Banco Jul25'!$A:$D,4,FALSE))))</f>
        <v>0</v>
      </c>
      <c r="F53" s="10">
        <f>ROUND(E53*C53,2)</f>
        <v>0</v>
      </c>
      <c r="H53" s="209"/>
      <c r="I53" s="44"/>
      <c r="J53" s="44"/>
      <c r="K53" s="44"/>
      <c r="L53" s="44"/>
      <c r="M53" s="44"/>
      <c r="N53" s="44"/>
      <c r="O53" s="313"/>
    </row>
    <row r="54" spans="1:15" ht="13" x14ac:dyDescent="0.25">
      <c r="A54" s="11"/>
      <c r="B54" s="205"/>
      <c r="C54" s="206"/>
      <c r="D54" s="207"/>
      <c r="E54" s="208" t="s">
        <v>13087</v>
      </c>
      <c r="F54" s="31">
        <f>ROUND(SUM(F50:F53),2)</f>
        <v>0</v>
      </c>
      <c r="H54" s="209"/>
      <c r="I54" s="44"/>
      <c r="J54" s="44"/>
      <c r="K54" s="44"/>
      <c r="L54" s="44"/>
      <c r="M54" s="44"/>
      <c r="N54" s="44"/>
      <c r="O54" s="313"/>
    </row>
    <row r="55" spans="1:15" ht="13.5" thickBot="1" x14ac:dyDescent="0.3">
      <c r="A55" s="12"/>
      <c r="B55" s="52"/>
      <c r="C55" s="19"/>
      <c r="D55" s="20"/>
      <c r="E55" s="347"/>
      <c r="F55" s="32"/>
      <c r="H55" s="209"/>
      <c r="I55" s="44"/>
      <c r="J55" s="44"/>
      <c r="K55" s="44"/>
      <c r="L55" s="44"/>
      <c r="M55" s="44"/>
      <c r="N55" s="44"/>
      <c r="O55" s="313"/>
    </row>
    <row r="56" spans="1:15" ht="13" x14ac:dyDescent="0.25">
      <c r="A56" s="1" t="s">
        <v>2840</v>
      </c>
      <c r="B56" s="50" t="s">
        <v>14223</v>
      </c>
      <c r="C56" s="14" t="s">
        <v>2842</v>
      </c>
      <c r="D56" s="14" t="s">
        <v>1</v>
      </c>
      <c r="E56" s="70" t="s">
        <v>2</v>
      </c>
      <c r="F56" s="18" t="s">
        <v>3</v>
      </c>
      <c r="H56" s="209"/>
      <c r="I56" s="44"/>
      <c r="J56" s="44"/>
      <c r="K56" s="44"/>
      <c r="L56" s="44"/>
      <c r="M56" s="44"/>
      <c r="N56" s="44"/>
      <c r="O56" s="313"/>
    </row>
    <row r="57" spans="1:15" x14ac:dyDescent="0.25">
      <c r="A57" s="348" t="s">
        <v>6970</v>
      </c>
      <c r="B57" s="45" t="str">
        <f>(PROPER(VLOOKUP(A57,'Banco Jul25'!$A:$D,2,FALSE)))</f>
        <v>-</v>
      </c>
      <c r="C57" s="29"/>
      <c r="D57" s="8" t="str">
        <f>IF(LOWER(A57)="cotação",VLOOKUP(B57,COTAÇÃO!$B:$D,2,FALSE),IF(LOWER(A57 )="dep",VLOOKUP(B57,'RESUMO DEP'!$A:$C,2,FALSE),IF(LOWER(A57 )="aux",VLOOKUP(B57,'RESUMO AUX'!$A:$C,2,FALSE),VLOOKUP(A57,'Banco Jul25'!$A:$D,3,FALSE))))</f>
        <v>-</v>
      </c>
      <c r="E57" s="9">
        <f>IF(LOWER(A57)="cotação",VLOOKUP(B57,COTAÇÃO!$B:$D,3,FALSE),IF(LOWER(A57 )="dep",VLOOKUP(B57,'RESUMO DEP'!$A:$C,3,FALSE),IF(LOWER(A57 )="aux",VLOOKUP(B57,'RESUMO AUX'!$A:$C,3,FALSE),VLOOKUP(A57,'Banco Jul25'!$A:$D,4,FALSE))))</f>
        <v>0</v>
      </c>
      <c r="F57" s="10">
        <f>ROUND(E57*C57,2)</f>
        <v>0</v>
      </c>
      <c r="H57" s="209"/>
      <c r="I57" s="44"/>
      <c r="J57" s="44"/>
      <c r="K57" s="44"/>
      <c r="L57" s="44"/>
      <c r="M57" s="44"/>
      <c r="N57" s="44"/>
      <c r="O57" s="313"/>
    </row>
    <row r="58" spans="1:15" x14ac:dyDescent="0.25">
      <c r="A58" s="348" t="s">
        <v>6970</v>
      </c>
      <c r="B58" s="45" t="str">
        <f>(PROPER(VLOOKUP(A58,'Banco Jul25'!$A:$D,2,FALSE)))</f>
        <v>-</v>
      </c>
      <c r="C58" s="29"/>
      <c r="D58" s="8" t="str">
        <f>IF(LOWER(A58)="cotação",VLOOKUP(B58,COTAÇÃO!$B:$D,2,FALSE),IF(LOWER(A58 )="dep",VLOOKUP(B58,'RESUMO DEP'!$A:$C,2,FALSE),IF(LOWER(A58 )="aux",VLOOKUP(B58,'RESUMO AUX'!$A:$C,2,FALSE),VLOOKUP(A58,'Banco Jul25'!$A:$D,3,FALSE))))</f>
        <v>-</v>
      </c>
      <c r="E58" s="9">
        <f>IF(LOWER(A58)="cotação",VLOOKUP(B58,COTAÇÃO!$B:$D,3,FALSE),IF(LOWER(A58 )="dep",VLOOKUP(B58,'RESUMO DEP'!$A:$C,3,FALSE),IF(LOWER(A58 )="aux",VLOOKUP(B58,'RESUMO AUX'!$A:$C,3,FALSE),VLOOKUP(A58,'Banco Jul25'!$A:$D,4,FALSE))))</f>
        <v>0</v>
      </c>
      <c r="F58" s="10">
        <f t="shared" ref="F58:F60" si="6">ROUND(E58*C58,2)</f>
        <v>0</v>
      </c>
      <c r="H58" s="209"/>
      <c r="I58" s="44"/>
      <c r="J58" s="44"/>
      <c r="K58" s="44"/>
      <c r="L58" s="44"/>
      <c r="M58" s="44"/>
      <c r="N58" s="44"/>
      <c r="O58" s="313"/>
    </row>
    <row r="59" spans="1:15" x14ac:dyDescent="0.25">
      <c r="A59" s="348" t="s">
        <v>6970</v>
      </c>
      <c r="B59" s="45" t="str">
        <f>(PROPER(VLOOKUP(A59,'Banco Jul25'!$A:$D,2,FALSE)))</f>
        <v>-</v>
      </c>
      <c r="C59" s="29"/>
      <c r="D59" s="8" t="str">
        <f>IF(LOWER(A59)="cotação",VLOOKUP(B59,COTAÇÃO!$B:$D,2,FALSE),IF(LOWER(A59 )="dep",VLOOKUP(B59,'RESUMO DEP'!$A:$C,2,FALSE),IF(LOWER(A59 )="aux",VLOOKUP(B59,'RESUMO AUX'!$A:$C,2,FALSE),VLOOKUP(A59,'Banco Jul25'!$A:$D,3,FALSE))))</f>
        <v>-</v>
      </c>
      <c r="E59" s="9">
        <f>IF(LOWER(A59)="cotação",VLOOKUP(B59,COTAÇÃO!$B:$D,3,FALSE),IF(LOWER(A59 )="dep",VLOOKUP(B59,'RESUMO DEP'!$A:$C,3,FALSE),IF(LOWER(A59 )="aux",VLOOKUP(B59,'RESUMO AUX'!$A:$C,3,FALSE),VLOOKUP(A59,'Banco Jul25'!$A:$D,4,FALSE))))</f>
        <v>0</v>
      </c>
      <c r="F59" s="10">
        <f t="shared" si="6"/>
        <v>0</v>
      </c>
      <c r="H59" s="209"/>
      <c r="I59" s="44"/>
      <c r="J59" s="44"/>
      <c r="K59" s="44"/>
      <c r="L59" s="44"/>
      <c r="M59" s="44"/>
      <c r="N59" s="44"/>
      <c r="O59" s="313"/>
    </row>
    <row r="60" spans="1:15" x14ac:dyDescent="0.25">
      <c r="A60" s="348" t="s">
        <v>6970</v>
      </c>
      <c r="B60" s="45" t="str">
        <f>(PROPER(VLOOKUP(A60,'Banco Jul25'!$A:$D,2,FALSE)))</f>
        <v>-</v>
      </c>
      <c r="C60" s="29"/>
      <c r="D60" s="8" t="str">
        <f>IF(LOWER(A60)="cotação",VLOOKUP(B60,COTAÇÃO!$B:$D,2,FALSE),IF(LOWER(A60 )="dep",VLOOKUP(B60,'RESUMO DEP'!$A:$C,2,FALSE),IF(LOWER(A60 )="aux",VLOOKUP(B60,'RESUMO AUX'!$A:$C,2,FALSE),VLOOKUP(A60,'Banco Jul25'!$A:$D,3,FALSE))))</f>
        <v>-</v>
      </c>
      <c r="E60" s="9">
        <f>IF(LOWER(A60)="cotação",VLOOKUP(B60,COTAÇÃO!$B:$D,3,FALSE),IF(LOWER(A60 )="dep",VLOOKUP(B60,'RESUMO DEP'!$A:$C,3,FALSE),IF(LOWER(A60 )="aux",VLOOKUP(B60,'RESUMO AUX'!$A:$C,3,FALSE),VLOOKUP(A60,'Banco Jul25'!$A:$D,4,FALSE))))</f>
        <v>0</v>
      </c>
      <c r="F60" s="10">
        <f t="shared" si="6"/>
        <v>0</v>
      </c>
      <c r="H60" s="209"/>
      <c r="I60" s="44"/>
      <c r="J60" s="44"/>
      <c r="K60" s="44"/>
      <c r="L60" s="44"/>
      <c r="M60" s="44"/>
      <c r="N60" s="44"/>
      <c r="O60" s="313"/>
    </row>
    <row r="61" spans="1:15" ht="13" x14ac:dyDescent="0.25">
      <c r="A61" s="11"/>
      <c r="B61" s="205"/>
      <c r="C61" s="206"/>
      <c r="D61" s="207"/>
      <c r="E61" s="208" t="s">
        <v>13087</v>
      </c>
      <c r="F61" s="349">
        <f>ROUND(SUM(F57:F60),2)</f>
        <v>0</v>
      </c>
      <c r="H61" s="209"/>
      <c r="I61" s="44"/>
      <c r="J61" s="44"/>
      <c r="K61" s="44"/>
      <c r="L61" s="44"/>
      <c r="M61" s="44"/>
      <c r="N61" s="44"/>
      <c r="O61" s="313"/>
    </row>
    <row r="62" spans="1:15" ht="13" thickBot="1" x14ac:dyDescent="0.3">
      <c r="A62" s="16"/>
      <c r="B62" s="52"/>
      <c r="C62" s="19"/>
      <c r="D62" s="20"/>
      <c r="E62" s="21"/>
      <c r="F62" s="22"/>
      <c r="H62" s="209"/>
      <c r="I62" s="44"/>
      <c r="J62" s="44"/>
      <c r="K62" s="44"/>
      <c r="L62" s="44"/>
      <c r="M62" s="44"/>
      <c r="N62" s="44"/>
      <c r="O62" s="313"/>
    </row>
    <row r="63" spans="1:15" ht="13.5" thickBot="1" x14ac:dyDescent="0.3">
      <c r="A63" s="204" t="s">
        <v>13086</v>
      </c>
      <c r="B63" s="203"/>
      <c r="C63" s="199"/>
      <c r="D63" s="200"/>
      <c r="E63" s="201"/>
      <c r="F63" s="202"/>
      <c r="H63" s="209"/>
      <c r="I63" s="44"/>
      <c r="J63" s="44"/>
      <c r="K63" s="44"/>
      <c r="L63" s="44"/>
      <c r="M63" s="44"/>
      <c r="N63" s="44"/>
      <c r="O63" s="313"/>
    </row>
    <row r="64" spans="1:15" ht="13" x14ac:dyDescent="0.25">
      <c r="A64" s="358"/>
      <c r="B64" s="359"/>
      <c r="C64" s="360"/>
      <c r="D64" s="361"/>
      <c r="E64" s="362" t="s">
        <v>2841</v>
      </c>
      <c r="F64" s="363">
        <f>F14</f>
        <v>0</v>
      </c>
      <c r="H64" s="209"/>
      <c r="I64" s="44"/>
      <c r="J64" s="44"/>
      <c r="K64" s="44"/>
      <c r="L64" s="44"/>
      <c r="M64" s="44"/>
      <c r="N64" s="44"/>
      <c r="O64" s="313"/>
    </row>
    <row r="65" spans="1:15" ht="13" x14ac:dyDescent="0.25">
      <c r="A65" s="364"/>
      <c r="B65" s="52"/>
      <c r="C65" s="365" t="s">
        <v>2846</v>
      </c>
      <c r="D65" s="352">
        <v>1.72</v>
      </c>
      <c r="E65" s="350" t="s">
        <v>13088</v>
      </c>
      <c r="F65" s="351">
        <f>F64*D65</f>
        <v>0</v>
      </c>
      <c r="H65" s="209"/>
      <c r="I65" s="44"/>
      <c r="J65" s="44"/>
      <c r="K65" s="44"/>
      <c r="L65" s="44"/>
      <c r="M65" s="44"/>
      <c r="N65" s="44"/>
      <c r="O65" s="313"/>
    </row>
    <row r="66" spans="1:15" ht="13" x14ac:dyDescent="0.25">
      <c r="A66" s="364"/>
      <c r="B66" s="52"/>
      <c r="C66" s="198"/>
      <c r="D66" s="353"/>
      <c r="E66" s="350" t="s">
        <v>2843</v>
      </c>
      <c r="F66" s="351">
        <f>F34</f>
        <v>0</v>
      </c>
      <c r="H66" s="209"/>
      <c r="I66" s="44"/>
      <c r="J66" s="44"/>
      <c r="K66" s="44"/>
      <c r="L66" s="44"/>
      <c r="M66" s="44"/>
      <c r="N66" s="44"/>
      <c r="O66" s="313"/>
    </row>
    <row r="67" spans="1:15" ht="13" x14ac:dyDescent="0.25">
      <c r="A67" s="364"/>
      <c r="B67" s="52"/>
      <c r="C67" s="198"/>
      <c r="D67" s="353"/>
      <c r="E67" s="350" t="s">
        <v>2844</v>
      </c>
      <c r="F67" s="351">
        <f>F47</f>
        <v>0</v>
      </c>
      <c r="H67" s="209"/>
      <c r="I67" s="44"/>
      <c r="J67" s="44"/>
      <c r="K67" s="44"/>
      <c r="L67" s="44"/>
      <c r="M67" s="44"/>
      <c r="N67" s="44"/>
      <c r="O67" s="313"/>
    </row>
    <row r="68" spans="1:15" ht="13" x14ac:dyDescent="0.25">
      <c r="A68" s="364"/>
      <c r="B68" s="52"/>
      <c r="C68" s="365" t="s">
        <v>2847</v>
      </c>
      <c r="D68" s="352">
        <v>0.28000000000000003</v>
      </c>
      <c r="E68" s="350" t="s">
        <v>2847</v>
      </c>
      <c r="F68" s="351">
        <f>D68*SUM(F64:F67)</f>
        <v>0</v>
      </c>
      <c r="H68" s="209"/>
      <c r="I68" s="44"/>
      <c r="J68" s="44"/>
      <c r="K68" s="44"/>
      <c r="L68" s="44"/>
      <c r="M68" s="44"/>
      <c r="N68" s="44"/>
      <c r="O68" s="313"/>
    </row>
    <row r="69" spans="1:15" ht="13" x14ac:dyDescent="0.25">
      <c r="A69" s="364"/>
      <c r="B69" s="52"/>
      <c r="D69" s="354"/>
      <c r="E69" s="350" t="s">
        <v>2845</v>
      </c>
      <c r="F69" s="351">
        <f>F54</f>
        <v>0</v>
      </c>
      <c r="H69" s="209"/>
      <c r="I69" s="44"/>
      <c r="J69" s="44"/>
      <c r="K69" s="44"/>
      <c r="L69" s="44"/>
      <c r="M69" s="44"/>
      <c r="N69" s="44"/>
      <c r="O69" s="313"/>
    </row>
    <row r="70" spans="1:15" ht="13" x14ac:dyDescent="0.25">
      <c r="A70" s="364"/>
      <c r="B70" s="52"/>
      <c r="D70" s="354"/>
      <c r="E70" s="350" t="s">
        <v>14224</v>
      </c>
      <c r="F70" s="351">
        <f>F61</f>
        <v>0</v>
      </c>
      <c r="H70" s="209"/>
      <c r="I70" s="44"/>
      <c r="J70" s="44"/>
      <c r="K70" s="44"/>
      <c r="L70" s="44"/>
      <c r="M70" s="44"/>
      <c r="N70" s="44"/>
      <c r="O70" s="313"/>
    </row>
    <row r="71" spans="1:15" ht="13" x14ac:dyDescent="0.25">
      <c r="A71" s="364"/>
      <c r="B71" s="52"/>
      <c r="C71" s="365" t="s">
        <v>14225</v>
      </c>
      <c r="D71" s="352">
        <v>0.13</v>
      </c>
      <c r="E71" s="350" t="s">
        <v>14225</v>
      </c>
      <c r="F71" s="351">
        <f>F70*D71</f>
        <v>0</v>
      </c>
      <c r="H71" s="209"/>
      <c r="I71" s="44"/>
      <c r="J71" s="44"/>
      <c r="K71" s="44"/>
      <c r="L71" s="44"/>
      <c r="M71" s="44"/>
      <c r="N71" s="44"/>
      <c r="O71" s="313"/>
    </row>
    <row r="72" spans="1:15" ht="13" x14ac:dyDescent="0.25">
      <c r="A72" s="364"/>
      <c r="B72" s="52"/>
      <c r="D72" s="354"/>
      <c r="E72" s="355" t="s">
        <v>13090</v>
      </c>
      <c r="F72" s="351">
        <f>F23</f>
        <v>0</v>
      </c>
      <c r="H72" s="209"/>
      <c r="I72" s="44"/>
      <c r="J72" s="44"/>
      <c r="K72" s="44"/>
      <c r="L72" s="44"/>
      <c r="M72" s="44"/>
      <c r="N72" s="44"/>
      <c r="O72" s="313"/>
    </row>
    <row r="73" spans="1:15" ht="13" x14ac:dyDescent="0.25">
      <c r="A73" s="364"/>
      <c r="B73" s="52"/>
      <c r="C73" s="365" t="s">
        <v>2848</v>
      </c>
      <c r="D73" s="352">
        <v>0</v>
      </c>
      <c r="E73" s="356" t="s">
        <v>13089</v>
      </c>
      <c r="F73" s="351">
        <f>D73*SUM(F64:F72)</f>
        <v>0</v>
      </c>
      <c r="H73" s="209"/>
      <c r="I73" s="44"/>
      <c r="J73" s="44"/>
      <c r="K73" s="44"/>
      <c r="L73" s="44"/>
      <c r="M73" s="44"/>
      <c r="N73" s="44"/>
      <c r="O73" s="313"/>
    </row>
    <row r="74" spans="1:15" ht="15" thickBot="1" x14ac:dyDescent="0.3">
      <c r="A74" s="12"/>
      <c r="B74" s="366"/>
      <c r="C74" s="367"/>
      <c r="D74" s="368"/>
      <c r="E74" s="369" t="s">
        <v>2849</v>
      </c>
      <c r="F74" s="357">
        <f>SUM(F64:F73)</f>
        <v>0</v>
      </c>
      <c r="H74" s="314"/>
      <c r="I74" s="315"/>
      <c r="J74" s="315"/>
      <c r="K74" s="315"/>
      <c r="L74" s="315"/>
      <c r="M74" s="315"/>
      <c r="N74" s="315"/>
      <c r="O74" s="316"/>
    </row>
    <row r="75" spans="1:15" x14ac:dyDescent="0.25">
      <c r="A75" s="370" t="s">
        <v>14388</v>
      </c>
    </row>
    <row r="76" spans="1:15" x14ac:dyDescent="0.25">
      <c r="A76" s="370">
        <f>COUNT(A7:A60)</f>
        <v>0</v>
      </c>
    </row>
    <row r="77" spans="1:15" x14ac:dyDescent="0.25">
      <c r="A77" s="371" t="s">
        <v>2849</v>
      </c>
    </row>
    <row r="78" spans="1:15" x14ac:dyDescent="0.25">
      <c r="A78" s="370">
        <f>A80</f>
        <v>0</v>
      </c>
    </row>
    <row r="79" spans="1:15" x14ac:dyDescent="0.25">
      <c r="A79" s="371" t="s">
        <v>14389</v>
      </c>
    </row>
    <row r="80" spans="1:15" ht="13.5" thickBot="1" x14ac:dyDescent="0.3">
      <c r="A80" s="372">
        <f>COUNTIFS(A7:A60,"&lt;&gt;*dep*",A7:A60,"&lt;&gt;*aux*",A7:A60,"&lt;&gt;Composição",A7:A60,"&lt;&gt;Cotação",A7:A60,"&lt;&gt;" &amp;".",A7:A60,"&lt;&gt;" &amp;"",A7:A60,"&lt;&gt;Código")</f>
        <v>0</v>
      </c>
    </row>
  </sheetData>
  <mergeCells count="9">
    <mergeCell ref="B24:E24"/>
    <mergeCell ref="B34:E34"/>
    <mergeCell ref="B47:E47"/>
    <mergeCell ref="B23:E23"/>
    <mergeCell ref="A1:A2"/>
    <mergeCell ref="B1:F1"/>
    <mergeCell ref="B4:E4"/>
    <mergeCell ref="B5:E5"/>
    <mergeCell ref="B14:E14"/>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riar_comp">
                <anchor moveWithCells="1" sizeWithCells="1">
                  <from>
                    <xdr:col>7</xdr:col>
                    <xdr:colOff>171450</xdr:colOff>
                    <xdr:row>0</xdr:row>
                    <xdr:rowOff>222250</xdr:rowOff>
                  </from>
                  <to>
                    <xdr:col>7</xdr:col>
                    <xdr:colOff>1962150</xdr:colOff>
                    <xdr:row>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5EC2F-7D35-4A90-930D-2D2A82079C59}">
  <sheetPr codeName="Plan28">
    <tabColor theme="1"/>
  </sheetPr>
  <dimension ref="A1:P80"/>
  <sheetViews>
    <sheetView zoomScaleNormal="100" workbookViewId="0">
      <selection activeCell="B10" sqref="B10"/>
    </sheetView>
  </sheetViews>
  <sheetFormatPr defaultColWidth="9.1796875" defaultRowHeight="12.5" x14ac:dyDescent="0.25"/>
  <cols>
    <col min="1" max="1" width="9.1796875" style="23"/>
    <col min="2" max="2" width="10.81640625" style="23" customWidth="1"/>
    <col min="3" max="3" width="66.81640625" style="23" customWidth="1"/>
    <col min="4" max="5" width="9.1796875" style="23"/>
    <col min="6" max="6" width="15.1796875" style="23" customWidth="1"/>
    <col min="7" max="7" width="15.26953125" style="23" bestFit="1" customWidth="1"/>
    <col min="8" max="8" width="3" style="23" customWidth="1"/>
    <col min="9" max="9" width="55.26953125" style="23" bestFit="1" customWidth="1"/>
    <col min="10" max="16384" width="9.1796875" style="23"/>
  </cols>
  <sheetData>
    <row r="1" spans="1:16" ht="23" x14ac:dyDescent="0.25">
      <c r="B1" s="408"/>
      <c r="C1" s="419" t="s">
        <v>14439</v>
      </c>
      <c r="D1" s="420"/>
      <c r="E1" s="420"/>
      <c r="F1" s="420"/>
      <c r="G1" s="421"/>
      <c r="I1" s="310"/>
      <c r="J1" s="311"/>
      <c r="K1" s="311"/>
      <c r="L1" s="311"/>
      <c r="M1" s="311"/>
      <c r="N1" s="311"/>
      <c r="O1" s="311"/>
      <c r="P1" s="312"/>
    </row>
    <row r="2" spans="1:16" ht="16.5" customHeight="1" thickBot="1" x14ac:dyDescent="0.3">
      <c r="B2" s="409"/>
      <c r="C2" s="46"/>
      <c r="D2" s="24"/>
      <c r="E2" s="25"/>
      <c r="F2" s="26"/>
      <c r="G2" s="27"/>
      <c r="I2" s="209"/>
      <c r="J2" s="44"/>
      <c r="K2" s="44"/>
      <c r="L2" s="44"/>
      <c r="M2" s="44"/>
      <c r="N2" s="44"/>
      <c r="O2" s="44"/>
      <c r="P2" s="313"/>
    </row>
    <row r="3" spans="1:16" ht="13.5" thickBot="1" x14ac:dyDescent="0.3">
      <c r="B3" s="16"/>
      <c r="C3" s="47"/>
      <c r="D3" s="28"/>
      <c r="E3" s="20"/>
      <c r="F3" s="21"/>
      <c r="G3" s="96" t="s">
        <v>21472</v>
      </c>
      <c r="I3" s="209"/>
      <c r="J3" s="44"/>
      <c r="K3" s="44"/>
      <c r="L3" s="44"/>
      <c r="M3" s="44"/>
      <c r="N3" s="44"/>
      <c r="O3" s="44"/>
      <c r="P3" s="313"/>
    </row>
    <row r="4" spans="1:16" ht="13.5" thickBot="1" x14ac:dyDescent="0.3">
      <c r="B4" s="1" t="s">
        <v>2838</v>
      </c>
      <c r="C4" s="413"/>
      <c r="D4" s="414"/>
      <c r="E4" s="414"/>
      <c r="F4" s="415"/>
      <c r="G4" s="2" t="s">
        <v>2839</v>
      </c>
      <c r="I4" s="209"/>
      <c r="J4" s="44"/>
      <c r="K4" s="44"/>
      <c r="L4" s="44"/>
      <c r="M4" s="44"/>
      <c r="N4" s="44"/>
      <c r="O4" s="44"/>
      <c r="P4" s="313"/>
    </row>
    <row r="5" spans="1:16" ht="15.75" customHeight="1" thickBot="1" x14ac:dyDescent="0.3">
      <c r="B5" s="71"/>
      <c r="C5" s="416"/>
      <c r="D5" s="417"/>
      <c r="E5" s="417"/>
      <c r="F5" s="418"/>
      <c r="G5" s="192"/>
      <c r="I5" s="317" t="s">
        <v>13923</v>
      </c>
      <c r="J5" s="318"/>
      <c r="K5" s="318"/>
      <c r="L5" s="318"/>
      <c r="M5" s="318"/>
      <c r="N5" s="318"/>
      <c r="O5" s="318"/>
      <c r="P5" s="319"/>
    </row>
    <row r="6" spans="1:16" ht="13" x14ac:dyDescent="0.25">
      <c r="A6" s="341" t="s">
        <v>14035</v>
      </c>
      <c r="B6" s="1" t="s">
        <v>2840</v>
      </c>
      <c r="C6" s="50" t="s">
        <v>2841</v>
      </c>
      <c r="D6" s="14" t="s">
        <v>2842</v>
      </c>
      <c r="E6" s="14" t="s">
        <v>1</v>
      </c>
      <c r="F6" s="70" t="s">
        <v>2</v>
      </c>
      <c r="G6" s="102" t="s">
        <v>3</v>
      </c>
      <c r="I6" s="209"/>
      <c r="J6" s="44"/>
      <c r="K6" s="44"/>
      <c r="L6" s="44"/>
      <c r="M6" s="44"/>
      <c r="N6" s="44"/>
      <c r="O6" s="44"/>
      <c r="P6" s="313"/>
    </row>
    <row r="7" spans="1:16" x14ac:dyDescent="0.25">
      <c r="B7" s="7" t="str">
        <f>IF(A7="",".",VLOOKUP(A7,'Banco Jul25'!$1:$1048576,2,0))</f>
        <v>.</v>
      </c>
      <c r="C7" s="45" t="str">
        <f>(PROPER(VLOOKUP(B7,'Banco Jul25'!$A:$D,2,FALSE)))</f>
        <v>-</v>
      </c>
      <c r="D7" s="29"/>
      <c r="E7" s="8" t="str">
        <f>IF(LOWER(B7)="cotação",VLOOKUP(C7,COTAÇÃO!$B:$D,2,FALSE),IF(LOWER(B7 )="dep",VLOOKUP(C7,'RESUMO DEP'!$A:$C,2,FALSE),IF(LOWER(B7 )="aux",VLOOKUP(C7,'RESUMO AUX'!$A:$C,2,FALSE),VLOOKUP(B7,'Banco Jul25'!$A:$D,3,FALSE))))</f>
        <v>-</v>
      </c>
      <c r="F7" s="9">
        <f>IF(LOWER(B7)="cotação",VLOOKUP(C7,COTAÇÃO!$B:$D,3,FALSE),IF(LOWER(B7 )="dep",VLOOKUP(C7,'RESUMO DEP'!$A:$C,3,FALSE),IF(LOWER(B7 )="aux",VLOOKUP(C7,'RESUMO AUX'!$A:$C,3,FALSE),VLOOKUP(B7,'Banco Jul25'!$A:$D,4,FALSE))))</f>
        <v>0</v>
      </c>
      <c r="G7" s="10">
        <f t="shared" ref="G7:G13" si="0">ROUND(F7*D7,2)</f>
        <v>0</v>
      </c>
      <c r="I7" s="209"/>
      <c r="J7" s="44"/>
      <c r="K7" s="44"/>
      <c r="L7" s="44"/>
      <c r="M7" s="44"/>
      <c r="N7" s="44"/>
      <c r="O7" s="44"/>
      <c r="P7" s="313"/>
    </row>
    <row r="8" spans="1:16" x14ac:dyDescent="0.25">
      <c r="B8" s="7" t="str">
        <f>IF(A8="",".",VLOOKUP(A8,'Banco Jul25'!$1:$1048576,2,0))</f>
        <v>.</v>
      </c>
      <c r="C8" s="45" t="str">
        <f>(PROPER(VLOOKUP(B8,'Banco Jul25'!$A:$D,2,FALSE)))</f>
        <v>-</v>
      </c>
      <c r="D8" s="29"/>
      <c r="E8" s="8" t="str">
        <f>IF(LOWER(B8)="cotação",VLOOKUP(C8,COTAÇÃO!$B:$D,2,FALSE),IF(LOWER(B8 )="dep",VLOOKUP(C8,'RESUMO DEP'!$A:$C,2,FALSE),IF(LOWER(B8 )="aux",VLOOKUP(C8,'RESUMO AUX'!$A:$C,2,FALSE),VLOOKUP(B8,'Banco Jul25'!$A:$D,3,FALSE))))</f>
        <v>-</v>
      </c>
      <c r="F8" s="9">
        <f>IF(LOWER(B8)="cotação",VLOOKUP(C8,COTAÇÃO!$B:$D,3,FALSE),IF(LOWER(B8 )="dep",VLOOKUP(C8,'RESUMO DEP'!$A:$C,3,FALSE),IF(LOWER(B8 )="aux",VLOOKUP(C8,'RESUMO AUX'!$A:$C,3,FALSE),VLOOKUP(B8,'Banco Jul25'!$A:$D,4,FALSE))))</f>
        <v>0</v>
      </c>
      <c r="G8" s="10">
        <f t="shared" si="0"/>
        <v>0</v>
      </c>
      <c r="I8" s="209"/>
      <c r="J8" s="44"/>
      <c r="K8" s="44"/>
      <c r="L8" s="44"/>
      <c r="M8" s="44"/>
      <c r="N8" s="44"/>
      <c r="O8" s="44"/>
      <c r="P8" s="313"/>
    </row>
    <row r="9" spans="1:16" ht="12" customHeight="1" x14ac:dyDescent="0.25">
      <c r="B9" s="7" t="str">
        <f>IF(A9="",".",VLOOKUP(A9,'Banco Jul25'!$1:$1048576,2,0))</f>
        <v>.</v>
      </c>
      <c r="C9" s="45" t="str">
        <f>(PROPER(VLOOKUP(B9,'Banco Jul25'!$A:$D,2,FALSE)))</f>
        <v>-</v>
      </c>
      <c r="D9" s="29"/>
      <c r="E9" s="8" t="str">
        <f>IF(LOWER(B9)="cotação",VLOOKUP(C9,COTAÇÃO!$B:$D,2,FALSE),IF(LOWER(B9 )="dep",VLOOKUP(C9,'RESUMO DEP'!$A:$C,2,FALSE),IF(LOWER(B9 )="aux",VLOOKUP(C9,'RESUMO AUX'!$A:$C,2,FALSE),VLOOKUP(B9,'Banco Jul25'!$A:$D,3,FALSE))))</f>
        <v>-</v>
      </c>
      <c r="F9" s="9">
        <f>IF(LOWER(B9)="cotação",VLOOKUP(C9,COTAÇÃO!$B:$D,3,FALSE),IF(LOWER(B9 )="dep",VLOOKUP(C9,'RESUMO DEP'!$A:$C,3,FALSE),IF(LOWER(B9 )="aux",VLOOKUP(C9,'RESUMO AUX'!$A:$C,3,FALSE),VLOOKUP(B9,'Banco Jul25'!$A:$D,4,FALSE))))</f>
        <v>0</v>
      </c>
      <c r="G9" s="10">
        <f t="shared" si="0"/>
        <v>0</v>
      </c>
      <c r="I9" s="209"/>
      <c r="J9" s="44"/>
      <c r="K9" s="44"/>
      <c r="L9" s="44"/>
      <c r="M9" s="44"/>
      <c r="N9" s="44"/>
      <c r="O9" s="44"/>
      <c r="P9" s="313"/>
    </row>
    <row r="10" spans="1:16" x14ac:dyDescent="0.25">
      <c r="B10" s="7" t="str">
        <f>IF(A10="",".",VLOOKUP(A10,'Banco Jul25'!$1:$1048576,2,0))</f>
        <v>.</v>
      </c>
      <c r="C10" s="45" t="str">
        <f>(PROPER(VLOOKUP(B10,'Banco Jul25'!$A:$D,2,FALSE)))</f>
        <v>-</v>
      </c>
      <c r="D10" s="29"/>
      <c r="E10" s="8" t="str">
        <f>IF(LOWER(B10)="cotação",VLOOKUP(C10,COTAÇÃO!$B:$D,2,FALSE),IF(LOWER(B10 )="dep",VLOOKUP(C10,'RESUMO DEP'!$A:$C,2,FALSE),IF(LOWER(B10 )="aux",VLOOKUP(C10,'RESUMO AUX'!$A:$C,2,FALSE),VLOOKUP(B10,'Banco Jul25'!$A:$D,3,FALSE))))</f>
        <v>-</v>
      </c>
      <c r="F10" s="9">
        <f>IF(LOWER(B10)="cotação",VLOOKUP(C10,COTAÇÃO!$B:$D,3,FALSE),IF(LOWER(B10 )="dep",VLOOKUP(C10,'RESUMO DEP'!$A:$C,3,FALSE),IF(LOWER(B10 )="aux",VLOOKUP(C10,'RESUMO AUX'!$A:$C,3,FALSE),VLOOKUP(B10,'Banco Jul25'!$A:$D,4,FALSE))))</f>
        <v>0</v>
      </c>
      <c r="G10" s="10">
        <f t="shared" si="0"/>
        <v>0</v>
      </c>
      <c r="I10" s="209"/>
      <c r="J10" s="44"/>
      <c r="K10" s="44"/>
      <c r="L10" s="44"/>
      <c r="M10" s="44"/>
      <c r="N10" s="44"/>
      <c r="O10" s="44"/>
      <c r="P10" s="313"/>
    </row>
    <row r="11" spans="1:16" x14ac:dyDescent="0.25">
      <c r="B11" s="7" t="str">
        <f>IF(A11="",".",VLOOKUP(A11,'Banco Jul25'!$1:$1048576,2,0))</f>
        <v>.</v>
      </c>
      <c r="C11" s="45" t="str">
        <f>(PROPER(VLOOKUP(B11,'Banco Jul25'!$A:$D,2,FALSE)))</f>
        <v>-</v>
      </c>
      <c r="D11" s="29"/>
      <c r="E11" s="8" t="str">
        <f>IF(LOWER(B11)="cotação",VLOOKUP(C11,COTAÇÃO!$B:$D,2,FALSE),IF(LOWER(B11 )="dep",VLOOKUP(C11,'RESUMO DEP'!$A:$C,2,FALSE),IF(LOWER(B11 )="aux",VLOOKUP(C11,'RESUMO AUX'!$A:$C,2,FALSE),VLOOKUP(B11,'Banco Jul25'!$A:$D,3,FALSE))))</f>
        <v>-</v>
      </c>
      <c r="F11" s="9">
        <f>IF(LOWER(B11)="cotação",VLOOKUP(C11,COTAÇÃO!$B:$D,3,FALSE),IF(LOWER(B11 )="dep",VLOOKUP(C11,'RESUMO DEP'!$A:$C,3,FALSE),IF(LOWER(B11 )="aux",VLOOKUP(C11,'RESUMO AUX'!$A:$C,3,FALSE),VLOOKUP(B11,'Banco Jul25'!$A:$D,4,FALSE))))</f>
        <v>0</v>
      </c>
      <c r="G11" s="10">
        <f t="shared" si="0"/>
        <v>0</v>
      </c>
      <c r="I11" s="209"/>
      <c r="J11" s="44"/>
      <c r="K11" s="44"/>
      <c r="L11" s="44"/>
      <c r="M11" s="44"/>
      <c r="N11" s="44"/>
      <c r="O11" s="44"/>
      <c r="P11" s="313"/>
    </row>
    <row r="12" spans="1:16" x14ac:dyDescent="0.25">
      <c r="B12" s="7" t="str">
        <f>IF(A12="",".",VLOOKUP(A12,'Banco Jul25'!$1:$1048576,2,0))</f>
        <v>.</v>
      </c>
      <c r="C12" s="45" t="str">
        <f>(PROPER(VLOOKUP(B12,'Banco Jul25'!$A:$D,2,FALSE)))</f>
        <v>-</v>
      </c>
      <c r="D12" s="29"/>
      <c r="E12" s="8" t="str">
        <f>IF(LOWER(B12)="cotação",VLOOKUP(C12,COTAÇÃO!$B:$D,2,FALSE),IF(LOWER(B12 )="dep",VLOOKUP(C12,'RESUMO DEP'!$A:$C,2,FALSE),IF(LOWER(B12 )="aux",VLOOKUP(C12,'RESUMO AUX'!$A:$C,2,FALSE),VLOOKUP(B12,'Banco Jul25'!$A:$D,3,FALSE))))</f>
        <v>-</v>
      </c>
      <c r="F12" s="9">
        <f>IF(LOWER(B12)="cotação",VLOOKUP(C12,COTAÇÃO!$B:$D,3,FALSE),IF(LOWER(B12 )="dep",VLOOKUP(C12,'RESUMO DEP'!$A:$C,3,FALSE),IF(LOWER(B12 )="aux",VLOOKUP(C12,'RESUMO AUX'!$A:$C,3,FALSE),VLOOKUP(B12,'Banco Jul25'!$A:$D,4,FALSE))))</f>
        <v>0</v>
      </c>
      <c r="G12" s="10">
        <f t="shared" si="0"/>
        <v>0</v>
      </c>
      <c r="I12" s="209"/>
      <c r="J12" s="44"/>
      <c r="K12" s="44"/>
      <c r="L12" s="44"/>
      <c r="M12" s="44"/>
      <c r="N12" s="44"/>
      <c r="O12" s="44"/>
      <c r="P12" s="313"/>
    </row>
    <row r="13" spans="1:16" ht="12.75" customHeight="1" x14ac:dyDescent="0.25">
      <c r="B13" s="7" t="str">
        <f>IF(A13="",".",VLOOKUP(A13,'Banco Jul25'!$1:$1048576,2,0))</f>
        <v>.</v>
      </c>
      <c r="C13" s="45" t="str">
        <f>(PROPER(VLOOKUP(B13,'Banco Jul25'!$A:$D,2,FALSE)))</f>
        <v>-</v>
      </c>
      <c r="D13" s="29"/>
      <c r="E13" s="8" t="str">
        <f>IF(LOWER(B13)="cotação",VLOOKUP(C13,COTAÇÃO!$B:$D,2,FALSE),IF(LOWER(B13 )="dep",VLOOKUP(C13,'RESUMO DEP'!$A:$C,2,FALSE),IF(LOWER(B13 )="aux",VLOOKUP(C13,'RESUMO AUX'!$A:$C,2,FALSE),VLOOKUP(B13,'Banco Jul25'!$A:$D,3,FALSE))))</f>
        <v>-</v>
      </c>
      <c r="F13" s="9">
        <f>IF(LOWER(B13)="cotação",VLOOKUP(C13,COTAÇÃO!$B:$D,3,FALSE),IF(LOWER(B13 )="dep",VLOOKUP(C13,'RESUMO DEP'!$A:$C,3,FALSE),IF(LOWER(B13 )="aux",VLOOKUP(C13,'RESUMO AUX'!$A:$C,3,FALSE),VLOOKUP(B13,'Banco Jul25'!$A:$D,4,FALSE))))</f>
        <v>0</v>
      </c>
      <c r="G13" s="10">
        <f t="shared" si="0"/>
        <v>0</v>
      </c>
      <c r="I13" s="209"/>
      <c r="J13" s="44"/>
      <c r="K13" s="44"/>
      <c r="L13" s="44"/>
      <c r="M13" s="44"/>
      <c r="N13" s="44"/>
      <c r="O13" s="44"/>
      <c r="P13" s="313"/>
    </row>
    <row r="14" spans="1:16" ht="13" x14ac:dyDescent="0.25">
      <c r="B14" s="11"/>
      <c r="C14" s="405" t="s">
        <v>2841</v>
      </c>
      <c r="D14" s="406"/>
      <c r="E14" s="406"/>
      <c r="F14" s="407"/>
      <c r="G14" s="31">
        <f>ROUND(SUM(G7:G13),2)</f>
        <v>0</v>
      </c>
      <c r="I14" s="209"/>
      <c r="J14" s="44"/>
      <c r="K14" s="44"/>
      <c r="L14" s="44"/>
      <c r="M14" s="44"/>
      <c r="N14" s="44"/>
      <c r="O14" s="44"/>
      <c r="P14" s="313"/>
    </row>
    <row r="15" spans="1:16" ht="13" x14ac:dyDescent="0.25">
      <c r="B15" s="3" t="s">
        <v>2840</v>
      </c>
      <c r="C15" s="48" t="s">
        <v>11556</v>
      </c>
      <c r="D15" s="4" t="s">
        <v>2842</v>
      </c>
      <c r="E15" s="4" t="s">
        <v>1</v>
      </c>
      <c r="F15" s="5" t="s">
        <v>2</v>
      </c>
      <c r="G15" s="6" t="s">
        <v>3</v>
      </c>
      <c r="I15" s="209"/>
      <c r="J15" s="44"/>
      <c r="K15" s="44"/>
      <c r="L15" s="44"/>
      <c r="M15" s="44"/>
      <c r="N15" s="44"/>
      <c r="O15" s="44"/>
      <c r="P15" s="313"/>
    </row>
    <row r="16" spans="1:16" x14ac:dyDescent="0.25">
      <c r="B16" s="7" t="str">
        <f>IF(A16="",".",VLOOKUP(A16,'Banco Jul25'!$1:$1048576,2,0))</f>
        <v>.</v>
      </c>
      <c r="C16" s="45" t="str">
        <f>(PROPER(VLOOKUP(B16,'Banco Jul25'!$A:$D,2,FALSE)))</f>
        <v>-</v>
      </c>
      <c r="D16" s="29"/>
      <c r="E16" s="8" t="str">
        <f>IF(LOWER(B16)="cotação",VLOOKUP(C16,COTAÇÃO!$B:$D,2,FALSE),IF(LOWER(B16 )="dep",VLOOKUP(C16,'RESUMO DEP'!$A:$C,2,FALSE),IF(LOWER(B16 )="aux",VLOOKUP(C16,'RESUMO AUX'!$A:$C,2,FALSE),VLOOKUP(B16,'Banco Jul25'!$A:$D,3,FALSE))))</f>
        <v>-</v>
      </c>
      <c r="F16" s="9">
        <f>IF(LOWER(B16)="cotação",VLOOKUP(C16,COTAÇÃO!$B:$D,3,FALSE),IF(LOWER(B16 )="dep",VLOOKUP(C16,'RESUMO DEP'!$A:$C,3,FALSE),IF(LOWER(B16 )="aux",VLOOKUP(C16,'RESUMO AUX'!$A:$C,3,FALSE),VLOOKUP(B16,'Banco Jul25'!$A:$D,4,FALSE))))</f>
        <v>0</v>
      </c>
      <c r="G16" s="10">
        <f t="shared" ref="G16:G22" si="1">ROUND(F16*D16,2)</f>
        <v>0</v>
      </c>
      <c r="I16" s="209"/>
      <c r="J16" s="44"/>
      <c r="K16" s="44"/>
      <c r="L16" s="44"/>
      <c r="M16" s="44"/>
      <c r="N16" s="44"/>
      <c r="O16" s="44"/>
      <c r="P16" s="313"/>
    </row>
    <row r="17" spans="2:16" x14ac:dyDescent="0.25">
      <c r="B17" s="7" t="str">
        <f>IF(A17="",".",VLOOKUP(A17,'Banco Jul25'!$1:$1048576,2,0))</f>
        <v>.</v>
      </c>
      <c r="C17" s="45" t="str">
        <f>(PROPER(VLOOKUP(B17,'Banco Jul25'!$A:$D,2,FALSE)))</f>
        <v>-</v>
      </c>
      <c r="D17" s="29"/>
      <c r="E17" s="8" t="str">
        <f>IF(LOWER(B17)="cotação",VLOOKUP(C17,COTAÇÃO!$B:$D,2,FALSE),IF(LOWER(B17 )="dep",VLOOKUP(C17,'RESUMO DEP'!$A:$C,2,FALSE),IF(LOWER(B17 )="aux",VLOOKUP(C17,'RESUMO AUX'!$A:$C,2,FALSE),VLOOKUP(B17,'Banco Jul25'!$A:$D,3,FALSE))))</f>
        <v>-</v>
      </c>
      <c r="F17" s="9">
        <f>IF(LOWER(B17)="cotação",VLOOKUP(C17,COTAÇÃO!$B:$D,3,FALSE),IF(LOWER(B17 )="dep",VLOOKUP(C17,'RESUMO DEP'!$A:$C,3,FALSE),IF(LOWER(B17 )="aux",VLOOKUP(C17,'RESUMO AUX'!$A:$C,3,FALSE),VLOOKUP(B17,'Banco Jul25'!$A:$D,4,FALSE))))</f>
        <v>0</v>
      </c>
      <c r="G17" s="10">
        <f t="shared" si="1"/>
        <v>0</v>
      </c>
      <c r="I17" s="209"/>
      <c r="J17" s="44"/>
      <c r="K17" s="44"/>
      <c r="L17" s="44"/>
      <c r="M17" s="44"/>
      <c r="N17" s="44"/>
      <c r="O17" s="44"/>
      <c r="P17" s="313"/>
    </row>
    <row r="18" spans="2:16" x14ac:dyDescent="0.25">
      <c r="B18" s="7" t="str">
        <f>IF(A18="",".",VLOOKUP(A18,'Banco Jul25'!$1:$1048576,2,0))</f>
        <v>.</v>
      </c>
      <c r="C18" s="45" t="str">
        <f>(PROPER(VLOOKUP(B18,'Banco Jul25'!$A:$D,2,FALSE)))</f>
        <v>-</v>
      </c>
      <c r="D18" s="29"/>
      <c r="E18" s="8" t="str">
        <f>IF(LOWER(B18)="cotação",VLOOKUP(C18,COTAÇÃO!$B:$D,2,FALSE),IF(LOWER(B18 )="dep",VLOOKUP(C18,'RESUMO DEP'!$A:$C,2,FALSE),IF(LOWER(B18 )="aux",VLOOKUP(C18,'RESUMO AUX'!$A:$C,2,FALSE),VLOOKUP(B18,'Banco Jul25'!$A:$D,3,FALSE))))</f>
        <v>-</v>
      </c>
      <c r="F18" s="9">
        <f>IF(LOWER(B18)="cotação",VLOOKUP(C18,COTAÇÃO!$B:$D,3,FALSE),IF(LOWER(B18 )="dep",VLOOKUP(C18,'RESUMO DEP'!$A:$C,3,FALSE),IF(LOWER(B18 )="aux",VLOOKUP(C18,'RESUMO AUX'!$A:$C,3,FALSE),VLOOKUP(B18,'Banco Jul25'!$A:$D,4,FALSE))))</f>
        <v>0</v>
      </c>
      <c r="G18" s="10">
        <f t="shared" si="1"/>
        <v>0</v>
      </c>
      <c r="I18" s="209"/>
      <c r="J18" s="44"/>
      <c r="K18" s="44"/>
      <c r="L18" s="44"/>
      <c r="M18" s="44"/>
      <c r="N18" s="44"/>
      <c r="O18" s="44"/>
      <c r="P18" s="313"/>
    </row>
    <row r="19" spans="2:16" x14ac:dyDescent="0.25">
      <c r="B19" s="7" t="str">
        <f>IF(A19="",".",VLOOKUP(A19,'Banco Jul25'!$1:$1048576,2,0))</f>
        <v>.</v>
      </c>
      <c r="C19" s="45" t="str">
        <f>(PROPER(VLOOKUP(B19,'Banco Jul25'!$A:$D,2,FALSE)))</f>
        <v>-</v>
      </c>
      <c r="D19" s="29"/>
      <c r="E19" s="8" t="str">
        <f>IF(LOWER(B19)="cotação",VLOOKUP(C19,COTAÇÃO!$B:$D,2,FALSE),IF(LOWER(B19 )="dep",VLOOKUP(C19,'RESUMO DEP'!$A:$C,2,FALSE),IF(LOWER(B19 )="aux",VLOOKUP(C19,'RESUMO AUX'!$A:$C,2,FALSE),VLOOKUP(B19,'Banco Jul25'!$A:$D,3,FALSE))))</f>
        <v>-</v>
      </c>
      <c r="F19" s="9">
        <f>IF(LOWER(B19)="cotação",VLOOKUP(C19,COTAÇÃO!$B:$D,3,FALSE),IF(LOWER(B19 )="dep",VLOOKUP(C19,'RESUMO DEP'!$A:$C,3,FALSE),IF(LOWER(B19 )="aux",VLOOKUP(C19,'RESUMO AUX'!$A:$C,3,FALSE),VLOOKUP(B19,'Banco Jul25'!$A:$D,4,FALSE))))</f>
        <v>0</v>
      </c>
      <c r="G19" s="10">
        <f t="shared" si="1"/>
        <v>0</v>
      </c>
      <c r="I19" s="209"/>
      <c r="J19" s="44"/>
      <c r="K19" s="44"/>
      <c r="L19" s="44"/>
      <c r="M19" s="44"/>
      <c r="N19" s="44"/>
      <c r="O19" s="44"/>
      <c r="P19" s="313"/>
    </row>
    <row r="20" spans="2:16" x14ac:dyDescent="0.25">
      <c r="B20" s="7" t="str">
        <f>IF(A20="",".",VLOOKUP(A20,'Banco Jul25'!$1:$1048576,2,0))</f>
        <v>.</v>
      </c>
      <c r="C20" s="45" t="str">
        <f>(PROPER(VLOOKUP(B20,'Banco Jul25'!$A:$D,2,FALSE)))</f>
        <v>-</v>
      </c>
      <c r="D20" s="29"/>
      <c r="E20" s="8" t="str">
        <f>IF(LOWER(B20)="cotação",VLOOKUP(C20,COTAÇÃO!$B:$D,2,FALSE),IF(LOWER(B20 )="dep",VLOOKUP(C20,'RESUMO DEP'!$A:$C,2,FALSE),IF(LOWER(B20 )="aux",VLOOKUP(C20,'RESUMO AUX'!$A:$C,2,FALSE),VLOOKUP(B20,'Banco Jul25'!$A:$D,3,FALSE))))</f>
        <v>-</v>
      </c>
      <c r="F20" s="9">
        <f>IF(LOWER(B20)="cotação",VLOOKUP(C20,COTAÇÃO!$B:$D,3,FALSE),IF(LOWER(B20 )="dep",VLOOKUP(C20,'RESUMO DEP'!$A:$C,3,FALSE),IF(LOWER(B20 )="aux",VLOOKUP(C20,'RESUMO AUX'!$A:$C,3,FALSE),VLOOKUP(B20,'Banco Jul25'!$A:$D,4,FALSE))))</f>
        <v>0</v>
      </c>
      <c r="G20" s="10">
        <f t="shared" si="1"/>
        <v>0</v>
      </c>
      <c r="I20" s="209"/>
      <c r="J20" s="44"/>
      <c r="K20" s="44"/>
      <c r="L20" s="44"/>
      <c r="M20" s="44"/>
      <c r="N20" s="44"/>
      <c r="O20" s="44"/>
      <c r="P20" s="313"/>
    </row>
    <row r="21" spans="2:16" x14ac:dyDescent="0.25">
      <c r="B21" s="7" t="str">
        <f>IF(A21="",".",VLOOKUP(A21,'Banco Jul25'!$1:$1048576,2,0))</f>
        <v>.</v>
      </c>
      <c r="C21" s="45" t="str">
        <f>(PROPER(VLOOKUP(B21,'Banco Jul25'!$A:$D,2,FALSE)))</f>
        <v>-</v>
      </c>
      <c r="D21" s="29"/>
      <c r="E21" s="8" t="str">
        <f>IF(LOWER(B21)="cotação",VLOOKUP(C21,COTAÇÃO!$B:$D,2,FALSE),IF(LOWER(B21 )="dep",VLOOKUP(C21,'RESUMO DEP'!$A:$C,2,FALSE),IF(LOWER(B21 )="aux",VLOOKUP(C21,'RESUMO AUX'!$A:$C,2,FALSE),VLOOKUP(B21,'Banco Jul25'!$A:$D,3,FALSE))))</f>
        <v>-</v>
      </c>
      <c r="F21" s="9">
        <f>IF(LOWER(B21)="cotação",VLOOKUP(C21,COTAÇÃO!$B:$D,3,FALSE),IF(LOWER(B21 )="dep",VLOOKUP(C21,'RESUMO DEP'!$A:$C,3,FALSE),IF(LOWER(B21 )="aux",VLOOKUP(C21,'RESUMO AUX'!$A:$C,3,FALSE),VLOOKUP(B21,'Banco Jul25'!$A:$D,4,FALSE))))</f>
        <v>0</v>
      </c>
      <c r="G21" s="10">
        <f t="shared" si="1"/>
        <v>0</v>
      </c>
      <c r="I21" s="209"/>
      <c r="J21" s="44"/>
      <c r="K21" s="44"/>
      <c r="L21" s="44"/>
      <c r="M21" s="44"/>
      <c r="N21" s="44"/>
      <c r="O21" s="44"/>
      <c r="P21" s="313"/>
    </row>
    <row r="22" spans="2:16" x14ac:dyDescent="0.25">
      <c r="B22" s="7" t="str">
        <f>IF(A22="",".",VLOOKUP(A22,'Banco Jul25'!$1:$1048576,2,0))</f>
        <v>.</v>
      </c>
      <c r="C22" s="45" t="str">
        <f>(PROPER(VLOOKUP(B22,'Banco Jul25'!$A:$D,2,FALSE)))</f>
        <v>-</v>
      </c>
      <c r="D22" s="29"/>
      <c r="E22" s="8" t="str">
        <f>IF(LOWER(B22)="cotação",VLOOKUP(C22,COTAÇÃO!$B:$D,2,FALSE),IF(LOWER(B22 )="dep",VLOOKUP(C22,'RESUMO DEP'!$A:$C,2,FALSE),IF(LOWER(B22 )="aux",VLOOKUP(C22,'RESUMO AUX'!$A:$C,2,FALSE),VLOOKUP(B22,'Banco Jul25'!$A:$D,3,FALSE))))</f>
        <v>-</v>
      </c>
      <c r="F22" s="9">
        <f>IF(LOWER(B22)="cotação",VLOOKUP(C22,COTAÇÃO!$B:$D,3,FALSE),IF(LOWER(B22 )="dep",VLOOKUP(C22,'RESUMO DEP'!$A:$C,3,FALSE),IF(LOWER(B22 )="aux",VLOOKUP(C22,'RESUMO AUX'!$A:$C,3,FALSE),VLOOKUP(B22,'Banco Jul25'!$A:$D,4,FALSE))))</f>
        <v>0</v>
      </c>
      <c r="G22" s="10">
        <f t="shared" si="1"/>
        <v>0</v>
      </c>
      <c r="I22" s="209"/>
      <c r="J22" s="44"/>
      <c r="K22" s="44"/>
      <c r="L22" s="44"/>
      <c r="M22" s="44"/>
      <c r="N22" s="44"/>
      <c r="O22" s="44"/>
      <c r="P22" s="313"/>
    </row>
    <row r="23" spans="2:16" ht="13" x14ac:dyDescent="0.25">
      <c r="B23" s="11"/>
      <c r="C23" s="405" t="s">
        <v>11554</v>
      </c>
      <c r="D23" s="406"/>
      <c r="E23" s="406"/>
      <c r="F23" s="407"/>
      <c r="G23" s="31">
        <f>SUM(G16:G22)</f>
        <v>0</v>
      </c>
      <c r="I23" s="209"/>
      <c r="J23" s="44"/>
      <c r="K23" s="44"/>
      <c r="L23" s="44"/>
      <c r="M23" s="44"/>
      <c r="N23" s="44"/>
      <c r="O23" s="44"/>
      <c r="P23" s="313"/>
    </row>
    <row r="24" spans="2:16" ht="13" x14ac:dyDescent="0.25">
      <c r="B24" s="11"/>
      <c r="C24" s="405" t="s">
        <v>11555</v>
      </c>
      <c r="D24" s="406"/>
      <c r="E24" s="406"/>
      <c r="F24" s="407"/>
      <c r="G24" s="31">
        <f>G23+G14</f>
        <v>0</v>
      </c>
      <c r="I24" s="209"/>
      <c r="J24" s="44"/>
      <c r="K24" s="44"/>
      <c r="L24" s="44"/>
      <c r="M24" s="44"/>
      <c r="N24" s="44"/>
      <c r="O24" s="44"/>
      <c r="P24" s="313"/>
    </row>
    <row r="25" spans="2:16" ht="13.5" thickBot="1" x14ac:dyDescent="0.3">
      <c r="B25" s="12"/>
      <c r="C25" s="49"/>
      <c r="D25" s="13"/>
      <c r="E25" s="13"/>
      <c r="F25" s="13"/>
      <c r="G25" s="32"/>
      <c r="I25" s="209"/>
      <c r="J25" s="44"/>
      <c r="K25" s="44"/>
      <c r="L25" s="44"/>
      <c r="M25" s="44"/>
      <c r="N25" s="44"/>
      <c r="O25" s="44"/>
      <c r="P25" s="313"/>
    </row>
    <row r="26" spans="2:16" ht="13" x14ac:dyDescent="0.25">
      <c r="B26" s="1" t="s">
        <v>2840</v>
      </c>
      <c r="C26" s="50" t="s">
        <v>2843</v>
      </c>
      <c r="D26" s="14" t="s">
        <v>2842</v>
      </c>
      <c r="E26" s="14" t="s">
        <v>1</v>
      </c>
      <c r="F26" s="70" t="s">
        <v>2</v>
      </c>
      <c r="G26" s="15" t="s">
        <v>3</v>
      </c>
      <c r="I26" s="209"/>
      <c r="J26" s="44"/>
      <c r="K26" s="44"/>
      <c r="L26" s="44"/>
      <c r="M26" s="44"/>
      <c r="N26" s="44"/>
      <c r="O26" s="44"/>
      <c r="P26" s="313"/>
    </row>
    <row r="27" spans="2:16" x14ac:dyDescent="0.25">
      <c r="B27" s="7" t="str">
        <f>IF(A27="",".",VLOOKUP(A27,'Banco Jul25'!$1:$1048576,2,0))</f>
        <v>.</v>
      </c>
      <c r="C27" s="45" t="str">
        <f>(PROPER(VLOOKUP(B27,'Banco Jul25'!$A:$D,2,FALSE)))</f>
        <v>-</v>
      </c>
      <c r="D27" s="29"/>
      <c r="E27" s="8" t="str">
        <f>IF(LOWER(B27)="cotação",VLOOKUP(C27,COTAÇÃO!$B:$D,2,FALSE),IF(LOWER(B27 )="dep",VLOOKUP(C27,'RESUMO DEP'!$A:$C,2,FALSE),IF(LOWER(B27 )="aux",VLOOKUP(C27,'RESUMO AUX'!$A:$C,2,FALSE),VLOOKUP(B27,'Banco Jul25'!$A:$D,3,FALSE))))</f>
        <v>-</v>
      </c>
      <c r="F27" s="9">
        <f>IF(LOWER(B27)="cotação",VLOOKUP(C27,COTAÇÃO!$B:$D,3,FALSE),IF(LOWER(B27 )="dep",VLOOKUP(C27,'RESUMO DEP'!$A:$C,3,FALSE),IF(LOWER(B27 )="aux",VLOOKUP(C27,'RESUMO AUX'!$A:$C,3,FALSE),VLOOKUP(B27,'Banco Jul25'!$A:$D,4,FALSE))))</f>
        <v>0</v>
      </c>
      <c r="G27" s="10">
        <f t="shared" ref="G27:G33" si="2">ROUND(F27*D27,2)</f>
        <v>0</v>
      </c>
      <c r="I27" s="209"/>
      <c r="J27" s="44"/>
      <c r="K27" s="44"/>
      <c r="L27" s="44"/>
      <c r="M27" s="44"/>
      <c r="N27" s="44"/>
      <c r="O27" s="44"/>
      <c r="P27" s="313"/>
    </row>
    <row r="28" spans="2:16" x14ac:dyDescent="0.25">
      <c r="B28" s="7" t="str">
        <f>IF(A28="",".",VLOOKUP(A28,'Banco Jul25'!$1:$1048576,2,0))</f>
        <v>.</v>
      </c>
      <c r="C28" s="45" t="str">
        <f>(PROPER(VLOOKUP(B28,'Banco Jul25'!$A:$D,2,FALSE)))</f>
        <v>-</v>
      </c>
      <c r="D28" s="29"/>
      <c r="E28" s="8" t="str">
        <f>IF(LOWER(B28)="cotação",VLOOKUP(C28,COTAÇÃO!$B:$D,2,FALSE),IF(LOWER(B28 )="dep",VLOOKUP(C28,'RESUMO DEP'!$A:$C,2,FALSE),IF(LOWER(B28 )="aux",VLOOKUP(C28,'RESUMO AUX'!$A:$C,2,FALSE),VLOOKUP(B28,'Banco Jul25'!$A:$D,3,FALSE))))</f>
        <v>-</v>
      </c>
      <c r="F28" s="9">
        <f>IF(LOWER(B28)="cotação",VLOOKUP(C28,COTAÇÃO!$B:$D,3,FALSE),IF(LOWER(B28 )="dep",VLOOKUP(C28,'RESUMO DEP'!$A:$C,3,FALSE),IF(LOWER(B28 )="aux",VLOOKUP(C28,'RESUMO AUX'!$A:$C,3,FALSE),VLOOKUP(B28,'Banco Jul25'!$A:$D,4,FALSE))))</f>
        <v>0</v>
      </c>
      <c r="G28" s="10">
        <f t="shared" si="2"/>
        <v>0</v>
      </c>
      <c r="I28" s="209"/>
      <c r="J28" s="44"/>
      <c r="K28" s="44"/>
      <c r="L28" s="44"/>
      <c r="M28" s="44"/>
      <c r="N28" s="44"/>
      <c r="O28" s="44"/>
      <c r="P28" s="313"/>
    </row>
    <row r="29" spans="2:16" x14ac:dyDescent="0.25">
      <c r="B29" s="7" t="str">
        <f>IF(A29="",".",VLOOKUP(A29,'Banco Jul25'!$1:$1048576,2,0))</f>
        <v>.</v>
      </c>
      <c r="C29" s="45" t="str">
        <f>(PROPER(VLOOKUP(B29,'Banco Jul25'!$A:$D,2,FALSE)))</f>
        <v>-</v>
      </c>
      <c r="D29" s="29"/>
      <c r="E29" s="8" t="str">
        <f>IF(LOWER(B29)="cotação",VLOOKUP(C29,COTAÇÃO!$B:$D,2,FALSE),IF(LOWER(B29 )="dep",VLOOKUP(C29,'RESUMO DEP'!$A:$C,2,FALSE),IF(LOWER(B29 )="aux",VLOOKUP(C29,'RESUMO AUX'!$A:$C,2,FALSE),VLOOKUP(B29,'Banco Jul25'!$A:$D,3,FALSE))))</f>
        <v>-</v>
      </c>
      <c r="F29" s="9">
        <f>IF(LOWER(B29)="cotação",VLOOKUP(C29,COTAÇÃO!$B:$D,3,FALSE),IF(LOWER(B29 )="dep",VLOOKUP(C29,'RESUMO DEP'!$A:$C,3,FALSE),IF(LOWER(B29 )="aux",VLOOKUP(C29,'RESUMO AUX'!$A:$C,3,FALSE),VLOOKUP(B29,'Banco Jul25'!$A:$D,4,FALSE))))</f>
        <v>0</v>
      </c>
      <c r="G29" s="10">
        <f t="shared" si="2"/>
        <v>0</v>
      </c>
      <c r="I29" s="209"/>
      <c r="J29" s="44"/>
      <c r="K29" s="44"/>
      <c r="L29" s="44"/>
      <c r="M29" s="44"/>
      <c r="N29" s="44"/>
      <c r="O29" s="44"/>
      <c r="P29" s="313"/>
    </row>
    <row r="30" spans="2:16" x14ac:dyDescent="0.25">
      <c r="B30" s="7" t="str">
        <f>IF(A30="",".",VLOOKUP(A30,'Banco Jul25'!$1:$1048576,2,0))</f>
        <v>.</v>
      </c>
      <c r="C30" s="45" t="str">
        <f>(PROPER(VLOOKUP(B30,'Banco Jul25'!$A:$D,2,FALSE)))</f>
        <v>-</v>
      </c>
      <c r="D30" s="29"/>
      <c r="E30" s="8" t="str">
        <f>IF(LOWER(B30)="cotação",VLOOKUP(C30,COTAÇÃO!$B:$D,2,FALSE),IF(LOWER(B30 )="dep",VLOOKUP(C30,'RESUMO DEP'!$A:$C,2,FALSE),IF(LOWER(B30 )="aux",VLOOKUP(C30,'RESUMO AUX'!$A:$C,2,FALSE),VLOOKUP(B30,'Banco Jul25'!$A:$D,3,FALSE))))</f>
        <v>-</v>
      </c>
      <c r="F30" s="9">
        <f>IF(LOWER(B30)="cotação",VLOOKUP(C30,COTAÇÃO!$B:$D,3,FALSE),IF(LOWER(B30 )="dep",VLOOKUP(C30,'RESUMO DEP'!$A:$C,3,FALSE),IF(LOWER(B30 )="aux",VLOOKUP(C30,'RESUMO AUX'!$A:$C,3,FALSE),VLOOKUP(B30,'Banco Jul25'!$A:$D,4,FALSE))))</f>
        <v>0</v>
      </c>
      <c r="G30" s="10">
        <f t="shared" si="2"/>
        <v>0</v>
      </c>
      <c r="I30" s="209"/>
      <c r="J30" s="44"/>
      <c r="K30" s="44"/>
      <c r="L30" s="44"/>
      <c r="M30" s="44"/>
      <c r="N30" s="44"/>
      <c r="O30" s="44"/>
      <c r="P30" s="313"/>
    </row>
    <row r="31" spans="2:16" x14ac:dyDescent="0.25">
      <c r="B31" s="7" t="str">
        <f>IF(A31="",".",VLOOKUP(A31,'Banco Jul25'!$1:$1048576,2,0))</f>
        <v>.</v>
      </c>
      <c r="C31" s="45" t="str">
        <f>(PROPER(VLOOKUP(B31,'Banco Jul25'!$A:$D,2,FALSE)))</f>
        <v>-</v>
      </c>
      <c r="D31" s="29"/>
      <c r="E31" s="8" t="str">
        <f>IF(LOWER(B31)="cotação",VLOOKUP(C31,COTAÇÃO!$B:$D,2,FALSE),IF(LOWER(B31 )="dep",VLOOKUP(C31,'RESUMO DEP'!$A:$C,2,FALSE),IF(LOWER(B31 )="aux",VLOOKUP(C31,'RESUMO AUX'!$A:$C,2,FALSE),VLOOKUP(B31,'Banco Jul25'!$A:$D,3,FALSE))))</f>
        <v>-</v>
      </c>
      <c r="F31" s="9">
        <f>IF(LOWER(B31)="cotação",VLOOKUP(C31,COTAÇÃO!$B:$D,3,FALSE),IF(LOWER(B31 )="dep",VLOOKUP(C31,'RESUMO DEP'!$A:$C,3,FALSE),IF(LOWER(B31 )="aux",VLOOKUP(C31,'RESUMO AUX'!$A:$C,3,FALSE),VLOOKUP(B31,'Banco Jul25'!$A:$D,4,FALSE))))</f>
        <v>0</v>
      </c>
      <c r="G31" s="10">
        <f t="shared" si="2"/>
        <v>0</v>
      </c>
      <c r="I31" s="209"/>
      <c r="J31" s="44"/>
      <c r="K31" s="44"/>
      <c r="L31" s="44"/>
      <c r="M31" s="44"/>
      <c r="N31" s="44"/>
      <c r="O31" s="44"/>
      <c r="P31" s="313"/>
    </row>
    <row r="32" spans="2:16" x14ac:dyDescent="0.25">
      <c r="B32" s="7" t="str">
        <f>IF(A32="",".",VLOOKUP(A32,'Banco Jul25'!$1:$1048576,2,0))</f>
        <v>.</v>
      </c>
      <c r="C32" s="45" t="str">
        <f>(PROPER(VLOOKUP(B32,'Banco Jul25'!$A:$D,2,FALSE)))</f>
        <v>-</v>
      </c>
      <c r="D32" s="29"/>
      <c r="E32" s="8" t="str">
        <f>IF(LOWER(B32)="cotação",VLOOKUP(C32,COTAÇÃO!$B:$D,2,FALSE),IF(LOWER(B32 )="dep",VLOOKUP(C32,'RESUMO DEP'!$A:$C,2,FALSE),IF(LOWER(B32 )="aux",VLOOKUP(C32,'RESUMO AUX'!$A:$C,2,FALSE),VLOOKUP(B32,'Banco Jul25'!$A:$D,3,FALSE))))</f>
        <v>-</v>
      </c>
      <c r="F32" s="9">
        <f>IF(LOWER(B32)="cotação",VLOOKUP(C32,COTAÇÃO!$B:$D,3,FALSE),IF(LOWER(B32 )="dep",VLOOKUP(C32,'RESUMO DEP'!$A:$C,3,FALSE),IF(LOWER(B32 )="aux",VLOOKUP(C32,'RESUMO AUX'!$A:$C,3,FALSE),VLOOKUP(B32,'Banco Jul25'!$A:$D,4,FALSE))))</f>
        <v>0</v>
      </c>
      <c r="G32" s="10">
        <f t="shared" si="2"/>
        <v>0</v>
      </c>
      <c r="I32" s="209"/>
      <c r="J32" s="44"/>
      <c r="K32" s="44"/>
      <c r="L32" s="44"/>
      <c r="M32" s="44"/>
      <c r="N32" s="44"/>
      <c r="O32" s="44"/>
      <c r="P32" s="313"/>
    </row>
    <row r="33" spans="2:16" x14ac:dyDescent="0.25">
      <c r="B33" s="7" t="str">
        <f>IF(A33="",".",VLOOKUP(A33,'Banco Jul25'!$1:$1048576,2,0))</f>
        <v>.</v>
      </c>
      <c r="C33" s="45" t="str">
        <f>(PROPER(VLOOKUP(B33,'Banco Jul25'!$A:$D,2,FALSE)))</f>
        <v>-</v>
      </c>
      <c r="D33" s="29"/>
      <c r="E33" s="8" t="str">
        <f>IF(LOWER(B33)="cotação",VLOOKUP(C33,COTAÇÃO!$B:$D,2,FALSE),IF(LOWER(B33 )="dep",VLOOKUP(C33,'RESUMO DEP'!$A:$C,2,FALSE),IF(LOWER(B33 )="aux",VLOOKUP(C33,'RESUMO AUX'!$A:$C,2,FALSE),VLOOKUP(B33,'Banco Jul25'!$A:$D,3,FALSE))))</f>
        <v>-</v>
      </c>
      <c r="F33" s="9">
        <f>IF(LOWER(B33)="cotação",VLOOKUP(C33,COTAÇÃO!$B:$D,3,FALSE),IF(LOWER(B33 )="dep",VLOOKUP(C33,'RESUMO DEP'!$A:$C,3,FALSE),IF(LOWER(B33 )="aux",VLOOKUP(C33,'RESUMO AUX'!$A:$C,3,FALSE),VLOOKUP(B33,'Banco Jul25'!$A:$D,4,FALSE))))</f>
        <v>0</v>
      </c>
      <c r="G33" s="10">
        <f t="shared" si="2"/>
        <v>0</v>
      </c>
      <c r="I33" s="209"/>
      <c r="J33" s="44"/>
      <c r="K33" s="44"/>
      <c r="L33" s="44"/>
      <c r="M33" s="44"/>
      <c r="N33" s="44"/>
      <c r="O33" s="44"/>
      <c r="P33" s="313"/>
    </row>
    <row r="34" spans="2:16" ht="13" x14ac:dyDescent="0.25">
      <c r="B34" s="7" t="str">
        <f>IF(A34="",".",VLOOKUP(A34,'Banco Jul25'!$1:$1048576,2,0))</f>
        <v>.</v>
      </c>
      <c r="C34" s="405" t="s">
        <v>2843</v>
      </c>
      <c r="D34" s="406"/>
      <c r="E34" s="406"/>
      <c r="F34" s="407"/>
      <c r="G34" s="31">
        <f>ROUND(SUM(G27:G33),2)</f>
        <v>0</v>
      </c>
      <c r="I34" s="209"/>
      <c r="J34" s="44"/>
      <c r="K34" s="44"/>
      <c r="L34" s="44"/>
      <c r="M34" s="44"/>
      <c r="N34" s="44"/>
      <c r="O34" s="44"/>
      <c r="P34" s="313"/>
    </row>
    <row r="35" spans="2:16" ht="13.5" thickBot="1" x14ac:dyDescent="0.3">
      <c r="B35" s="16"/>
      <c r="C35" s="51"/>
      <c r="D35" s="17"/>
      <c r="E35" s="17"/>
      <c r="F35" s="17"/>
      <c r="G35" s="33"/>
      <c r="I35" s="209"/>
      <c r="J35" s="44"/>
      <c r="K35" s="44"/>
      <c r="L35" s="44"/>
      <c r="M35" s="44"/>
      <c r="N35" s="44"/>
      <c r="O35" s="44"/>
      <c r="P35" s="313"/>
    </row>
    <row r="36" spans="2:16" ht="13" x14ac:dyDescent="0.25">
      <c r="B36" s="1" t="s">
        <v>2840</v>
      </c>
      <c r="C36" s="50" t="s">
        <v>2844</v>
      </c>
      <c r="D36" s="14" t="s">
        <v>2842</v>
      </c>
      <c r="E36" s="14" t="s">
        <v>1</v>
      </c>
      <c r="F36" s="70" t="s">
        <v>2</v>
      </c>
      <c r="G36" s="18" t="s">
        <v>3</v>
      </c>
      <c r="I36" s="209"/>
      <c r="J36" s="44"/>
      <c r="K36" s="44"/>
      <c r="L36" s="44"/>
      <c r="M36" s="44"/>
      <c r="N36" s="44"/>
      <c r="O36" s="44"/>
      <c r="P36" s="313"/>
    </row>
    <row r="37" spans="2:16" x14ac:dyDescent="0.25">
      <c r="B37" s="7" t="str">
        <f>IF(A37="",".",VLOOKUP(A37,'Banco Jul25'!$1:$1048576,2,0))</f>
        <v>.</v>
      </c>
      <c r="C37" s="45" t="str">
        <f>(PROPER(VLOOKUP(B37,'Banco Jul25'!$A:$D,2,FALSE)))</f>
        <v>-</v>
      </c>
      <c r="D37" s="29"/>
      <c r="E37" s="8" t="str">
        <f>IF(LOWER(B37)="cotação",VLOOKUP(C37,COTAÇÃO!$B:$D,2,FALSE),IF(LOWER(B37 )="dep",VLOOKUP(C37,'RESUMO DEP'!$A:$C,2,FALSE),IF(LOWER(B37 )="aux",VLOOKUP(C37,'RESUMO AUX'!$A:$C,2,FALSE),VLOOKUP(B37,'Banco Jul25'!$A:$D,3,FALSE))))</f>
        <v>-</v>
      </c>
      <c r="F37" s="9">
        <f>IF(LOWER(B37)="cotação",VLOOKUP(C37,COTAÇÃO!$B:$D,3,FALSE),IF(LOWER(B37 )="dep",VLOOKUP(C37,'RESUMO DEP'!$A:$C,3,FALSE),IF(LOWER(B37 )="aux",VLOOKUP(C37,'RESUMO AUX'!$A:$C,3,FALSE),VLOOKUP(B37,'Banco Jul25'!$A:$D,4,FALSE))))</f>
        <v>0</v>
      </c>
      <c r="G37" s="10">
        <f t="shared" ref="G37:G46" si="3">ROUND(F37*D37,2)</f>
        <v>0</v>
      </c>
      <c r="I37" s="209"/>
      <c r="J37" s="44"/>
      <c r="K37" s="44"/>
      <c r="L37" s="44"/>
      <c r="M37" s="44"/>
      <c r="N37" s="44"/>
      <c r="O37" s="44"/>
      <c r="P37" s="313"/>
    </row>
    <row r="38" spans="2:16" x14ac:dyDescent="0.25">
      <c r="B38" s="7" t="str">
        <f>IF(A38="",".",VLOOKUP(A38,'Banco Jul25'!$1:$1048576,2,0))</f>
        <v>.</v>
      </c>
      <c r="C38" s="45" t="str">
        <f>(PROPER(VLOOKUP(B38,'Banco Jul25'!$A:$D,2,FALSE)))</f>
        <v>-</v>
      </c>
      <c r="D38" s="29"/>
      <c r="E38" s="8" t="str">
        <f>IF(LOWER(B38)="cotação",VLOOKUP(C38,COTAÇÃO!$B:$D,2,FALSE),IF(LOWER(B38 )="dep",VLOOKUP(C38,'RESUMO DEP'!$A:$C,2,FALSE),IF(LOWER(B38 )="aux",VLOOKUP(C38,'RESUMO AUX'!$A:$C,2,FALSE),VLOOKUP(B38,'Banco Jul25'!$A:$D,3,FALSE))))</f>
        <v>-</v>
      </c>
      <c r="F38" s="9">
        <f>IF(LOWER(B38)="cotação",VLOOKUP(C38,COTAÇÃO!$B:$D,3,FALSE),IF(LOWER(B38 )="dep",VLOOKUP(C38,'RESUMO DEP'!$A:$C,3,FALSE),IF(LOWER(B38 )="aux",VLOOKUP(C38,'RESUMO AUX'!$A:$C,3,FALSE),VLOOKUP(B38,'Banco Jul25'!$A:$D,4,FALSE))))</f>
        <v>0</v>
      </c>
      <c r="G38" s="10">
        <f t="shared" si="3"/>
        <v>0</v>
      </c>
      <c r="I38" s="209"/>
      <c r="J38" s="44"/>
      <c r="K38" s="44"/>
      <c r="L38" s="44"/>
      <c r="M38" s="44"/>
      <c r="N38" s="44"/>
      <c r="O38" s="44"/>
      <c r="P38" s="313"/>
    </row>
    <row r="39" spans="2:16" x14ac:dyDescent="0.25">
      <c r="B39" s="7" t="str">
        <f>IF(A39="",".",VLOOKUP(A39,'Banco Jul25'!$1:$1048576,2,0))</f>
        <v>.</v>
      </c>
      <c r="C39" s="45" t="str">
        <f>(PROPER(VLOOKUP(B39,'Banco Jul25'!$A:$D,2,FALSE)))</f>
        <v>-</v>
      </c>
      <c r="D39" s="29"/>
      <c r="E39" s="8" t="str">
        <f>IF(LOWER(B39)="cotação",VLOOKUP(C39,COTAÇÃO!$B:$D,2,FALSE),IF(LOWER(B39 )="dep",VLOOKUP(C39,'RESUMO DEP'!$A:$C,2,FALSE),IF(LOWER(B39 )="aux",VLOOKUP(C39,'RESUMO AUX'!$A:$C,2,FALSE),VLOOKUP(B39,'Banco Jul25'!$A:$D,3,FALSE))))</f>
        <v>-</v>
      </c>
      <c r="F39" s="9">
        <f>IF(LOWER(B39)="cotação",VLOOKUP(C39,COTAÇÃO!$B:$D,3,FALSE),IF(LOWER(B39 )="dep",VLOOKUP(C39,'RESUMO DEP'!$A:$C,3,FALSE),IF(LOWER(B39 )="aux",VLOOKUP(C39,'RESUMO AUX'!$A:$C,3,FALSE),VLOOKUP(B39,'Banco Jul25'!$A:$D,4,FALSE))))</f>
        <v>0</v>
      </c>
      <c r="G39" s="10">
        <f t="shared" si="3"/>
        <v>0</v>
      </c>
      <c r="I39" s="209"/>
      <c r="J39" s="44"/>
      <c r="K39" s="44"/>
      <c r="L39" s="44"/>
      <c r="M39" s="44"/>
      <c r="N39" s="44"/>
      <c r="O39" s="44"/>
      <c r="P39" s="313"/>
    </row>
    <row r="40" spans="2:16" x14ac:dyDescent="0.25">
      <c r="B40" s="7" t="str">
        <f>IF(A40="",".",VLOOKUP(A40,'Banco Jul25'!$1:$1048576,2,0))</f>
        <v>.</v>
      </c>
      <c r="C40" s="45" t="str">
        <f>(PROPER(VLOOKUP(B40,'Banco Jul25'!$A:$D,2,FALSE)))</f>
        <v>-</v>
      </c>
      <c r="D40" s="29"/>
      <c r="E40" s="8" t="str">
        <f>IF(LOWER(B40)="cotação",VLOOKUP(C40,COTAÇÃO!$B:$D,2,FALSE),IF(LOWER(B40 )="dep",VLOOKUP(C40,'RESUMO DEP'!$A:$C,2,FALSE),IF(LOWER(B40 )="aux",VLOOKUP(C40,'RESUMO AUX'!$A:$C,2,FALSE),VLOOKUP(B40,'Banco Jul25'!$A:$D,3,FALSE))))</f>
        <v>-</v>
      </c>
      <c r="F40" s="9">
        <f>IF(LOWER(B40)="cotação",VLOOKUP(C40,COTAÇÃO!$B:$D,3,FALSE),IF(LOWER(B40 )="dep",VLOOKUP(C40,'RESUMO DEP'!$A:$C,3,FALSE),IF(LOWER(B40 )="aux",VLOOKUP(C40,'RESUMO AUX'!$A:$C,3,FALSE),VLOOKUP(B40,'Banco Jul25'!$A:$D,4,FALSE))))</f>
        <v>0</v>
      </c>
      <c r="G40" s="10">
        <f t="shared" si="3"/>
        <v>0</v>
      </c>
      <c r="I40" s="209"/>
      <c r="J40" s="44"/>
      <c r="K40" s="44"/>
      <c r="L40" s="44"/>
      <c r="M40" s="44"/>
      <c r="N40" s="44"/>
      <c r="O40" s="44"/>
      <c r="P40" s="313"/>
    </row>
    <row r="41" spans="2:16" x14ac:dyDescent="0.25">
      <c r="B41" s="7" t="str">
        <f>IF(A41="",".",VLOOKUP(A41,'Banco Jul25'!$1:$1048576,2,0))</f>
        <v>.</v>
      </c>
      <c r="C41" s="45" t="str">
        <f>(PROPER(VLOOKUP(B41,'Banco Jul25'!$A:$D,2,FALSE)))</f>
        <v>-</v>
      </c>
      <c r="D41" s="29"/>
      <c r="E41" s="8" t="str">
        <f>IF(LOWER(B41)="cotação",VLOOKUP(C41,COTAÇÃO!$B:$D,2,FALSE),IF(LOWER(B41 )="dep",VLOOKUP(C41,'RESUMO DEP'!$A:$C,2,FALSE),IF(LOWER(B41 )="aux",VLOOKUP(C41,'RESUMO AUX'!$A:$C,2,FALSE),VLOOKUP(B41,'Banco Jul25'!$A:$D,3,FALSE))))</f>
        <v>-</v>
      </c>
      <c r="F41" s="9">
        <f>IF(LOWER(B41)="cotação",VLOOKUP(C41,COTAÇÃO!$B:$D,3,FALSE),IF(LOWER(B41 )="dep",VLOOKUP(C41,'RESUMO DEP'!$A:$C,3,FALSE),IF(LOWER(B41 )="aux",VLOOKUP(C41,'RESUMO AUX'!$A:$C,3,FALSE),VLOOKUP(B41,'Banco Jul25'!$A:$D,4,FALSE))))</f>
        <v>0</v>
      </c>
      <c r="G41" s="10">
        <f t="shared" si="3"/>
        <v>0</v>
      </c>
      <c r="I41" s="209"/>
      <c r="J41" s="44"/>
      <c r="K41" s="44"/>
      <c r="L41" s="44"/>
      <c r="M41" s="44"/>
      <c r="N41" s="44"/>
      <c r="O41" s="44"/>
      <c r="P41" s="313"/>
    </row>
    <row r="42" spans="2:16" x14ac:dyDescent="0.25">
      <c r="B42" s="7" t="str">
        <f>IF(A42="",".",VLOOKUP(A42,'Banco Jul25'!$1:$1048576,2,0))</f>
        <v>.</v>
      </c>
      <c r="C42" s="45" t="str">
        <f>(PROPER(VLOOKUP(B42,'Banco Jul25'!$A:$D,2,FALSE)))</f>
        <v>-</v>
      </c>
      <c r="D42" s="29"/>
      <c r="E42" s="8" t="str">
        <f>IF(LOWER(B42)="cotação",VLOOKUP(C42,COTAÇÃO!$B:$D,2,FALSE),IF(LOWER(B42 )="dep",VLOOKUP(C42,'RESUMO DEP'!$A:$C,2,FALSE),IF(LOWER(B42 )="aux",VLOOKUP(C42,'RESUMO AUX'!$A:$C,2,FALSE),VLOOKUP(B42,'Banco Jul25'!$A:$D,3,FALSE))))</f>
        <v>-</v>
      </c>
      <c r="F42" s="9">
        <f>IF(LOWER(B42)="cotação",VLOOKUP(C42,COTAÇÃO!$B:$D,3,FALSE),IF(LOWER(B42 )="dep",VLOOKUP(C42,'RESUMO DEP'!$A:$C,3,FALSE),IF(LOWER(B42 )="aux",VLOOKUP(C42,'RESUMO AUX'!$A:$C,3,FALSE),VLOOKUP(B42,'Banco Jul25'!$A:$D,4,FALSE))))</f>
        <v>0</v>
      </c>
      <c r="G42" s="10">
        <f t="shared" si="3"/>
        <v>0</v>
      </c>
      <c r="I42" s="209"/>
      <c r="J42" s="44"/>
      <c r="K42" s="44"/>
      <c r="L42" s="44"/>
      <c r="M42" s="44"/>
      <c r="N42" s="44"/>
      <c r="O42" s="44"/>
      <c r="P42" s="313"/>
    </row>
    <row r="43" spans="2:16" x14ac:dyDescent="0.25">
      <c r="B43" s="7" t="str">
        <f>IF(A43="",".",VLOOKUP(A43,'Banco Jul25'!$1:$1048576,2,0))</f>
        <v>.</v>
      </c>
      <c r="C43" s="45" t="str">
        <f>(PROPER(VLOOKUP(B43,'Banco Jul25'!$A:$D,2,FALSE)))</f>
        <v>-</v>
      </c>
      <c r="D43" s="29"/>
      <c r="E43" s="8" t="str">
        <f>IF(LOWER(B43)="cotação",VLOOKUP(C43,COTAÇÃO!$B:$D,2,FALSE),IF(LOWER(B43 )="dep",VLOOKUP(C43,'RESUMO DEP'!$A:$C,2,FALSE),IF(LOWER(B43 )="aux",VLOOKUP(C43,'RESUMO AUX'!$A:$C,2,FALSE),VLOOKUP(B43,'Banco Jul25'!$A:$D,3,FALSE))))</f>
        <v>-</v>
      </c>
      <c r="F43" s="9">
        <f>IF(LOWER(B43)="cotação",VLOOKUP(C43,COTAÇÃO!$B:$D,3,FALSE),IF(LOWER(B43 )="dep",VLOOKUP(C43,'RESUMO DEP'!$A:$C,3,FALSE),IF(LOWER(B43 )="aux",VLOOKUP(C43,'RESUMO AUX'!$A:$C,3,FALSE),VLOOKUP(B43,'Banco Jul25'!$A:$D,4,FALSE))))</f>
        <v>0</v>
      </c>
      <c r="G43" s="10">
        <f t="shared" si="3"/>
        <v>0</v>
      </c>
      <c r="I43" s="209"/>
      <c r="J43" s="44"/>
      <c r="K43" s="44"/>
      <c r="L43" s="44"/>
      <c r="M43" s="44"/>
      <c r="N43" s="44"/>
      <c r="O43" s="44"/>
      <c r="P43" s="313"/>
    </row>
    <row r="44" spans="2:16" x14ac:dyDescent="0.25">
      <c r="B44" s="7" t="str">
        <f>IF(A44="",".",VLOOKUP(A44,'Banco Jul25'!$1:$1048576,2,0))</f>
        <v>.</v>
      </c>
      <c r="C44" s="45" t="str">
        <f>(PROPER(VLOOKUP(B44,'Banco Jul25'!$A:$D,2,FALSE)))</f>
        <v>-</v>
      </c>
      <c r="D44" s="29"/>
      <c r="E44" s="8" t="str">
        <f>IF(LOWER(B44)="cotação",VLOOKUP(C44,COTAÇÃO!$B:$D,2,FALSE),IF(LOWER(B44 )="dep",VLOOKUP(C44,'RESUMO DEP'!$A:$C,2,FALSE),IF(LOWER(B44 )="aux",VLOOKUP(C44,'RESUMO AUX'!$A:$C,2,FALSE),VLOOKUP(B44,'Banco Jul25'!$A:$D,3,FALSE))))</f>
        <v>-</v>
      </c>
      <c r="F44" s="9">
        <f>IF(LOWER(B44)="cotação",VLOOKUP(C44,COTAÇÃO!$B:$D,3,FALSE),IF(LOWER(B44 )="dep",VLOOKUP(C44,'RESUMO DEP'!$A:$C,3,FALSE),IF(LOWER(B44 )="aux",VLOOKUP(C44,'RESUMO AUX'!$A:$C,3,FALSE),VLOOKUP(B44,'Banco Jul25'!$A:$D,4,FALSE))))</f>
        <v>0</v>
      </c>
      <c r="G44" s="10">
        <f t="shared" si="3"/>
        <v>0</v>
      </c>
      <c r="I44" s="209"/>
      <c r="J44" s="44"/>
      <c r="K44" s="44"/>
      <c r="L44" s="44"/>
      <c r="M44" s="44"/>
      <c r="N44" s="44"/>
      <c r="O44" s="44"/>
      <c r="P44" s="313"/>
    </row>
    <row r="45" spans="2:16" x14ac:dyDescent="0.25">
      <c r="B45" s="7" t="str">
        <f>IF(A45="",".",VLOOKUP(A45,'Banco Jul25'!$1:$1048576,2,0))</f>
        <v>.</v>
      </c>
      <c r="C45" s="45" t="str">
        <f>(PROPER(VLOOKUP(B45,'Banco Jul25'!$A:$D,2,FALSE)))</f>
        <v>-</v>
      </c>
      <c r="D45" s="29"/>
      <c r="E45" s="8" t="str">
        <f>IF(LOWER(B45)="cotação",VLOOKUP(C45,COTAÇÃO!$B:$D,2,FALSE),IF(LOWER(B45 )="dep",VLOOKUP(C45,'RESUMO DEP'!$A:$C,2,FALSE),IF(LOWER(B45 )="aux",VLOOKUP(C45,'RESUMO AUX'!$A:$C,2,FALSE),VLOOKUP(B45,'Banco Jul25'!$A:$D,3,FALSE))))</f>
        <v>-</v>
      </c>
      <c r="F45" s="9">
        <f>IF(LOWER(B45)="cotação",VLOOKUP(C45,COTAÇÃO!$B:$D,3,FALSE),IF(LOWER(B45 )="dep",VLOOKUP(C45,'RESUMO DEP'!$A:$C,3,FALSE),IF(LOWER(B45 )="aux",VLOOKUP(C45,'RESUMO AUX'!$A:$C,3,FALSE),VLOOKUP(B45,'Banco Jul25'!$A:$D,4,FALSE))))</f>
        <v>0</v>
      </c>
      <c r="G45" s="10">
        <f t="shared" si="3"/>
        <v>0</v>
      </c>
      <c r="I45" s="209"/>
      <c r="J45" s="44"/>
      <c r="K45" s="44"/>
      <c r="L45" s="44"/>
      <c r="M45" s="44"/>
      <c r="N45" s="44"/>
      <c r="O45" s="44"/>
      <c r="P45" s="313"/>
    </row>
    <row r="46" spans="2:16" x14ac:dyDescent="0.25">
      <c r="B46" s="7" t="str">
        <f>IF(A46="",".",VLOOKUP(A46,'Banco Jul25'!$1:$1048576,2,0))</f>
        <v>.</v>
      </c>
      <c r="C46" s="45" t="str">
        <f>(PROPER(VLOOKUP(B46,'Banco Jul25'!$A:$D,2,FALSE)))</f>
        <v>-</v>
      </c>
      <c r="D46" s="29"/>
      <c r="E46" s="8" t="str">
        <f>IF(LOWER(B46)="cotação",VLOOKUP(C46,COTAÇÃO!$B:$D,2,FALSE),IF(LOWER(B46 )="dep",VLOOKUP(C46,'RESUMO DEP'!$A:$C,2,FALSE),IF(LOWER(B46 )="aux",VLOOKUP(C46,'RESUMO AUX'!$A:$C,2,FALSE),VLOOKUP(B46,'Banco Jul25'!$A:$D,3,FALSE))))</f>
        <v>-</v>
      </c>
      <c r="F46" s="9">
        <f>IF(LOWER(B46)="cotação",VLOOKUP(C46,COTAÇÃO!$B:$D,3,FALSE),IF(LOWER(B46 )="dep",VLOOKUP(C46,'RESUMO DEP'!$A:$C,3,FALSE),IF(LOWER(B46 )="aux",VLOOKUP(C46,'RESUMO AUX'!$A:$C,3,FALSE),VLOOKUP(B46,'Banco Jul25'!$A:$D,4,FALSE))))</f>
        <v>0</v>
      </c>
      <c r="G46" s="10">
        <f t="shared" si="3"/>
        <v>0</v>
      </c>
      <c r="I46" s="209"/>
      <c r="J46" s="44"/>
      <c r="K46" s="44"/>
      <c r="L46" s="44"/>
      <c r="M46" s="44"/>
      <c r="N46" s="44"/>
      <c r="O46" s="44"/>
      <c r="P46" s="313"/>
    </row>
    <row r="47" spans="2:16" ht="13" x14ac:dyDescent="0.25">
      <c r="B47" s="11"/>
      <c r="C47" s="405" t="s">
        <v>2844</v>
      </c>
      <c r="D47" s="406"/>
      <c r="E47" s="406"/>
      <c r="F47" s="407"/>
      <c r="G47" s="31">
        <f>ROUND(SUM(G37:G46),2)</f>
        <v>0</v>
      </c>
      <c r="I47" s="209"/>
      <c r="J47" s="44"/>
      <c r="K47" s="44"/>
      <c r="L47" s="44"/>
      <c r="M47" s="44"/>
      <c r="N47" s="44"/>
      <c r="O47" s="44"/>
      <c r="P47" s="313"/>
    </row>
    <row r="48" spans="2:16" ht="13.5" thickBot="1" x14ac:dyDescent="0.3">
      <c r="B48" s="12"/>
      <c r="C48" s="49"/>
      <c r="D48" s="13"/>
      <c r="E48" s="13"/>
      <c r="F48" s="13"/>
      <c r="G48" s="32"/>
      <c r="I48" s="209"/>
      <c r="J48" s="44"/>
      <c r="K48" s="44"/>
      <c r="L48" s="44"/>
      <c r="M48" s="44"/>
      <c r="N48" s="44"/>
      <c r="O48" s="44"/>
      <c r="P48" s="313"/>
    </row>
    <row r="49" spans="1:16" ht="13" x14ac:dyDescent="0.25">
      <c r="B49" s="1" t="s">
        <v>2840</v>
      </c>
      <c r="C49" s="50" t="s">
        <v>2845</v>
      </c>
      <c r="D49" s="14" t="s">
        <v>2842</v>
      </c>
      <c r="E49" s="14" t="s">
        <v>1</v>
      </c>
      <c r="F49" s="70" t="s">
        <v>2</v>
      </c>
      <c r="G49" s="18" t="s">
        <v>3</v>
      </c>
      <c r="I49" s="209"/>
      <c r="J49" s="44"/>
      <c r="K49" s="44"/>
      <c r="L49" s="44"/>
      <c r="M49" s="44"/>
      <c r="N49" s="44"/>
      <c r="O49" s="44"/>
      <c r="P49" s="313"/>
    </row>
    <row r="50" spans="1:16" x14ac:dyDescent="0.25">
      <c r="A50" s="346"/>
      <c r="B50" s="7" t="str">
        <f>IF(A50="",".",VLOOKUP(A50,'Banco Jul25'!$1:$1048576,2,0))</f>
        <v>.</v>
      </c>
      <c r="C50" s="45" t="str">
        <f>(PROPER(VLOOKUP(B50,'Banco Jul25'!$A:$D,2,FALSE)))</f>
        <v>-</v>
      </c>
      <c r="D50" s="29"/>
      <c r="E50" s="8" t="str">
        <f>IF(LOWER(B50)="cotação",VLOOKUP(C50,COTAÇÃO!$B:$D,2,FALSE),IF(LOWER(B50 )="dep",VLOOKUP(C50,'RESUMO DEP'!$A:$C,2,FALSE),IF(LOWER(B50 )="aux",VLOOKUP(C50,'RESUMO AUX'!$A:$C,2,FALSE),VLOOKUP(B50,'Banco Jul25'!$A:$D,3,FALSE))))</f>
        <v>-</v>
      </c>
      <c r="F50" s="9">
        <f>IF(LOWER(B50)="cotação",VLOOKUP(C50,COTAÇÃO!$B:$D,3,FALSE),IF(LOWER(B50 )="dep",VLOOKUP(C50,'RESUMO DEP'!$A:$C,3,FALSE),IF(LOWER(B50 )="aux",VLOOKUP(C50,'RESUMO AUX'!$A:$C,3,FALSE),VLOOKUP(B50,'Banco Jul25'!$A:$D,4,FALSE))))</f>
        <v>0</v>
      </c>
      <c r="G50" s="10">
        <f>ROUND(F50*D50,2)</f>
        <v>0</v>
      </c>
      <c r="I50" s="209"/>
      <c r="J50" s="44"/>
      <c r="K50" s="44"/>
      <c r="L50" s="44"/>
      <c r="M50" s="44"/>
      <c r="N50" s="44"/>
      <c r="O50" s="44"/>
      <c r="P50" s="313"/>
    </row>
    <row r="51" spans="1:16" x14ac:dyDescent="0.25">
      <c r="B51" s="7" t="str">
        <f>IF(A51="",".",VLOOKUP(A51,'Banco Jul25'!$1:$1048576,2,0))</f>
        <v>.</v>
      </c>
      <c r="C51" s="45" t="str">
        <f>(PROPER(VLOOKUP(B51,'Banco Jul25'!$A:$D,2,FALSE)))</f>
        <v>-</v>
      </c>
      <c r="D51" s="29"/>
      <c r="E51" s="8" t="str">
        <f>IF(LOWER(B51)="cotação",VLOOKUP(C51,COTAÇÃO!$B:$D,2,FALSE),IF(LOWER(B51 )="dep",VLOOKUP(C51,'RESUMO DEP'!$A:$C,2,FALSE),IF(LOWER(B51 )="aux",VLOOKUP(C51,'RESUMO AUX'!$A:$C,2,FALSE),VLOOKUP(B51,'Banco Jul25'!$A:$D,3,FALSE))))</f>
        <v>-</v>
      </c>
      <c r="F51" s="9">
        <f>IF(LOWER(B51)="cotação",VLOOKUP(C51,COTAÇÃO!$B:$D,3,FALSE),IF(LOWER(B51 )="dep",VLOOKUP(C51,'RESUMO DEP'!$A:$C,3,FALSE),IF(LOWER(B51 )="aux",VLOOKUP(C51,'RESUMO AUX'!$A:$C,3,FALSE),VLOOKUP(B51,'Banco Jul25'!$A:$D,4,FALSE))))</f>
        <v>0</v>
      </c>
      <c r="G51" s="10">
        <f>ROUND(F51*D51,2)</f>
        <v>0</v>
      </c>
      <c r="I51" s="209"/>
      <c r="J51" s="44"/>
      <c r="K51" s="44"/>
      <c r="L51" s="44"/>
      <c r="M51" s="44"/>
      <c r="N51" s="44"/>
      <c r="O51" s="44"/>
      <c r="P51" s="313"/>
    </row>
    <row r="52" spans="1:16" x14ac:dyDescent="0.25">
      <c r="B52" s="7" t="str">
        <f>IF(A52="",".",VLOOKUP(A52,'Banco Jul25'!$1:$1048576,2,0))</f>
        <v>.</v>
      </c>
      <c r="C52" s="45" t="str">
        <f>(PROPER(VLOOKUP(B52,'Banco Jul25'!$A:$D,2,FALSE)))</f>
        <v>-</v>
      </c>
      <c r="D52" s="29"/>
      <c r="E52" s="8" t="str">
        <f>IF(LOWER(B52)="cotação",VLOOKUP(C52,COTAÇÃO!$B:$D,2,FALSE),IF(LOWER(B52 )="dep",VLOOKUP(C52,'RESUMO DEP'!$A:$C,2,FALSE),IF(LOWER(B52 )="aux",VLOOKUP(C52,'RESUMO AUX'!$A:$C,2,FALSE),VLOOKUP(B52,'Banco Jul25'!$A:$D,3,FALSE))))</f>
        <v>-</v>
      </c>
      <c r="F52" s="9">
        <f>IF(LOWER(B52)="cotação",VLOOKUP(C52,COTAÇÃO!$B:$D,3,FALSE),IF(LOWER(B52 )="dep",VLOOKUP(C52,'RESUMO DEP'!$A:$C,3,FALSE),IF(LOWER(B52 )="aux",VLOOKUP(C52,'RESUMO AUX'!$A:$C,3,FALSE),VLOOKUP(B52,'Banco Jul25'!$A:$D,4,FALSE))))</f>
        <v>0</v>
      </c>
      <c r="G52" s="10">
        <f>ROUND(F52*D52,2)</f>
        <v>0</v>
      </c>
      <c r="I52" s="209"/>
      <c r="J52" s="44"/>
      <c r="K52" s="44"/>
      <c r="L52" s="44"/>
      <c r="M52" s="44"/>
      <c r="N52" s="44"/>
      <c r="O52" s="44"/>
      <c r="P52" s="313"/>
    </row>
    <row r="53" spans="1:16" x14ac:dyDescent="0.25">
      <c r="B53" s="7" t="str">
        <f>IF(A53="",".",VLOOKUP(A53,'Banco Jul25'!$1:$1048576,2,0))</f>
        <v>.</v>
      </c>
      <c r="C53" s="45" t="str">
        <f>(PROPER(VLOOKUP(B53,'Banco Jul25'!$A:$D,2,FALSE)))</f>
        <v>-</v>
      </c>
      <c r="D53" s="29"/>
      <c r="E53" s="8" t="str">
        <f>IF(LOWER(B53)="cotação",VLOOKUP(C53,COTAÇÃO!$B:$D,2,FALSE),IF(LOWER(B53 )="dep",VLOOKUP(C53,'RESUMO DEP'!$A:$C,2,FALSE),IF(LOWER(B53 )="aux",VLOOKUP(C53,'RESUMO AUX'!$A:$C,2,FALSE),VLOOKUP(B53,'Banco Jul25'!$A:$D,3,FALSE))))</f>
        <v>-</v>
      </c>
      <c r="F53" s="9">
        <f>IF(LOWER(B53)="cotação",VLOOKUP(C53,COTAÇÃO!$B:$D,3,FALSE),IF(LOWER(B53 )="dep",VLOOKUP(C53,'RESUMO DEP'!$A:$C,3,FALSE),IF(LOWER(B53 )="aux",VLOOKUP(C53,'RESUMO AUX'!$A:$C,3,FALSE),VLOOKUP(B53,'Banco Jul25'!$A:$D,4,FALSE))))</f>
        <v>0</v>
      </c>
      <c r="G53" s="10">
        <f>ROUND(F53*D53,2)</f>
        <v>0</v>
      </c>
      <c r="I53" s="209"/>
      <c r="J53" s="44"/>
      <c r="K53" s="44"/>
      <c r="L53" s="44"/>
      <c r="M53" s="44"/>
      <c r="N53" s="44"/>
      <c r="O53" s="44"/>
      <c r="P53" s="313"/>
    </row>
    <row r="54" spans="1:16" ht="13" x14ac:dyDescent="0.25">
      <c r="B54" s="11"/>
      <c r="C54" s="205"/>
      <c r="D54" s="206"/>
      <c r="E54" s="207"/>
      <c r="F54" s="208" t="s">
        <v>13087</v>
      </c>
      <c r="G54" s="31">
        <f>ROUND(SUM(G50:G53),2)</f>
        <v>0</v>
      </c>
      <c r="I54" s="209"/>
      <c r="J54" s="44"/>
      <c r="K54" s="44"/>
      <c r="L54" s="44"/>
      <c r="M54" s="44"/>
      <c r="N54" s="44"/>
      <c r="O54" s="44"/>
      <c r="P54" s="313"/>
    </row>
    <row r="55" spans="1:16" ht="13.5" thickBot="1" x14ac:dyDescent="0.3">
      <c r="B55" s="12"/>
      <c r="C55" s="52"/>
      <c r="D55" s="19"/>
      <c r="E55" s="20"/>
      <c r="F55" s="347"/>
      <c r="G55" s="32"/>
      <c r="I55" s="209"/>
      <c r="J55" s="44"/>
      <c r="K55" s="44"/>
      <c r="L55" s="44"/>
      <c r="M55" s="44"/>
      <c r="N55" s="44"/>
      <c r="O55" s="44"/>
      <c r="P55" s="313"/>
    </row>
    <row r="56" spans="1:16" ht="13" x14ac:dyDescent="0.25">
      <c r="B56" s="1" t="s">
        <v>2840</v>
      </c>
      <c r="C56" s="50" t="s">
        <v>14223</v>
      </c>
      <c r="D56" s="14" t="s">
        <v>2842</v>
      </c>
      <c r="E56" s="14" t="s">
        <v>1</v>
      </c>
      <c r="F56" s="70" t="s">
        <v>2</v>
      </c>
      <c r="G56" s="18" t="s">
        <v>3</v>
      </c>
      <c r="I56" s="209"/>
      <c r="J56" s="44"/>
      <c r="K56" s="44"/>
      <c r="L56" s="44"/>
      <c r="M56" s="44"/>
      <c r="N56" s="44"/>
      <c r="O56" s="44"/>
      <c r="P56" s="313"/>
    </row>
    <row r="57" spans="1:16" x14ac:dyDescent="0.25">
      <c r="B57" s="348" t="s">
        <v>6970</v>
      </c>
      <c r="C57" s="45" t="str">
        <f>(PROPER(VLOOKUP(B57,'Banco Jul25'!$A:$D,2,FALSE)))</f>
        <v>-</v>
      </c>
      <c r="D57" s="29"/>
      <c r="E57" s="8" t="str">
        <f>IF(LOWER(B57)="cotação",VLOOKUP(C57,COTAÇÃO!$B:$D,2,FALSE),IF(LOWER(B57 )="dep",VLOOKUP(C57,'RESUMO DEP'!$A:$C,2,FALSE),IF(LOWER(B57 )="aux",VLOOKUP(C57,'RESUMO AUX'!$A:$C,2,FALSE),VLOOKUP(B57,'Banco Jul25'!$A:$D,3,FALSE))))</f>
        <v>-</v>
      </c>
      <c r="F57" s="9">
        <f>IF(LOWER(B57)="cotação",VLOOKUP(C57,COTAÇÃO!$B:$D,3,FALSE),IF(LOWER(B57 )="dep",VLOOKUP(C57,'RESUMO DEP'!$A:$C,3,FALSE),IF(LOWER(B57 )="aux",VLOOKUP(C57,'RESUMO AUX'!$A:$C,3,FALSE),VLOOKUP(B57,'Banco Jul25'!$A:$D,4,FALSE))))</f>
        <v>0</v>
      </c>
      <c r="G57" s="10">
        <f>ROUND(F57*D57,2)</f>
        <v>0</v>
      </c>
      <c r="I57" s="209"/>
      <c r="J57" s="44"/>
      <c r="K57" s="44"/>
      <c r="L57" s="44"/>
      <c r="M57" s="44"/>
      <c r="N57" s="44"/>
      <c r="O57" s="44"/>
      <c r="P57" s="313"/>
    </row>
    <row r="58" spans="1:16" x14ac:dyDescent="0.25">
      <c r="B58" s="348" t="s">
        <v>6970</v>
      </c>
      <c r="C58" s="45" t="str">
        <f>(PROPER(VLOOKUP(B58,'Banco Jul25'!$A:$D,2,FALSE)))</f>
        <v>-</v>
      </c>
      <c r="D58" s="29"/>
      <c r="E58" s="8" t="str">
        <f>IF(LOWER(B58)="cotação",VLOOKUP(C58,COTAÇÃO!$B:$D,2,FALSE),IF(LOWER(B58 )="dep",VLOOKUP(C58,'RESUMO DEP'!$A:$C,2,FALSE),IF(LOWER(B58 )="aux",VLOOKUP(C58,'RESUMO AUX'!$A:$C,2,FALSE),VLOOKUP(B58,'Banco Jul25'!$A:$D,3,FALSE))))</f>
        <v>-</v>
      </c>
      <c r="F58" s="9">
        <f>IF(LOWER(B58)="cotação",VLOOKUP(C58,COTAÇÃO!$B:$D,3,FALSE),IF(LOWER(B58 )="dep",VLOOKUP(C58,'RESUMO DEP'!$A:$C,3,FALSE),IF(LOWER(B58 )="aux",VLOOKUP(C58,'RESUMO AUX'!$A:$C,3,FALSE),VLOOKUP(B58,'Banco Jul25'!$A:$D,4,FALSE))))</f>
        <v>0</v>
      </c>
      <c r="G58" s="10">
        <f t="shared" ref="G58:G60" si="4">ROUND(F58*D58,2)</f>
        <v>0</v>
      </c>
      <c r="I58" s="209"/>
      <c r="J58" s="44"/>
      <c r="K58" s="44"/>
      <c r="L58" s="44"/>
      <c r="M58" s="44"/>
      <c r="N58" s="44"/>
      <c r="O58" s="44"/>
      <c r="P58" s="313"/>
    </row>
    <row r="59" spans="1:16" x14ac:dyDescent="0.25">
      <c r="B59" s="348" t="s">
        <v>6970</v>
      </c>
      <c r="C59" s="45" t="str">
        <f>(PROPER(VLOOKUP(B59,'Banco Jul25'!$A:$D,2,FALSE)))</f>
        <v>-</v>
      </c>
      <c r="D59" s="29"/>
      <c r="E59" s="8" t="str">
        <f>IF(LOWER(B59)="cotação",VLOOKUP(C59,COTAÇÃO!$B:$D,2,FALSE),IF(LOWER(B59 )="dep",VLOOKUP(C59,'RESUMO DEP'!$A:$C,2,FALSE),IF(LOWER(B59 )="aux",VLOOKUP(C59,'RESUMO AUX'!$A:$C,2,FALSE),VLOOKUP(B59,'Banco Jul25'!$A:$D,3,FALSE))))</f>
        <v>-</v>
      </c>
      <c r="F59" s="9">
        <f>IF(LOWER(B59)="cotação",VLOOKUP(C59,COTAÇÃO!$B:$D,3,FALSE),IF(LOWER(B59 )="dep",VLOOKUP(C59,'RESUMO DEP'!$A:$C,3,FALSE),IF(LOWER(B59 )="aux",VLOOKUP(C59,'RESUMO AUX'!$A:$C,3,FALSE),VLOOKUP(B59,'Banco Jul25'!$A:$D,4,FALSE))))</f>
        <v>0</v>
      </c>
      <c r="G59" s="10">
        <f t="shared" si="4"/>
        <v>0</v>
      </c>
      <c r="I59" s="209"/>
      <c r="J59" s="44"/>
      <c r="K59" s="44"/>
      <c r="L59" s="44"/>
      <c r="M59" s="44"/>
      <c r="N59" s="44"/>
      <c r="O59" s="44"/>
      <c r="P59" s="313"/>
    </row>
    <row r="60" spans="1:16" x14ac:dyDescent="0.25">
      <c r="B60" s="348" t="s">
        <v>6970</v>
      </c>
      <c r="C60" s="45" t="str">
        <f>(PROPER(VLOOKUP(B60,'Banco Jul25'!$A:$D,2,FALSE)))</f>
        <v>-</v>
      </c>
      <c r="D60" s="29"/>
      <c r="E60" s="8" t="str">
        <f>IF(LOWER(B60)="cotação",VLOOKUP(C60,COTAÇÃO!$B:$D,2,FALSE),IF(LOWER(B60 )="dep",VLOOKUP(C60,'RESUMO DEP'!$A:$C,2,FALSE),IF(LOWER(B60 )="aux",VLOOKUP(C60,'RESUMO AUX'!$A:$C,2,FALSE),VLOOKUP(B60,'Banco Jul25'!$A:$D,3,FALSE))))</f>
        <v>-</v>
      </c>
      <c r="F60" s="9">
        <f>IF(LOWER(B60)="cotação",VLOOKUP(C60,COTAÇÃO!$B:$D,3,FALSE),IF(LOWER(B60 )="dep",VLOOKUP(C60,'RESUMO DEP'!$A:$C,3,FALSE),IF(LOWER(B60 )="aux",VLOOKUP(C60,'RESUMO AUX'!$A:$C,3,FALSE),VLOOKUP(B60,'Banco Jul25'!$A:$D,4,FALSE))))</f>
        <v>0</v>
      </c>
      <c r="G60" s="10">
        <f t="shared" si="4"/>
        <v>0</v>
      </c>
      <c r="I60" s="209"/>
      <c r="J60" s="44"/>
      <c r="K60" s="44"/>
      <c r="L60" s="44"/>
      <c r="M60" s="44"/>
      <c r="N60" s="44"/>
      <c r="O60" s="44"/>
      <c r="P60" s="313"/>
    </row>
    <row r="61" spans="1:16" ht="13" x14ac:dyDescent="0.25">
      <c r="B61" s="11"/>
      <c r="C61" s="205"/>
      <c r="D61" s="206"/>
      <c r="E61" s="207"/>
      <c r="F61" s="208" t="s">
        <v>13087</v>
      </c>
      <c r="G61" s="349">
        <f>ROUND(SUM(G57:G60),2)</f>
        <v>0</v>
      </c>
      <c r="I61" s="209"/>
      <c r="J61" s="44"/>
      <c r="K61" s="44"/>
      <c r="L61" s="44"/>
      <c r="M61" s="44"/>
      <c r="N61" s="44"/>
      <c r="O61" s="44"/>
      <c r="P61" s="313"/>
    </row>
    <row r="62" spans="1:16" ht="13" thickBot="1" x14ac:dyDescent="0.3">
      <c r="B62" s="16"/>
      <c r="C62" s="52"/>
      <c r="D62" s="19"/>
      <c r="E62" s="20"/>
      <c r="F62" s="21"/>
      <c r="G62" s="22"/>
      <c r="I62" s="209"/>
      <c r="J62" s="44"/>
      <c r="K62" s="44"/>
      <c r="L62" s="44"/>
      <c r="M62" s="44"/>
      <c r="N62" s="44"/>
      <c r="O62" s="44"/>
      <c r="P62" s="313"/>
    </row>
    <row r="63" spans="1:16" ht="13.5" thickBot="1" x14ac:dyDescent="0.3">
      <c r="B63" s="204" t="s">
        <v>13086</v>
      </c>
      <c r="C63" s="203"/>
      <c r="D63" s="199"/>
      <c r="E63" s="200"/>
      <c r="F63" s="201"/>
      <c r="G63" s="202"/>
      <c r="I63" s="209"/>
      <c r="J63" s="44"/>
      <c r="K63" s="44"/>
      <c r="L63" s="44"/>
      <c r="M63" s="44"/>
      <c r="N63" s="44"/>
      <c r="O63" s="44"/>
      <c r="P63" s="313"/>
    </row>
    <row r="64" spans="1:16" ht="13" x14ac:dyDescent="0.25">
      <c r="B64" s="358"/>
      <c r="C64" s="359"/>
      <c r="D64" s="360"/>
      <c r="E64" s="361"/>
      <c r="F64" s="362" t="s">
        <v>2841</v>
      </c>
      <c r="G64" s="363">
        <f>G14</f>
        <v>0</v>
      </c>
      <c r="I64" s="209"/>
      <c r="J64" s="44"/>
      <c r="K64" s="44"/>
      <c r="L64" s="44"/>
      <c r="M64" s="44"/>
      <c r="N64" s="44"/>
      <c r="O64" s="44"/>
      <c r="P64" s="313"/>
    </row>
    <row r="65" spans="2:16" ht="13" x14ac:dyDescent="0.25">
      <c r="B65" s="364"/>
      <c r="C65" s="52"/>
      <c r="D65" s="365" t="s">
        <v>2846</v>
      </c>
      <c r="E65" s="352">
        <v>1.72</v>
      </c>
      <c r="F65" s="350" t="s">
        <v>13088</v>
      </c>
      <c r="G65" s="351">
        <f>G64*E65</f>
        <v>0</v>
      </c>
      <c r="I65" s="209"/>
      <c r="J65" s="44"/>
      <c r="K65" s="44"/>
      <c r="L65" s="44"/>
      <c r="M65" s="44"/>
      <c r="N65" s="44"/>
      <c r="O65" s="44"/>
      <c r="P65" s="313"/>
    </row>
    <row r="66" spans="2:16" ht="13" x14ac:dyDescent="0.25">
      <c r="B66" s="364"/>
      <c r="C66" s="52"/>
      <c r="D66" s="198"/>
      <c r="E66" s="353"/>
      <c r="F66" s="350" t="s">
        <v>2843</v>
      </c>
      <c r="G66" s="351">
        <f>G34</f>
        <v>0</v>
      </c>
      <c r="I66" s="209"/>
      <c r="J66" s="44"/>
      <c r="K66" s="44"/>
      <c r="L66" s="44"/>
      <c r="M66" s="44"/>
      <c r="N66" s="44"/>
      <c r="O66" s="44"/>
      <c r="P66" s="313"/>
    </row>
    <row r="67" spans="2:16" ht="13" x14ac:dyDescent="0.25">
      <c r="B67" s="364"/>
      <c r="C67" s="52"/>
      <c r="D67" s="198"/>
      <c r="E67" s="353"/>
      <c r="F67" s="350" t="s">
        <v>2844</v>
      </c>
      <c r="G67" s="351">
        <f>G47</f>
        <v>0</v>
      </c>
      <c r="I67" s="209"/>
      <c r="J67" s="44"/>
      <c r="K67" s="44"/>
      <c r="L67" s="44"/>
      <c r="M67" s="44"/>
      <c r="N67" s="44"/>
      <c r="O67" s="44"/>
      <c r="P67" s="313"/>
    </row>
    <row r="68" spans="2:16" ht="13" x14ac:dyDescent="0.25">
      <c r="B68" s="364"/>
      <c r="C68" s="52"/>
      <c r="D68" s="365" t="s">
        <v>2847</v>
      </c>
      <c r="E68" s="352">
        <v>0.28000000000000003</v>
      </c>
      <c r="F68" s="350" t="s">
        <v>2847</v>
      </c>
      <c r="G68" s="351">
        <f>E68*SUM(G64:G67)</f>
        <v>0</v>
      </c>
      <c r="I68" s="209"/>
      <c r="J68" s="44"/>
      <c r="K68" s="44"/>
      <c r="L68" s="44"/>
      <c r="M68" s="44"/>
      <c r="N68" s="44"/>
      <c r="O68" s="44"/>
      <c r="P68" s="313"/>
    </row>
    <row r="69" spans="2:16" ht="13" x14ac:dyDescent="0.25">
      <c r="B69" s="364"/>
      <c r="C69" s="52"/>
      <c r="E69" s="354"/>
      <c r="F69" s="350" t="s">
        <v>2845</v>
      </c>
      <c r="G69" s="351">
        <f>G54</f>
        <v>0</v>
      </c>
      <c r="I69" s="209"/>
      <c r="J69" s="44"/>
      <c r="K69" s="44"/>
      <c r="L69" s="44"/>
      <c r="M69" s="44"/>
      <c r="N69" s="44"/>
      <c r="O69" s="44"/>
      <c r="P69" s="313"/>
    </row>
    <row r="70" spans="2:16" ht="13" x14ac:dyDescent="0.25">
      <c r="B70" s="364"/>
      <c r="C70" s="52"/>
      <c r="E70" s="354"/>
      <c r="F70" s="350" t="s">
        <v>14224</v>
      </c>
      <c r="G70" s="351">
        <f>G61</f>
        <v>0</v>
      </c>
      <c r="I70" s="209"/>
      <c r="J70" s="44"/>
      <c r="K70" s="44"/>
      <c r="L70" s="44"/>
      <c r="M70" s="44"/>
      <c r="N70" s="44"/>
      <c r="O70" s="44"/>
      <c r="P70" s="313"/>
    </row>
    <row r="71" spans="2:16" ht="13" x14ac:dyDescent="0.25">
      <c r="B71" s="364"/>
      <c r="C71" s="52"/>
      <c r="D71" s="365" t="s">
        <v>14225</v>
      </c>
      <c r="E71" s="352">
        <v>0.13</v>
      </c>
      <c r="F71" s="350" t="s">
        <v>14225</v>
      </c>
      <c r="G71" s="351">
        <f>G70*E71</f>
        <v>0</v>
      </c>
      <c r="I71" s="209"/>
      <c r="J71" s="44"/>
      <c r="K71" s="44"/>
      <c r="L71" s="44"/>
      <c r="M71" s="44"/>
      <c r="N71" s="44"/>
      <c r="O71" s="44"/>
      <c r="P71" s="313"/>
    </row>
    <row r="72" spans="2:16" ht="13" x14ac:dyDescent="0.25">
      <c r="B72" s="364"/>
      <c r="C72" s="52"/>
      <c r="E72" s="354"/>
      <c r="F72" s="355" t="s">
        <v>13090</v>
      </c>
      <c r="G72" s="351">
        <f>G23</f>
        <v>0</v>
      </c>
      <c r="I72" s="209"/>
      <c r="J72" s="44"/>
      <c r="K72" s="44"/>
      <c r="L72" s="44"/>
      <c r="M72" s="44"/>
      <c r="N72" s="44"/>
      <c r="O72" s="44"/>
      <c r="P72" s="313"/>
    </row>
    <row r="73" spans="2:16" ht="13" x14ac:dyDescent="0.25">
      <c r="B73" s="364"/>
      <c r="C73" s="52"/>
      <c r="D73" s="365" t="s">
        <v>2848</v>
      </c>
      <c r="E73" s="352">
        <v>0</v>
      </c>
      <c r="F73" s="356" t="s">
        <v>13089</v>
      </c>
      <c r="G73" s="351">
        <f>E73*SUM(G64:G72)</f>
        <v>0</v>
      </c>
      <c r="I73" s="209"/>
      <c r="J73" s="44"/>
      <c r="K73" s="44"/>
      <c r="L73" s="44"/>
      <c r="M73" s="44"/>
      <c r="N73" s="44"/>
      <c r="O73" s="44"/>
      <c r="P73" s="313"/>
    </row>
    <row r="74" spans="2:16" ht="15" thickBot="1" x14ac:dyDescent="0.3">
      <c r="B74" s="12"/>
      <c r="C74" s="366"/>
      <c r="D74" s="367"/>
      <c r="E74" s="368"/>
      <c r="F74" s="369" t="s">
        <v>2849</v>
      </c>
      <c r="G74" s="357">
        <f>SUM(G64:G73)</f>
        <v>0</v>
      </c>
      <c r="I74" s="314"/>
      <c r="J74" s="315"/>
      <c r="K74" s="315"/>
      <c r="L74" s="315"/>
      <c r="M74" s="315"/>
      <c r="N74" s="315"/>
      <c r="O74" s="315"/>
      <c r="P74" s="316"/>
    </row>
    <row r="75" spans="2:16" x14ac:dyDescent="0.25">
      <c r="B75" s="370" t="s">
        <v>14388</v>
      </c>
    </row>
    <row r="76" spans="2:16" x14ac:dyDescent="0.25">
      <c r="B76" s="370">
        <f>COUNT(B8:B60)</f>
        <v>0</v>
      </c>
    </row>
    <row r="77" spans="2:16" x14ac:dyDescent="0.25">
      <c r="B77" s="371" t="s">
        <v>2849</v>
      </c>
    </row>
    <row r="78" spans="2:16" x14ac:dyDescent="0.25">
      <c r="B78" s="370">
        <f>B80</f>
        <v>0</v>
      </c>
    </row>
    <row r="79" spans="2:16" x14ac:dyDescent="0.25">
      <c r="B79" s="371" t="s">
        <v>14389</v>
      </c>
    </row>
    <row r="80" spans="2:16" ht="13.5" thickBot="1" x14ac:dyDescent="0.3">
      <c r="B80" s="372">
        <f>COUNTIFS(B7:B60,"&lt;&gt;*dep*",B7:B60,"&lt;&gt;*aux*",B7:B60,"&lt;&gt;Composição",B7:B60,"&lt;&gt;Cotação",B7:B60,"&lt;&gt;" &amp;".",B7:B60,"&lt;&gt;" &amp;"",B7:B60,"&lt;&gt;Código")</f>
        <v>0</v>
      </c>
    </row>
  </sheetData>
  <mergeCells count="9">
    <mergeCell ref="C24:F24"/>
    <mergeCell ref="C34:F34"/>
    <mergeCell ref="C47:F47"/>
    <mergeCell ref="B1:B2"/>
    <mergeCell ref="C1:G1"/>
    <mergeCell ref="C4:F4"/>
    <mergeCell ref="C5:F5"/>
    <mergeCell ref="C14:F14"/>
    <mergeCell ref="C23:F23"/>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2" r:id="rId4" name="Button 2">
              <controlPr defaultSize="0" print="0" autoFill="0" autoPict="0" macro="[0]!Enviar_para_resumoaux">
                <anchor moveWithCells="1" sizeWithCells="1">
                  <from>
                    <xdr:col>8</xdr:col>
                    <xdr:colOff>247650</xdr:colOff>
                    <xdr:row>0</xdr:row>
                    <xdr:rowOff>260350</xdr:rowOff>
                  </from>
                  <to>
                    <xdr:col>8</xdr:col>
                    <xdr:colOff>1504950</xdr:colOff>
                    <xdr:row>3</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D14A-E27F-4B1C-BEED-C3B4C80D55C2}">
  <sheetPr codeName="Planilha4">
    <tabColor theme="1"/>
  </sheetPr>
  <dimension ref="A1:E68"/>
  <sheetViews>
    <sheetView workbookViewId="0">
      <selection activeCell="N23" sqref="N23"/>
    </sheetView>
  </sheetViews>
  <sheetFormatPr defaultRowHeight="12.5" x14ac:dyDescent="0.25"/>
  <cols>
    <col min="1" max="2" width="9.1796875" style="23"/>
    <col min="3" max="3" width="11.1796875" style="23" customWidth="1"/>
    <col min="4" max="4" width="10.54296875" style="23" bestFit="1" customWidth="1"/>
    <col min="5" max="5" width="19.54296875" style="194" customWidth="1"/>
  </cols>
  <sheetData>
    <row r="1" spans="1:5" ht="13" x14ac:dyDescent="0.25">
      <c r="B1" s="55" t="s">
        <v>11421</v>
      </c>
      <c r="C1" s="55" t="s">
        <v>11422</v>
      </c>
      <c r="D1" s="55" t="s">
        <v>11423</v>
      </c>
      <c r="E1" s="57" t="s">
        <v>11419</v>
      </c>
    </row>
    <row r="2" spans="1:5" ht="13" x14ac:dyDescent="0.25">
      <c r="B2" s="54" t="s">
        <v>10048</v>
      </c>
      <c r="C2" s="91">
        <v>45597</v>
      </c>
      <c r="D2" s="54">
        <v>704.53409999999997</v>
      </c>
      <c r="E2" s="57"/>
    </row>
    <row r="3" spans="1:5" ht="13" x14ac:dyDescent="0.25">
      <c r="B3" s="54" t="s">
        <v>10048</v>
      </c>
      <c r="C3" s="91">
        <v>45566</v>
      </c>
      <c r="D3" s="54">
        <v>696.36300000000006</v>
      </c>
      <c r="E3" s="57"/>
    </row>
    <row r="4" spans="1:5" ht="14.5" x14ac:dyDescent="0.25">
      <c r="A4" s="59" t="s">
        <v>10047</v>
      </c>
      <c r="B4" s="54" t="s">
        <v>10048</v>
      </c>
      <c r="C4" s="91">
        <v>45536</v>
      </c>
      <c r="D4" s="92">
        <v>690.81849999999997</v>
      </c>
      <c r="E4" s="90"/>
    </row>
    <row r="5" spans="1:5" x14ac:dyDescent="0.25">
      <c r="B5" s="54" t="s">
        <v>10048</v>
      </c>
      <c r="C5" s="91">
        <v>45505</v>
      </c>
      <c r="D5" s="92">
        <v>689.57929999999999</v>
      </c>
      <c r="E5" s="90"/>
    </row>
    <row r="6" spans="1:5" x14ac:dyDescent="0.25">
      <c r="B6" s="54" t="s">
        <v>10048</v>
      </c>
      <c r="C6" s="91">
        <v>45474</v>
      </c>
      <c r="D6" s="92">
        <v>688.31349999999998</v>
      </c>
      <c r="E6" s="90"/>
    </row>
    <row r="7" spans="1:5" ht="13" x14ac:dyDescent="0.25">
      <c r="B7" s="54" t="s">
        <v>10048</v>
      </c>
      <c r="C7" s="91">
        <v>45444</v>
      </c>
      <c r="D7" s="92">
        <v>687.91930000000002</v>
      </c>
      <c r="E7" s="57"/>
    </row>
    <row r="8" spans="1:5" x14ac:dyDescent="0.25">
      <c r="B8" s="54" t="s">
        <v>10048</v>
      </c>
      <c r="C8" s="91">
        <v>45413</v>
      </c>
      <c r="D8" s="92">
        <v>686.12099999999998</v>
      </c>
      <c r="E8" s="90"/>
    </row>
    <row r="9" spans="1:5" ht="13" x14ac:dyDescent="0.25">
      <c r="B9" s="54" t="s">
        <v>10048</v>
      </c>
      <c r="C9" s="91">
        <v>45383</v>
      </c>
      <c r="D9" s="54">
        <v>685.48069999999996</v>
      </c>
      <c r="E9" s="57"/>
    </row>
    <row r="10" spans="1:5" ht="13" x14ac:dyDescent="0.25">
      <c r="B10" s="54" t="s">
        <v>10048</v>
      </c>
      <c r="C10" s="91">
        <v>45352</v>
      </c>
      <c r="D10" s="54">
        <v>683.22270000000003</v>
      </c>
      <c r="E10" s="57"/>
    </row>
    <row r="11" spans="1:5" ht="13" x14ac:dyDescent="0.25">
      <c r="B11" s="54" t="s">
        <v>10048</v>
      </c>
      <c r="C11" s="91">
        <v>45323</v>
      </c>
      <c r="D11" s="54">
        <v>681.44960000000003</v>
      </c>
      <c r="E11" s="57"/>
    </row>
    <row r="12" spans="1:5" ht="13" x14ac:dyDescent="0.25">
      <c r="B12" s="54" t="s">
        <v>10048</v>
      </c>
      <c r="C12" s="91">
        <v>45292</v>
      </c>
      <c r="D12" s="54">
        <v>678.34339999999997</v>
      </c>
      <c r="E12" s="57"/>
    </row>
    <row r="13" spans="1:5" ht="13" x14ac:dyDescent="0.25">
      <c r="B13" s="54" t="s">
        <v>10048</v>
      </c>
      <c r="C13" s="91">
        <v>45261</v>
      </c>
      <c r="D13" s="54">
        <v>675.26760000000002</v>
      </c>
      <c r="E13" s="57"/>
    </row>
    <row r="14" spans="1:5" ht="13" x14ac:dyDescent="0.25">
      <c r="B14" s="54" t="s">
        <v>10048</v>
      </c>
      <c r="C14" s="91">
        <v>45231</v>
      </c>
      <c r="D14" s="54">
        <v>672.69449999999995</v>
      </c>
      <c r="E14" s="57"/>
    </row>
    <row r="15" spans="1:5" ht="13" x14ac:dyDescent="0.25">
      <c r="B15" s="54" t="s">
        <v>10048</v>
      </c>
      <c r="C15" s="91">
        <v>45200</v>
      </c>
      <c r="D15" s="92">
        <v>669.78899999999999</v>
      </c>
      <c r="E15" s="57"/>
    </row>
    <row r="16" spans="1:5" ht="13" x14ac:dyDescent="0.25">
      <c r="B16" s="54" t="s">
        <v>10048</v>
      </c>
      <c r="C16" s="91">
        <v>45170</v>
      </c>
      <c r="D16" s="54">
        <v>667.79759999999999</v>
      </c>
      <c r="E16" s="57"/>
    </row>
    <row r="17" spans="2:5" ht="13" x14ac:dyDescent="0.25">
      <c r="B17" s="54" t="s">
        <v>10048</v>
      </c>
      <c r="C17" s="91">
        <v>45139</v>
      </c>
      <c r="D17" s="92">
        <v>665.86389999999994</v>
      </c>
      <c r="E17" s="57"/>
    </row>
    <row r="18" spans="2:5" ht="13" x14ac:dyDescent="0.25">
      <c r="B18" s="54" t="s">
        <v>10048</v>
      </c>
      <c r="C18" s="91">
        <v>45108</v>
      </c>
      <c r="D18" s="92">
        <v>667.19029999999998</v>
      </c>
      <c r="E18" s="57"/>
    </row>
    <row r="19" spans="2:5" ht="13" x14ac:dyDescent="0.25">
      <c r="B19" s="54" t="s">
        <v>10048</v>
      </c>
      <c r="C19" s="91">
        <v>45078</v>
      </c>
      <c r="D19" s="92">
        <v>668.10630000000003</v>
      </c>
      <c r="E19" s="57"/>
    </row>
    <row r="20" spans="2:5" ht="13" x14ac:dyDescent="0.25">
      <c r="B20" s="54" t="s">
        <v>10048</v>
      </c>
      <c r="C20" s="91">
        <v>45047</v>
      </c>
      <c r="D20" s="92">
        <v>668.33690000000001</v>
      </c>
      <c r="E20" s="57"/>
    </row>
    <row r="21" spans="2:5" ht="13" x14ac:dyDescent="0.25">
      <c r="B21" s="54" t="s">
        <v>10048</v>
      </c>
      <c r="C21" s="91">
        <v>45017</v>
      </c>
      <c r="D21" s="92">
        <v>666.99950000000001</v>
      </c>
      <c r="E21" s="57"/>
    </row>
    <row r="22" spans="2:5" ht="13" x14ac:dyDescent="0.25">
      <c r="B22" s="54" t="s">
        <v>10048</v>
      </c>
      <c r="C22" s="91">
        <v>44986</v>
      </c>
      <c r="D22" s="92">
        <v>664.13509999999997</v>
      </c>
      <c r="E22" s="57"/>
    </row>
    <row r="23" spans="2:5" ht="13" x14ac:dyDescent="0.25">
      <c r="B23" s="54" t="s">
        <v>10048</v>
      </c>
      <c r="C23" s="91">
        <v>44958</v>
      </c>
      <c r="D23" s="92">
        <v>661.5788</v>
      </c>
      <c r="E23" s="57"/>
    </row>
    <row r="24" spans="2:5" ht="13" x14ac:dyDescent="0.25">
      <c r="B24" s="54" t="s">
        <v>10048</v>
      </c>
      <c r="C24" s="91">
        <v>44927</v>
      </c>
      <c r="D24" s="92">
        <v>658.74090000000001</v>
      </c>
      <c r="E24" s="57"/>
    </row>
    <row r="25" spans="2:5" ht="13" x14ac:dyDescent="0.25">
      <c r="B25" s="54" t="s">
        <v>10048</v>
      </c>
      <c r="C25" s="195">
        <v>44896</v>
      </c>
      <c r="D25" s="196">
        <v>654.64279999999997</v>
      </c>
      <c r="E25" s="57"/>
    </row>
    <row r="26" spans="2:5" ht="13" x14ac:dyDescent="0.25">
      <c r="B26" s="54" t="s">
        <v>10048</v>
      </c>
      <c r="C26" s="195">
        <v>44866</v>
      </c>
      <c r="D26" s="196">
        <v>651.15530000000001</v>
      </c>
      <c r="E26" s="57"/>
    </row>
    <row r="27" spans="2:5" ht="13" x14ac:dyDescent="0.25">
      <c r="B27" s="54" t="s">
        <v>10048</v>
      </c>
      <c r="C27" s="195">
        <v>44835</v>
      </c>
      <c r="D27" s="196">
        <v>648.08979999999997</v>
      </c>
      <c r="E27" s="57"/>
    </row>
    <row r="28" spans="2:5" ht="13" x14ac:dyDescent="0.25">
      <c r="B28" s="54" t="s">
        <v>10048</v>
      </c>
      <c r="C28" s="195">
        <v>44805</v>
      </c>
      <c r="D28" s="196">
        <v>645.17039999999997</v>
      </c>
      <c r="E28" s="57"/>
    </row>
    <row r="29" spans="2:5" ht="13" x14ac:dyDescent="0.25">
      <c r="B29" s="54" t="s">
        <v>10048</v>
      </c>
      <c r="C29" s="195">
        <v>44774</v>
      </c>
      <c r="D29" s="196">
        <v>644.41390000000001</v>
      </c>
      <c r="E29" s="57"/>
    </row>
    <row r="30" spans="2:5" ht="13" x14ac:dyDescent="0.25">
      <c r="B30" s="54" t="s">
        <v>10048</v>
      </c>
      <c r="C30" s="195">
        <v>44743</v>
      </c>
      <c r="D30" s="196">
        <v>643.65689999999995</v>
      </c>
      <c r="E30" s="57"/>
    </row>
    <row r="31" spans="2:5" ht="13" x14ac:dyDescent="0.25">
      <c r="B31" s="54" t="s">
        <v>10048</v>
      </c>
      <c r="C31" s="195">
        <v>44713</v>
      </c>
      <c r="D31" s="196">
        <v>642.63189999999997</v>
      </c>
      <c r="E31" s="57"/>
    </row>
    <row r="32" spans="2:5" ht="13" x14ac:dyDescent="0.25">
      <c r="B32" s="54" t="s">
        <v>10048</v>
      </c>
      <c r="C32" s="195">
        <v>44682</v>
      </c>
      <c r="D32" s="196">
        <v>640.84270000000004</v>
      </c>
      <c r="E32" s="57"/>
    </row>
    <row r="33" spans="1:5" ht="13" x14ac:dyDescent="0.25">
      <c r="B33" s="54" t="s">
        <v>10048</v>
      </c>
      <c r="C33" s="91">
        <v>44652</v>
      </c>
      <c r="D33" s="92">
        <v>638.15219999999999</v>
      </c>
      <c r="E33" s="57"/>
    </row>
    <row r="34" spans="1:5" ht="13" x14ac:dyDescent="0.25">
      <c r="B34" s="54" t="s">
        <v>10048</v>
      </c>
      <c r="C34" s="91">
        <v>44621</v>
      </c>
      <c r="D34" s="92">
        <v>628.00800000000004</v>
      </c>
      <c r="E34" s="57"/>
    </row>
    <row r="35" spans="1:5" ht="13" x14ac:dyDescent="0.25">
      <c r="B35" s="54" t="s">
        <v>10048</v>
      </c>
      <c r="C35" s="91">
        <v>44593</v>
      </c>
      <c r="D35" s="92">
        <v>620.05830000000003</v>
      </c>
      <c r="E35" s="57"/>
    </row>
    <row r="36" spans="1:5" ht="13" x14ac:dyDescent="0.25">
      <c r="B36" s="54" t="s">
        <v>10048</v>
      </c>
      <c r="C36" s="91">
        <v>44562</v>
      </c>
      <c r="D36" s="92">
        <v>614.52449999999999</v>
      </c>
      <c r="E36" s="57"/>
    </row>
    <row r="37" spans="1:5" ht="13" x14ac:dyDescent="0.25">
      <c r="B37" s="54" t="s">
        <v>10048</v>
      </c>
      <c r="C37" s="91">
        <v>44531</v>
      </c>
      <c r="D37" s="92">
        <v>610.00429999999994</v>
      </c>
      <c r="E37" s="57"/>
    </row>
    <row r="38" spans="1:5" ht="13" x14ac:dyDescent="0.25">
      <c r="B38" s="54" t="s">
        <v>10048</v>
      </c>
      <c r="C38" s="91">
        <v>44501</v>
      </c>
      <c r="D38" s="92">
        <v>606.53009999999995</v>
      </c>
      <c r="E38" s="57"/>
    </row>
    <row r="39" spans="1:5" ht="13" x14ac:dyDescent="0.25">
      <c r="B39" s="54" t="s">
        <v>10048</v>
      </c>
      <c r="C39" s="91">
        <v>44470</v>
      </c>
      <c r="D39" s="92">
        <v>602.19849999999997</v>
      </c>
      <c r="E39" s="57"/>
    </row>
    <row r="40" spans="1:5" ht="13" x14ac:dyDescent="0.25">
      <c r="B40" s="54" t="s">
        <v>10048</v>
      </c>
      <c r="C40" s="91">
        <v>44440</v>
      </c>
      <c r="D40" s="92">
        <v>596.2627</v>
      </c>
      <c r="E40" s="57"/>
    </row>
    <row r="41" spans="1:5" ht="13" x14ac:dyDescent="0.25">
      <c r="B41" s="54" t="s">
        <v>10048</v>
      </c>
      <c r="C41" s="91">
        <v>44409</v>
      </c>
      <c r="D41" s="92">
        <v>589.62009999999998</v>
      </c>
      <c r="E41" s="57"/>
    </row>
    <row r="42" spans="1:5" ht="13" x14ac:dyDescent="0.25">
      <c r="B42" s="54" t="s">
        <v>10048</v>
      </c>
      <c r="C42" s="91">
        <v>44378</v>
      </c>
      <c r="D42" s="92">
        <v>581.27239999999995</v>
      </c>
      <c r="E42" s="57"/>
    </row>
    <row r="43" spans="1:5" ht="13" x14ac:dyDescent="0.25">
      <c r="B43" s="54" t="s">
        <v>10048</v>
      </c>
      <c r="C43" s="91">
        <v>44348</v>
      </c>
      <c r="D43" s="92">
        <v>575.37819999999999</v>
      </c>
      <c r="E43" s="57"/>
    </row>
    <row r="44" spans="1:5" x14ac:dyDescent="0.25">
      <c r="B44" s="54" t="s">
        <v>10048</v>
      </c>
      <c r="C44" s="91">
        <v>44317</v>
      </c>
      <c r="D44" s="92">
        <v>570.77949999999998</v>
      </c>
      <c r="E44" s="90"/>
    </row>
    <row r="45" spans="1:5" x14ac:dyDescent="0.25">
      <c r="B45" s="54" t="s">
        <v>10048</v>
      </c>
      <c r="C45" s="91">
        <v>44287</v>
      </c>
      <c r="D45" s="92">
        <v>568.44370000000004</v>
      </c>
      <c r="E45" s="193"/>
    </row>
    <row r="46" spans="1:5" x14ac:dyDescent="0.25">
      <c r="B46" s="54" t="s">
        <v>10048</v>
      </c>
      <c r="C46" s="91">
        <v>44256</v>
      </c>
      <c r="D46" s="92">
        <v>565.96199999999999</v>
      </c>
      <c r="E46" s="193"/>
    </row>
    <row r="47" spans="1:5" x14ac:dyDescent="0.25">
      <c r="B47" s="60" t="s">
        <v>10048</v>
      </c>
      <c r="C47" s="61">
        <v>44228</v>
      </c>
      <c r="D47" s="62">
        <v>561.97919999999999</v>
      </c>
      <c r="E47" s="63"/>
    </row>
    <row r="48" spans="1:5" x14ac:dyDescent="0.25">
      <c r="A48"/>
      <c r="B48" s="60" t="s">
        <v>10048</v>
      </c>
      <c r="C48" s="61">
        <v>44197</v>
      </c>
      <c r="D48" s="62">
        <v>560.7165</v>
      </c>
      <c r="E48" s="63"/>
    </row>
    <row r="49" spans="1:5" x14ac:dyDescent="0.25">
      <c r="A49"/>
      <c r="B49" s="60" t="s">
        <v>10048</v>
      </c>
      <c r="C49" s="61">
        <v>44166</v>
      </c>
      <c r="D49" s="62">
        <v>555.92060000000004</v>
      </c>
      <c r="E49" s="63"/>
    </row>
    <row r="50" spans="1:5" x14ac:dyDescent="0.25">
      <c r="A50"/>
      <c r="B50" s="60" t="s">
        <v>10048</v>
      </c>
      <c r="C50" s="61">
        <v>44136</v>
      </c>
      <c r="D50" s="62">
        <v>551.58950000000004</v>
      </c>
      <c r="E50" s="63"/>
    </row>
    <row r="51" spans="1:5" ht="14.5" x14ac:dyDescent="0.25">
      <c r="A51" s="69"/>
      <c r="B51" s="60" t="s">
        <v>10048</v>
      </c>
      <c r="C51" s="61">
        <v>44105</v>
      </c>
      <c r="D51" s="62">
        <v>545.95740000000001</v>
      </c>
      <c r="E51" s="63"/>
    </row>
    <row r="52" spans="1:5" ht="14.5" x14ac:dyDescent="0.25">
      <c r="A52" s="69"/>
      <c r="B52" s="60" t="s">
        <v>10048</v>
      </c>
      <c r="C52" s="61">
        <v>44075</v>
      </c>
      <c r="D52" s="62">
        <v>539.53049999999996</v>
      </c>
      <c r="E52" s="63"/>
    </row>
    <row r="53" spans="1:5" ht="14.5" x14ac:dyDescent="0.25">
      <c r="A53" s="69"/>
      <c r="B53" s="60" t="s">
        <v>10048</v>
      </c>
      <c r="C53" s="61">
        <v>44044</v>
      </c>
      <c r="D53" s="62">
        <v>533.55359999999996</v>
      </c>
      <c r="E53" s="63"/>
    </row>
    <row r="54" spans="1:5" ht="14.5" x14ac:dyDescent="0.25">
      <c r="A54" s="69"/>
      <c r="B54" s="60" t="s">
        <v>10048</v>
      </c>
      <c r="C54" s="61">
        <v>44013</v>
      </c>
      <c r="D54" s="62">
        <v>526.08529999999996</v>
      </c>
      <c r="E54" s="63"/>
    </row>
    <row r="55" spans="1:5" ht="14.5" x14ac:dyDescent="0.25">
      <c r="A55" s="69"/>
      <c r="B55" s="60" t="s">
        <v>10048</v>
      </c>
      <c r="C55" s="61">
        <v>43983</v>
      </c>
      <c r="D55" s="62">
        <v>526.08529999999996</v>
      </c>
      <c r="E55" s="63"/>
    </row>
    <row r="56" spans="1:5" ht="14.5" x14ac:dyDescent="0.25">
      <c r="A56" s="69"/>
      <c r="B56" s="60" t="s">
        <v>10048</v>
      </c>
      <c r="C56" s="61">
        <v>43952</v>
      </c>
      <c r="D56" s="62">
        <v>526.08529999999996</v>
      </c>
      <c r="E56" s="63"/>
    </row>
    <row r="57" spans="1:5" ht="14.5" x14ac:dyDescent="0.25">
      <c r="A57" s="69"/>
      <c r="B57" s="60" t="s">
        <v>10048</v>
      </c>
      <c r="C57" s="61">
        <v>43891</v>
      </c>
      <c r="D57" s="62">
        <v>528.9701</v>
      </c>
      <c r="E57" s="63"/>
    </row>
    <row r="58" spans="1:5" ht="14.5" x14ac:dyDescent="0.25">
      <c r="A58" s="69"/>
      <c r="B58" s="60" t="s">
        <v>10048</v>
      </c>
      <c r="C58" s="61">
        <v>43862</v>
      </c>
      <c r="D58" s="62">
        <v>528.43380000000002</v>
      </c>
      <c r="E58" s="63"/>
    </row>
    <row r="59" spans="1:5" ht="14.5" x14ac:dyDescent="0.25">
      <c r="A59" s="69"/>
      <c r="B59" s="60" t="s">
        <v>10048</v>
      </c>
      <c r="C59" s="61">
        <v>43831</v>
      </c>
      <c r="D59" s="62">
        <v>527.87369999999999</v>
      </c>
      <c r="E59" s="63"/>
    </row>
    <row r="60" spans="1:5" ht="14.5" x14ac:dyDescent="0.25">
      <c r="A60" s="69"/>
      <c r="B60" s="60" t="s">
        <v>10048</v>
      </c>
      <c r="C60" s="61">
        <v>43770</v>
      </c>
      <c r="D60" s="62">
        <v>521.46389999999997</v>
      </c>
      <c r="E60" s="63"/>
    </row>
    <row r="61" spans="1:5" ht="14.5" x14ac:dyDescent="0.25">
      <c r="A61" s="69"/>
      <c r="B61" s="60" t="s">
        <v>10048</v>
      </c>
      <c r="C61" s="61">
        <v>43739</v>
      </c>
      <c r="D61" s="62">
        <v>517.93050000000005</v>
      </c>
      <c r="E61" s="63"/>
    </row>
    <row r="62" spans="1:5" ht="14.5" x14ac:dyDescent="0.25">
      <c r="A62" s="69"/>
      <c r="B62" s="60" t="s">
        <v>10048</v>
      </c>
      <c r="C62" s="61">
        <v>43678</v>
      </c>
      <c r="D62" s="62">
        <v>517.07270000000005</v>
      </c>
      <c r="E62" s="63"/>
    </row>
    <row r="63" spans="1:5" x14ac:dyDescent="0.25">
      <c r="A63" s="44"/>
      <c r="B63" s="60" t="s">
        <v>10048</v>
      </c>
      <c r="C63" s="61">
        <v>43586</v>
      </c>
      <c r="D63" s="62">
        <v>513.83600000000001</v>
      </c>
      <c r="E63" s="63"/>
    </row>
    <row r="64" spans="1:5" x14ac:dyDescent="0.25">
      <c r="A64" s="44"/>
      <c r="B64" s="60" t="s">
        <v>10048</v>
      </c>
      <c r="C64" s="61">
        <v>43525</v>
      </c>
      <c r="D64" s="62">
        <v>512.45370000000003</v>
      </c>
      <c r="E64" s="63"/>
    </row>
    <row r="65" spans="1:5" x14ac:dyDescent="0.25">
      <c r="A65" s="44"/>
      <c r="B65" s="60" t="s">
        <v>10048</v>
      </c>
      <c r="C65" s="61">
        <v>43466</v>
      </c>
      <c r="D65" s="62">
        <v>507.09429999999998</v>
      </c>
      <c r="E65" s="63"/>
    </row>
    <row r="66" spans="1:5" x14ac:dyDescent="0.25">
      <c r="A66" s="44"/>
      <c r="B66" s="60" t="s">
        <v>10048</v>
      </c>
      <c r="C66" s="61">
        <v>43252</v>
      </c>
      <c r="D66" s="62">
        <v>495.41730000000001</v>
      </c>
      <c r="E66" s="63"/>
    </row>
    <row r="67" spans="1:5" x14ac:dyDescent="0.25">
      <c r="A67" s="44"/>
      <c r="B67" s="60" t="s">
        <v>10048</v>
      </c>
      <c r="C67" s="61">
        <v>43160</v>
      </c>
      <c r="D67" s="62">
        <v>490.46260000000001</v>
      </c>
      <c r="E67" s="63"/>
    </row>
    <row r="68" spans="1:5" x14ac:dyDescent="0.25">
      <c r="A68"/>
      <c r="B68" s="60" t="s">
        <v>10048</v>
      </c>
      <c r="C68" s="61">
        <v>43800</v>
      </c>
      <c r="D68" s="62">
        <v>526.36410000000001</v>
      </c>
      <c r="E68" s="63"/>
    </row>
  </sheetData>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7">
    <tabColor theme="1"/>
    <pageSetUpPr fitToPage="1"/>
  </sheetPr>
  <dimension ref="A1:R56"/>
  <sheetViews>
    <sheetView zoomScale="70" zoomScaleNormal="70" workbookViewId="0">
      <selection activeCell="R15" sqref="R15"/>
    </sheetView>
  </sheetViews>
  <sheetFormatPr defaultRowHeight="12.5" x14ac:dyDescent="0.25"/>
  <cols>
    <col min="1" max="1" width="8.81640625" style="107"/>
    <col min="2" max="2" width="9.1796875" style="107" customWidth="1"/>
    <col min="3" max="3" width="14" style="107" customWidth="1"/>
    <col min="4" max="7" width="8.81640625" style="107"/>
    <col min="8" max="8" width="17.81640625" style="107" bestFit="1" customWidth="1"/>
    <col min="9" max="9" width="8.81640625" style="107"/>
    <col min="10" max="10" width="9.26953125" style="107" bestFit="1" customWidth="1"/>
    <col min="11" max="11" width="8.26953125" style="106" customWidth="1"/>
    <col min="12" max="12" width="12.453125" style="107" customWidth="1"/>
    <col min="13" max="13" width="41.26953125" style="106" customWidth="1"/>
    <col min="14" max="14" width="6" style="106" bestFit="1" customWidth="1"/>
    <col min="15" max="16" width="10.81640625" style="107" bestFit="1" customWidth="1"/>
    <col min="17" max="17" width="16.54296875" style="107" customWidth="1"/>
    <col min="18" max="18" width="16.453125" style="107" bestFit="1" customWidth="1"/>
    <col min="19" max="266" width="8.81640625" style="107"/>
    <col min="267" max="267" width="2.453125" style="107" customWidth="1"/>
    <col min="268" max="268" width="42.7265625" style="107" bestFit="1" customWidth="1"/>
    <col min="269" max="270" width="15.7265625" style="107" customWidth="1"/>
    <col min="271" max="271" width="8.81640625" style="107"/>
    <col min="272" max="272" width="10.81640625" style="107" bestFit="1" customWidth="1"/>
    <col min="273" max="522" width="8.81640625" style="107"/>
    <col min="523" max="523" width="2.453125" style="107" customWidth="1"/>
    <col min="524" max="524" width="42.7265625" style="107" bestFit="1" customWidth="1"/>
    <col min="525" max="526" width="15.7265625" style="107" customWidth="1"/>
    <col min="527" max="527" width="8.81640625" style="107"/>
    <col min="528" max="528" width="10.81640625" style="107" bestFit="1" customWidth="1"/>
    <col min="529" max="778" width="8.81640625" style="107"/>
    <col min="779" max="779" width="2.453125" style="107" customWidth="1"/>
    <col min="780" max="780" width="42.7265625" style="107" bestFit="1" customWidth="1"/>
    <col min="781" max="782" width="15.7265625" style="107" customWidth="1"/>
    <col min="783" max="783" width="8.81640625" style="107"/>
    <col min="784" max="784" width="10.81640625" style="107" bestFit="1" customWidth="1"/>
    <col min="785" max="1034" width="8.81640625" style="107"/>
    <col min="1035" max="1035" width="2.453125" style="107" customWidth="1"/>
    <col min="1036" max="1036" width="42.7265625" style="107" bestFit="1" customWidth="1"/>
    <col min="1037" max="1038" width="15.7265625" style="107" customWidth="1"/>
    <col min="1039" max="1039" width="8.81640625" style="107"/>
    <col min="1040" max="1040" width="10.81640625" style="107" bestFit="1" customWidth="1"/>
    <col min="1041" max="1290" width="8.81640625" style="107"/>
    <col min="1291" max="1291" width="2.453125" style="107" customWidth="1"/>
    <col min="1292" max="1292" width="42.7265625" style="107" bestFit="1" customWidth="1"/>
    <col min="1293" max="1294" width="15.7265625" style="107" customWidth="1"/>
    <col min="1295" max="1295" width="8.81640625" style="107"/>
    <col min="1296" max="1296" width="10.81640625" style="107" bestFit="1" customWidth="1"/>
    <col min="1297" max="1546" width="8.81640625" style="107"/>
    <col min="1547" max="1547" width="2.453125" style="107" customWidth="1"/>
    <col min="1548" max="1548" width="42.7265625" style="107" bestFit="1" customWidth="1"/>
    <col min="1549" max="1550" width="15.7265625" style="107" customWidth="1"/>
    <col min="1551" max="1551" width="8.81640625" style="107"/>
    <col min="1552" max="1552" width="10.81640625" style="107" bestFit="1" customWidth="1"/>
    <col min="1553" max="1802" width="8.81640625" style="107"/>
    <col min="1803" max="1803" width="2.453125" style="107" customWidth="1"/>
    <col min="1804" max="1804" width="42.7265625" style="107" bestFit="1" customWidth="1"/>
    <col min="1805" max="1806" width="15.7265625" style="107" customWidth="1"/>
    <col min="1807" max="1807" width="8.81640625" style="107"/>
    <col min="1808" max="1808" width="10.81640625" style="107" bestFit="1" customWidth="1"/>
    <col min="1809" max="2058" width="8.81640625" style="107"/>
    <col min="2059" max="2059" width="2.453125" style="107" customWidth="1"/>
    <col min="2060" max="2060" width="42.7265625" style="107" bestFit="1" customWidth="1"/>
    <col min="2061" max="2062" width="15.7265625" style="107" customWidth="1"/>
    <col min="2063" max="2063" width="8.81640625" style="107"/>
    <col min="2064" max="2064" width="10.81640625" style="107" bestFit="1" customWidth="1"/>
    <col min="2065" max="2314" width="8.81640625" style="107"/>
    <col min="2315" max="2315" width="2.453125" style="107" customWidth="1"/>
    <col min="2316" max="2316" width="42.7265625" style="107" bestFit="1" customWidth="1"/>
    <col min="2317" max="2318" width="15.7265625" style="107" customWidth="1"/>
    <col min="2319" max="2319" width="8.81640625" style="107"/>
    <col min="2320" max="2320" width="10.81640625" style="107" bestFit="1" customWidth="1"/>
    <col min="2321" max="2570" width="8.81640625" style="107"/>
    <col min="2571" max="2571" width="2.453125" style="107" customWidth="1"/>
    <col min="2572" max="2572" width="42.7265625" style="107" bestFit="1" customWidth="1"/>
    <col min="2573" max="2574" width="15.7265625" style="107" customWidth="1"/>
    <col min="2575" max="2575" width="8.81640625" style="107"/>
    <col min="2576" max="2576" width="10.81640625" style="107" bestFit="1" customWidth="1"/>
    <col min="2577" max="2826" width="8.81640625" style="107"/>
    <col min="2827" max="2827" width="2.453125" style="107" customWidth="1"/>
    <col min="2828" max="2828" width="42.7265625" style="107" bestFit="1" customWidth="1"/>
    <col min="2829" max="2830" width="15.7265625" style="107" customWidth="1"/>
    <col min="2831" max="2831" width="8.81640625" style="107"/>
    <col min="2832" max="2832" width="10.81640625" style="107" bestFit="1" customWidth="1"/>
    <col min="2833" max="3082" width="8.81640625" style="107"/>
    <col min="3083" max="3083" width="2.453125" style="107" customWidth="1"/>
    <col min="3084" max="3084" width="42.7265625" style="107" bestFit="1" customWidth="1"/>
    <col min="3085" max="3086" width="15.7265625" style="107" customWidth="1"/>
    <col min="3087" max="3087" width="8.81640625" style="107"/>
    <col min="3088" max="3088" width="10.81640625" style="107" bestFit="1" customWidth="1"/>
    <col min="3089" max="3338" width="8.81640625" style="107"/>
    <col min="3339" max="3339" width="2.453125" style="107" customWidth="1"/>
    <col min="3340" max="3340" width="42.7265625" style="107" bestFit="1" customWidth="1"/>
    <col min="3341" max="3342" width="15.7265625" style="107" customWidth="1"/>
    <col min="3343" max="3343" width="8.81640625" style="107"/>
    <col min="3344" max="3344" width="10.81640625" style="107" bestFit="1" customWidth="1"/>
    <col min="3345" max="3594" width="8.81640625" style="107"/>
    <col min="3595" max="3595" width="2.453125" style="107" customWidth="1"/>
    <col min="3596" max="3596" width="42.7265625" style="107" bestFit="1" customWidth="1"/>
    <col min="3597" max="3598" width="15.7265625" style="107" customWidth="1"/>
    <col min="3599" max="3599" width="8.81640625" style="107"/>
    <col min="3600" max="3600" width="10.81640625" style="107" bestFit="1" customWidth="1"/>
    <col min="3601" max="3850" width="8.81640625" style="107"/>
    <col min="3851" max="3851" width="2.453125" style="107" customWidth="1"/>
    <col min="3852" max="3852" width="42.7265625" style="107" bestFit="1" customWidth="1"/>
    <col min="3853" max="3854" width="15.7265625" style="107" customWidth="1"/>
    <col min="3855" max="3855" width="8.81640625" style="107"/>
    <col min="3856" max="3856" width="10.81640625" style="107" bestFit="1" customWidth="1"/>
    <col min="3857" max="4106" width="8.81640625" style="107"/>
    <col min="4107" max="4107" width="2.453125" style="107" customWidth="1"/>
    <col min="4108" max="4108" width="42.7265625" style="107" bestFit="1" customWidth="1"/>
    <col min="4109" max="4110" width="15.7265625" style="107" customWidth="1"/>
    <col min="4111" max="4111" width="8.81640625" style="107"/>
    <col min="4112" max="4112" width="10.81640625" style="107" bestFit="1" customWidth="1"/>
    <col min="4113" max="4362" width="8.81640625" style="107"/>
    <col min="4363" max="4363" width="2.453125" style="107" customWidth="1"/>
    <col min="4364" max="4364" width="42.7265625" style="107" bestFit="1" customWidth="1"/>
    <col min="4365" max="4366" width="15.7265625" style="107" customWidth="1"/>
    <col min="4367" max="4367" width="8.81640625" style="107"/>
    <col min="4368" max="4368" width="10.81640625" style="107" bestFit="1" customWidth="1"/>
    <col min="4369" max="4618" width="8.81640625" style="107"/>
    <col min="4619" max="4619" width="2.453125" style="107" customWidth="1"/>
    <col min="4620" max="4620" width="42.7265625" style="107" bestFit="1" customWidth="1"/>
    <col min="4621" max="4622" width="15.7265625" style="107" customWidth="1"/>
    <col min="4623" max="4623" width="8.81640625" style="107"/>
    <col min="4624" max="4624" width="10.81640625" style="107" bestFit="1" customWidth="1"/>
    <col min="4625" max="4874" width="8.81640625" style="107"/>
    <col min="4875" max="4875" width="2.453125" style="107" customWidth="1"/>
    <col min="4876" max="4876" width="42.7265625" style="107" bestFit="1" customWidth="1"/>
    <col min="4877" max="4878" width="15.7265625" style="107" customWidth="1"/>
    <col min="4879" max="4879" width="8.81640625" style="107"/>
    <col min="4880" max="4880" width="10.81640625" style="107" bestFit="1" customWidth="1"/>
    <col min="4881" max="5130" width="8.81640625" style="107"/>
    <col min="5131" max="5131" width="2.453125" style="107" customWidth="1"/>
    <col min="5132" max="5132" width="42.7265625" style="107" bestFit="1" customWidth="1"/>
    <col min="5133" max="5134" width="15.7265625" style="107" customWidth="1"/>
    <col min="5135" max="5135" width="8.81640625" style="107"/>
    <col min="5136" max="5136" width="10.81640625" style="107" bestFit="1" customWidth="1"/>
    <col min="5137" max="5386" width="8.81640625" style="107"/>
    <col min="5387" max="5387" width="2.453125" style="107" customWidth="1"/>
    <col min="5388" max="5388" width="42.7265625" style="107" bestFit="1" customWidth="1"/>
    <col min="5389" max="5390" width="15.7265625" style="107" customWidth="1"/>
    <col min="5391" max="5391" width="8.81640625" style="107"/>
    <col min="5392" max="5392" width="10.81640625" style="107" bestFit="1" customWidth="1"/>
    <col min="5393" max="5642" width="8.81640625" style="107"/>
    <col min="5643" max="5643" width="2.453125" style="107" customWidth="1"/>
    <col min="5644" max="5644" width="42.7265625" style="107" bestFit="1" customWidth="1"/>
    <col min="5645" max="5646" width="15.7265625" style="107" customWidth="1"/>
    <col min="5647" max="5647" width="8.81640625" style="107"/>
    <col min="5648" max="5648" width="10.81640625" style="107" bestFit="1" customWidth="1"/>
    <col min="5649" max="5898" width="8.81640625" style="107"/>
    <col min="5899" max="5899" width="2.453125" style="107" customWidth="1"/>
    <col min="5900" max="5900" width="42.7265625" style="107" bestFit="1" customWidth="1"/>
    <col min="5901" max="5902" width="15.7265625" style="107" customWidth="1"/>
    <col min="5903" max="5903" width="8.81640625" style="107"/>
    <col min="5904" max="5904" width="10.81640625" style="107" bestFit="1" customWidth="1"/>
    <col min="5905" max="6154" width="8.81640625" style="107"/>
    <col min="6155" max="6155" width="2.453125" style="107" customWidth="1"/>
    <col min="6156" max="6156" width="42.7265625" style="107" bestFit="1" customWidth="1"/>
    <col min="6157" max="6158" width="15.7265625" style="107" customWidth="1"/>
    <col min="6159" max="6159" width="8.81640625" style="107"/>
    <col min="6160" max="6160" width="10.81640625" style="107" bestFit="1" customWidth="1"/>
    <col min="6161" max="6410" width="8.81640625" style="107"/>
    <col min="6411" max="6411" width="2.453125" style="107" customWidth="1"/>
    <col min="6412" max="6412" width="42.7265625" style="107" bestFit="1" customWidth="1"/>
    <col min="6413" max="6414" width="15.7265625" style="107" customWidth="1"/>
    <col min="6415" max="6415" width="8.81640625" style="107"/>
    <col min="6416" max="6416" width="10.81640625" style="107" bestFit="1" customWidth="1"/>
    <col min="6417" max="6666" width="8.81640625" style="107"/>
    <col min="6667" max="6667" width="2.453125" style="107" customWidth="1"/>
    <col min="6668" max="6668" width="42.7265625" style="107" bestFit="1" customWidth="1"/>
    <col min="6669" max="6670" width="15.7265625" style="107" customWidth="1"/>
    <col min="6671" max="6671" width="8.81640625" style="107"/>
    <col min="6672" max="6672" width="10.81640625" style="107" bestFit="1" customWidth="1"/>
    <col min="6673" max="6922" width="8.81640625" style="107"/>
    <col min="6923" max="6923" width="2.453125" style="107" customWidth="1"/>
    <col min="6924" max="6924" width="42.7265625" style="107" bestFit="1" customWidth="1"/>
    <col min="6925" max="6926" width="15.7265625" style="107" customWidth="1"/>
    <col min="6927" max="6927" width="8.81640625" style="107"/>
    <col min="6928" max="6928" width="10.81640625" style="107" bestFit="1" customWidth="1"/>
    <col min="6929" max="7178" width="8.81640625" style="107"/>
    <col min="7179" max="7179" width="2.453125" style="107" customWidth="1"/>
    <col min="7180" max="7180" width="42.7265625" style="107" bestFit="1" customWidth="1"/>
    <col min="7181" max="7182" width="15.7265625" style="107" customWidth="1"/>
    <col min="7183" max="7183" width="8.81640625" style="107"/>
    <col min="7184" max="7184" width="10.81640625" style="107" bestFit="1" customWidth="1"/>
    <col min="7185" max="7434" width="8.81640625" style="107"/>
    <col min="7435" max="7435" width="2.453125" style="107" customWidth="1"/>
    <col min="7436" max="7436" width="42.7265625" style="107" bestFit="1" customWidth="1"/>
    <col min="7437" max="7438" width="15.7265625" style="107" customWidth="1"/>
    <col min="7439" max="7439" width="8.81640625" style="107"/>
    <col min="7440" max="7440" width="10.81640625" style="107" bestFit="1" customWidth="1"/>
    <col min="7441" max="7690" width="8.81640625" style="107"/>
    <col min="7691" max="7691" width="2.453125" style="107" customWidth="1"/>
    <col min="7692" max="7692" width="42.7265625" style="107" bestFit="1" customWidth="1"/>
    <col min="7693" max="7694" width="15.7265625" style="107" customWidth="1"/>
    <col min="7695" max="7695" width="8.81640625" style="107"/>
    <col min="7696" max="7696" width="10.81640625" style="107" bestFit="1" customWidth="1"/>
    <col min="7697" max="7946" width="8.81640625" style="107"/>
    <col min="7947" max="7947" width="2.453125" style="107" customWidth="1"/>
    <col min="7948" max="7948" width="42.7265625" style="107" bestFit="1" customWidth="1"/>
    <col min="7949" max="7950" width="15.7265625" style="107" customWidth="1"/>
    <col min="7951" max="7951" width="8.81640625" style="107"/>
    <col min="7952" max="7952" width="10.81640625" style="107" bestFit="1" customWidth="1"/>
    <col min="7953" max="8202" width="8.81640625" style="107"/>
    <col min="8203" max="8203" width="2.453125" style="107" customWidth="1"/>
    <col min="8204" max="8204" width="42.7265625" style="107" bestFit="1" customWidth="1"/>
    <col min="8205" max="8206" width="15.7265625" style="107" customWidth="1"/>
    <col min="8207" max="8207" width="8.81640625" style="107"/>
    <col min="8208" max="8208" width="10.81640625" style="107" bestFit="1" customWidth="1"/>
    <col min="8209" max="8458" width="8.81640625" style="107"/>
    <col min="8459" max="8459" width="2.453125" style="107" customWidth="1"/>
    <col min="8460" max="8460" width="42.7265625" style="107" bestFit="1" customWidth="1"/>
    <col min="8461" max="8462" width="15.7265625" style="107" customWidth="1"/>
    <col min="8463" max="8463" width="8.81640625" style="107"/>
    <col min="8464" max="8464" width="10.81640625" style="107" bestFit="1" customWidth="1"/>
    <col min="8465" max="8714" width="8.81640625" style="107"/>
    <col min="8715" max="8715" width="2.453125" style="107" customWidth="1"/>
    <col min="8716" max="8716" width="42.7265625" style="107" bestFit="1" customWidth="1"/>
    <col min="8717" max="8718" width="15.7265625" style="107" customWidth="1"/>
    <col min="8719" max="8719" width="8.81640625" style="107"/>
    <col min="8720" max="8720" width="10.81640625" style="107" bestFit="1" customWidth="1"/>
    <col min="8721" max="8970" width="8.81640625" style="107"/>
    <col min="8971" max="8971" width="2.453125" style="107" customWidth="1"/>
    <col min="8972" max="8972" width="42.7265625" style="107" bestFit="1" customWidth="1"/>
    <col min="8973" max="8974" width="15.7265625" style="107" customWidth="1"/>
    <col min="8975" max="8975" width="8.81640625" style="107"/>
    <col min="8976" max="8976" width="10.81640625" style="107" bestFit="1" customWidth="1"/>
    <col min="8977" max="9226" width="8.81640625" style="107"/>
    <col min="9227" max="9227" width="2.453125" style="107" customWidth="1"/>
    <col min="9228" max="9228" width="42.7265625" style="107" bestFit="1" customWidth="1"/>
    <col min="9229" max="9230" width="15.7265625" style="107" customWidth="1"/>
    <col min="9231" max="9231" width="8.81640625" style="107"/>
    <col min="9232" max="9232" width="10.81640625" style="107" bestFit="1" customWidth="1"/>
    <col min="9233" max="9482" width="8.81640625" style="107"/>
    <col min="9483" max="9483" width="2.453125" style="107" customWidth="1"/>
    <col min="9484" max="9484" width="42.7265625" style="107" bestFit="1" customWidth="1"/>
    <col min="9485" max="9486" width="15.7265625" style="107" customWidth="1"/>
    <col min="9487" max="9487" width="8.81640625" style="107"/>
    <col min="9488" max="9488" width="10.81640625" style="107" bestFit="1" customWidth="1"/>
    <col min="9489" max="9738" width="8.81640625" style="107"/>
    <col min="9739" max="9739" width="2.453125" style="107" customWidth="1"/>
    <col min="9740" max="9740" width="42.7265625" style="107" bestFit="1" customWidth="1"/>
    <col min="9741" max="9742" width="15.7265625" style="107" customWidth="1"/>
    <col min="9743" max="9743" width="8.81640625" style="107"/>
    <col min="9744" max="9744" width="10.81640625" style="107" bestFit="1" customWidth="1"/>
    <col min="9745" max="9994" width="8.81640625" style="107"/>
    <col min="9995" max="9995" width="2.453125" style="107" customWidth="1"/>
    <col min="9996" max="9996" width="42.7265625" style="107" bestFit="1" customWidth="1"/>
    <col min="9997" max="9998" width="15.7265625" style="107" customWidth="1"/>
    <col min="9999" max="9999" width="8.81640625" style="107"/>
    <col min="10000" max="10000" width="10.81640625" style="107" bestFit="1" customWidth="1"/>
    <col min="10001" max="10250" width="8.81640625" style="107"/>
    <col min="10251" max="10251" width="2.453125" style="107" customWidth="1"/>
    <col min="10252" max="10252" width="42.7265625" style="107" bestFit="1" customWidth="1"/>
    <col min="10253" max="10254" width="15.7265625" style="107" customWidth="1"/>
    <col min="10255" max="10255" width="8.81640625" style="107"/>
    <col min="10256" max="10256" width="10.81640625" style="107" bestFit="1" customWidth="1"/>
    <col min="10257" max="10506" width="8.81640625" style="107"/>
    <col min="10507" max="10507" width="2.453125" style="107" customWidth="1"/>
    <col min="10508" max="10508" width="42.7265625" style="107" bestFit="1" customWidth="1"/>
    <col min="10509" max="10510" width="15.7265625" style="107" customWidth="1"/>
    <col min="10511" max="10511" width="8.81640625" style="107"/>
    <col min="10512" max="10512" width="10.81640625" style="107" bestFit="1" customWidth="1"/>
    <col min="10513" max="10762" width="8.81640625" style="107"/>
    <col min="10763" max="10763" width="2.453125" style="107" customWidth="1"/>
    <col min="10764" max="10764" width="42.7265625" style="107" bestFit="1" customWidth="1"/>
    <col min="10765" max="10766" width="15.7265625" style="107" customWidth="1"/>
    <col min="10767" max="10767" width="8.81640625" style="107"/>
    <col min="10768" max="10768" width="10.81640625" style="107" bestFit="1" customWidth="1"/>
    <col min="10769" max="11018" width="8.81640625" style="107"/>
    <col min="11019" max="11019" width="2.453125" style="107" customWidth="1"/>
    <col min="11020" max="11020" width="42.7265625" style="107" bestFit="1" customWidth="1"/>
    <col min="11021" max="11022" width="15.7265625" style="107" customWidth="1"/>
    <col min="11023" max="11023" width="8.81640625" style="107"/>
    <col min="11024" max="11024" width="10.81640625" style="107" bestFit="1" customWidth="1"/>
    <col min="11025" max="11274" width="8.81640625" style="107"/>
    <col min="11275" max="11275" width="2.453125" style="107" customWidth="1"/>
    <col min="11276" max="11276" width="42.7265625" style="107" bestFit="1" customWidth="1"/>
    <col min="11277" max="11278" width="15.7265625" style="107" customWidth="1"/>
    <col min="11279" max="11279" width="8.81640625" style="107"/>
    <col min="11280" max="11280" width="10.81640625" style="107" bestFit="1" customWidth="1"/>
    <col min="11281" max="11530" width="8.81640625" style="107"/>
    <col min="11531" max="11531" width="2.453125" style="107" customWidth="1"/>
    <col min="11532" max="11532" width="42.7265625" style="107" bestFit="1" customWidth="1"/>
    <col min="11533" max="11534" width="15.7265625" style="107" customWidth="1"/>
    <col min="11535" max="11535" width="8.81640625" style="107"/>
    <col min="11536" max="11536" width="10.81640625" style="107" bestFit="1" customWidth="1"/>
    <col min="11537" max="11786" width="8.81640625" style="107"/>
    <col min="11787" max="11787" width="2.453125" style="107" customWidth="1"/>
    <col min="11788" max="11788" width="42.7265625" style="107" bestFit="1" customWidth="1"/>
    <col min="11789" max="11790" width="15.7265625" style="107" customWidth="1"/>
    <col min="11791" max="11791" width="8.81640625" style="107"/>
    <col min="11792" max="11792" width="10.81640625" style="107" bestFit="1" customWidth="1"/>
    <col min="11793" max="12042" width="8.81640625" style="107"/>
    <col min="12043" max="12043" width="2.453125" style="107" customWidth="1"/>
    <col min="12044" max="12044" width="42.7265625" style="107" bestFit="1" customWidth="1"/>
    <col min="12045" max="12046" width="15.7265625" style="107" customWidth="1"/>
    <col min="12047" max="12047" width="8.81640625" style="107"/>
    <col min="12048" max="12048" width="10.81640625" style="107" bestFit="1" customWidth="1"/>
    <col min="12049" max="12298" width="8.81640625" style="107"/>
    <col min="12299" max="12299" width="2.453125" style="107" customWidth="1"/>
    <col min="12300" max="12300" width="42.7265625" style="107" bestFit="1" customWidth="1"/>
    <col min="12301" max="12302" width="15.7265625" style="107" customWidth="1"/>
    <col min="12303" max="12303" width="8.81640625" style="107"/>
    <col min="12304" max="12304" width="10.81640625" style="107" bestFit="1" customWidth="1"/>
    <col min="12305" max="12554" width="8.81640625" style="107"/>
    <col min="12555" max="12555" width="2.453125" style="107" customWidth="1"/>
    <col min="12556" max="12556" width="42.7265625" style="107" bestFit="1" customWidth="1"/>
    <col min="12557" max="12558" width="15.7265625" style="107" customWidth="1"/>
    <col min="12559" max="12559" width="8.81640625" style="107"/>
    <col min="12560" max="12560" width="10.81640625" style="107" bestFit="1" customWidth="1"/>
    <col min="12561" max="12810" width="8.81640625" style="107"/>
    <col min="12811" max="12811" width="2.453125" style="107" customWidth="1"/>
    <col min="12812" max="12812" width="42.7265625" style="107" bestFit="1" customWidth="1"/>
    <col min="12813" max="12814" width="15.7265625" style="107" customWidth="1"/>
    <col min="12815" max="12815" width="8.81640625" style="107"/>
    <col min="12816" max="12816" width="10.81640625" style="107" bestFit="1" customWidth="1"/>
    <col min="12817" max="13066" width="8.81640625" style="107"/>
    <col min="13067" max="13067" width="2.453125" style="107" customWidth="1"/>
    <col min="13068" max="13068" width="42.7265625" style="107" bestFit="1" customWidth="1"/>
    <col min="13069" max="13070" width="15.7265625" style="107" customWidth="1"/>
    <col min="13071" max="13071" width="8.81640625" style="107"/>
    <col min="13072" max="13072" width="10.81640625" style="107" bestFit="1" customWidth="1"/>
    <col min="13073" max="13322" width="8.81640625" style="107"/>
    <col min="13323" max="13323" width="2.453125" style="107" customWidth="1"/>
    <col min="13324" max="13324" width="42.7265625" style="107" bestFit="1" customWidth="1"/>
    <col min="13325" max="13326" width="15.7265625" style="107" customWidth="1"/>
    <col min="13327" max="13327" width="8.81640625" style="107"/>
    <col min="13328" max="13328" width="10.81640625" style="107" bestFit="1" customWidth="1"/>
    <col min="13329" max="13578" width="8.81640625" style="107"/>
    <col min="13579" max="13579" width="2.453125" style="107" customWidth="1"/>
    <col min="13580" max="13580" width="42.7265625" style="107" bestFit="1" customWidth="1"/>
    <col min="13581" max="13582" width="15.7265625" style="107" customWidth="1"/>
    <col min="13583" max="13583" width="8.81640625" style="107"/>
    <col min="13584" max="13584" width="10.81640625" style="107" bestFit="1" customWidth="1"/>
    <col min="13585" max="13834" width="8.81640625" style="107"/>
    <col min="13835" max="13835" width="2.453125" style="107" customWidth="1"/>
    <col min="13836" max="13836" width="42.7265625" style="107" bestFit="1" customWidth="1"/>
    <col min="13837" max="13838" width="15.7265625" style="107" customWidth="1"/>
    <col min="13839" max="13839" width="8.81640625" style="107"/>
    <col min="13840" max="13840" width="10.81640625" style="107" bestFit="1" customWidth="1"/>
    <col min="13841" max="14090" width="8.81640625" style="107"/>
    <col min="14091" max="14091" width="2.453125" style="107" customWidth="1"/>
    <col min="14092" max="14092" width="42.7265625" style="107" bestFit="1" customWidth="1"/>
    <col min="14093" max="14094" width="15.7265625" style="107" customWidth="1"/>
    <col min="14095" max="14095" width="8.81640625" style="107"/>
    <col min="14096" max="14096" width="10.81640625" style="107" bestFit="1" customWidth="1"/>
    <col min="14097" max="14346" width="8.81640625" style="107"/>
    <col min="14347" max="14347" width="2.453125" style="107" customWidth="1"/>
    <col min="14348" max="14348" width="42.7265625" style="107" bestFit="1" customWidth="1"/>
    <col min="14349" max="14350" width="15.7265625" style="107" customWidth="1"/>
    <col min="14351" max="14351" width="8.81640625" style="107"/>
    <col min="14352" max="14352" width="10.81640625" style="107" bestFit="1" customWidth="1"/>
    <col min="14353" max="14602" width="8.81640625" style="107"/>
    <col min="14603" max="14603" width="2.453125" style="107" customWidth="1"/>
    <col min="14604" max="14604" width="42.7265625" style="107" bestFit="1" customWidth="1"/>
    <col min="14605" max="14606" width="15.7265625" style="107" customWidth="1"/>
    <col min="14607" max="14607" width="8.81640625" style="107"/>
    <col min="14608" max="14608" width="10.81640625" style="107" bestFit="1" customWidth="1"/>
    <col min="14609" max="14858" width="8.81640625" style="107"/>
    <col min="14859" max="14859" width="2.453125" style="107" customWidth="1"/>
    <col min="14860" max="14860" width="42.7265625" style="107" bestFit="1" customWidth="1"/>
    <col min="14861" max="14862" width="15.7265625" style="107" customWidth="1"/>
    <col min="14863" max="14863" width="8.81640625" style="107"/>
    <col min="14864" max="14864" width="10.81640625" style="107" bestFit="1" customWidth="1"/>
    <col min="14865" max="15114" width="8.81640625" style="107"/>
    <col min="15115" max="15115" width="2.453125" style="107" customWidth="1"/>
    <col min="15116" max="15116" width="42.7265625" style="107" bestFit="1" customWidth="1"/>
    <col min="15117" max="15118" width="15.7265625" style="107" customWidth="1"/>
    <col min="15119" max="15119" width="8.81640625" style="107"/>
    <col min="15120" max="15120" width="10.81640625" style="107" bestFit="1" customWidth="1"/>
    <col min="15121" max="15370" width="8.81640625" style="107"/>
    <col min="15371" max="15371" width="2.453125" style="107" customWidth="1"/>
    <col min="15372" max="15372" width="42.7265625" style="107" bestFit="1" customWidth="1"/>
    <col min="15373" max="15374" width="15.7265625" style="107" customWidth="1"/>
    <col min="15375" max="15375" width="8.81640625" style="107"/>
    <col min="15376" max="15376" width="10.81640625" style="107" bestFit="1" customWidth="1"/>
    <col min="15377" max="15626" width="8.81640625" style="107"/>
    <col min="15627" max="15627" width="2.453125" style="107" customWidth="1"/>
    <col min="15628" max="15628" width="42.7265625" style="107" bestFit="1" customWidth="1"/>
    <col min="15629" max="15630" width="15.7265625" style="107" customWidth="1"/>
    <col min="15631" max="15631" width="8.81640625" style="107"/>
    <col min="15632" max="15632" width="10.81640625" style="107" bestFit="1" customWidth="1"/>
    <col min="15633" max="15882" width="8.81640625" style="107"/>
    <col min="15883" max="15883" width="2.453125" style="107" customWidth="1"/>
    <col min="15884" max="15884" width="42.7265625" style="107" bestFit="1" customWidth="1"/>
    <col min="15885" max="15886" width="15.7265625" style="107" customWidth="1"/>
    <col min="15887" max="15887" width="8.81640625" style="107"/>
    <col min="15888" max="15888" width="10.81640625" style="107" bestFit="1" customWidth="1"/>
    <col min="15889" max="16138" width="8.81640625" style="107"/>
    <col min="16139" max="16139" width="2.453125" style="107" customWidth="1"/>
    <col min="16140" max="16140" width="42.7265625" style="107" bestFit="1" customWidth="1"/>
    <col min="16141" max="16142" width="15.7265625" style="107" customWidth="1"/>
    <col min="16143" max="16143" width="8.81640625" style="107"/>
    <col min="16144" max="16144" width="10.81640625" style="107" bestFit="1" customWidth="1"/>
    <col min="16145" max="16384" width="8.81640625" style="107"/>
  </cols>
  <sheetData>
    <row r="1" spans="1:17" ht="13.9" customHeight="1" thickBot="1" x14ac:dyDescent="0.3">
      <c r="A1" s="422" t="s">
        <v>9633</v>
      </c>
      <c r="B1" s="423"/>
      <c r="C1" s="423"/>
      <c r="D1" s="423"/>
      <c r="E1" s="423"/>
      <c r="F1" s="423"/>
      <c r="G1" s="423"/>
      <c r="H1" s="424"/>
      <c r="I1" s="104" t="s">
        <v>11417</v>
      </c>
      <c r="J1" s="105" t="s">
        <v>11614</v>
      </c>
    </row>
    <row r="2" spans="1:17" ht="13.5" customHeight="1" thickBot="1" x14ac:dyDescent="0.3">
      <c r="A2" s="425"/>
      <c r="B2" s="426"/>
      <c r="C2" s="426"/>
      <c r="D2" s="426"/>
      <c r="E2" s="426"/>
      <c r="F2" s="426"/>
      <c r="G2" s="426"/>
      <c r="H2" s="427"/>
      <c r="I2" s="104" t="s">
        <v>9634</v>
      </c>
      <c r="J2" s="108" t="s">
        <v>21472</v>
      </c>
      <c r="O2" s="34"/>
      <c r="P2" s="34"/>
    </row>
    <row r="3" spans="1:17" ht="13" thickBot="1" x14ac:dyDescent="0.3">
      <c r="A3" s="109"/>
      <c r="B3" s="109"/>
      <c r="C3" s="109"/>
      <c r="D3" s="109"/>
      <c r="E3" s="109"/>
      <c r="F3" s="109"/>
      <c r="G3" s="109"/>
      <c r="H3" s="109"/>
      <c r="I3" s="109"/>
      <c r="J3" s="110"/>
      <c r="O3" s="34"/>
      <c r="P3" s="34"/>
    </row>
    <row r="4" spans="1:17" ht="13" thickBot="1" x14ac:dyDescent="0.3">
      <c r="A4" s="35" t="s">
        <v>9635</v>
      </c>
      <c r="B4" s="428" t="s">
        <v>14432</v>
      </c>
      <c r="C4" s="429"/>
      <c r="D4" s="429"/>
      <c r="E4" s="429"/>
      <c r="F4" s="429"/>
      <c r="G4" s="429"/>
      <c r="H4" s="429"/>
      <c r="I4" s="429"/>
      <c r="J4" s="430"/>
      <c r="O4" s="34"/>
      <c r="P4" s="34"/>
    </row>
    <row r="5" spans="1:17" ht="13" thickBot="1" x14ac:dyDescent="0.3">
      <c r="A5" s="109"/>
      <c r="B5" s="109"/>
      <c r="C5" s="109"/>
      <c r="D5" s="109"/>
      <c r="E5" s="109"/>
      <c r="F5" s="109"/>
      <c r="G5" s="109"/>
      <c r="H5" s="109"/>
      <c r="I5" s="109"/>
      <c r="J5" s="110"/>
      <c r="O5" s="34"/>
      <c r="P5" s="34"/>
    </row>
    <row r="6" spans="1:17" x14ac:dyDescent="0.25">
      <c r="A6" s="431" t="s">
        <v>9636</v>
      </c>
      <c r="B6" s="431"/>
      <c r="C6" s="431" t="s">
        <v>9637</v>
      </c>
      <c r="D6" s="431"/>
      <c r="E6" s="431" t="s">
        <v>9638</v>
      </c>
      <c r="F6" s="431"/>
      <c r="G6" s="431" t="s">
        <v>9639</v>
      </c>
      <c r="H6" s="431"/>
      <c r="I6" s="431" t="s">
        <v>9640</v>
      </c>
      <c r="J6" s="431"/>
      <c r="O6" s="106"/>
      <c r="P6" s="106"/>
    </row>
    <row r="7" spans="1:17" ht="13.5" thickBot="1" x14ac:dyDescent="0.3">
      <c r="A7" s="432"/>
      <c r="B7" s="432"/>
      <c r="C7" s="432"/>
      <c r="D7" s="432"/>
      <c r="E7" s="432"/>
      <c r="F7" s="432"/>
      <c r="G7" s="432" t="s">
        <v>9641</v>
      </c>
      <c r="H7" s="432"/>
      <c r="I7" s="432"/>
      <c r="J7" s="432"/>
      <c r="M7" s="111" t="s">
        <v>11612</v>
      </c>
      <c r="N7" s="112">
        <v>1</v>
      </c>
      <c r="O7" s="106"/>
      <c r="P7" s="106"/>
    </row>
    <row r="8" spans="1:17" ht="13" thickBot="1" x14ac:dyDescent="0.3">
      <c r="A8" s="109"/>
      <c r="B8" s="109"/>
      <c r="C8" s="109"/>
      <c r="D8" s="109"/>
      <c r="E8" s="109"/>
      <c r="F8" s="109"/>
      <c r="G8" s="109"/>
      <c r="H8" s="109"/>
      <c r="I8" s="109"/>
      <c r="J8" s="110"/>
      <c r="O8" s="106"/>
      <c r="P8" s="106"/>
    </row>
    <row r="9" spans="1:17" x14ac:dyDescent="0.25">
      <c r="A9" s="113" t="s">
        <v>9642</v>
      </c>
      <c r="B9" s="114" t="s">
        <v>9643</v>
      </c>
      <c r="C9" s="114"/>
      <c r="D9" s="115"/>
      <c r="E9" s="115"/>
      <c r="F9" s="115"/>
      <c r="G9" s="115"/>
      <c r="H9" s="115"/>
      <c r="I9" s="116"/>
      <c r="J9" s="117">
        <f>O38</f>
        <v>0</v>
      </c>
      <c r="L9" s="73"/>
      <c r="M9" s="77" t="s">
        <v>11412</v>
      </c>
      <c r="N9" s="75" t="s">
        <v>11413</v>
      </c>
      <c r="O9" s="72"/>
      <c r="P9" s="58"/>
      <c r="Q9" s="73"/>
    </row>
    <row r="10" spans="1:17" x14ac:dyDescent="0.25">
      <c r="A10" s="118" t="s">
        <v>9644</v>
      </c>
      <c r="B10" s="119" t="s">
        <v>9645</v>
      </c>
      <c r="C10" s="119"/>
      <c r="D10" s="120"/>
      <c r="E10" s="120"/>
      <c r="F10" s="120"/>
      <c r="G10" s="120"/>
      <c r="H10" s="120"/>
      <c r="I10" s="121"/>
      <c r="J10" s="36">
        <f>N10*J9</f>
        <v>0</v>
      </c>
      <c r="L10" s="73"/>
      <c r="M10" s="77" t="s">
        <v>11414</v>
      </c>
      <c r="N10" s="97">
        <v>0</v>
      </c>
      <c r="O10" s="72"/>
      <c r="P10" s="58"/>
      <c r="Q10" s="73"/>
    </row>
    <row r="11" spans="1:17" x14ac:dyDescent="0.25">
      <c r="A11" s="118" t="s">
        <v>9646</v>
      </c>
      <c r="B11" s="119" t="s">
        <v>9647</v>
      </c>
      <c r="C11" s="119"/>
      <c r="D11" s="120"/>
      <c r="E11" s="120"/>
      <c r="F11" s="120"/>
      <c r="G11" s="120"/>
      <c r="H11" s="120"/>
      <c r="I11" s="121"/>
      <c r="J11" s="122">
        <f>N11</f>
        <v>1</v>
      </c>
      <c r="L11" s="98"/>
      <c r="M11" s="77" t="s">
        <v>11415</v>
      </c>
      <c r="N11" s="75">
        <v>1</v>
      </c>
      <c r="O11" s="76" t="s">
        <v>11591</v>
      </c>
      <c r="P11" s="58"/>
      <c r="Q11" s="73"/>
    </row>
    <row r="12" spans="1:17" x14ac:dyDescent="0.25">
      <c r="A12" s="118" t="s">
        <v>9648</v>
      </c>
      <c r="B12" s="119" t="s">
        <v>10043</v>
      </c>
      <c r="C12" s="119"/>
      <c r="D12" s="120"/>
      <c r="E12" s="120"/>
      <c r="F12" s="120"/>
      <c r="G12" s="120"/>
      <c r="H12" s="120"/>
      <c r="I12" s="121"/>
      <c r="J12" s="36">
        <f>N12</f>
        <v>12</v>
      </c>
      <c r="L12" s="98"/>
      <c r="M12" s="77" t="s">
        <v>11613</v>
      </c>
      <c r="N12" s="75">
        <v>12</v>
      </c>
      <c r="O12" s="72"/>
      <c r="P12" s="58"/>
      <c r="Q12" s="73"/>
    </row>
    <row r="13" spans="1:17" x14ac:dyDescent="0.25">
      <c r="A13" s="118" t="s">
        <v>9650</v>
      </c>
      <c r="B13" s="119" t="s">
        <v>9651</v>
      </c>
      <c r="C13" s="119"/>
      <c r="D13" s="120"/>
      <c r="E13" s="120"/>
      <c r="F13" s="120"/>
      <c r="G13" s="120"/>
      <c r="H13" s="120" t="s">
        <v>9641</v>
      </c>
      <c r="I13" s="121"/>
      <c r="J13" s="123">
        <v>0.12</v>
      </c>
      <c r="L13" s="98"/>
      <c r="M13" s="77" t="s">
        <v>11416</v>
      </c>
      <c r="N13" s="97">
        <v>0</v>
      </c>
      <c r="O13" s="72"/>
      <c r="P13" s="58"/>
      <c r="Q13" s="73"/>
    </row>
    <row r="14" spans="1:17" x14ac:dyDescent="0.25">
      <c r="A14" s="118" t="s">
        <v>9652</v>
      </c>
      <c r="B14" s="119" t="s">
        <v>9653</v>
      </c>
      <c r="C14" s="119"/>
      <c r="D14" s="120"/>
      <c r="E14" s="120"/>
      <c r="F14" s="120"/>
      <c r="G14" s="120"/>
      <c r="H14" s="120"/>
      <c r="I14" s="121"/>
      <c r="J14" s="122">
        <f>N14</f>
        <v>0</v>
      </c>
      <c r="L14" s="98"/>
      <c r="M14" s="77" t="s">
        <v>11599</v>
      </c>
      <c r="N14" s="75">
        <v>0</v>
      </c>
      <c r="O14" s="72"/>
      <c r="P14" s="58"/>
      <c r="Q14" s="73"/>
    </row>
    <row r="15" spans="1:17" x14ac:dyDescent="0.25">
      <c r="A15" s="118" t="s">
        <v>9654</v>
      </c>
      <c r="B15" s="119" t="s">
        <v>9655</v>
      </c>
      <c r="C15" s="119"/>
      <c r="D15" s="120"/>
      <c r="E15" s="120"/>
      <c r="F15" s="120"/>
      <c r="G15" s="120"/>
      <c r="H15" s="120"/>
      <c r="I15" s="121"/>
      <c r="J15" s="36"/>
      <c r="K15" s="107"/>
      <c r="L15" s="98"/>
      <c r="M15" s="77" t="s">
        <v>11600</v>
      </c>
      <c r="N15" s="75">
        <v>0</v>
      </c>
      <c r="O15" s="72"/>
      <c r="P15" s="58"/>
      <c r="Q15" s="73"/>
    </row>
    <row r="16" spans="1:17" ht="12.75" customHeight="1" x14ac:dyDescent="0.25">
      <c r="A16" s="118" t="s">
        <v>9656</v>
      </c>
      <c r="B16" s="119" t="s">
        <v>9657</v>
      </c>
      <c r="C16" s="119"/>
      <c r="D16" s="120"/>
      <c r="E16" s="120"/>
      <c r="F16" s="120"/>
      <c r="G16" s="120"/>
      <c r="H16" s="120"/>
      <c r="I16" s="121"/>
      <c r="J16" s="36"/>
      <c r="K16" s="107"/>
      <c r="L16" s="98"/>
      <c r="M16" s="77" t="s">
        <v>11601</v>
      </c>
      <c r="N16" s="75">
        <v>0</v>
      </c>
      <c r="O16" s="72"/>
      <c r="P16" s="58"/>
      <c r="Q16" s="73"/>
    </row>
    <row r="17" spans="1:17" x14ac:dyDescent="0.25">
      <c r="A17" s="118" t="s">
        <v>9658</v>
      </c>
      <c r="B17" s="119" t="s">
        <v>9659</v>
      </c>
      <c r="C17" s="119"/>
      <c r="D17" s="120"/>
      <c r="E17" s="120"/>
      <c r="F17" s="120"/>
      <c r="G17" s="120"/>
      <c r="H17" s="120"/>
      <c r="I17" s="121"/>
      <c r="J17" s="122">
        <f>N13</f>
        <v>0</v>
      </c>
      <c r="K17" s="107"/>
      <c r="L17" s="98"/>
      <c r="M17" s="77" t="s">
        <v>11610</v>
      </c>
      <c r="N17" s="75">
        <v>0</v>
      </c>
      <c r="O17" s="72"/>
      <c r="P17" s="58"/>
      <c r="Q17" s="73"/>
    </row>
    <row r="18" spans="1:17" x14ac:dyDescent="0.25">
      <c r="A18" s="118" t="s">
        <v>9660</v>
      </c>
      <c r="B18" s="119" t="s">
        <v>9661</v>
      </c>
      <c r="C18" s="119"/>
      <c r="D18" s="120"/>
      <c r="E18" s="120"/>
      <c r="F18" s="120"/>
      <c r="G18" s="120"/>
      <c r="H18" s="120"/>
      <c r="I18" s="121"/>
      <c r="J18" s="122">
        <f>E7</f>
        <v>0</v>
      </c>
      <c r="K18" s="107"/>
      <c r="L18" s="98"/>
      <c r="M18" s="77" t="s">
        <v>11611</v>
      </c>
      <c r="N18" s="75">
        <v>0</v>
      </c>
      <c r="O18" s="72"/>
      <c r="P18" s="58"/>
      <c r="Q18" s="73"/>
    </row>
    <row r="19" spans="1:17" ht="13" thickBot="1" x14ac:dyDescent="0.3">
      <c r="A19" s="124" t="s">
        <v>9662</v>
      </c>
      <c r="B19" s="125" t="s">
        <v>9663</v>
      </c>
      <c r="C19" s="125"/>
      <c r="D19" s="126"/>
      <c r="E19" s="126"/>
      <c r="F19" s="126"/>
      <c r="G19" s="126"/>
      <c r="H19" s="126"/>
      <c r="I19" s="127"/>
      <c r="J19" s="128" t="s">
        <v>9711</v>
      </c>
      <c r="K19" s="107"/>
      <c r="L19" s="98"/>
      <c r="M19" s="73"/>
      <c r="N19" s="58"/>
      <c r="O19" s="72"/>
      <c r="P19" s="58"/>
      <c r="Q19" s="73"/>
    </row>
    <row r="20" spans="1:17" ht="13" thickBot="1" x14ac:dyDescent="0.3">
      <c r="A20" s="109"/>
      <c r="B20" s="109"/>
      <c r="C20" s="109"/>
      <c r="D20" s="109"/>
      <c r="E20" s="109"/>
      <c r="F20" s="109"/>
      <c r="G20" s="109"/>
      <c r="H20" s="109"/>
      <c r="I20" s="109"/>
      <c r="J20" s="129"/>
      <c r="K20" s="107"/>
      <c r="L20" s="98"/>
      <c r="M20" s="73"/>
      <c r="N20" s="58"/>
      <c r="O20" s="72"/>
      <c r="P20" s="58"/>
      <c r="Q20" s="73"/>
    </row>
    <row r="21" spans="1:17" ht="15.5" thickBot="1" x14ac:dyDescent="0.3">
      <c r="A21" s="130" t="s">
        <v>9664</v>
      </c>
      <c r="B21" s="131"/>
      <c r="C21" s="131"/>
      <c r="D21" s="132"/>
      <c r="E21" s="132"/>
      <c r="F21" s="132"/>
      <c r="G21" s="132"/>
      <c r="H21" s="132"/>
      <c r="I21" s="132"/>
      <c r="J21" s="133"/>
      <c r="K21" s="107"/>
      <c r="L21" s="98"/>
      <c r="M21" s="73"/>
      <c r="N21" s="58"/>
      <c r="O21" s="72"/>
      <c r="P21" s="58"/>
      <c r="Q21" s="73"/>
    </row>
    <row r="22" spans="1:17" ht="13.5" thickBot="1" x14ac:dyDescent="0.3">
      <c r="A22" s="134" t="s">
        <v>9665</v>
      </c>
      <c r="B22" s="135" t="s">
        <v>9666</v>
      </c>
      <c r="C22" s="135"/>
      <c r="D22" s="135" t="s">
        <v>9667</v>
      </c>
      <c r="E22" s="135"/>
      <c r="F22" s="136"/>
      <c r="G22" s="136"/>
      <c r="H22" s="136"/>
      <c r="I22" s="136"/>
      <c r="J22" s="137">
        <f>(J9-J10)/(J11*J12)</f>
        <v>0</v>
      </c>
      <c r="K22" s="107"/>
      <c r="L22" s="73"/>
      <c r="M22" s="74" t="s">
        <v>0</v>
      </c>
      <c r="N22" s="74" t="s">
        <v>11417</v>
      </c>
      <c r="O22" s="99" t="s">
        <v>10060</v>
      </c>
      <c r="P22" s="74" t="s">
        <v>11418</v>
      </c>
      <c r="Q22" s="73"/>
    </row>
    <row r="23" spans="1:17" x14ac:dyDescent="0.25">
      <c r="A23" s="138"/>
      <c r="B23" s="139"/>
      <c r="C23" s="139"/>
      <c r="D23" s="139" t="s">
        <v>9668</v>
      </c>
      <c r="E23" s="139"/>
      <c r="F23" s="140"/>
      <c r="G23" s="140"/>
      <c r="H23" s="140"/>
      <c r="I23" s="140"/>
      <c r="J23" s="141"/>
      <c r="L23" s="73"/>
      <c r="M23" s="77"/>
      <c r="N23" s="75" t="str">
        <f>IF(M23="","",VLOOKUP(M23,COTAÇÃO!$B:$D,2,FALSE))</f>
        <v/>
      </c>
      <c r="O23" s="76" t="str">
        <f>IF(M23="","",VLOOKUP(M23,COTAÇÃO!$B:$D,3,FALSE))</f>
        <v/>
      </c>
      <c r="P23" s="75"/>
      <c r="Q23" s="73"/>
    </row>
    <row r="24" spans="1:17" ht="13" thickBot="1" x14ac:dyDescent="0.3">
      <c r="A24" s="142" t="s">
        <v>9669</v>
      </c>
      <c r="B24" s="143" t="s">
        <v>9670</v>
      </c>
      <c r="C24" s="143"/>
      <c r="D24" s="144" t="s">
        <v>9671</v>
      </c>
      <c r="E24" s="143"/>
      <c r="F24" s="145"/>
      <c r="G24" s="145"/>
      <c r="H24" s="145"/>
      <c r="I24" s="145"/>
      <c r="J24" s="128">
        <f>(J13/J12)*((J9-J10)*((J11+1)/(2*J11))+J10)</f>
        <v>0</v>
      </c>
      <c r="L24" s="98"/>
      <c r="M24" s="77"/>
      <c r="N24" s="75" t="str">
        <f>IF(M24="","",VLOOKUP(M24,COTAÇÃO!$B:$D,2,FALSE))</f>
        <v/>
      </c>
      <c r="O24" s="76" t="str">
        <f>IF(M24="","",VLOOKUP(M24,COTAÇÃO!$B:$D,3,FALSE))</f>
        <v/>
      </c>
      <c r="P24" s="75"/>
      <c r="Q24" s="73"/>
    </row>
    <row r="25" spans="1:17" x14ac:dyDescent="0.25">
      <c r="A25" s="138"/>
      <c r="B25" s="139"/>
      <c r="C25" s="139"/>
      <c r="D25" s="433" t="s">
        <v>9672</v>
      </c>
      <c r="E25" s="434"/>
      <c r="F25" s="140"/>
      <c r="G25" s="140"/>
      <c r="H25" s="140"/>
      <c r="I25" s="140"/>
      <c r="J25" s="141"/>
      <c r="L25" s="73"/>
      <c r="M25" s="77"/>
      <c r="N25" s="75" t="str">
        <f>IF(M25="","",VLOOKUP(M25,COTAÇÃO!$B:$D,2,FALSE))</f>
        <v/>
      </c>
      <c r="O25" s="76" t="str">
        <f>IF(M25="","",VLOOKUP(M25,COTAÇÃO!$B:$D,3,FALSE))</f>
        <v/>
      </c>
      <c r="P25" s="75"/>
      <c r="Q25" s="73"/>
    </row>
    <row r="26" spans="1:17" ht="13" thickBot="1" x14ac:dyDescent="0.3">
      <c r="A26" s="142" t="s">
        <v>9673</v>
      </c>
      <c r="B26" s="146" t="s">
        <v>9674</v>
      </c>
      <c r="C26" s="143"/>
      <c r="D26" s="143" t="s">
        <v>9675</v>
      </c>
      <c r="E26" s="143"/>
      <c r="F26" s="145"/>
      <c r="G26" s="145"/>
      <c r="H26" s="145"/>
      <c r="I26" s="145"/>
      <c r="J26" s="128">
        <f>(J14*J9)/(J11*J12)</f>
        <v>0</v>
      </c>
      <c r="L26" s="73"/>
      <c r="M26" s="77"/>
      <c r="N26" s="75" t="str">
        <f>IF(M26="","",VLOOKUP(M26,COTAÇÃO!$B:$D,2,FALSE))</f>
        <v/>
      </c>
      <c r="O26" s="76" t="str">
        <f>IF(M26="","",VLOOKUP(M26,COTAÇÃO!$B:$D,3,FALSE))</f>
        <v/>
      </c>
      <c r="P26" s="75"/>
      <c r="Q26" s="73"/>
    </row>
    <row r="27" spans="1:17" x14ac:dyDescent="0.25">
      <c r="A27" s="138"/>
      <c r="B27" s="139"/>
      <c r="C27" s="139"/>
      <c r="D27" s="147" t="s">
        <v>9676</v>
      </c>
      <c r="E27" s="139"/>
      <c r="F27" s="140"/>
      <c r="G27" s="140"/>
      <c r="H27" s="140"/>
      <c r="I27" s="140"/>
      <c r="J27" s="141"/>
      <c r="L27" s="73"/>
      <c r="M27" s="77"/>
      <c r="N27" s="75" t="str">
        <f>IF(M27="","",VLOOKUP(M27,COTAÇÃO!$B:$D,2,FALSE))</f>
        <v/>
      </c>
      <c r="O27" s="76" t="str">
        <f>IF(M27="","",VLOOKUP(M27,COTAÇÃO!$B:$D,3,FALSE))</f>
        <v/>
      </c>
      <c r="P27" s="75"/>
      <c r="Q27" s="73"/>
    </row>
    <row r="28" spans="1:17" ht="13" thickBot="1" x14ac:dyDescent="0.3">
      <c r="A28" s="142" t="s">
        <v>9677</v>
      </c>
      <c r="B28" s="143" t="s">
        <v>9678</v>
      </c>
      <c r="C28" s="143"/>
      <c r="D28" s="143" t="s">
        <v>9679</v>
      </c>
      <c r="E28" s="143"/>
      <c r="F28" s="145"/>
      <c r="G28" s="145"/>
      <c r="H28" s="145"/>
      <c r="I28" s="145"/>
      <c r="J28" s="128">
        <f>(J17*J9)/J12</f>
        <v>0</v>
      </c>
      <c r="L28" s="73"/>
      <c r="M28" s="77"/>
      <c r="N28" s="75" t="str">
        <f>IF(M28="","",VLOOKUP(M28,COTAÇÃO!$B:$D,2,FALSE))</f>
        <v/>
      </c>
      <c r="O28" s="76" t="str">
        <f>IF(M28="","",VLOOKUP(M28,COTAÇÃO!$B:$D,3,FALSE))</f>
        <v/>
      </c>
      <c r="P28" s="75"/>
      <c r="Q28" s="73"/>
    </row>
    <row r="29" spans="1:17" ht="13" thickBot="1" x14ac:dyDescent="0.3">
      <c r="A29" s="138"/>
      <c r="B29" s="139"/>
      <c r="C29" s="139"/>
      <c r="D29" s="139" t="s">
        <v>9680</v>
      </c>
      <c r="E29" s="139"/>
      <c r="F29" s="140"/>
      <c r="G29" s="140"/>
      <c r="H29" s="140"/>
      <c r="I29" s="140"/>
      <c r="J29" s="141"/>
      <c r="L29" s="73"/>
      <c r="M29" s="77"/>
      <c r="N29" s="75" t="str">
        <f>IF(M29="","",VLOOKUP(M29,COTAÇÃO!$B:$D,2,FALSE))</f>
        <v/>
      </c>
      <c r="O29" s="76" t="str">
        <f>IF(M29="","",VLOOKUP(M29,COTAÇÃO!$B:$D,3,FALSE))</f>
        <v/>
      </c>
      <c r="P29" s="75"/>
      <c r="Q29" s="73"/>
    </row>
    <row r="30" spans="1:17" ht="13" thickBot="1" x14ac:dyDescent="0.3">
      <c r="A30" s="148" t="s">
        <v>9681</v>
      </c>
      <c r="B30" s="144" t="s">
        <v>9682</v>
      </c>
      <c r="C30" s="144"/>
      <c r="D30" s="143" t="s">
        <v>9683</v>
      </c>
      <c r="E30" s="144"/>
      <c r="F30" s="149" t="s">
        <v>9684</v>
      </c>
      <c r="G30" s="150">
        <v>0</v>
      </c>
      <c r="H30" s="109"/>
      <c r="I30" s="109"/>
      <c r="J30" s="137">
        <f>(G30*J9)/J12</f>
        <v>0</v>
      </c>
      <c r="M30" s="77"/>
      <c r="N30" s="75" t="str">
        <f>IF(M30="","",VLOOKUP(M30,COTAÇÃO!$B:$D,2,FALSE))</f>
        <v/>
      </c>
      <c r="O30" s="76" t="str">
        <f>IF(M30="","",VLOOKUP(M30,COTAÇÃO!$B:$D,3,FALSE))</f>
        <v/>
      </c>
      <c r="P30" s="75"/>
      <c r="Q30" s="73"/>
    </row>
    <row r="31" spans="1:17" ht="13" thickBot="1" x14ac:dyDescent="0.3">
      <c r="A31" s="151"/>
      <c r="B31" s="152"/>
      <c r="C31" s="152"/>
      <c r="D31" s="152" t="s">
        <v>9685</v>
      </c>
      <c r="E31" s="152"/>
      <c r="F31" s="153"/>
      <c r="G31" s="153"/>
      <c r="H31" s="153"/>
      <c r="I31" s="153"/>
      <c r="J31" s="154"/>
      <c r="M31" s="77"/>
      <c r="N31" s="75" t="str">
        <f>IF(M31="","",VLOOKUP(M31,COTAÇÃO!$B:$D,2,FALSE))</f>
        <v/>
      </c>
      <c r="O31" s="76" t="str">
        <f>IF(M31="","",VLOOKUP(M31,COTAÇÃO!$B:$D,3,FALSE))</f>
        <v/>
      </c>
      <c r="P31" s="75"/>
      <c r="Q31" s="73"/>
    </row>
    <row r="32" spans="1:17" ht="13" thickBot="1" x14ac:dyDescent="0.3">
      <c r="A32" s="136"/>
      <c r="B32" s="37"/>
      <c r="C32" s="37"/>
      <c r="D32" s="37"/>
      <c r="E32" s="37"/>
      <c r="F32" s="37"/>
      <c r="G32" s="38"/>
      <c r="H32" s="437" t="s">
        <v>9686</v>
      </c>
      <c r="I32" s="438"/>
      <c r="J32" s="137">
        <f>J22+J24+J26+J28+J30</f>
        <v>0</v>
      </c>
      <c r="M32" s="77"/>
      <c r="N32" s="75" t="str">
        <f>IF(M32="","",VLOOKUP(M32,COTAÇÃO!$B:$D,2,FALSE))</f>
        <v/>
      </c>
      <c r="O32" s="76" t="str">
        <f>IF(M32="","",VLOOKUP(M32,COTAÇÃO!$B:$D,3,FALSE))</f>
        <v/>
      </c>
      <c r="P32" s="75"/>
      <c r="Q32" s="73"/>
    </row>
    <row r="33" spans="1:18" ht="13" thickBot="1" x14ac:dyDescent="0.3">
      <c r="A33" s="152"/>
      <c r="B33" s="152"/>
      <c r="C33" s="152"/>
      <c r="D33" s="152"/>
      <c r="E33" s="152"/>
      <c r="F33" s="152"/>
      <c r="G33" s="152"/>
      <c r="H33" s="155"/>
      <c r="I33" s="155"/>
      <c r="J33" s="156"/>
      <c r="M33" s="77"/>
      <c r="N33" s="75" t="str">
        <f>IF(M33="","",VLOOKUP(M33,COTAÇÃO!$B:$D,2,FALSE))</f>
        <v/>
      </c>
      <c r="O33" s="76" t="str">
        <f>IF(M33="","",VLOOKUP(M33,COTAÇÃO!$B:$D,3,FALSE))</f>
        <v/>
      </c>
      <c r="P33" s="75"/>
      <c r="Q33" s="73"/>
    </row>
    <row r="34" spans="1:18" ht="15.5" thickBot="1" x14ac:dyDescent="0.3">
      <c r="A34" s="157" t="s">
        <v>9687</v>
      </c>
      <c r="B34" s="158"/>
      <c r="C34" s="158"/>
      <c r="D34" s="159"/>
      <c r="E34" s="159"/>
      <c r="F34" s="159"/>
      <c r="G34" s="159"/>
      <c r="H34" s="159"/>
      <c r="I34" s="159"/>
      <c r="J34" s="160"/>
      <c r="M34" s="77"/>
      <c r="N34" s="75" t="str">
        <f>IF(M34="","",VLOOKUP(M34,COTAÇÃO!$B:$D,2,FALSE))</f>
        <v/>
      </c>
      <c r="O34" s="76" t="str">
        <f>IF(M34="","",VLOOKUP(M34,COTAÇÃO!$B:$D,3,FALSE))</f>
        <v/>
      </c>
      <c r="P34" s="75"/>
      <c r="Q34" s="73"/>
    </row>
    <row r="35" spans="1:18" ht="13" thickBot="1" x14ac:dyDescent="0.3">
      <c r="A35" s="161" t="s">
        <v>9688</v>
      </c>
      <c r="B35" s="439" t="s">
        <v>9689</v>
      </c>
      <c r="C35" s="440"/>
      <c r="D35" s="440"/>
      <c r="E35" s="440"/>
      <c r="F35" s="440"/>
      <c r="G35" s="440"/>
      <c r="H35" s="440"/>
      <c r="I35" s="440"/>
      <c r="J35" s="441"/>
      <c r="M35" s="77"/>
      <c r="N35" s="75" t="str">
        <f>IF(M35="","",VLOOKUP(M35,COTAÇÃO!$B:$D,2,FALSE))</f>
        <v/>
      </c>
      <c r="O35" s="76" t="str">
        <f>IF(M35="","",VLOOKUP(M35,COTAÇÃO!$B:$D,3,FALSE))</f>
        <v/>
      </c>
      <c r="P35" s="75"/>
      <c r="Q35" s="73"/>
    </row>
    <row r="36" spans="1:18" x14ac:dyDescent="0.25">
      <c r="A36" s="148" t="s">
        <v>9690</v>
      </c>
      <c r="B36" s="162" t="s">
        <v>9691</v>
      </c>
      <c r="C36" s="144"/>
      <c r="D36" s="144" t="s">
        <v>9692</v>
      </c>
      <c r="E36" s="144"/>
      <c r="F36" s="144"/>
      <c r="G36" s="144"/>
      <c r="H36" s="163" t="s">
        <v>9693</v>
      </c>
      <c r="I36" s="39">
        <f>N15*N16</f>
        <v>0</v>
      </c>
      <c r="J36" s="442">
        <f>I36*I37</f>
        <v>0</v>
      </c>
      <c r="M36" s="77"/>
      <c r="N36" s="75" t="str">
        <f>IF(M36="","",VLOOKUP(M36,COTAÇÃO!$B:$D,2,FALSE))</f>
        <v/>
      </c>
      <c r="O36" s="76" t="str">
        <f>IF(M36="","",VLOOKUP(M36,COTAÇÃO!$B:$D,3,FALSE))</f>
        <v/>
      </c>
      <c r="P36" s="75"/>
      <c r="Q36" s="73"/>
    </row>
    <row r="37" spans="1:18" ht="13" thickBot="1" x14ac:dyDescent="0.3">
      <c r="A37" s="164" t="s">
        <v>9694</v>
      </c>
      <c r="B37" s="166">
        <f>VLOOKUP("EQ04667",'Banco Jul25'!$A:$D,4,FALSE)</f>
        <v>6.04</v>
      </c>
      <c r="C37" s="165" t="s">
        <v>9695</v>
      </c>
      <c r="D37" s="166">
        <f>VLOOKUP("EQ04665",'Banco Jul25'!$A:$D,4,FALSE)</f>
        <v>6.06</v>
      </c>
      <c r="E37" s="165" t="s">
        <v>9696</v>
      </c>
      <c r="F37" s="167"/>
      <c r="G37" s="168"/>
      <c r="H37" s="169" t="s">
        <v>9697</v>
      </c>
      <c r="I37" s="40">
        <f>B37</f>
        <v>6.04</v>
      </c>
      <c r="J37" s="443"/>
      <c r="M37" s="77"/>
      <c r="N37" s="75" t="str">
        <f>IF(M37="","",VLOOKUP(M37,COTAÇÃO!$B:$D,2,FALSE))</f>
        <v/>
      </c>
      <c r="O37" s="76" t="str">
        <f>IF(M37="","",VLOOKUP(M37,COTAÇÃO!$B:$D,3,FALSE))</f>
        <v/>
      </c>
      <c r="P37" s="75"/>
      <c r="Q37" s="73"/>
    </row>
    <row r="38" spans="1:18" ht="13.5" thickBot="1" x14ac:dyDescent="0.3">
      <c r="A38" s="148"/>
      <c r="B38" s="144"/>
      <c r="C38" s="144"/>
      <c r="D38" s="144"/>
      <c r="E38" s="144"/>
      <c r="F38" s="144"/>
      <c r="G38" s="144"/>
      <c r="H38" s="163"/>
      <c r="I38" s="170"/>
      <c r="J38" s="41"/>
      <c r="M38" s="73"/>
      <c r="N38" s="73"/>
      <c r="O38" s="435">
        <f>SUMPRODUCT(O23:O37,P23:P37)</f>
        <v>0</v>
      </c>
      <c r="P38" s="436"/>
      <c r="Q38" s="73"/>
    </row>
    <row r="39" spans="1:18" ht="13.5" thickBot="1" x14ac:dyDescent="0.3">
      <c r="A39" s="138" t="s">
        <v>9698</v>
      </c>
      <c r="B39" s="171" t="s">
        <v>9699</v>
      </c>
      <c r="C39" s="139"/>
      <c r="D39" s="171"/>
      <c r="E39" s="139"/>
      <c r="F39" s="171"/>
      <c r="G39" s="139"/>
      <c r="H39" s="171"/>
      <c r="I39" s="172"/>
      <c r="J39" s="173">
        <f>J36*0.1</f>
        <v>0</v>
      </c>
      <c r="K39" s="174"/>
      <c r="Q39" s="73"/>
    </row>
    <row r="40" spans="1:18" ht="13" thickBot="1" x14ac:dyDescent="0.3">
      <c r="A40" s="148"/>
      <c r="B40" s="144"/>
      <c r="C40" s="144"/>
      <c r="D40" s="144"/>
      <c r="E40" s="144"/>
      <c r="F40" s="144"/>
      <c r="G40" s="144"/>
      <c r="H40" s="144"/>
      <c r="I40" s="144"/>
      <c r="J40" s="175"/>
      <c r="K40" s="107"/>
    </row>
    <row r="41" spans="1:18" ht="13" thickBot="1" x14ac:dyDescent="0.3">
      <c r="A41" s="138" t="s">
        <v>9700</v>
      </c>
      <c r="B41" s="139" t="s">
        <v>9701</v>
      </c>
      <c r="C41" s="139"/>
      <c r="D41" s="139" t="s">
        <v>9702</v>
      </c>
      <c r="E41" s="139"/>
      <c r="F41" s="139"/>
      <c r="G41" s="139"/>
      <c r="H41" s="139"/>
      <c r="I41" s="139"/>
      <c r="J41" s="173">
        <f>IF(J16=0,0,J15/J16)</f>
        <v>0</v>
      </c>
      <c r="K41" s="107"/>
    </row>
    <row r="42" spans="1:18" ht="13" thickBot="1" x14ac:dyDescent="0.3">
      <c r="A42" s="148"/>
      <c r="B42" s="144"/>
      <c r="C42" s="144"/>
      <c r="D42" s="144"/>
      <c r="E42" s="144"/>
      <c r="F42" s="176"/>
      <c r="G42" s="155"/>
      <c r="H42" s="177" t="s">
        <v>9703</v>
      </c>
      <c r="I42" s="178"/>
      <c r="J42" s="173">
        <f>SUM(J36:J41)</f>
        <v>0</v>
      </c>
      <c r="K42" s="107"/>
    </row>
    <row r="43" spans="1:18" ht="13" thickBot="1" x14ac:dyDescent="0.3">
      <c r="A43" s="148" t="s">
        <v>9704</v>
      </c>
      <c r="B43" s="144"/>
      <c r="C43" s="144"/>
      <c r="D43" s="144"/>
      <c r="E43" s="144"/>
      <c r="F43" s="144"/>
      <c r="G43" s="144"/>
      <c r="H43" s="144"/>
      <c r="I43" s="144"/>
      <c r="J43" s="175"/>
      <c r="K43" s="107"/>
    </row>
    <row r="44" spans="1:18" ht="13" thickBot="1" x14ac:dyDescent="0.3">
      <c r="A44" s="148" t="s">
        <v>9705</v>
      </c>
      <c r="B44" s="144" t="s">
        <v>9706</v>
      </c>
      <c r="C44" s="42" t="s">
        <v>9707</v>
      </c>
      <c r="D44" s="166">
        <v>0</v>
      </c>
      <c r="E44" s="43" t="s">
        <v>9708</v>
      </c>
      <c r="F44" s="179">
        <v>1.22</v>
      </c>
      <c r="G44" s="42" t="s">
        <v>9709</v>
      </c>
      <c r="H44" s="167">
        <v>168</v>
      </c>
      <c r="I44" s="144"/>
      <c r="J44" s="137">
        <f>((D44)*(1+F44))/H44</f>
        <v>0</v>
      </c>
      <c r="K44" s="107"/>
    </row>
    <row r="45" spans="1:18" ht="13.5" thickBot="1" x14ac:dyDescent="0.3">
      <c r="A45" s="151"/>
      <c r="B45" s="152"/>
      <c r="C45" s="152"/>
      <c r="D45" s="180"/>
      <c r="E45" s="152"/>
      <c r="F45" s="181"/>
      <c r="G45" s="177"/>
      <c r="H45" s="182" t="s">
        <v>9710</v>
      </c>
      <c r="I45" s="178"/>
      <c r="J45" s="137">
        <f>J44</f>
        <v>0</v>
      </c>
      <c r="K45" s="107"/>
      <c r="L45" s="74" t="s">
        <v>2840</v>
      </c>
      <c r="M45" s="74" t="s">
        <v>0</v>
      </c>
      <c r="N45" s="74" t="s">
        <v>11417</v>
      </c>
      <c r="O45" s="74" t="s">
        <v>10060</v>
      </c>
      <c r="P45" s="74" t="s">
        <v>11418</v>
      </c>
      <c r="Q45" s="74" t="s">
        <v>11419</v>
      </c>
      <c r="R45" s="74" t="s">
        <v>14429</v>
      </c>
    </row>
    <row r="46" spans="1:18" ht="13" thickBot="1" x14ac:dyDescent="0.3">
      <c r="A46" s="144"/>
      <c r="B46" s="162"/>
      <c r="C46" s="144"/>
      <c r="D46" s="162"/>
      <c r="E46" s="144"/>
      <c r="F46" s="181"/>
      <c r="G46" s="155"/>
      <c r="H46" s="183" t="s">
        <v>9686</v>
      </c>
      <c r="I46" s="178"/>
      <c r="J46" s="137">
        <f>J45+J42</f>
        <v>0</v>
      </c>
      <c r="K46" s="107"/>
      <c r="L46" s="54" t="s">
        <v>6970</v>
      </c>
      <c r="M46" s="78" t="str">
        <f>VLOOKUP(L46,'Banco Jul25'!$A:$D,2,FALSE)</f>
        <v>-</v>
      </c>
      <c r="N46" s="75" t="str">
        <f>VLOOKUP(L46,'Banco Jul25'!$A:$D,3,FALSE)</f>
        <v>-</v>
      </c>
      <c r="O46" s="76">
        <f>VLOOKUP(L46,'Banco Jul25'!$A:$D,4,FALSE)</f>
        <v>0</v>
      </c>
      <c r="P46" s="75"/>
      <c r="Q46" s="77"/>
      <c r="R46" s="75">
        <f>IF(P46&gt;0,1,0)</f>
        <v>0</v>
      </c>
    </row>
    <row r="47" spans="1:18" s="187" customFormat="1" ht="13" thickBot="1" x14ac:dyDescent="0.3">
      <c r="A47" s="184"/>
      <c r="B47" s="184"/>
      <c r="C47" s="184"/>
      <c r="D47" s="184"/>
      <c r="E47" s="184"/>
      <c r="F47" s="185"/>
      <c r="G47" s="184"/>
      <c r="H47" s="185"/>
      <c r="I47" s="184"/>
      <c r="J47" s="186"/>
      <c r="K47" s="106"/>
      <c r="L47" s="54" t="s">
        <v>6970</v>
      </c>
      <c r="M47" s="78" t="str">
        <f>VLOOKUP(L47,'Banco Jul25'!$A:$D,2,FALSE)</f>
        <v>-</v>
      </c>
      <c r="N47" s="75" t="str">
        <f>VLOOKUP(L47,'Banco Jul25'!$A:$D,3,FALSE)</f>
        <v>-</v>
      </c>
      <c r="O47" s="76">
        <f>VLOOKUP(L47,'Banco Jul25'!$A:$D,4,FALSE)</f>
        <v>0</v>
      </c>
      <c r="P47" s="75"/>
      <c r="Q47" s="77"/>
      <c r="R47" s="75">
        <f t="shared" ref="R47:R53" si="0">IF(P47&gt;0,1,0)</f>
        <v>0</v>
      </c>
    </row>
    <row r="48" spans="1:18" ht="32.5" customHeight="1" thickBot="1" x14ac:dyDescent="0.3">
      <c r="A48" s="444" t="s">
        <v>11597</v>
      </c>
      <c r="B48" s="445"/>
      <c r="C48" s="446"/>
      <c r="D48" s="447" t="str">
        <f>$B$4&amp;" - " &amp;H48</f>
        <v>Depreciação - mês - PRODUTIVO</v>
      </c>
      <c r="E48" s="448"/>
      <c r="F48" s="448"/>
      <c r="G48" s="449"/>
      <c r="H48" s="94" t="s">
        <v>11595</v>
      </c>
      <c r="I48" s="94" t="s">
        <v>11614</v>
      </c>
      <c r="J48" s="95">
        <f>J22+J24+J28+J30+J26+J42+J44+O54</f>
        <v>0</v>
      </c>
      <c r="L48" s="54" t="s">
        <v>6970</v>
      </c>
      <c r="M48" s="78" t="str">
        <f>VLOOKUP(L48,'Banco Jul25'!$A:$D,2,FALSE)</f>
        <v>-</v>
      </c>
      <c r="N48" s="75" t="str">
        <f>VLOOKUP(L48,'Banco Jul25'!$A:$D,3,FALSE)</f>
        <v>-</v>
      </c>
      <c r="O48" s="76">
        <f>VLOOKUP(L48,'Banco Jul25'!$A:$D,4,FALSE)</f>
        <v>0</v>
      </c>
      <c r="P48" s="75"/>
      <c r="Q48" s="77"/>
      <c r="R48" s="75">
        <f t="shared" si="0"/>
        <v>0</v>
      </c>
    </row>
    <row r="49" spans="1:18" ht="16" thickBot="1" x14ac:dyDescent="0.3">
      <c r="A49" s="188"/>
      <c r="B49" s="109"/>
      <c r="C49" s="109"/>
      <c r="D49" s="109"/>
      <c r="E49" s="109"/>
      <c r="F49" s="109"/>
      <c r="G49" s="109"/>
      <c r="H49" s="109"/>
      <c r="I49" s="189"/>
      <c r="J49" s="190"/>
      <c r="L49" s="54" t="s">
        <v>6970</v>
      </c>
      <c r="M49" s="78" t="str">
        <f>VLOOKUP(L49,'Banco Jul25'!$A:$D,2,FALSE)</f>
        <v>-</v>
      </c>
      <c r="N49" s="75" t="str">
        <f>VLOOKUP(L49,'Banco Jul25'!$A:$D,3,FALSE)</f>
        <v>-</v>
      </c>
      <c r="O49" s="76">
        <f>VLOOKUP(L49,'Banco Jul25'!$A:$D,4,FALSE)</f>
        <v>0</v>
      </c>
      <c r="P49" s="75"/>
      <c r="Q49" s="77"/>
      <c r="R49" s="75">
        <f t="shared" si="0"/>
        <v>0</v>
      </c>
    </row>
    <row r="50" spans="1:18" ht="37.15" customHeight="1" thickBot="1" x14ac:dyDescent="0.3">
      <c r="A50" s="450" t="s">
        <v>11596</v>
      </c>
      <c r="B50" s="451"/>
      <c r="C50" s="452"/>
      <c r="D50" s="447" t="str">
        <f>$B$4&amp;" - " &amp;H50</f>
        <v>Depreciação - mês - IMPRODUTIVO</v>
      </c>
      <c r="E50" s="448"/>
      <c r="F50" s="448"/>
      <c r="G50" s="449"/>
      <c r="H50" s="94" t="s">
        <v>11598</v>
      </c>
      <c r="I50" s="94" t="s">
        <v>11614</v>
      </c>
      <c r="J50" s="95" t="str">
        <f>IF(OR(I36=0,I36=""),"-",J22+J24+J28+J30+J44)</f>
        <v>-</v>
      </c>
      <c r="L50" s="54" t="s">
        <v>6970</v>
      </c>
      <c r="M50" s="78" t="str">
        <f>VLOOKUP(L50,'Banco Jul25'!$A:$D,2,FALSE)</f>
        <v>-</v>
      </c>
      <c r="N50" s="75" t="str">
        <f>VLOOKUP(L50,'Banco Jul25'!$A:$D,3,FALSE)</f>
        <v>-</v>
      </c>
      <c r="O50" s="76">
        <f>VLOOKUP(L50,'Banco Jul25'!$A:$D,4,FALSE)</f>
        <v>0</v>
      </c>
      <c r="P50" s="75"/>
      <c r="Q50" s="77"/>
      <c r="R50" s="75">
        <f t="shared" si="0"/>
        <v>0</v>
      </c>
    </row>
    <row r="51" spans="1:18" ht="13" thickBot="1" x14ac:dyDescent="0.3">
      <c r="A51" s="106"/>
      <c r="C51" s="106"/>
      <c r="D51" s="106"/>
      <c r="L51" s="54" t="s">
        <v>6970</v>
      </c>
      <c r="M51" s="78" t="str">
        <f>VLOOKUP(L51,'Banco Jul25'!$A:$D,2,FALSE)</f>
        <v>-</v>
      </c>
      <c r="N51" s="75" t="str">
        <f>VLOOKUP(L51,'Banco Jul25'!$A:$D,3,FALSE)</f>
        <v>-</v>
      </c>
      <c r="O51" s="76">
        <f>VLOOKUP(L51,'Banco Jul25'!$A:$D,4,FALSE)</f>
        <v>0</v>
      </c>
      <c r="P51" s="75"/>
      <c r="Q51" s="77"/>
      <c r="R51" s="75">
        <f t="shared" si="0"/>
        <v>0</v>
      </c>
    </row>
    <row r="52" spans="1:18" ht="34.9" customHeight="1" thickBot="1" x14ac:dyDescent="0.3">
      <c r="A52" s="444" t="s">
        <v>11606</v>
      </c>
      <c r="B52" s="445"/>
      <c r="C52" s="446"/>
      <c r="D52" s="447" t="str">
        <f>$B$4&amp;" - " &amp;H52</f>
        <v>Depreciação - mês - FIXO</v>
      </c>
      <c r="E52" s="448"/>
      <c r="F52" s="448"/>
      <c r="G52" s="449"/>
      <c r="H52" s="94" t="s">
        <v>11607</v>
      </c>
      <c r="I52" s="94" t="s">
        <v>11614</v>
      </c>
      <c r="J52" s="95" t="str">
        <f>J50</f>
        <v>-</v>
      </c>
      <c r="L52" s="54" t="s">
        <v>6970</v>
      </c>
      <c r="M52" s="78" t="str">
        <f>VLOOKUP(L52,'Banco Jul25'!$A:$D,2,FALSE)</f>
        <v>-</v>
      </c>
      <c r="N52" s="75" t="str">
        <f>VLOOKUP(L52,'Banco Jul25'!$A:$D,3,FALSE)</f>
        <v>-</v>
      </c>
      <c r="O52" s="76">
        <f>VLOOKUP(L52,'Banco Jul25'!$A:$D,4,FALSE)</f>
        <v>0</v>
      </c>
      <c r="P52" s="75"/>
      <c r="Q52" s="77"/>
      <c r="R52" s="75">
        <f t="shared" si="0"/>
        <v>0</v>
      </c>
    </row>
    <row r="53" spans="1:18" ht="16" thickBot="1" x14ac:dyDescent="0.3">
      <c r="A53" s="188"/>
      <c r="B53" s="109"/>
      <c r="C53" s="109"/>
      <c r="D53" s="109"/>
      <c r="E53" s="109"/>
      <c r="F53" s="109"/>
      <c r="G53" s="109"/>
      <c r="H53" s="109"/>
      <c r="I53" s="189"/>
      <c r="J53" s="190"/>
      <c r="L53" s="54" t="s">
        <v>6970</v>
      </c>
      <c r="M53" s="78" t="str">
        <f>VLOOKUP(L53,'Banco Jul25'!$A:$D,2,FALSE)</f>
        <v>-</v>
      </c>
      <c r="N53" s="75" t="str">
        <f>VLOOKUP(L53,'Banco Jul25'!$A:$D,3,FALSE)</f>
        <v>-</v>
      </c>
      <c r="O53" s="76">
        <f>VLOOKUP(L53,'Banco Jul25'!$A:$D,4,FALSE)</f>
        <v>0</v>
      </c>
      <c r="P53" s="75"/>
      <c r="Q53" s="77"/>
      <c r="R53" s="75">
        <f t="shared" si="0"/>
        <v>0</v>
      </c>
    </row>
    <row r="54" spans="1:18" ht="37.15" customHeight="1" thickBot="1" x14ac:dyDescent="0.3">
      <c r="A54" s="450" t="s">
        <v>11609</v>
      </c>
      <c r="B54" s="451"/>
      <c r="C54" s="452"/>
      <c r="D54" s="447" t="str">
        <f>$B$4&amp;" - " &amp;H54</f>
        <v>Depreciação - mês - VARIÁVEL</v>
      </c>
      <c r="E54" s="448"/>
      <c r="F54" s="448"/>
      <c r="G54" s="449"/>
      <c r="H54" s="94" t="str">
        <f>"VARIÁVEL" &amp; IF(N18&lt;&gt;0," - CIDADE","")</f>
        <v>VARIÁVEL</v>
      </c>
      <c r="I54" s="94" t="s">
        <v>99</v>
      </c>
      <c r="J54" s="103" t="str">
        <f>IF(N17=0,"-",(J48-J52)/N17)</f>
        <v>-</v>
      </c>
      <c r="L54" s="73"/>
      <c r="M54" s="73"/>
      <c r="N54" s="58"/>
      <c r="O54" s="435">
        <f>SUMPRODUCT(O46:O53,P46:P53)</f>
        <v>0</v>
      </c>
      <c r="P54" s="436"/>
      <c r="Q54" s="73"/>
      <c r="R54" s="74">
        <f>SUM(R46:R53)</f>
        <v>0</v>
      </c>
    </row>
    <row r="55" spans="1:18" ht="13" thickBot="1" x14ac:dyDescent="0.3">
      <c r="L55" s="73"/>
      <c r="O55" s="342"/>
      <c r="P55" s="343"/>
      <c r="Q55" s="343"/>
    </row>
    <row r="56" spans="1:18" ht="34.9" customHeight="1" thickBot="1" x14ac:dyDescent="0.3">
      <c r="A56" s="450" t="s">
        <v>11608</v>
      </c>
      <c r="B56" s="451"/>
      <c r="C56" s="452"/>
      <c r="D56" s="447" t="str">
        <f>$B$4&amp;" - " &amp;H56</f>
        <v>Depreciação - mês - VARIÁVEL</v>
      </c>
      <c r="E56" s="448"/>
      <c r="F56" s="448"/>
      <c r="G56" s="449"/>
      <c r="H56" s="94" t="str">
        <f>"VARIÁVEL"&amp; IF(N17&lt;&gt;0," - ESTRADA","")</f>
        <v>VARIÁVEL</v>
      </c>
      <c r="I56" s="94" t="s">
        <v>99</v>
      </c>
      <c r="J56" s="103" t="str">
        <f>IF(N18=0,"-",(J48-J50)/N18)</f>
        <v>-</v>
      </c>
      <c r="M56" s="101" t="s">
        <v>11420</v>
      </c>
      <c r="N56" s="74">
        <v>191.4</v>
      </c>
      <c r="Q56" s="376" t="s">
        <v>14430</v>
      </c>
      <c r="R56" s="377">
        <f>R54+7</f>
        <v>7</v>
      </c>
    </row>
  </sheetData>
  <mergeCells count="28">
    <mergeCell ref="A56:C56"/>
    <mergeCell ref="D56:G56"/>
    <mergeCell ref="O54:P54"/>
    <mergeCell ref="A52:C52"/>
    <mergeCell ref="D52:G52"/>
    <mergeCell ref="A48:C48"/>
    <mergeCell ref="D48:G48"/>
    <mergeCell ref="A50:C50"/>
    <mergeCell ref="D50:G50"/>
    <mergeCell ref="A54:C54"/>
    <mergeCell ref="D54:G54"/>
    <mergeCell ref="A7:B7"/>
    <mergeCell ref="C7:D7"/>
    <mergeCell ref="D25:E25"/>
    <mergeCell ref="O38:P38"/>
    <mergeCell ref="H32:I32"/>
    <mergeCell ref="E7:F7"/>
    <mergeCell ref="G7:H7"/>
    <mergeCell ref="I7:J7"/>
    <mergeCell ref="B35:J35"/>
    <mergeCell ref="J36:J37"/>
    <mergeCell ref="A1:H2"/>
    <mergeCell ref="B4:J4"/>
    <mergeCell ref="A6:B6"/>
    <mergeCell ref="C6:D6"/>
    <mergeCell ref="E6:F6"/>
    <mergeCell ref="G6:H6"/>
    <mergeCell ref="I6:J6"/>
  </mergeCells>
  <pageMargins left="0.11811023622047244" right="0.11811023622047244" top="0.19685039370078741" bottom="0.19685039370078741" header="0.19685039370078741" footer="0.19685039370078741"/>
  <pageSetup paperSize="9" scale="8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voltar_resumo">
                <anchor moveWithCells="1" sizeWithCells="1">
                  <from>
                    <xdr:col>12</xdr:col>
                    <xdr:colOff>0</xdr:colOff>
                    <xdr:row>0</xdr:row>
                    <xdr:rowOff>0</xdr:rowOff>
                  </from>
                  <to>
                    <xdr:col>12</xdr:col>
                    <xdr:colOff>1803400</xdr:colOff>
                    <xdr:row>2</xdr:row>
                    <xdr:rowOff>146050</xdr:rowOff>
                  </to>
                </anchor>
              </controlPr>
            </control>
          </mc:Choice>
        </mc:AlternateContent>
        <mc:AlternateContent xmlns:mc="http://schemas.openxmlformats.org/markup-compatibility/2006">
          <mc:Choice Requires="x14">
            <control shapeId="11268" r:id="rId5" name="Button 4">
              <controlPr defaultSize="0" print="0" autoFill="0" autoPict="0" macro="[0]!Enviar_para_resumodep">
                <anchor moveWithCells="1" sizeWithCells="1">
                  <from>
                    <xdr:col>12</xdr:col>
                    <xdr:colOff>12700</xdr:colOff>
                    <xdr:row>3</xdr:row>
                    <xdr:rowOff>88900</xdr:rowOff>
                  </from>
                  <to>
                    <xdr:col>12</xdr:col>
                    <xdr:colOff>1746250</xdr:colOff>
                    <xdr:row>5</xdr:row>
                    <xdr:rowOff>88900</xdr:rowOff>
                  </to>
                </anchor>
              </controlPr>
            </control>
          </mc:Choice>
        </mc:AlternateContent>
        <mc:AlternateContent xmlns:mc="http://schemas.openxmlformats.org/markup-compatibility/2006">
          <mc:Choice Requires="x14">
            <control shapeId="11269" r:id="rId6" name="Button 5">
              <controlPr defaultSize="0" print="0" autoFill="0" autoPict="0" macro="[0]!Enviar_para_resumodep">
                <anchor moveWithCells="1" sizeWithCells="1">
                  <from>
                    <xdr:col>12</xdr:col>
                    <xdr:colOff>2203450</xdr:colOff>
                    <xdr:row>0</xdr:row>
                    <xdr:rowOff>107950</xdr:rowOff>
                  </from>
                  <to>
                    <xdr:col>14</xdr:col>
                    <xdr:colOff>304800</xdr:colOff>
                    <xdr:row>3</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
    <tabColor theme="1"/>
    <pageSetUpPr fitToPage="1"/>
  </sheetPr>
  <dimension ref="A1:R56"/>
  <sheetViews>
    <sheetView zoomScale="70" zoomScaleNormal="70" workbookViewId="0">
      <selection activeCell="R19" sqref="R19"/>
    </sheetView>
  </sheetViews>
  <sheetFormatPr defaultRowHeight="12.5" x14ac:dyDescent="0.25"/>
  <cols>
    <col min="1" max="1" width="8.81640625" style="107"/>
    <col min="2" max="2" width="9.1796875" style="107" customWidth="1"/>
    <col min="3" max="3" width="14" style="107" customWidth="1"/>
    <col min="4" max="7" width="8.81640625" style="107"/>
    <col min="8" max="8" width="17.81640625" style="107" bestFit="1" customWidth="1"/>
    <col min="9" max="9" width="8.81640625" style="107"/>
    <col min="10" max="10" width="9.26953125" style="107" bestFit="1" customWidth="1"/>
    <col min="11" max="11" width="8.26953125" style="106" customWidth="1"/>
    <col min="12" max="12" width="12.453125" style="107" customWidth="1"/>
    <col min="13" max="13" width="41.26953125" style="106" customWidth="1"/>
    <col min="14" max="14" width="6" style="106" bestFit="1" customWidth="1"/>
    <col min="15" max="16" width="10.81640625" style="107" bestFit="1" customWidth="1"/>
    <col min="17" max="17" width="16.453125" style="107" customWidth="1"/>
    <col min="18" max="18" width="16.453125" style="107" bestFit="1" customWidth="1"/>
    <col min="19" max="266" width="8.81640625" style="107"/>
    <col min="267" max="267" width="2.453125" style="107" customWidth="1"/>
    <col min="268" max="268" width="42.7265625" style="107" bestFit="1" customWidth="1"/>
    <col min="269" max="270" width="15.7265625" style="107" customWidth="1"/>
    <col min="271" max="271" width="8.81640625" style="107"/>
    <col min="272" max="272" width="10.81640625" style="107" bestFit="1" customWidth="1"/>
    <col min="273" max="522" width="8.81640625" style="107"/>
    <col min="523" max="523" width="2.453125" style="107" customWidth="1"/>
    <col min="524" max="524" width="42.7265625" style="107" bestFit="1" customWidth="1"/>
    <col min="525" max="526" width="15.7265625" style="107" customWidth="1"/>
    <col min="527" max="527" width="8.81640625" style="107"/>
    <col min="528" max="528" width="10.81640625" style="107" bestFit="1" customWidth="1"/>
    <col min="529" max="778" width="8.81640625" style="107"/>
    <col min="779" max="779" width="2.453125" style="107" customWidth="1"/>
    <col min="780" max="780" width="42.7265625" style="107" bestFit="1" customWidth="1"/>
    <col min="781" max="782" width="15.7265625" style="107" customWidth="1"/>
    <col min="783" max="783" width="8.81640625" style="107"/>
    <col min="784" max="784" width="10.81640625" style="107" bestFit="1" customWidth="1"/>
    <col min="785" max="1034" width="8.81640625" style="107"/>
    <col min="1035" max="1035" width="2.453125" style="107" customWidth="1"/>
    <col min="1036" max="1036" width="42.7265625" style="107" bestFit="1" customWidth="1"/>
    <col min="1037" max="1038" width="15.7265625" style="107" customWidth="1"/>
    <col min="1039" max="1039" width="8.81640625" style="107"/>
    <col min="1040" max="1040" width="10.81640625" style="107" bestFit="1" customWidth="1"/>
    <col min="1041" max="1290" width="8.81640625" style="107"/>
    <col min="1291" max="1291" width="2.453125" style="107" customWidth="1"/>
    <col min="1292" max="1292" width="42.7265625" style="107" bestFit="1" customWidth="1"/>
    <col min="1293" max="1294" width="15.7265625" style="107" customWidth="1"/>
    <col min="1295" max="1295" width="8.81640625" style="107"/>
    <col min="1296" max="1296" width="10.81640625" style="107" bestFit="1" customWidth="1"/>
    <col min="1297" max="1546" width="8.81640625" style="107"/>
    <col min="1547" max="1547" width="2.453125" style="107" customWidth="1"/>
    <col min="1548" max="1548" width="42.7265625" style="107" bestFit="1" customWidth="1"/>
    <col min="1549" max="1550" width="15.7265625" style="107" customWidth="1"/>
    <col min="1551" max="1551" width="8.81640625" style="107"/>
    <col min="1552" max="1552" width="10.81640625" style="107" bestFit="1" customWidth="1"/>
    <col min="1553" max="1802" width="8.81640625" style="107"/>
    <col min="1803" max="1803" width="2.453125" style="107" customWidth="1"/>
    <col min="1804" max="1804" width="42.7265625" style="107" bestFit="1" customWidth="1"/>
    <col min="1805" max="1806" width="15.7265625" style="107" customWidth="1"/>
    <col min="1807" max="1807" width="8.81640625" style="107"/>
    <col min="1808" max="1808" width="10.81640625" style="107" bestFit="1" customWidth="1"/>
    <col min="1809" max="2058" width="8.81640625" style="107"/>
    <col min="2059" max="2059" width="2.453125" style="107" customWidth="1"/>
    <col min="2060" max="2060" width="42.7265625" style="107" bestFit="1" customWidth="1"/>
    <col min="2061" max="2062" width="15.7265625" style="107" customWidth="1"/>
    <col min="2063" max="2063" width="8.81640625" style="107"/>
    <col min="2064" max="2064" width="10.81640625" style="107" bestFit="1" customWidth="1"/>
    <col min="2065" max="2314" width="8.81640625" style="107"/>
    <col min="2315" max="2315" width="2.453125" style="107" customWidth="1"/>
    <col min="2316" max="2316" width="42.7265625" style="107" bestFit="1" customWidth="1"/>
    <col min="2317" max="2318" width="15.7265625" style="107" customWidth="1"/>
    <col min="2319" max="2319" width="8.81640625" style="107"/>
    <col min="2320" max="2320" width="10.81640625" style="107" bestFit="1" customWidth="1"/>
    <col min="2321" max="2570" width="8.81640625" style="107"/>
    <col min="2571" max="2571" width="2.453125" style="107" customWidth="1"/>
    <col min="2572" max="2572" width="42.7265625" style="107" bestFit="1" customWidth="1"/>
    <col min="2573" max="2574" width="15.7265625" style="107" customWidth="1"/>
    <col min="2575" max="2575" width="8.81640625" style="107"/>
    <col min="2576" max="2576" width="10.81640625" style="107" bestFit="1" customWidth="1"/>
    <col min="2577" max="2826" width="8.81640625" style="107"/>
    <col min="2827" max="2827" width="2.453125" style="107" customWidth="1"/>
    <col min="2828" max="2828" width="42.7265625" style="107" bestFit="1" customWidth="1"/>
    <col min="2829" max="2830" width="15.7265625" style="107" customWidth="1"/>
    <col min="2831" max="2831" width="8.81640625" style="107"/>
    <col min="2832" max="2832" width="10.81640625" style="107" bestFit="1" customWidth="1"/>
    <col min="2833" max="3082" width="8.81640625" style="107"/>
    <col min="3083" max="3083" width="2.453125" style="107" customWidth="1"/>
    <col min="3084" max="3084" width="42.7265625" style="107" bestFit="1" customWidth="1"/>
    <col min="3085" max="3086" width="15.7265625" style="107" customWidth="1"/>
    <col min="3087" max="3087" width="8.81640625" style="107"/>
    <col min="3088" max="3088" width="10.81640625" style="107" bestFit="1" customWidth="1"/>
    <col min="3089" max="3338" width="8.81640625" style="107"/>
    <col min="3339" max="3339" width="2.453125" style="107" customWidth="1"/>
    <col min="3340" max="3340" width="42.7265625" style="107" bestFit="1" customWidth="1"/>
    <col min="3341" max="3342" width="15.7265625" style="107" customWidth="1"/>
    <col min="3343" max="3343" width="8.81640625" style="107"/>
    <col min="3344" max="3344" width="10.81640625" style="107" bestFit="1" customWidth="1"/>
    <col min="3345" max="3594" width="8.81640625" style="107"/>
    <col min="3595" max="3595" width="2.453125" style="107" customWidth="1"/>
    <col min="3596" max="3596" width="42.7265625" style="107" bestFit="1" customWidth="1"/>
    <col min="3597" max="3598" width="15.7265625" style="107" customWidth="1"/>
    <col min="3599" max="3599" width="8.81640625" style="107"/>
    <col min="3600" max="3600" width="10.81640625" style="107" bestFit="1" customWidth="1"/>
    <col min="3601" max="3850" width="8.81640625" style="107"/>
    <col min="3851" max="3851" width="2.453125" style="107" customWidth="1"/>
    <col min="3852" max="3852" width="42.7265625" style="107" bestFit="1" customWidth="1"/>
    <col min="3853" max="3854" width="15.7265625" style="107" customWidth="1"/>
    <col min="3855" max="3855" width="8.81640625" style="107"/>
    <col min="3856" max="3856" width="10.81640625" style="107" bestFit="1" customWidth="1"/>
    <col min="3857" max="4106" width="8.81640625" style="107"/>
    <col min="4107" max="4107" width="2.453125" style="107" customWidth="1"/>
    <col min="4108" max="4108" width="42.7265625" style="107" bestFit="1" customWidth="1"/>
    <col min="4109" max="4110" width="15.7265625" style="107" customWidth="1"/>
    <col min="4111" max="4111" width="8.81640625" style="107"/>
    <col min="4112" max="4112" width="10.81640625" style="107" bestFit="1" customWidth="1"/>
    <col min="4113" max="4362" width="8.81640625" style="107"/>
    <col min="4363" max="4363" width="2.453125" style="107" customWidth="1"/>
    <col min="4364" max="4364" width="42.7265625" style="107" bestFit="1" customWidth="1"/>
    <col min="4365" max="4366" width="15.7265625" style="107" customWidth="1"/>
    <col min="4367" max="4367" width="8.81640625" style="107"/>
    <col min="4368" max="4368" width="10.81640625" style="107" bestFit="1" customWidth="1"/>
    <col min="4369" max="4618" width="8.81640625" style="107"/>
    <col min="4619" max="4619" width="2.453125" style="107" customWidth="1"/>
    <col min="4620" max="4620" width="42.7265625" style="107" bestFit="1" customWidth="1"/>
    <col min="4621" max="4622" width="15.7265625" style="107" customWidth="1"/>
    <col min="4623" max="4623" width="8.81640625" style="107"/>
    <col min="4624" max="4624" width="10.81640625" style="107" bestFit="1" customWidth="1"/>
    <col min="4625" max="4874" width="8.81640625" style="107"/>
    <col min="4875" max="4875" width="2.453125" style="107" customWidth="1"/>
    <col min="4876" max="4876" width="42.7265625" style="107" bestFit="1" customWidth="1"/>
    <col min="4877" max="4878" width="15.7265625" style="107" customWidth="1"/>
    <col min="4879" max="4879" width="8.81640625" style="107"/>
    <col min="4880" max="4880" width="10.81640625" style="107" bestFit="1" customWidth="1"/>
    <col min="4881" max="5130" width="8.81640625" style="107"/>
    <col min="5131" max="5131" width="2.453125" style="107" customWidth="1"/>
    <col min="5132" max="5132" width="42.7265625" style="107" bestFit="1" customWidth="1"/>
    <col min="5133" max="5134" width="15.7265625" style="107" customWidth="1"/>
    <col min="5135" max="5135" width="8.81640625" style="107"/>
    <col min="5136" max="5136" width="10.81640625" style="107" bestFit="1" customWidth="1"/>
    <col min="5137" max="5386" width="8.81640625" style="107"/>
    <col min="5387" max="5387" width="2.453125" style="107" customWidth="1"/>
    <col min="5388" max="5388" width="42.7265625" style="107" bestFit="1" customWidth="1"/>
    <col min="5389" max="5390" width="15.7265625" style="107" customWidth="1"/>
    <col min="5391" max="5391" width="8.81640625" style="107"/>
    <col min="5392" max="5392" width="10.81640625" style="107" bestFit="1" customWidth="1"/>
    <col min="5393" max="5642" width="8.81640625" style="107"/>
    <col min="5643" max="5643" width="2.453125" style="107" customWidth="1"/>
    <col min="5644" max="5644" width="42.7265625" style="107" bestFit="1" customWidth="1"/>
    <col min="5645" max="5646" width="15.7265625" style="107" customWidth="1"/>
    <col min="5647" max="5647" width="8.81640625" style="107"/>
    <col min="5648" max="5648" width="10.81640625" style="107" bestFit="1" customWidth="1"/>
    <col min="5649" max="5898" width="8.81640625" style="107"/>
    <col min="5899" max="5899" width="2.453125" style="107" customWidth="1"/>
    <col min="5900" max="5900" width="42.7265625" style="107" bestFit="1" customWidth="1"/>
    <col min="5901" max="5902" width="15.7265625" style="107" customWidth="1"/>
    <col min="5903" max="5903" width="8.81640625" style="107"/>
    <col min="5904" max="5904" width="10.81640625" style="107" bestFit="1" customWidth="1"/>
    <col min="5905" max="6154" width="8.81640625" style="107"/>
    <col min="6155" max="6155" width="2.453125" style="107" customWidth="1"/>
    <col min="6156" max="6156" width="42.7265625" style="107" bestFit="1" customWidth="1"/>
    <col min="6157" max="6158" width="15.7265625" style="107" customWidth="1"/>
    <col min="6159" max="6159" width="8.81640625" style="107"/>
    <col min="6160" max="6160" width="10.81640625" style="107" bestFit="1" customWidth="1"/>
    <col min="6161" max="6410" width="8.81640625" style="107"/>
    <col min="6411" max="6411" width="2.453125" style="107" customWidth="1"/>
    <col min="6412" max="6412" width="42.7265625" style="107" bestFit="1" customWidth="1"/>
    <col min="6413" max="6414" width="15.7265625" style="107" customWidth="1"/>
    <col min="6415" max="6415" width="8.81640625" style="107"/>
    <col min="6416" max="6416" width="10.81640625" style="107" bestFit="1" customWidth="1"/>
    <col min="6417" max="6666" width="8.81640625" style="107"/>
    <col min="6667" max="6667" width="2.453125" style="107" customWidth="1"/>
    <col min="6668" max="6668" width="42.7265625" style="107" bestFit="1" customWidth="1"/>
    <col min="6669" max="6670" width="15.7265625" style="107" customWidth="1"/>
    <col min="6671" max="6671" width="8.81640625" style="107"/>
    <col min="6672" max="6672" width="10.81640625" style="107" bestFit="1" customWidth="1"/>
    <col min="6673" max="6922" width="8.81640625" style="107"/>
    <col min="6923" max="6923" width="2.453125" style="107" customWidth="1"/>
    <col min="6924" max="6924" width="42.7265625" style="107" bestFit="1" customWidth="1"/>
    <col min="6925" max="6926" width="15.7265625" style="107" customWidth="1"/>
    <col min="6927" max="6927" width="8.81640625" style="107"/>
    <col min="6928" max="6928" width="10.81640625" style="107" bestFit="1" customWidth="1"/>
    <col min="6929" max="7178" width="8.81640625" style="107"/>
    <col min="7179" max="7179" width="2.453125" style="107" customWidth="1"/>
    <col min="7180" max="7180" width="42.7265625" style="107" bestFit="1" customWidth="1"/>
    <col min="7181" max="7182" width="15.7265625" style="107" customWidth="1"/>
    <col min="7183" max="7183" width="8.81640625" style="107"/>
    <col min="7184" max="7184" width="10.81640625" style="107" bestFit="1" customWidth="1"/>
    <col min="7185" max="7434" width="8.81640625" style="107"/>
    <col min="7435" max="7435" width="2.453125" style="107" customWidth="1"/>
    <col min="7436" max="7436" width="42.7265625" style="107" bestFit="1" customWidth="1"/>
    <col min="7437" max="7438" width="15.7265625" style="107" customWidth="1"/>
    <col min="7439" max="7439" width="8.81640625" style="107"/>
    <col min="7440" max="7440" width="10.81640625" style="107" bestFit="1" customWidth="1"/>
    <col min="7441" max="7690" width="8.81640625" style="107"/>
    <col min="7691" max="7691" width="2.453125" style="107" customWidth="1"/>
    <col min="7692" max="7692" width="42.7265625" style="107" bestFit="1" customWidth="1"/>
    <col min="7693" max="7694" width="15.7265625" style="107" customWidth="1"/>
    <col min="7695" max="7695" width="8.81640625" style="107"/>
    <col min="7696" max="7696" width="10.81640625" style="107" bestFit="1" customWidth="1"/>
    <col min="7697" max="7946" width="8.81640625" style="107"/>
    <col min="7947" max="7947" width="2.453125" style="107" customWidth="1"/>
    <col min="7948" max="7948" width="42.7265625" style="107" bestFit="1" customWidth="1"/>
    <col min="7949" max="7950" width="15.7265625" style="107" customWidth="1"/>
    <col min="7951" max="7951" width="8.81640625" style="107"/>
    <col min="7952" max="7952" width="10.81640625" style="107" bestFit="1" customWidth="1"/>
    <col min="7953" max="8202" width="8.81640625" style="107"/>
    <col min="8203" max="8203" width="2.453125" style="107" customWidth="1"/>
    <col min="8204" max="8204" width="42.7265625" style="107" bestFit="1" customWidth="1"/>
    <col min="8205" max="8206" width="15.7265625" style="107" customWidth="1"/>
    <col min="8207" max="8207" width="8.81640625" style="107"/>
    <col min="8208" max="8208" width="10.81640625" style="107" bestFit="1" customWidth="1"/>
    <col min="8209" max="8458" width="8.81640625" style="107"/>
    <col min="8459" max="8459" width="2.453125" style="107" customWidth="1"/>
    <col min="8460" max="8460" width="42.7265625" style="107" bestFit="1" customWidth="1"/>
    <col min="8461" max="8462" width="15.7265625" style="107" customWidth="1"/>
    <col min="8463" max="8463" width="8.81640625" style="107"/>
    <col min="8464" max="8464" width="10.81640625" style="107" bestFit="1" customWidth="1"/>
    <col min="8465" max="8714" width="8.81640625" style="107"/>
    <col min="8715" max="8715" width="2.453125" style="107" customWidth="1"/>
    <col min="8716" max="8716" width="42.7265625" style="107" bestFit="1" customWidth="1"/>
    <col min="8717" max="8718" width="15.7265625" style="107" customWidth="1"/>
    <col min="8719" max="8719" width="8.81640625" style="107"/>
    <col min="8720" max="8720" width="10.81640625" style="107" bestFit="1" customWidth="1"/>
    <col min="8721" max="8970" width="8.81640625" style="107"/>
    <col min="8971" max="8971" width="2.453125" style="107" customWidth="1"/>
    <col min="8972" max="8972" width="42.7265625" style="107" bestFit="1" customWidth="1"/>
    <col min="8973" max="8974" width="15.7265625" style="107" customWidth="1"/>
    <col min="8975" max="8975" width="8.81640625" style="107"/>
    <col min="8976" max="8976" width="10.81640625" style="107" bestFit="1" customWidth="1"/>
    <col min="8977" max="9226" width="8.81640625" style="107"/>
    <col min="9227" max="9227" width="2.453125" style="107" customWidth="1"/>
    <col min="9228" max="9228" width="42.7265625" style="107" bestFit="1" customWidth="1"/>
    <col min="9229" max="9230" width="15.7265625" style="107" customWidth="1"/>
    <col min="9231" max="9231" width="8.81640625" style="107"/>
    <col min="9232" max="9232" width="10.81640625" style="107" bestFit="1" customWidth="1"/>
    <col min="9233" max="9482" width="8.81640625" style="107"/>
    <col min="9483" max="9483" width="2.453125" style="107" customWidth="1"/>
    <col min="9484" max="9484" width="42.7265625" style="107" bestFit="1" customWidth="1"/>
    <col min="9485" max="9486" width="15.7265625" style="107" customWidth="1"/>
    <col min="9487" max="9487" width="8.81640625" style="107"/>
    <col min="9488" max="9488" width="10.81640625" style="107" bestFit="1" customWidth="1"/>
    <col min="9489" max="9738" width="8.81640625" style="107"/>
    <col min="9739" max="9739" width="2.453125" style="107" customWidth="1"/>
    <col min="9740" max="9740" width="42.7265625" style="107" bestFit="1" customWidth="1"/>
    <col min="9741" max="9742" width="15.7265625" style="107" customWidth="1"/>
    <col min="9743" max="9743" width="8.81640625" style="107"/>
    <col min="9744" max="9744" width="10.81640625" style="107" bestFit="1" customWidth="1"/>
    <col min="9745" max="9994" width="8.81640625" style="107"/>
    <col min="9995" max="9995" width="2.453125" style="107" customWidth="1"/>
    <col min="9996" max="9996" width="42.7265625" style="107" bestFit="1" customWidth="1"/>
    <col min="9997" max="9998" width="15.7265625" style="107" customWidth="1"/>
    <col min="9999" max="9999" width="8.81640625" style="107"/>
    <col min="10000" max="10000" width="10.81640625" style="107" bestFit="1" customWidth="1"/>
    <col min="10001" max="10250" width="8.81640625" style="107"/>
    <col min="10251" max="10251" width="2.453125" style="107" customWidth="1"/>
    <col min="10252" max="10252" width="42.7265625" style="107" bestFit="1" customWidth="1"/>
    <col min="10253" max="10254" width="15.7265625" style="107" customWidth="1"/>
    <col min="10255" max="10255" width="8.81640625" style="107"/>
    <col min="10256" max="10256" width="10.81640625" style="107" bestFit="1" customWidth="1"/>
    <col min="10257" max="10506" width="8.81640625" style="107"/>
    <col min="10507" max="10507" width="2.453125" style="107" customWidth="1"/>
    <col min="10508" max="10508" width="42.7265625" style="107" bestFit="1" customWidth="1"/>
    <col min="10509" max="10510" width="15.7265625" style="107" customWidth="1"/>
    <col min="10511" max="10511" width="8.81640625" style="107"/>
    <col min="10512" max="10512" width="10.81640625" style="107" bestFit="1" customWidth="1"/>
    <col min="10513" max="10762" width="8.81640625" style="107"/>
    <col min="10763" max="10763" width="2.453125" style="107" customWidth="1"/>
    <col min="10764" max="10764" width="42.7265625" style="107" bestFit="1" customWidth="1"/>
    <col min="10765" max="10766" width="15.7265625" style="107" customWidth="1"/>
    <col min="10767" max="10767" width="8.81640625" style="107"/>
    <col min="10768" max="10768" width="10.81640625" style="107" bestFit="1" customWidth="1"/>
    <col min="10769" max="11018" width="8.81640625" style="107"/>
    <col min="11019" max="11019" width="2.453125" style="107" customWidth="1"/>
    <col min="11020" max="11020" width="42.7265625" style="107" bestFit="1" customWidth="1"/>
    <col min="11021" max="11022" width="15.7265625" style="107" customWidth="1"/>
    <col min="11023" max="11023" width="8.81640625" style="107"/>
    <col min="11024" max="11024" width="10.81640625" style="107" bestFit="1" customWidth="1"/>
    <col min="11025" max="11274" width="8.81640625" style="107"/>
    <col min="11275" max="11275" width="2.453125" style="107" customWidth="1"/>
    <col min="11276" max="11276" width="42.7265625" style="107" bestFit="1" customWidth="1"/>
    <col min="11277" max="11278" width="15.7265625" style="107" customWidth="1"/>
    <col min="11279" max="11279" width="8.81640625" style="107"/>
    <col min="11280" max="11280" width="10.81640625" style="107" bestFit="1" customWidth="1"/>
    <col min="11281" max="11530" width="8.81640625" style="107"/>
    <col min="11531" max="11531" width="2.453125" style="107" customWidth="1"/>
    <col min="11532" max="11532" width="42.7265625" style="107" bestFit="1" customWidth="1"/>
    <col min="11533" max="11534" width="15.7265625" style="107" customWidth="1"/>
    <col min="11535" max="11535" width="8.81640625" style="107"/>
    <col min="11536" max="11536" width="10.81640625" style="107" bestFit="1" customWidth="1"/>
    <col min="11537" max="11786" width="8.81640625" style="107"/>
    <col min="11787" max="11787" width="2.453125" style="107" customWidth="1"/>
    <col min="11788" max="11788" width="42.7265625" style="107" bestFit="1" customWidth="1"/>
    <col min="11789" max="11790" width="15.7265625" style="107" customWidth="1"/>
    <col min="11791" max="11791" width="8.81640625" style="107"/>
    <col min="11792" max="11792" width="10.81640625" style="107" bestFit="1" customWidth="1"/>
    <col min="11793" max="12042" width="8.81640625" style="107"/>
    <col min="12043" max="12043" width="2.453125" style="107" customWidth="1"/>
    <col min="12044" max="12044" width="42.7265625" style="107" bestFit="1" customWidth="1"/>
    <col min="12045" max="12046" width="15.7265625" style="107" customWidth="1"/>
    <col min="12047" max="12047" width="8.81640625" style="107"/>
    <col min="12048" max="12048" width="10.81640625" style="107" bestFit="1" customWidth="1"/>
    <col min="12049" max="12298" width="8.81640625" style="107"/>
    <col min="12299" max="12299" width="2.453125" style="107" customWidth="1"/>
    <col min="12300" max="12300" width="42.7265625" style="107" bestFit="1" customWidth="1"/>
    <col min="12301" max="12302" width="15.7265625" style="107" customWidth="1"/>
    <col min="12303" max="12303" width="8.81640625" style="107"/>
    <col min="12304" max="12304" width="10.81640625" style="107" bestFit="1" customWidth="1"/>
    <col min="12305" max="12554" width="8.81640625" style="107"/>
    <col min="12555" max="12555" width="2.453125" style="107" customWidth="1"/>
    <col min="12556" max="12556" width="42.7265625" style="107" bestFit="1" customWidth="1"/>
    <col min="12557" max="12558" width="15.7265625" style="107" customWidth="1"/>
    <col min="12559" max="12559" width="8.81640625" style="107"/>
    <col min="12560" max="12560" width="10.81640625" style="107" bestFit="1" customWidth="1"/>
    <col min="12561" max="12810" width="8.81640625" style="107"/>
    <col min="12811" max="12811" width="2.453125" style="107" customWidth="1"/>
    <col min="12812" max="12812" width="42.7265625" style="107" bestFit="1" customWidth="1"/>
    <col min="12813" max="12814" width="15.7265625" style="107" customWidth="1"/>
    <col min="12815" max="12815" width="8.81640625" style="107"/>
    <col min="12816" max="12816" width="10.81640625" style="107" bestFit="1" customWidth="1"/>
    <col min="12817" max="13066" width="8.81640625" style="107"/>
    <col min="13067" max="13067" width="2.453125" style="107" customWidth="1"/>
    <col min="13068" max="13068" width="42.7265625" style="107" bestFit="1" customWidth="1"/>
    <col min="13069" max="13070" width="15.7265625" style="107" customWidth="1"/>
    <col min="13071" max="13071" width="8.81640625" style="107"/>
    <col min="13072" max="13072" width="10.81640625" style="107" bestFit="1" customWidth="1"/>
    <col min="13073" max="13322" width="8.81640625" style="107"/>
    <col min="13323" max="13323" width="2.453125" style="107" customWidth="1"/>
    <col min="13324" max="13324" width="42.7265625" style="107" bestFit="1" customWidth="1"/>
    <col min="13325" max="13326" width="15.7265625" style="107" customWidth="1"/>
    <col min="13327" max="13327" width="8.81640625" style="107"/>
    <col min="13328" max="13328" width="10.81640625" style="107" bestFit="1" customWidth="1"/>
    <col min="13329" max="13578" width="8.81640625" style="107"/>
    <col min="13579" max="13579" width="2.453125" style="107" customWidth="1"/>
    <col min="13580" max="13580" width="42.7265625" style="107" bestFit="1" customWidth="1"/>
    <col min="13581" max="13582" width="15.7265625" style="107" customWidth="1"/>
    <col min="13583" max="13583" width="8.81640625" style="107"/>
    <col min="13584" max="13584" width="10.81640625" style="107" bestFit="1" customWidth="1"/>
    <col min="13585" max="13834" width="8.81640625" style="107"/>
    <col min="13835" max="13835" width="2.453125" style="107" customWidth="1"/>
    <col min="13836" max="13836" width="42.7265625" style="107" bestFit="1" customWidth="1"/>
    <col min="13837" max="13838" width="15.7265625" style="107" customWidth="1"/>
    <col min="13839" max="13839" width="8.81640625" style="107"/>
    <col min="13840" max="13840" width="10.81640625" style="107" bestFit="1" customWidth="1"/>
    <col min="13841" max="14090" width="8.81640625" style="107"/>
    <col min="14091" max="14091" width="2.453125" style="107" customWidth="1"/>
    <col min="14092" max="14092" width="42.7265625" style="107" bestFit="1" customWidth="1"/>
    <col min="14093" max="14094" width="15.7265625" style="107" customWidth="1"/>
    <col min="14095" max="14095" width="8.81640625" style="107"/>
    <col min="14096" max="14096" width="10.81640625" style="107" bestFit="1" customWidth="1"/>
    <col min="14097" max="14346" width="8.81640625" style="107"/>
    <col min="14347" max="14347" width="2.453125" style="107" customWidth="1"/>
    <col min="14348" max="14348" width="42.7265625" style="107" bestFit="1" customWidth="1"/>
    <col min="14349" max="14350" width="15.7265625" style="107" customWidth="1"/>
    <col min="14351" max="14351" width="8.81640625" style="107"/>
    <col min="14352" max="14352" width="10.81640625" style="107" bestFit="1" customWidth="1"/>
    <col min="14353" max="14602" width="8.81640625" style="107"/>
    <col min="14603" max="14603" width="2.453125" style="107" customWidth="1"/>
    <col min="14604" max="14604" width="42.7265625" style="107" bestFit="1" customWidth="1"/>
    <col min="14605" max="14606" width="15.7265625" style="107" customWidth="1"/>
    <col min="14607" max="14607" width="8.81640625" style="107"/>
    <col min="14608" max="14608" width="10.81640625" style="107" bestFit="1" customWidth="1"/>
    <col min="14609" max="14858" width="8.81640625" style="107"/>
    <col min="14859" max="14859" width="2.453125" style="107" customWidth="1"/>
    <col min="14860" max="14860" width="42.7265625" style="107" bestFit="1" customWidth="1"/>
    <col min="14861" max="14862" width="15.7265625" style="107" customWidth="1"/>
    <col min="14863" max="14863" width="8.81640625" style="107"/>
    <col min="14864" max="14864" width="10.81640625" style="107" bestFit="1" customWidth="1"/>
    <col min="14865" max="15114" width="8.81640625" style="107"/>
    <col min="15115" max="15115" width="2.453125" style="107" customWidth="1"/>
    <col min="15116" max="15116" width="42.7265625" style="107" bestFit="1" customWidth="1"/>
    <col min="15117" max="15118" width="15.7265625" style="107" customWidth="1"/>
    <col min="15119" max="15119" width="8.81640625" style="107"/>
    <col min="15120" max="15120" width="10.81640625" style="107" bestFit="1" customWidth="1"/>
    <col min="15121" max="15370" width="8.81640625" style="107"/>
    <col min="15371" max="15371" width="2.453125" style="107" customWidth="1"/>
    <col min="15372" max="15372" width="42.7265625" style="107" bestFit="1" customWidth="1"/>
    <col min="15373" max="15374" width="15.7265625" style="107" customWidth="1"/>
    <col min="15375" max="15375" width="8.81640625" style="107"/>
    <col min="15376" max="15376" width="10.81640625" style="107" bestFit="1" customWidth="1"/>
    <col min="15377" max="15626" width="8.81640625" style="107"/>
    <col min="15627" max="15627" width="2.453125" style="107" customWidth="1"/>
    <col min="15628" max="15628" width="42.7265625" style="107" bestFit="1" customWidth="1"/>
    <col min="15629" max="15630" width="15.7265625" style="107" customWidth="1"/>
    <col min="15631" max="15631" width="8.81640625" style="107"/>
    <col min="15632" max="15632" width="10.81640625" style="107" bestFit="1" customWidth="1"/>
    <col min="15633" max="15882" width="8.81640625" style="107"/>
    <col min="15883" max="15883" width="2.453125" style="107" customWidth="1"/>
    <col min="15884" max="15884" width="42.7265625" style="107" bestFit="1" customWidth="1"/>
    <col min="15885" max="15886" width="15.7265625" style="107" customWidth="1"/>
    <col min="15887" max="15887" width="8.81640625" style="107"/>
    <col min="15888" max="15888" width="10.81640625" style="107" bestFit="1" customWidth="1"/>
    <col min="15889" max="16138" width="8.81640625" style="107"/>
    <col min="16139" max="16139" width="2.453125" style="107" customWidth="1"/>
    <col min="16140" max="16140" width="42.7265625" style="107" bestFit="1" customWidth="1"/>
    <col min="16141" max="16142" width="15.7265625" style="107" customWidth="1"/>
    <col min="16143" max="16143" width="8.81640625" style="107"/>
    <col min="16144" max="16144" width="10.81640625" style="107" bestFit="1" customWidth="1"/>
    <col min="16145" max="16384" width="8.81640625" style="107"/>
  </cols>
  <sheetData>
    <row r="1" spans="1:17" ht="13.9" customHeight="1" thickBot="1" x14ac:dyDescent="0.3">
      <c r="A1" s="422" t="s">
        <v>9633</v>
      </c>
      <c r="B1" s="423"/>
      <c r="C1" s="423"/>
      <c r="D1" s="423"/>
      <c r="E1" s="423"/>
      <c r="F1" s="423"/>
      <c r="G1" s="423"/>
      <c r="H1" s="424"/>
      <c r="I1" s="104" t="s">
        <v>11417</v>
      </c>
      <c r="J1" s="105" t="s">
        <v>4</v>
      </c>
    </row>
    <row r="2" spans="1:17" ht="13.5" customHeight="1" thickBot="1" x14ac:dyDescent="0.3">
      <c r="A2" s="425"/>
      <c r="B2" s="426"/>
      <c r="C2" s="426"/>
      <c r="D2" s="426"/>
      <c r="E2" s="426"/>
      <c r="F2" s="426"/>
      <c r="G2" s="426"/>
      <c r="H2" s="427"/>
      <c r="I2" s="104" t="s">
        <v>9634</v>
      </c>
      <c r="J2" s="108" t="s">
        <v>21472</v>
      </c>
      <c r="O2" s="34"/>
      <c r="P2" s="34"/>
    </row>
    <row r="3" spans="1:17" ht="13" thickBot="1" x14ac:dyDescent="0.3">
      <c r="A3" s="109"/>
      <c r="B3" s="109"/>
      <c r="C3" s="109"/>
      <c r="D3" s="109"/>
      <c r="E3" s="109"/>
      <c r="F3" s="109"/>
      <c r="G3" s="109"/>
      <c r="H3" s="109"/>
      <c r="I3" s="109"/>
      <c r="J3" s="110"/>
      <c r="O3" s="34"/>
      <c r="P3" s="34"/>
    </row>
    <row r="4" spans="1:17" ht="13" thickBot="1" x14ac:dyDescent="0.3">
      <c r="A4" s="35" t="s">
        <v>9635</v>
      </c>
      <c r="B4" s="428" t="s">
        <v>14433</v>
      </c>
      <c r="C4" s="429"/>
      <c r="D4" s="429"/>
      <c r="E4" s="429"/>
      <c r="F4" s="429"/>
      <c r="G4" s="429"/>
      <c r="H4" s="429"/>
      <c r="I4" s="429"/>
      <c r="J4" s="430"/>
      <c r="O4" s="34"/>
      <c r="P4" s="34"/>
    </row>
    <row r="5" spans="1:17" ht="13" thickBot="1" x14ac:dyDescent="0.3">
      <c r="A5" s="109"/>
      <c r="B5" s="109"/>
      <c r="C5" s="109"/>
      <c r="D5" s="109"/>
      <c r="E5" s="109"/>
      <c r="F5" s="109"/>
      <c r="G5" s="109"/>
      <c r="H5" s="109"/>
      <c r="I5" s="109"/>
      <c r="J5" s="110"/>
      <c r="O5" s="34"/>
      <c r="P5" s="34"/>
    </row>
    <row r="6" spans="1:17" x14ac:dyDescent="0.25">
      <c r="A6" s="431" t="s">
        <v>9636</v>
      </c>
      <c r="B6" s="431"/>
      <c r="C6" s="431" t="s">
        <v>9637</v>
      </c>
      <c r="D6" s="431"/>
      <c r="E6" s="431" t="s">
        <v>9638</v>
      </c>
      <c r="F6" s="431"/>
      <c r="G6" s="431" t="s">
        <v>9639</v>
      </c>
      <c r="H6" s="431"/>
      <c r="I6" s="431" t="s">
        <v>9640</v>
      </c>
      <c r="J6" s="431"/>
      <c r="O6" s="106"/>
      <c r="P6" s="106"/>
    </row>
    <row r="7" spans="1:17" ht="13.5" thickBot="1" x14ac:dyDescent="0.3">
      <c r="A7" s="432"/>
      <c r="B7" s="432"/>
      <c r="C7" s="432"/>
      <c r="D7" s="432"/>
      <c r="E7" s="432"/>
      <c r="F7" s="432"/>
      <c r="G7" s="432" t="s">
        <v>9641</v>
      </c>
      <c r="H7" s="432"/>
      <c r="I7" s="432"/>
      <c r="J7" s="432"/>
      <c r="M7" s="111" t="s">
        <v>11612</v>
      </c>
      <c r="N7" s="112">
        <v>1</v>
      </c>
      <c r="O7" s="106"/>
      <c r="P7" s="106"/>
    </row>
    <row r="8" spans="1:17" ht="13" thickBot="1" x14ac:dyDescent="0.3">
      <c r="A8" s="109"/>
      <c r="B8" s="109"/>
      <c r="C8" s="109"/>
      <c r="D8" s="109"/>
      <c r="E8" s="109"/>
      <c r="F8" s="109"/>
      <c r="G8" s="109"/>
      <c r="H8" s="109"/>
      <c r="I8" s="109"/>
      <c r="J8" s="110"/>
      <c r="O8" s="106"/>
      <c r="P8" s="106"/>
    </row>
    <row r="9" spans="1:17" x14ac:dyDescent="0.25">
      <c r="A9" s="113" t="s">
        <v>9642</v>
      </c>
      <c r="B9" s="114" t="s">
        <v>9643</v>
      </c>
      <c r="C9" s="114"/>
      <c r="D9" s="115"/>
      <c r="E9" s="115"/>
      <c r="F9" s="115"/>
      <c r="G9" s="115"/>
      <c r="H9" s="115"/>
      <c r="I9" s="116"/>
      <c r="J9" s="117">
        <f>O40</f>
        <v>0</v>
      </c>
      <c r="L9" s="73"/>
      <c r="M9" s="77" t="s">
        <v>11412</v>
      </c>
      <c r="N9" s="75" t="s">
        <v>11413</v>
      </c>
      <c r="O9" s="72"/>
      <c r="P9" s="58"/>
      <c r="Q9" s="73"/>
    </row>
    <row r="10" spans="1:17" x14ac:dyDescent="0.25">
      <c r="A10" s="118" t="s">
        <v>9644</v>
      </c>
      <c r="B10" s="119" t="s">
        <v>9645</v>
      </c>
      <c r="C10" s="119"/>
      <c r="D10" s="120"/>
      <c r="E10" s="120"/>
      <c r="F10" s="120"/>
      <c r="G10" s="120"/>
      <c r="H10" s="120"/>
      <c r="I10" s="121"/>
      <c r="J10" s="36">
        <f>N10*J9</f>
        <v>0</v>
      </c>
      <c r="L10" s="73"/>
      <c r="M10" s="77" t="s">
        <v>11414</v>
      </c>
      <c r="N10" s="97">
        <v>0</v>
      </c>
      <c r="O10" s="72"/>
      <c r="P10" s="58"/>
      <c r="Q10" s="73"/>
    </row>
    <row r="11" spans="1:17" x14ac:dyDescent="0.25">
      <c r="A11" s="118" t="s">
        <v>9646</v>
      </c>
      <c r="B11" s="119" t="s">
        <v>9647</v>
      </c>
      <c r="C11" s="119"/>
      <c r="D11" s="120"/>
      <c r="E11" s="120"/>
      <c r="F11" s="120"/>
      <c r="G11" s="120"/>
      <c r="H11" s="120"/>
      <c r="I11" s="121"/>
      <c r="J11" s="122">
        <f>N11</f>
        <v>1</v>
      </c>
      <c r="L11" s="98"/>
      <c r="M11" s="77" t="s">
        <v>11415</v>
      </c>
      <c r="N11" s="75">
        <v>1</v>
      </c>
      <c r="O11" s="76" t="s">
        <v>11591</v>
      </c>
      <c r="P11" s="58"/>
      <c r="Q11" s="73"/>
    </row>
    <row r="12" spans="1:17" x14ac:dyDescent="0.25">
      <c r="A12" s="118" t="s">
        <v>9648</v>
      </c>
      <c r="B12" s="119" t="s">
        <v>9649</v>
      </c>
      <c r="C12" s="119"/>
      <c r="D12" s="120"/>
      <c r="E12" s="120"/>
      <c r="F12" s="120"/>
      <c r="G12" s="120"/>
      <c r="H12" s="120"/>
      <c r="I12" s="121"/>
      <c r="J12" s="36">
        <f>N12</f>
        <v>2000</v>
      </c>
      <c r="L12" s="98"/>
      <c r="M12" s="77" t="s">
        <v>11602</v>
      </c>
      <c r="N12" s="75">
        <v>2000</v>
      </c>
      <c r="O12" s="72"/>
      <c r="P12" s="58"/>
      <c r="Q12" s="73"/>
    </row>
    <row r="13" spans="1:17" x14ac:dyDescent="0.25">
      <c r="A13" s="118" t="s">
        <v>9650</v>
      </c>
      <c r="B13" s="119" t="s">
        <v>9651</v>
      </c>
      <c r="C13" s="119"/>
      <c r="D13" s="120"/>
      <c r="E13" s="120"/>
      <c r="F13" s="120"/>
      <c r="G13" s="120"/>
      <c r="H13" s="120" t="s">
        <v>9641</v>
      </c>
      <c r="I13" s="121"/>
      <c r="J13" s="123">
        <v>0.12</v>
      </c>
      <c r="L13" s="98"/>
      <c r="M13" s="77" t="s">
        <v>11416</v>
      </c>
      <c r="N13" s="97">
        <v>0</v>
      </c>
      <c r="O13" s="72"/>
      <c r="P13" s="58"/>
      <c r="Q13" s="73"/>
    </row>
    <row r="14" spans="1:17" x14ac:dyDescent="0.25">
      <c r="A14" s="118" t="s">
        <v>9652</v>
      </c>
      <c r="B14" s="119" t="s">
        <v>9653</v>
      </c>
      <c r="C14" s="119"/>
      <c r="D14" s="120"/>
      <c r="E14" s="120"/>
      <c r="F14" s="120"/>
      <c r="G14" s="120"/>
      <c r="H14" s="120"/>
      <c r="I14" s="121"/>
      <c r="J14" s="122">
        <f>N14</f>
        <v>0</v>
      </c>
      <c r="L14" s="98"/>
      <c r="M14" s="77" t="s">
        <v>11599</v>
      </c>
      <c r="N14" s="75">
        <v>0</v>
      </c>
      <c r="O14" s="72"/>
      <c r="P14" s="58"/>
      <c r="Q14" s="73"/>
    </row>
    <row r="15" spans="1:17" x14ac:dyDescent="0.25">
      <c r="A15" s="118" t="s">
        <v>9654</v>
      </c>
      <c r="B15" s="119" t="s">
        <v>9655</v>
      </c>
      <c r="C15" s="119"/>
      <c r="D15" s="120"/>
      <c r="E15" s="120"/>
      <c r="F15" s="120"/>
      <c r="G15" s="120"/>
      <c r="H15" s="120"/>
      <c r="I15" s="121"/>
      <c r="J15" s="36"/>
      <c r="K15" s="107"/>
      <c r="L15" s="98"/>
      <c r="M15" s="77" t="s">
        <v>11600</v>
      </c>
      <c r="N15" s="75">
        <v>0</v>
      </c>
      <c r="O15" s="72"/>
      <c r="P15" s="58"/>
      <c r="Q15" s="73"/>
    </row>
    <row r="16" spans="1:17" ht="12.75" customHeight="1" x14ac:dyDescent="0.25">
      <c r="A16" s="118" t="s">
        <v>9656</v>
      </c>
      <c r="B16" s="119" t="s">
        <v>9657</v>
      </c>
      <c r="C16" s="119"/>
      <c r="D16" s="120"/>
      <c r="E16" s="120"/>
      <c r="F16" s="120"/>
      <c r="G16" s="120"/>
      <c r="H16" s="120"/>
      <c r="I16" s="121"/>
      <c r="J16" s="36"/>
      <c r="K16" s="107"/>
      <c r="L16" s="98"/>
      <c r="M16" s="77" t="s">
        <v>11601</v>
      </c>
      <c r="N16" s="75">
        <v>0</v>
      </c>
      <c r="O16" s="72"/>
      <c r="P16" s="58"/>
      <c r="Q16" s="73"/>
    </row>
    <row r="17" spans="1:17" x14ac:dyDescent="0.25">
      <c r="A17" s="118" t="s">
        <v>9658</v>
      </c>
      <c r="B17" s="119" t="s">
        <v>9659</v>
      </c>
      <c r="C17" s="119"/>
      <c r="D17" s="120"/>
      <c r="E17" s="120"/>
      <c r="F17" s="120"/>
      <c r="G17" s="120"/>
      <c r="H17" s="120"/>
      <c r="I17" s="121"/>
      <c r="J17" s="122">
        <f>N13</f>
        <v>0</v>
      </c>
      <c r="K17" s="107"/>
      <c r="L17" s="98"/>
      <c r="M17" s="77" t="s">
        <v>11610</v>
      </c>
      <c r="N17" s="75">
        <v>0</v>
      </c>
      <c r="O17" s="72"/>
      <c r="P17" s="58"/>
      <c r="Q17" s="73"/>
    </row>
    <row r="18" spans="1:17" x14ac:dyDescent="0.25">
      <c r="A18" s="118" t="s">
        <v>9660</v>
      </c>
      <c r="B18" s="119" t="s">
        <v>9661</v>
      </c>
      <c r="C18" s="119"/>
      <c r="D18" s="120"/>
      <c r="E18" s="120"/>
      <c r="F18" s="120"/>
      <c r="G18" s="120"/>
      <c r="H18" s="120"/>
      <c r="I18" s="121"/>
      <c r="J18" s="122">
        <f>E7</f>
        <v>0</v>
      </c>
      <c r="K18" s="107"/>
      <c r="L18" s="98"/>
      <c r="M18" s="77" t="s">
        <v>11611</v>
      </c>
      <c r="N18" s="75">
        <v>0</v>
      </c>
      <c r="O18" s="72"/>
      <c r="P18" s="58"/>
      <c r="Q18" s="73"/>
    </row>
    <row r="19" spans="1:17" ht="13" thickBot="1" x14ac:dyDescent="0.3">
      <c r="A19" s="124" t="s">
        <v>9662</v>
      </c>
      <c r="B19" s="125" t="s">
        <v>9663</v>
      </c>
      <c r="C19" s="125"/>
      <c r="D19" s="126"/>
      <c r="E19" s="126"/>
      <c r="F19" s="126"/>
      <c r="G19" s="126"/>
      <c r="H19" s="126"/>
      <c r="I19" s="127"/>
      <c r="J19" s="128" t="s">
        <v>9711</v>
      </c>
      <c r="K19" s="107"/>
      <c r="L19" s="98"/>
      <c r="M19" s="73"/>
      <c r="N19" s="58"/>
      <c r="O19" s="72"/>
      <c r="P19" s="58"/>
      <c r="Q19" s="73"/>
    </row>
    <row r="20" spans="1:17" ht="13" thickBot="1" x14ac:dyDescent="0.3">
      <c r="A20" s="109"/>
      <c r="B20" s="109"/>
      <c r="C20" s="109"/>
      <c r="D20" s="109"/>
      <c r="E20" s="109"/>
      <c r="F20" s="109"/>
      <c r="G20" s="109"/>
      <c r="H20" s="109"/>
      <c r="I20" s="109"/>
      <c r="J20" s="129"/>
      <c r="K20" s="107"/>
      <c r="L20" s="98"/>
      <c r="M20" s="73"/>
      <c r="N20" s="58"/>
      <c r="O20" s="72"/>
      <c r="P20" s="58"/>
      <c r="Q20" s="73"/>
    </row>
    <row r="21" spans="1:17" ht="15.5" thickBot="1" x14ac:dyDescent="0.3">
      <c r="A21" s="130" t="s">
        <v>9664</v>
      </c>
      <c r="B21" s="131"/>
      <c r="C21" s="131"/>
      <c r="D21" s="132"/>
      <c r="E21" s="132"/>
      <c r="F21" s="132"/>
      <c r="G21" s="132"/>
      <c r="H21" s="132"/>
      <c r="I21" s="132"/>
      <c r="J21" s="133"/>
      <c r="K21" s="107"/>
      <c r="L21" s="98"/>
      <c r="M21" s="73"/>
      <c r="N21" s="58"/>
      <c r="O21" s="72"/>
      <c r="P21" s="58"/>
      <c r="Q21" s="73"/>
    </row>
    <row r="22" spans="1:17" ht="13.5" thickBot="1" x14ac:dyDescent="0.3">
      <c r="A22" s="134" t="s">
        <v>9665</v>
      </c>
      <c r="B22" s="135" t="s">
        <v>9666</v>
      </c>
      <c r="C22" s="135"/>
      <c r="D22" s="135" t="s">
        <v>9667</v>
      </c>
      <c r="E22" s="135"/>
      <c r="F22" s="136"/>
      <c r="G22" s="136"/>
      <c r="H22" s="136"/>
      <c r="I22" s="136"/>
      <c r="J22" s="137">
        <f>(J9-J10)/(J11*J12)</f>
        <v>0</v>
      </c>
      <c r="K22" s="107"/>
      <c r="L22" s="73"/>
      <c r="M22" s="74" t="s">
        <v>0</v>
      </c>
      <c r="N22" s="74" t="s">
        <v>11417</v>
      </c>
      <c r="O22" s="99" t="s">
        <v>10060</v>
      </c>
      <c r="P22" s="74" t="s">
        <v>11418</v>
      </c>
      <c r="Q22" s="73"/>
    </row>
    <row r="23" spans="1:17" x14ac:dyDescent="0.25">
      <c r="A23" s="138"/>
      <c r="B23" s="139"/>
      <c r="C23" s="139"/>
      <c r="D23" s="139" t="s">
        <v>9668</v>
      </c>
      <c r="E23" s="139"/>
      <c r="F23" s="140"/>
      <c r="G23" s="140"/>
      <c r="H23" s="140"/>
      <c r="I23" s="140"/>
      <c r="J23" s="141"/>
      <c r="L23" s="73"/>
      <c r="M23" s="77"/>
      <c r="N23" s="75" t="str">
        <f>IF(M23="","",VLOOKUP(M23,COTAÇÃO!$B:$D,2,FALSE))</f>
        <v/>
      </c>
      <c r="O23" s="76" t="str">
        <f>IF(M23="","",VLOOKUP(M23,COTAÇÃO!$B:$D,3,FALSE))</f>
        <v/>
      </c>
      <c r="P23" s="75"/>
      <c r="Q23" s="73"/>
    </row>
    <row r="24" spans="1:17" ht="13" thickBot="1" x14ac:dyDescent="0.3">
      <c r="A24" s="142" t="s">
        <v>9669</v>
      </c>
      <c r="B24" s="143" t="s">
        <v>9670</v>
      </c>
      <c r="C24" s="143"/>
      <c r="D24" s="144" t="s">
        <v>9671</v>
      </c>
      <c r="E24" s="143"/>
      <c r="F24" s="145"/>
      <c r="G24" s="145"/>
      <c r="H24" s="145"/>
      <c r="I24" s="145"/>
      <c r="J24" s="128">
        <f>(J13/J12)*((J9-J10)*((J11+1)/(2*J11))+J10)</f>
        <v>0</v>
      </c>
      <c r="L24" s="98"/>
      <c r="M24" s="77"/>
      <c r="N24" s="75" t="str">
        <f>IF(M24="","",VLOOKUP(M24,COTAÇÃO!$B:$D,2,FALSE))</f>
        <v/>
      </c>
      <c r="O24" s="76" t="str">
        <f>IF(M24="","",VLOOKUP(M24,COTAÇÃO!$B:$D,3,FALSE))</f>
        <v/>
      </c>
      <c r="P24" s="75"/>
      <c r="Q24" s="73"/>
    </row>
    <row r="25" spans="1:17" x14ac:dyDescent="0.25">
      <c r="A25" s="138"/>
      <c r="B25" s="139"/>
      <c r="C25" s="139"/>
      <c r="D25" s="433" t="s">
        <v>9672</v>
      </c>
      <c r="E25" s="434"/>
      <c r="F25" s="140"/>
      <c r="G25" s="140"/>
      <c r="H25" s="140"/>
      <c r="I25" s="140"/>
      <c r="J25" s="141"/>
      <c r="L25" s="73"/>
      <c r="M25" s="77"/>
      <c r="N25" s="75" t="str">
        <f>IF(M25="","",VLOOKUP(M25,COTAÇÃO!$B:$D,2,FALSE))</f>
        <v/>
      </c>
      <c r="O25" s="76" t="str">
        <f>IF(M25="","",VLOOKUP(M25,COTAÇÃO!$B:$D,3,FALSE))</f>
        <v/>
      </c>
      <c r="P25" s="75"/>
      <c r="Q25" s="73"/>
    </row>
    <row r="26" spans="1:17" ht="13" thickBot="1" x14ac:dyDescent="0.3">
      <c r="A26" s="142" t="s">
        <v>9673</v>
      </c>
      <c r="B26" s="146" t="s">
        <v>9674</v>
      </c>
      <c r="C26" s="143"/>
      <c r="D26" s="143" t="s">
        <v>9675</v>
      </c>
      <c r="E26" s="143"/>
      <c r="F26" s="145"/>
      <c r="G26" s="145"/>
      <c r="H26" s="145"/>
      <c r="I26" s="145"/>
      <c r="J26" s="128">
        <f>(J14*J9)/(J11*J12)</f>
        <v>0</v>
      </c>
      <c r="L26" s="73"/>
      <c r="M26" s="77"/>
      <c r="N26" s="75" t="str">
        <f>IF(M26="","",VLOOKUP(M26,COTAÇÃO!$B:$D,2,FALSE))</f>
        <v/>
      </c>
      <c r="O26" s="76" t="str">
        <f>IF(M26="","",VLOOKUP(M26,COTAÇÃO!$B:$D,3,FALSE))</f>
        <v/>
      </c>
      <c r="P26" s="75"/>
      <c r="Q26" s="73"/>
    </row>
    <row r="27" spans="1:17" x14ac:dyDescent="0.25">
      <c r="A27" s="138"/>
      <c r="B27" s="139"/>
      <c r="C27" s="139"/>
      <c r="D27" s="147" t="s">
        <v>9676</v>
      </c>
      <c r="E27" s="139"/>
      <c r="F27" s="140"/>
      <c r="G27" s="140"/>
      <c r="H27" s="140"/>
      <c r="I27" s="140"/>
      <c r="J27" s="141"/>
      <c r="L27" s="73"/>
      <c r="M27" s="77"/>
      <c r="N27" s="75" t="str">
        <f>IF(M27="","",VLOOKUP(M27,COTAÇÃO!$B:$D,2,FALSE))</f>
        <v/>
      </c>
      <c r="O27" s="76" t="str">
        <f>IF(M27="","",VLOOKUP(M27,COTAÇÃO!$B:$D,3,FALSE))</f>
        <v/>
      </c>
      <c r="P27" s="75"/>
      <c r="Q27" s="73"/>
    </row>
    <row r="28" spans="1:17" ht="13" thickBot="1" x14ac:dyDescent="0.3">
      <c r="A28" s="142" t="s">
        <v>9677</v>
      </c>
      <c r="B28" s="143" t="s">
        <v>9678</v>
      </c>
      <c r="C28" s="143"/>
      <c r="D28" s="143" t="s">
        <v>9679</v>
      </c>
      <c r="E28" s="143"/>
      <c r="F28" s="145"/>
      <c r="G28" s="145"/>
      <c r="H28" s="145"/>
      <c r="I28" s="145"/>
      <c r="J28" s="128">
        <f>(J17*J9)/J12</f>
        <v>0</v>
      </c>
      <c r="L28" s="73"/>
      <c r="M28" s="77"/>
      <c r="N28" s="75" t="str">
        <f>IF(M28="","",VLOOKUP(M28,COTAÇÃO!$B:$D,2,FALSE))</f>
        <v/>
      </c>
      <c r="O28" s="76" t="str">
        <f>IF(M28="","",VLOOKUP(M28,COTAÇÃO!$B:$D,3,FALSE))</f>
        <v/>
      </c>
      <c r="P28" s="75"/>
      <c r="Q28" s="73"/>
    </row>
    <row r="29" spans="1:17" ht="13" thickBot="1" x14ac:dyDescent="0.3">
      <c r="A29" s="138"/>
      <c r="B29" s="139"/>
      <c r="C29" s="139"/>
      <c r="D29" s="139" t="s">
        <v>9680</v>
      </c>
      <c r="E29" s="139"/>
      <c r="F29" s="140"/>
      <c r="G29" s="140"/>
      <c r="H29" s="140"/>
      <c r="I29" s="140"/>
      <c r="J29" s="141"/>
      <c r="L29" s="73"/>
      <c r="M29" s="77"/>
      <c r="N29" s="75" t="str">
        <f>IF(M29="","",VLOOKUP(M29,COTAÇÃO!$B:$D,2,FALSE))</f>
        <v/>
      </c>
      <c r="O29" s="76" t="str">
        <f>IF(M29="","",VLOOKUP(M29,COTAÇÃO!$B:$D,3,FALSE))</f>
        <v/>
      </c>
      <c r="P29" s="75"/>
      <c r="Q29" s="73"/>
    </row>
    <row r="30" spans="1:17" ht="13" thickBot="1" x14ac:dyDescent="0.3">
      <c r="A30" s="148" t="s">
        <v>9681</v>
      </c>
      <c r="B30" s="144" t="s">
        <v>9682</v>
      </c>
      <c r="C30" s="144"/>
      <c r="D30" s="143" t="s">
        <v>9683</v>
      </c>
      <c r="E30" s="144"/>
      <c r="F30" s="149" t="s">
        <v>9684</v>
      </c>
      <c r="G30" s="150">
        <v>0</v>
      </c>
      <c r="H30" s="109"/>
      <c r="I30" s="109"/>
      <c r="J30" s="137">
        <f>(G30*J9)/J12</f>
        <v>0</v>
      </c>
      <c r="M30" s="77"/>
      <c r="N30" s="75" t="str">
        <f>IF(M30="","",VLOOKUP(M30,COTAÇÃO!$B:$D,2,FALSE))</f>
        <v/>
      </c>
      <c r="O30" s="76" t="str">
        <f>IF(M30="","",VLOOKUP(M30,COTAÇÃO!$B:$D,3,FALSE))</f>
        <v/>
      </c>
      <c r="P30" s="75"/>
      <c r="Q30" s="73"/>
    </row>
    <row r="31" spans="1:17" ht="13" thickBot="1" x14ac:dyDescent="0.3">
      <c r="A31" s="151"/>
      <c r="B31" s="152"/>
      <c r="C31" s="152"/>
      <c r="D31" s="152" t="s">
        <v>9685</v>
      </c>
      <c r="E31" s="152"/>
      <c r="F31" s="153"/>
      <c r="G31" s="153"/>
      <c r="H31" s="153"/>
      <c r="I31" s="153"/>
      <c r="J31" s="154"/>
      <c r="M31" s="77"/>
      <c r="N31" s="75" t="str">
        <f>IF(M31="","",VLOOKUP(M31,COTAÇÃO!$B:$D,2,FALSE))</f>
        <v/>
      </c>
      <c r="O31" s="76" t="str">
        <f>IF(M31="","",VLOOKUP(M31,COTAÇÃO!$B:$D,3,FALSE))</f>
        <v/>
      </c>
      <c r="P31" s="75"/>
      <c r="Q31" s="73"/>
    </row>
    <row r="32" spans="1:17" ht="13" thickBot="1" x14ac:dyDescent="0.3">
      <c r="A32" s="136"/>
      <c r="B32" s="37"/>
      <c r="C32" s="37"/>
      <c r="D32" s="37"/>
      <c r="E32" s="37"/>
      <c r="F32" s="37"/>
      <c r="G32" s="38"/>
      <c r="H32" s="437" t="s">
        <v>9686</v>
      </c>
      <c r="I32" s="438"/>
      <c r="J32" s="137">
        <f>J22+J24+J26+J28+J30</f>
        <v>0</v>
      </c>
      <c r="M32" s="77"/>
      <c r="N32" s="75" t="str">
        <f>IF(M32="","",VLOOKUP(M32,COTAÇÃO!$B:$D,2,FALSE))</f>
        <v/>
      </c>
      <c r="O32" s="76" t="str">
        <f>IF(M32="","",VLOOKUP(M32,COTAÇÃO!$B:$D,3,FALSE))</f>
        <v/>
      </c>
      <c r="P32" s="75"/>
      <c r="Q32" s="73"/>
    </row>
    <row r="33" spans="1:18" ht="13" thickBot="1" x14ac:dyDescent="0.3">
      <c r="A33" s="152"/>
      <c r="B33" s="152"/>
      <c r="C33" s="152"/>
      <c r="D33" s="152"/>
      <c r="E33" s="152"/>
      <c r="F33" s="152"/>
      <c r="G33" s="152"/>
      <c r="H33" s="155"/>
      <c r="I33" s="155"/>
      <c r="J33" s="156"/>
      <c r="M33" s="77"/>
      <c r="N33" s="75" t="str">
        <f>IF(M33="","",VLOOKUP(M33,COTAÇÃO!$B:$D,2,FALSE))</f>
        <v/>
      </c>
      <c r="O33" s="76" t="str">
        <f>IF(M33="","",VLOOKUP(M33,COTAÇÃO!$B:$D,3,FALSE))</f>
        <v/>
      </c>
      <c r="P33" s="75"/>
      <c r="Q33" s="73"/>
    </row>
    <row r="34" spans="1:18" ht="15.5" thickBot="1" x14ac:dyDescent="0.3">
      <c r="A34" s="157" t="s">
        <v>9687</v>
      </c>
      <c r="B34" s="158"/>
      <c r="C34" s="158"/>
      <c r="D34" s="159"/>
      <c r="E34" s="159"/>
      <c r="F34" s="159"/>
      <c r="G34" s="159"/>
      <c r="H34" s="159"/>
      <c r="I34" s="159"/>
      <c r="J34" s="160"/>
      <c r="M34" s="77"/>
      <c r="N34" s="75" t="str">
        <f>IF(M34="","",VLOOKUP(M34,COTAÇÃO!$B:$D,2,FALSE))</f>
        <v/>
      </c>
      <c r="O34" s="76" t="str">
        <f>IF(M34="","",VLOOKUP(M34,COTAÇÃO!$B:$D,3,FALSE))</f>
        <v/>
      </c>
      <c r="P34" s="75"/>
      <c r="Q34" s="73"/>
    </row>
    <row r="35" spans="1:18" ht="13" thickBot="1" x14ac:dyDescent="0.3">
      <c r="A35" s="161" t="s">
        <v>9688</v>
      </c>
      <c r="B35" s="439" t="s">
        <v>9689</v>
      </c>
      <c r="C35" s="440"/>
      <c r="D35" s="440"/>
      <c r="E35" s="440"/>
      <c r="F35" s="440"/>
      <c r="G35" s="440"/>
      <c r="H35" s="440"/>
      <c r="I35" s="440"/>
      <c r="J35" s="441"/>
      <c r="M35" s="77"/>
      <c r="N35" s="75" t="str">
        <f>IF(M35="","",VLOOKUP(M35,COTAÇÃO!$B:$D,2,FALSE))</f>
        <v/>
      </c>
      <c r="O35" s="76" t="str">
        <f>IF(M35="","",VLOOKUP(M35,COTAÇÃO!$B:$D,3,FALSE))</f>
        <v/>
      </c>
      <c r="P35" s="75"/>
      <c r="Q35" s="73"/>
    </row>
    <row r="36" spans="1:18" x14ac:dyDescent="0.25">
      <c r="A36" s="148" t="s">
        <v>9690</v>
      </c>
      <c r="B36" s="162" t="s">
        <v>9691</v>
      </c>
      <c r="C36" s="144"/>
      <c r="D36" s="144" t="s">
        <v>9692</v>
      </c>
      <c r="E36" s="144"/>
      <c r="F36" s="144"/>
      <c r="G36" s="144"/>
      <c r="H36" s="163" t="s">
        <v>9693</v>
      </c>
      <c r="I36" s="39">
        <f>N15*N16</f>
        <v>0</v>
      </c>
      <c r="J36" s="442">
        <f>I36*I37</f>
        <v>0</v>
      </c>
      <c r="L36" s="73"/>
      <c r="M36" s="77"/>
      <c r="N36" s="75" t="str">
        <f>IF(M36="","",VLOOKUP(M36,COTAÇÃO!$B:$D,2,FALSE))</f>
        <v/>
      </c>
      <c r="O36" s="76" t="str">
        <f>IF(M36="","",VLOOKUP(M36,COTAÇÃO!$B:$D,3,FALSE))</f>
        <v/>
      </c>
      <c r="P36" s="75"/>
      <c r="Q36" s="73"/>
    </row>
    <row r="37" spans="1:18" ht="13" thickBot="1" x14ac:dyDescent="0.3">
      <c r="A37" s="164" t="s">
        <v>9694</v>
      </c>
      <c r="B37" s="166">
        <f>VLOOKUP("EQ04667",'Banco Jul25'!$A:$D,4,FALSE)</f>
        <v>6.04</v>
      </c>
      <c r="C37" s="165" t="s">
        <v>9695</v>
      </c>
      <c r="D37" s="166">
        <f>VLOOKUP("EQ04665",'Banco Jul25'!$A:$D,4,FALSE)</f>
        <v>6.06</v>
      </c>
      <c r="E37" s="165" t="s">
        <v>9696</v>
      </c>
      <c r="F37" s="167"/>
      <c r="G37" s="168"/>
      <c r="H37" s="169" t="s">
        <v>9697</v>
      </c>
      <c r="I37" s="40">
        <f>B37</f>
        <v>6.04</v>
      </c>
      <c r="J37" s="443"/>
      <c r="L37" s="73"/>
      <c r="M37" s="77"/>
      <c r="N37" s="75" t="str">
        <f>IF(M37="","",VLOOKUP(M37,COTAÇÃO!$B:$D,2,FALSE))</f>
        <v/>
      </c>
      <c r="O37" s="76" t="str">
        <f>IF(M37="","",VLOOKUP(M37,COTAÇÃO!$B:$D,3,FALSE))</f>
        <v/>
      </c>
      <c r="P37" s="75"/>
      <c r="Q37" s="73"/>
    </row>
    <row r="38" spans="1:18" ht="13" thickBot="1" x14ac:dyDescent="0.3">
      <c r="A38" s="148"/>
      <c r="B38" s="144"/>
      <c r="C38" s="144"/>
      <c r="D38" s="144"/>
      <c r="E38" s="144"/>
      <c r="F38" s="144"/>
      <c r="G38" s="144"/>
      <c r="H38" s="163"/>
      <c r="I38" s="170"/>
      <c r="J38" s="41"/>
      <c r="L38" s="73"/>
      <c r="M38" s="77"/>
      <c r="N38" s="75" t="str">
        <f>IF(M38="","",VLOOKUP(M38,COTAÇÃO!$B:$D,2,FALSE))</f>
        <v/>
      </c>
      <c r="O38" s="76" t="str">
        <f>IF(M38="","",VLOOKUP(M38,COTAÇÃO!$B:$D,3,FALSE))</f>
        <v/>
      </c>
      <c r="P38" s="75"/>
      <c r="Q38" s="73"/>
    </row>
    <row r="39" spans="1:18" ht="13.5" thickBot="1" x14ac:dyDescent="0.3">
      <c r="A39" s="138" t="s">
        <v>9698</v>
      </c>
      <c r="B39" s="171" t="s">
        <v>9699</v>
      </c>
      <c r="C39" s="139"/>
      <c r="D39" s="171"/>
      <c r="E39" s="139"/>
      <c r="F39" s="171"/>
      <c r="G39" s="139"/>
      <c r="H39" s="171"/>
      <c r="I39" s="172"/>
      <c r="J39" s="173">
        <f>J36*0.1</f>
        <v>0</v>
      </c>
      <c r="K39" s="174"/>
      <c r="L39" s="73"/>
      <c r="M39" s="77"/>
      <c r="N39" s="75" t="str">
        <f>IF(M39="","",VLOOKUP(M39,COTAÇÃO!$B:$D,2,FALSE))</f>
        <v/>
      </c>
      <c r="O39" s="76" t="str">
        <f>IF(M39="","",VLOOKUP(M39,COTAÇÃO!$B:$D,3,FALSE))</f>
        <v/>
      </c>
      <c r="P39" s="75"/>
      <c r="Q39" s="73"/>
    </row>
    <row r="40" spans="1:18" ht="13.5" thickBot="1" x14ac:dyDescent="0.3">
      <c r="A40" s="148"/>
      <c r="B40" s="144"/>
      <c r="C40" s="144"/>
      <c r="D40" s="144"/>
      <c r="E40" s="144"/>
      <c r="F40" s="144"/>
      <c r="G40" s="144"/>
      <c r="H40" s="144"/>
      <c r="I40" s="144"/>
      <c r="J40" s="175"/>
      <c r="K40" s="107"/>
      <c r="L40" s="73"/>
      <c r="M40" s="73"/>
      <c r="N40" s="58"/>
      <c r="O40" s="435">
        <f>SUMPRODUCT(O23:O39,P23:P39)</f>
        <v>0</v>
      </c>
      <c r="P40" s="436"/>
      <c r="Q40" s="73"/>
    </row>
    <row r="41" spans="1:18" ht="13" thickBot="1" x14ac:dyDescent="0.3">
      <c r="A41" s="138" t="s">
        <v>9700</v>
      </c>
      <c r="B41" s="139" t="s">
        <v>9701</v>
      </c>
      <c r="C41" s="139"/>
      <c r="D41" s="139" t="s">
        <v>9702</v>
      </c>
      <c r="E41" s="139"/>
      <c r="F41" s="139"/>
      <c r="G41" s="139"/>
      <c r="H41" s="139"/>
      <c r="I41" s="139"/>
      <c r="J41" s="173">
        <f>IF(J16=0,0,J15/J16)</f>
        <v>0</v>
      </c>
      <c r="K41" s="107"/>
      <c r="L41" s="73"/>
      <c r="M41" s="73"/>
      <c r="N41" s="58"/>
      <c r="O41" s="72"/>
      <c r="P41" s="58"/>
      <c r="Q41" s="73"/>
    </row>
    <row r="42" spans="1:18" ht="13" thickBot="1" x14ac:dyDescent="0.3">
      <c r="A42" s="148"/>
      <c r="B42" s="144"/>
      <c r="C42" s="144"/>
      <c r="D42" s="144"/>
      <c r="E42" s="144"/>
      <c r="F42" s="176"/>
      <c r="G42" s="155"/>
      <c r="H42" s="177" t="s">
        <v>9703</v>
      </c>
      <c r="I42" s="178"/>
      <c r="J42" s="173">
        <f>SUM(J36:J41)</f>
        <v>0</v>
      </c>
      <c r="K42" s="107"/>
      <c r="L42" s="73"/>
      <c r="O42" s="344"/>
      <c r="P42" s="345"/>
      <c r="Q42" s="345"/>
    </row>
    <row r="43" spans="1:18" ht="13" thickBot="1" x14ac:dyDescent="0.3">
      <c r="A43" s="148" t="s">
        <v>9704</v>
      </c>
      <c r="B43" s="144"/>
      <c r="C43" s="144"/>
      <c r="D43" s="144"/>
      <c r="E43" s="144"/>
      <c r="F43" s="144"/>
      <c r="G43" s="144"/>
      <c r="H43" s="144"/>
      <c r="I43" s="144"/>
      <c r="J43" s="175"/>
      <c r="K43" s="107"/>
      <c r="L43" s="100"/>
      <c r="M43" s="73"/>
      <c r="N43" s="58"/>
      <c r="O43" s="344"/>
      <c r="P43" s="345"/>
      <c r="Q43" s="345"/>
    </row>
    <row r="44" spans="1:18" ht="13" thickBot="1" x14ac:dyDescent="0.3">
      <c r="A44" s="148" t="s">
        <v>9705</v>
      </c>
      <c r="B44" s="144" t="s">
        <v>9706</v>
      </c>
      <c r="C44" s="42" t="s">
        <v>9707</v>
      </c>
      <c r="D44" s="166">
        <v>0</v>
      </c>
      <c r="E44" s="43" t="s">
        <v>9708</v>
      </c>
      <c r="F44" s="179">
        <v>1.22</v>
      </c>
      <c r="G44" s="42" t="s">
        <v>9709</v>
      </c>
      <c r="H44" s="167">
        <v>168</v>
      </c>
      <c r="I44" s="144"/>
      <c r="J44" s="137">
        <f>((D44)*(1+F44))/H44</f>
        <v>0</v>
      </c>
      <c r="K44" s="107"/>
      <c r="L44" s="100"/>
      <c r="M44" s="100"/>
      <c r="N44" s="58"/>
      <c r="O44" s="344"/>
      <c r="P44" s="345"/>
      <c r="Q44" s="345"/>
    </row>
    <row r="45" spans="1:18" ht="13.5" thickBot="1" x14ac:dyDescent="0.3">
      <c r="A45" s="151"/>
      <c r="B45" s="152"/>
      <c r="C45" s="152"/>
      <c r="D45" s="180"/>
      <c r="E45" s="152"/>
      <c r="F45" s="181"/>
      <c r="G45" s="177"/>
      <c r="H45" s="182" t="s">
        <v>9710</v>
      </c>
      <c r="I45" s="178"/>
      <c r="J45" s="137">
        <f>J44</f>
        <v>0</v>
      </c>
      <c r="K45" s="107"/>
      <c r="L45" s="100"/>
      <c r="M45" s="74" t="s">
        <v>0</v>
      </c>
      <c r="N45" s="74" t="s">
        <v>11417</v>
      </c>
      <c r="O45" s="74" t="s">
        <v>10060</v>
      </c>
      <c r="P45" s="74" t="s">
        <v>11418</v>
      </c>
      <c r="Q45" s="74" t="s">
        <v>11419</v>
      </c>
      <c r="R45" s="74" t="s">
        <v>14429</v>
      </c>
    </row>
    <row r="46" spans="1:18" ht="13" thickBot="1" x14ac:dyDescent="0.3">
      <c r="A46" s="144"/>
      <c r="B46" s="162"/>
      <c r="C46" s="144"/>
      <c r="D46" s="162"/>
      <c r="E46" s="144"/>
      <c r="F46" s="181"/>
      <c r="G46" s="155"/>
      <c r="H46" s="183" t="s">
        <v>9686</v>
      </c>
      <c r="I46" s="178"/>
      <c r="J46" s="137">
        <f>J45+J42</f>
        <v>0</v>
      </c>
      <c r="K46" s="107"/>
      <c r="L46" s="54" t="s">
        <v>6970</v>
      </c>
      <c r="M46" s="78" t="str">
        <f>VLOOKUP(L46,'Banco Jul25'!$A:$D,2,FALSE)</f>
        <v>-</v>
      </c>
      <c r="N46" s="75" t="str">
        <f>VLOOKUP(L46,'Banco Jul25'!$A:$D,3,FALSE)</f>
        <v>-</v>
      </c>
      <c r="O46" s="76">
        <f>VLOOKUP(L46,'Banco Jul25'!$A:$D,4,FALSE)</f>
        <v>0</v>
      </c>
      <c r="P46" s="75"/>
      <c r="Q46" s="77"/>
      <c r="R46" s="75">
        <f>IF(P46&gt;0,1,0)</f>
        <v>0</v>
      </c>
    </row>
    <row r="47" spans="1:18" s="187" customFormat="1" ht="13" thickBot="1" x14ac:dyDescent="0.3">
      <c r="A47" s="184"/>
      <c r="B47" s="184"/>
      <c r="C47" s="184"/>
      <c r="D47" s="184"/>
      <c r="E47" s="184"/>
      <c r="F47" s="185"/>
      <c r="G47" s="184"/>
      <c r="H47" s="185"/>
      <c r="I47" s="184"/>
      <c r="J47" s="186"/>
      <c r="K47" s="106"/>
      <c r="L47" s="54" t="s">
        <v>6970</v>
      </c>
      <c r="M47" s="78" t="str">
        <f>VLOOKUP(L47,'Banco Jul25'!$A:$D,2,FALSE)</f>
        <v>-</v>
      </c>
      <c r="N47" s="75" t="str">
        <f>VLOOKUP(L47,'Banco Jul25'!$A:$D,3,FALSE)</f>
        <v>-</v>
      </c>
      <c r="O47" s="76">
        <f>VLOOKUP(L47,'Banco Jul25'!$A:$D,4,FALSE)</f>
        <v>0</v>
      </c>
      <c r="P47" s="75"/>
      <c r="Q47" s="77"/>
      <c r="R47" s="75">
        <f t="shared" ref="R47:R53" si="0">IF(P47&gt;0,1,0)</f>
        <v>0</v>
      </c>
    </row>
    <row r="48" spans="1:18" ht="32.5" customHeight="1" thickBot="1" x14ac:dyDescent="0.3">
      <c r="A48" s="444" t="s">
        <v>11597</v>
      </c>
      <c r="B48" s="445"/>
      <c r="C48" s="446"/>
      <c r="D48" s="447" t="str">
        <f>$B$4&amp;" - " &amp;H48</f>
        <v>Depreciação - hora - PRODUTIVO</v>
      </c>
      <c r="E48" s="448"/>
      <c r="F48" s="448"/>
      <c r="G48" s="449"/>
      <c r="H48" s="94" t="s">
        <v>11595</v>
      </c>
      <c r="I48" s="94" t="s">
        <v>4</v>
      </c>
      <c r="J48" s="95">
        <f>J22+J24+J28+J30+J26+J42+J44+O54</f>
        <v>0</v>
      </c>
      <c r="L48" s="54" t="s">
        <v>6970</v>
      </c>
      <c r="M48" s="78" t="str">
        <f>VLOOKUP(L48,'Banco Jul25'!$A:$D,2,FALSE)</f>
        <v>-</v>
      </c>
      <c r="N48" s="75" t="str">
        <f>VLOOKUP(L48,'Banco Jul25'!$A:$D,3,FALSE)</f>
        <v>-</v>
      </c>
      <c r="O48" s="76">
        <f>VLOOKUP(L48,'Banco Jul25'!$A:$D,4,FALSE)</f>
        <v>0</v>
      </c>
      <c r="P48" s="75"/>
      <c r="Q48" s="77"/>
      <c r="R48" s="75">
        <f t="shared" si="0"/>
        <v>0</v>
      </c>
    </row>
    <row r="49" spans="1:18" ht="16" thickBot="1" x14ac:dyDescent="0.3">
      <c r="A49" s="188"/>
      <c r="B49" s="109"/>
      <c r="C49" s="109"/>
      <c r="D49" s="109"/>
      <c r="E49" s="109"/>
      <c r="F49" s="109"/>
      <c r="G49" s="109"/>
      <c r="H49" s="109"/>
      <c r="I49" s="189"/>
      <c r="J49" s="190"/>
      <c r="L49" s="54" t="s">
        <v>6970</v>
      </c>
      <c r="M49" s="78" t="str">
        <f>VLOOKUP(L49,'Banco Jul25'!$A:$D,2,FALSE)</f>
        <v>-</v>
      </c>
      <c r="N49" s="75" t="str">
        <f>VLOOKUP(L49,'Banco Jul25'!$A:$D,3,FALSE)</f>
        <v>-</v>
      </c>
      <c r="O49" s="76">
        <f>VLOOKUP(L49,'Banco Jul25'!$A:$D,4,FALSE)</f>
        <v>0</v>
      </c>
      <c r="P49" s="75"/>
      <c r="Q49" s="77"/>
      <c r="R49" s="75">
        <f t="shared" si="0"/>
        <v>0</v>
      </c>
    </row>
    <row r="50" spans="1:18" ht="37.15" customHeight="1" thickBot="1" x14ac:dyDescent="0.3">
      <c r="A50" s="450" t="s">
        <v>11596</v>
      </c>
      <c r="B50" s="451"/>
      <c r="C50" s="452"/>
      <c r="D50" s="447" t="str">
        <f>$B$4&amp;" - " &amp;H50</f>
        <v>Depreciação - hora - IMPRODUTIVO</v>
      </c>
      <c r="E50" s="448"/>
      <c r="F50" s="448"/>
      <c r="G50" s="449"/>
      <c r="H50" s="94" t="s">
        <v>11598</v>
      </c>
      <c r="I50" s="94" t="s">
        <v>4</v>
      </c>
      <c r="J50" s="95" t="str">
        <f>IF(OR(I36=0,I36=""),"-",J22+J24+J28+J30+J44)</f>
        <v>-</v>
      </c>
      <c r="L50" s="54" t="s">
        <v>6970</v>
      </c>
      <c r="M50" s="78" t="str">
        <f>VLOOKUP(L50,'Banco Jul25'!$A:$D,2,FALSE)</f>
        <v>-</v>
      </c>
      <c r="N50" s="75" t="str">
        <f>VLOOKUP(L50,'Banco Jul25'!$A:$D,3,FALSE)</f>
        <v>-</v>
      </c>
      <c r="O50" s="76">
        <f>VLOOKUP(L50,'Banco Jul25'!$A:$D,4,FALSE)</f>
        <v>0</v>
      </c>
      <c r="P50" s="75"/>
      <c r="Q50" s="77"/>
      <c r="R50" s="75">
        <f t="shared" si="0"/>
        <v>0</v>
      </c>
    </row>
    <row r="51" spans="1:18" ht="13" thickBot="1" x14ac:dyDescent="0.3">
      <c r="A51" s="106"/>
      <c r="C51" s="106"/>
      <c r="D51" s="106"/>
      <c r="L51" s="54" t="s">
        <v>6970</v>
      </c>
      <c r="M51" s="78" t="str">
        <f>VLOOKUP(L51,'Banco Jul25'!$A:$D,2,FALSE)</f>
        <v>-</v>
      </c>
      <c r="N51" s="75" t="str">
        <f>VLOOKUP(L51,'Banco Jul25'!$A:$D,3,FALSE)</f>
        <v>-</v>
      </c>
      <c r="O51" s="76">
        <f>VLOOKUP(L51,'Banco Jul25'!$A:$D,4,FALSE)</f>
        <v>0</v>
      </c>
      <c r="P51" s="75"/>
      <c r="Q51" s="77"/>
      <c r="R51" s="75">
        <f t="shared" si="0"/>
        <v>0</v>
      </c>
    </row>
    <row r="52" spans="1:18" ht="34.9" customHeight="1" thickBot="1" x14ac:dyDescent="0.3">
      <c r="A52" s="444" t="s">
        <v>11606</v>
      </c>
      <c r="B52" s="445"/>
      <c r="C52" s="446"/>
      <c r="D52" s="447" t="str">
        <f>$B$4&amp;" - " &amp;H52</f>
        <v>Depreciação - hora - FIXO</v>
      </c>
      <c r="E52" s="448"/>
      <c r="F52" s="448"/>
      <c r="G52" s="449"/>
      <c r="H52" s="94" t="s">
        <v>11607</v>
      </c>
      <c r="I52" s="94" t="s">
        <v>4</v>
      </c>
      <c r="J52" s="95" t="str">
        <f>J50</f>
        <v>-</v>
      </c>
      <c r="L52" s="54" t="s">
        <v>6970</v>
      </c>
      <c r="M52" s="78" t="str">
        <f>VLOOKUP(L52,'Banco Jul25'!$A:$D,2,FALSE)</f>
        <v>-</v>
      </c>
      <c r="N52" s="75" t="str">
        <f>VLOOKUP(L52,'Banco Jul25'!$A:$D,3,FALSE)</f>
        <v>-</v>
      </c>
      <c r="O52" s="76">
        <f>VLOOKUP(L52,'Banco Jul25'!$A:$D,4,FALSE)</f>
        <v>0</v>
      </c>
      <c r="P52" s="75"/>
      <c r="Q52" s="77"/>
      <c r="R52" s="75">
        <f t="shared" si="0"/>
        <v>0</v>
      </c>
    </row>
    <row r="53" spans="1:18" ht="16" thickBot="1" x14ac:dyDescent="0.3">
      <c r="A53" s="188"/>
      <c r="B53" s="109"/>
      <c r="C53" s="109"/>
      <c r="D53" s="109"/>
      <c r="E53" s="109"/>
      <c r="F53" s="109"/>
      <c r="G53" s="109"/>
      <c r="H53" s="109"/>
      <c r="I53" s="189"/>
      <c r="J53" s="190"/>
      <c r="L53" s="54" t="s">
        <v>6970</v>
      </c>
      <c r="M53" s="78" t="str">
        <f>VLOOKUP(L53,'Banco Jul25'!$A:$D,2,FALSE)</f>
        <v>-</v>
      </c>
      <c r="N53" s="75" t="str">
        <f>VLOOKUP(L53,'Banco Jul25'!$A:$D,3,FALSE)</f>
        <v>-</v>
      </c>
      <c r="O53" s="76">
        <f>VLOOKUP(L53,'Banco Jul25'!$A:$D,4,FALSE)</f>
        <v>0</v>
      </c>
      <c r="P53" s="75"/>
      <c r="Q53" s="77"/>
      <c r="R53" s="75">
        <f t="shared" si="0"/>
        <v>0</v>
      </c>
    </row>
    <row r="54" spans="1:18" ht="37.15" customHeight="1" thickBot="1" x14ac:dyDescent="0.3">
      <c r="A54" s="450" t="s">
        <v>11609</v>
      </c>
      <c r="B54" s="451"/>
      <c r="C54" s="452"/>
      <c r="D54" s="447" t="str">
        <f>$B$4&amp;" - " &amp;H54</f>
        <v>Depreciação - hora - VARIÁVEL</v>
      </c>
      <c r="E54" s="448"/>
      <c r="F54" s="448"/>
      <c r="G54" s="449"/>
      <c r="H54" s="94" t="str">
        <f>"VARIÁVEL" &amp; IF(N18&lt;&gt;0," - CIDADE","")</f>
        <v>VARIÁVEL</v>
      </c>
      <c r="I54" s="94" t="s">
        <v>99</v>
      </c>
      <c r="J54" s="103" t="str">
        <f>IF(N17=0,"-",(J48-J52)/N17)</f>
        <v>-</v>
      </c>
      <c r="L54" s="73"/>
      <c r="M54" s="73"/>
      <c r="N54" s="73"/>
      <c r="O54" s="435">
        <f>SUMPRODUCT(O46:O53,P46:P53)</f>
        <v>0</v>
      </c>
      <c r="P54" s="436"/>
      <c r="Q54" s="73"/>
      <c r="R54" s="74">
        <f>SUM(R46:R53)</f>
        <v>0</v>
      </c>
    </row>
    <row r="55" spans="1:18" ht="13" thickBot="1" x14ac:dyDescent="0.3">
      <c r="M55" s="107"/>
      <c r="N55" s="107"/>
    </row>
    <row r="56" spans="1:18" ht="34.9" customHeight="1" thickBot="1" x14ac:dyDescent="0.3">
      <c r="A56" s="450" t="s">
        <v>11608</v>
      </c>
      <c r="B56" s="451"/>
      <c r="C56" s="452"/>
      <c r="D56" s="447" t="str">
        <f>$B$4&amp;" - " &amp;H56</f>
        <v>Depreciação - hora - VARIÁVEL</v>
      </c>
      <c r="E56" s="448"/>
      <c r="F56" s="448"/>
      <c r="G56" s="449"/>
      <c r="H56" s="94" t="str">
        <f>"VARIÁVEL"&amp; IF(N17&lt;&gt;0," - ESTRADA","")</f>
        <v>VARIÁVEL</v>
      </c>
      <c r="I56" s="94" t="s">
        <v>99</v>
      </c>
      <c r="J56" s="103" t="str">
        <f>IF(N18=0,"-",(J48-J50)/N18)</f>
        <v>-</v>
      </c>
      <c r="M56" s="101" t="s">
        <v>11420</v>
      </c>
      <c r="N56" s="74">
        <v>191.4</v>
      </c>
      <c r="Q56" s="376" t="s">
        <v>14430</v>
      </c>
      <c r="R56" s="375">
        <f>R54+7</f>
        <v>7</v>
      </c>
    </row>
  </sheetData>
  <mergeCells count="28">
    <mergeCell ref="A56:C56"/>
    <mergeCell ref="D56:G56"/>
    <mergeCell ref="A1:H2"/>
    <mergeCell ref="B4:J4"/>
    <mergeCell ref="A6:B6"/>
    <mergeCell ref="C6:D6"/>
    <mergeCell ref="E6:F6"/>
    <mergeCell ref="G6:H6"/>
    <mergeCell ref="I6:J6"/>
    <mergeCell ref="H32:I32"/>
    <mergeCell ref="B35:J35"/>
    <mergeCell ref="J36:J37"/>
    <mergeCell ref="I7:J7"/>
    <mergeCell ref="A48:C48"/>
    <mergeCell ref="A7:B7"/>
    <mergeCell ref="C7:D7"/>
    <mergeCell ref="E7:F7"/>
    <mergeCell ref="G7:H7"/>
    <mergeCell ref="D25:E25"/>
    <mergeCell ref="O40:P40"/>
    <mergeCell ref="O54:P54"/>
    <mergeCell ref="A54:C54"/>
    <mergeCell ref="D54:G54"/>
    <mergeCell ref="A50:C50"/>
    <mergeCell ref="D48:G48"/>
    <mergeCell ref="D50:G50"/>
    <mergeCell ref="A52:C52"/>
    <mergeCell ref="D52:G52"/>
  </mergeCells>
  <pageMargins left="0" right="0" top="0" bottom="0" header="0" footer="0"/>
  <pageSetup paperSize="9" scale="6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voltar_resumo">
                <anchor moveWithCells="1" sizeWithCells="1">
                  <from>
                    <xdr:col>12</xdr:col>
                    <xdr:colOff>0</xdr:colOff>
                    <xdr:row>0</xdr:row>
                    <xdr:rowOff>0</xdr:rowOff>
                  </from>
                  <to>
                    <xdr:col>12</xdr:col>
                    <xdr:colOff>1803400</xdr:colOff>
                    <xdr:row>2</xdr:row>
                    <xdr:rowOff>146050</xdr:rowOff>
                  </to>
                </anchor>
              </controlPr>
            </control>
          </mc:Choice>
        </mc:AlternateContent>
        <mc:AlternateContent xmlns:mc="http://schemas.openxmlformats.org/markup-compatibility/2006">
          <mc:Choice Requires="x14">
            <control shapeId="12292" r:id="rId5" name="Button 4">
              <controlPr defaultSize="0" print="0" autoFill="0" autoPict="0" macro="[0]!Enviar_para_resumodep">
                <anchor moveWithCells="1" sizeWithCells="1">
                  <from>
                    <xdr:col>12</xdr:col>
                    <xdr:colOff>12700</xdr:colOff>
                    <xdr:row>3</xdr:row>
                    <xdr:rowOff>88900</xdr:rowOff>
                  </from>
                  <to>
                    <xdr:col>12</xdr:col>
                    <xdr:colOff>1746250</xdr:colOff>
                    <xdr:row>5</xdr:row>
                    <xdr:rowOff>88900</xdr:rowOff>
                  </to>
                </anchor>
              </controlPr>
            </control>
          </mc:Choice>
        </mc:AlternateContent>
        <mc:AlternateContent xmlns:mc="http://schemas.openxmlformats.org/markup-compatibility/2006">
          <mc:Choice Requires="x14">
            <control shapeId="12293" r:id="rId6" name="Button 5">
              <controlPr defaultSize="0" print="0" autoFill="0" autoPict="0" macro="[0]!Enviar_para_resumodep">
                <anchor moveWithCells="1" sizeWithCells="1">
                  <from>
                    <xdr:col>12</xdr:col>
                    <xdr:colOff>2203450</xdr:colOff>
                    <xdr:row>0</xdr:row>
                    <xdr:rowOff>107950</xdr:rowOff>
                  </from>
                  <to>
                    <xdr:col>14</xdr:col>
                    <xdr:colOff>304800</xdr:colOff>
                    <xdr:row>3</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BBF5B-2370-4098-9B5B-25E99F622492}">
  <sheetPr codeName="Planilha6">
    <tabColor theme="1"/>
  </sheetPr>
  <dimension ref="B1:M60"/>
  <sheetViews>
    <sheetView topLeftCell="A40" zoomScaleNormal="100" workbookViewId="0">
      <selection activeCell="K53" sqref="K53"/>
    </sheetView>
  </sheetViews>
  <sheetFormatPr defaultColWidth="9.1796875" defaultRowHeight="14.5" x14ac:dyDescent="0.35"/>
  <cols>
    <col min="1" max="1" width="4.1796875" style="210" customWidth="1"/>
    <col min="2" max="2" width="10.81640625" style="210" customWidth="1"/>
    <col min="3" max="3" width="43.81640625" style="210" bestFit="1" customWidth="1"/>
    <col min="4" max="5" width="11.7265625" style="210" customWidth="1"/>
    <col min="6" max="7" width="20.7265625" style="210" customWidth="1"/>
    <col min="8" max="8" width="22.7265625" style="210" bestFit="1" customWidth="1"/>
    <col min="9" max="9" width="9.1796875" style="210" customWidth="1"/>
    <col min="10" max="16384" width="9.1796875" style="210"/>
  </cols>
  <sheetData>
    <row r="1" spans="3:13" ht="15" thickBot="1" x14ac:dyDescent="0.4"/>
    <row r="2" spans="3:13" ht="18.5" x14ac:dyDescent="0.35">
      <c r="C2" s="453" t="s">
        <v>13091</v>
      </c>
      <c r="D2" s="454"/>
      <c r="E2" s="454"/>
      <c r="F2" s="455"/>
    </row>
    <row r="3" spans="3:13" x14ac:dyDescent="0.35">
      <c r="C3" s="211"/>
      <c r="D3" s="249" t="s">
        <v>13093</v>
      </c>
      <c r="E3" s="249" t="s">
        <v>13094</v>
      </c>
      <c r="F3" s="212" t="s">
        <v>13095</v>
      </c>
    </row>
    <row r="4" spans="3:13" x14ac:dyDescent="0.35">
      <c r="C4" s="211"/>
      <c r="F4" s="213"/>
    </row>
    <row r="5" spans="3:13" x14ac:dyDescent="0.35">
      <c r="C5" s="217" t="s">
        <v>13100</v>
      </c>
      <c r="D5" s="250">
        <v>1.228475</v>
      </c>
      <c r="E5" s="250">
        <v>0.754498</v>
      </c>
      <c r="F5" s="218">
        <v>0.82357199999999997</v>
      </c>
      <c r="I5" s="214"/>
      <c r="J5" s="214"/>
      <c r="K5" s="214"/>
      <c r="L5" s="214"/>
      <c r="M5" s="214"/>
    </row>
    <row r="6" spans="3:13" x14ac:dyDescent="0.35">
      <c r="C6" s="217" t="s">
        <v>13103</v>
      </c>
      <c r="D6" s="250">
        <v>0.42659999999999998</v>
      </c>
      <c r="E6" s="250">
        <v>0</v>
      </c>
      <c r="F6" s="218">
        <v>0.14169999999999999</v>
      </c>
    </row>
    <row r="7" spans="3:13" x14ac:dyDescent="0.35">
      <c r="C7" s="217" t="s">
        <v>13106</v>
      </c>
      <c r="D7" s="250">
        <v>3.9399999999999998E-2</v>
      </c>
      <c r="E7" s="250">
        <v>0</v>
      </c>
      <c r="F7" s="218">
        <v>0</v>
      </c>
    </row>
    <row r="8" spans="3:13" x14ac:dyDescent="0.35">
      <c r="C8" s="217" t="s">
        <v>13109</v>
      </c>
      <c r="D8" s="250">
        <v>3.1199999999999999E-2</v>
      </c>
      <c r="E8" s="250">
        <v>0</v>
      </c>
      <c r="F8" s="218">
        <v>0</v>
      </c>
    </row>
    <row r="9" spans="3:13" x14ac:dyDescent="0.35">
      <c r="C9" s="211"/>
      <c r="D9" s="249"/>
      <c r="E9" s="250"/>
      <c r="F9" s="218"/>
    </row>
    <row r="10" spans="3:13" x14ac:dyDescent="0.35">
      <c r="C10" s="217" t="s">
        <v>13112</v>
      </c>
      <c r="D10" s="251">
        <f>SUM(D5:D8)</f>
        <v>1.7256750000000001</v>
      </c>
      <c r="E10" s="251">
        <f>SUM(E5:E8)</f>
        <v>0.754498</v>
      </c>
      <c r="F10" s="255">
        <f>SUM(F5:F8)</f>
        <v>0.96527200000000002</v>
      </c>
    </row>
    <row r="11" spans="3:13" x14ac:dyDescent="0.35">
      <c r="C11" s="252" t="s">
        <v>13263</v>
      </c>
      <c r="D11" s="256">
        <v>1.72</v>
      </c>
      <c r="E11" s="250">
        <v>0.75439999999999996</v>
      </c>
      <c r="F11" s="248">
        <v>0.96509999999999996</v>
      </c>
    </row>
    <row r="12" spans="3:13" x14ac:dyDescent="0.35">
      <c r="C12" s="217" t="s">
        <v>2847</v>
      </c>
      <c r="D12" s="251">
        <v>0.28315699999999999</v>
      </c>
      <c r="E12" s="251">
        <v>0.28315699999999999</v>
      </c>
      <c r="F12" s="255">
        <v>0.55717099999999997</v>
      </c>
    </row>
    <row r="13" spans="3:13" x14ac:dyDescent="0.35">
      <c r="C13" s="252" t="s">
        <v>13263</v>
      </c>
      <c r="D13" s="257">
        <v>0.28000000000000003</v>
      </c>
      <c r="E13" s="257">
        <v>0.28000000000000003</v>
      </c>
      <c r="F13" s="258">
        <v>0.55720000000000003</v>
      </c>
    </row>
    <row r="14" spans="3:13" x14ac:dyDescent="0.35">
      <c r="C14" s="226" t="s">
        <v>13115</v>
      </c>
      <c r="D14" s="254">
        <f>(1+D10)*(1+D12)</f>
        <v>3.4974699999999999</v>
      </c>
      <c r="E14" s="254">
        <f>(1+E10)*(1+E12)</f>
        <v>2.2513000000000001</v>
      </c>
      <c r="F14" s="227">
        <f>(1+F10)*(1+F12)</f>
        <v>3.06026</v>
      </c>
    </row>
    <row r="15" spans="3:13" ht="15" thickBot="1" x14ac:dyDescent="0.4">
      <c r="C15" s="253" t="s">
        <v>13263</v>
      </c>
      <c r="D15" s="260">
        <v>3.48</v>
      </c>
      <c r="E15" s="261">
        <f>(1+E11)*(1+E13)</f>
        <v>2.25</v>
      </c>
      <c r="F15" s="259">
        <f>(1+F11)*(1+F13)</f>
        <v>3.06</v>
      </c>
    </row>
    <row r="17" spans="2:8" x14ac:dyDescent="0.35">
      <c r="C17" s="225" t="s">
        <v>13116</v>
      </c>
      <c r="D17" s="225">
        <v>220</v>
      </c>
      <c r="E17" s="210" t="s">
        <v>13117</v>
      </c>
    </row>
    <row r="18" spans="2:8" x14ac:dyDescent="0.35">
      <c r="C18" s="225" t="s">
        <v>13118</v>
      </c>
      <c r="D18" s="225">
        <v>174</v>
      </c>
      <c r="E18" s="210" t="s">
        <v>13119</v>
      </c>
    </row>
    <row r="19" spans="2:8" x14ac:dyDescent="0.35">
      <c r="C19" s="225" t="s">
        <v>13115</v>
      </c>
      <c r="D19" s="225">
        <v>3.06</v>
      </c>
    </row>
    <row r="20" spans="2:8" ht="16" thickBot="1" x14ac:dyDescent="0.4">
      <c r="H20" s="231" t="s">
        <v>13266</v>
      </c>
    </row>
    <row r="21" spans="2:8" x14ac:dyDescent="0.35">
      <c r="B21" s="456" t="s">
        <v>13120</v>
      </c>
      <c r="C21" s="457"/>
      <c r="D21" s="457"/>
      <c r="E21" s="457"/>
      <c r="F21" s="457"/>
      <c r="G21" s="457"/>
      <c r="H21" s="458"/>
    </row>
    <row r="22" spans="2:8" ht="43.5" x14ac:dyDescent="0.35">
      <c r="B22" s="211"/>
      <c r="F22" s="306" t="s">
        <v>13121</v>
      </c>
      <c r="G22" s="306" t="s">
        <v>13122</v>
      </c>
      <c r="H22" s="232" t="s">
        <v>13123</v>
      </c>
    </row>
    <row r="23" spans="2:8" x14ac:dyDescent="0.35">
      <c r="B23" s="233" t="s">
        <v>14390</v>
      </c>
      <c r="C23" s="296" t="str">
        <f>VLOOKUP($B23,'Banco Jul25'!$A:$D,2,FALSE)</f>
        <v>ENGENHEIRO PLENO</v>
      </c>
      <c r="D23" s="297" t="str">
        <f>VLOOKUP($B23,'Banco Jul25'!$A:$D,3,FALSE)</f>
        <v>H</v>
      </c>
      <c r="E23" s="245">
        <f>VLOOKUP($B23,'Banco Jul25'!$A:$D,4,FALSE)</f>
        <v>64.489999999999995</v>
      </c>
      <c r="F23" s="307">
        <f>E23*D17</f>
        <v>14187.8</v>
      </c>
      <c r="G23" s="308">
        <f>F23/D18</f>
        <v>81.540000000000006</v>
      </c>
      <c r="H23" s="234">
        <f>G23*D19</f>
        <v>249.51</v>
      </c>
    </row>
    <row r="24" spans="2:8" x14ac:dyDescent="0.35">
      <c r="B24" s="211"/>
      <c r="H24" s="213"/>
    </row>
    <row r="25" spans="2:8" x14ac:dyDescent="0.35">
      <c r="B25" s="459" t="s">
        <v>13124</v>
      </c>
      <c r="C25" s="460"/>
      <c r="D25" s="460"/>
      <c r="E25" s="460"/>
      <c r="F25" s="460"/>
      <c r="G25" s="460"/>
      <c r="H25" s="461"/>
    </row>
    <row r="26" spans="2:8" ht="58" x14ac:dyDescent="0.35">
      <c r="B26" s="211"/>
      <c r="F26" s="306" t="s">
        <v>13125</v>
      </c>
      <c r="G26" s="306" t="s">
        <v>13126</v>
      </c>
      <c r="H26" s="232" t="s">
        <v>13127</v>
      </c>
    </row>
    <row r="27" spans="2:8" x14ac:dyDescent="0.35">
      <c r="B27" s="309">
        <v>300103</v>
      </c>
      <c r="C27" s="296" t="e">
        <f>VLOOKUP($B27,'Banco Jul25'!$A:$D,3,FALSE)</f>
        <v>#N/A</v>
      </c>
      <c r="D27" s="297" t="e">
        <f>VLOOKUP($B27,'Banco Jul25'!$A:$D,4,FALSE)</f>
        <v>#N/A</v>
      </c>
      <c r="E27" s="245" t="e">
        <f>VLOOKUP($B27,'Banco Jul25'!$A:$D,5,FALSE)</f>
        <v>#N/A</v>
      </c>
      <c r="F27" s="307" t="e">
        <f>E27/D19</f>
        <v>#N/A</v>
      </c>
      <c r="G27" s="307" t="e">
        <f>F27*D18</f>
        <v>#N/A</v>
      </c>
      <c r="H27" s="235" t="e">
        <f>G27/D17</f>
        <v>#N/A</v>
      </c>
    </row>
    <row r="28" spans="2:8" ht="15" thickBot="1" x14ac:dyDescent="0.4">
      <c r="B28" s="228"/>
      <c r="C28" s="229"/>
      <c r="D28" s="229"/>
      <c r="E28" s="229"/>
      <c r="F28" s="229"/>
      <c r="G28" s="229"/>
      <c r="H28" s="230"/>
    </row>
    <row r="32" spans="2:8" ht="15.5" x14ac:dyDescent="0.35">
      <c r="B32" s="468" t="s">
        <v>13128</v>
      </c>
      <c r="C32" s="469"/>
      <c r="D32" s="469"/>
      <c r="E32" s="469"/>
      <c r="F32" s="469"/>
      <c r="G32" s="469"/>
      <c r="H32" s="470"/>
    </row>
    <row r="33" spans="2:8" ht="15" customHeight="1" x14ac:dyDescent="0.35">
      <c r="B33" s="471" t="s">
        <v>13129</v>
      </c>
      <c r="C33" s="472"/>
      <c r="D33" s="472"/>
      <c r="E33" s="472"/>
      <c r="F33" s="472"/>
      <c r="G33" s="472"/>
      <c r="H33" s="473"/>
    </row>
    <row r="34" spans="2:8" x14ac:dyDescent="0.35">
      <c r="B34" s="471"/>
      <c r="C34" s="472"/>
      <c r="D34" s="472"/>
      <c r="E34" s="472"/>
      <c r="F34" s="472"/>
      <c r="G34" s="472"/>
      <c r="H34" s="473"/>
    </row>
    <row r="35" spans="2:8" x14ac:dyDescent="0.35">
      <c r="B35" s="471"/>
      <c r="C35" s="472"/>
      <c r="D35" s="472"/>
      <c r="E35" s="472"/>
      <c r="F35" s="472"/>
      <c r="G35" s="472"/>
      <c r="H35" s="473"/>
    </row>
    <row r="36" spans="2:8" ht="61.5" customHeight="1" x14ac:dyDescent="0.35">
      <c r="B36" s="471"/>
      <c r="C36" s="472"/>
      <c r="D36" s="472"/>
      <c r="E36" s="472"/>
      <c r="F36" s="472"/>
      <c r="G36" s="472"/>
      <c r="H36" s="473"/>
    </row>
    <row r="37" spans="2:8" x14ac:dyDescent="0.35">
      <c r="B37" s="471"/>
      <c r="C37" s="472"/>
      <c r="D37" s="472"/>
      <c r="E37" s="472"/>
      <c r="F37" s="472"/>
      <c r="G37" s="472"/>
      <c r="H37" s="473"/>
    </row>
    <row r="38" spans="2:8" x14ac:dyDescent="0.35">
      <c r="B38" s="471"/>
      <c r="C38" s="472"/>
      <c r="D38" s="472"/>
      <c r="E38" s="472"/>
      <c r="F38" s="472"/>
      <c r="G38" s="472"/>
      <c r="H38" s="473"/>
    </row>
    <row r="39" spans="2:8" x14ac:dyDescent="0.35">
      <c r="B39" s="471"/>
      <c r="C39" s="472"/>
      <c r="D39" s="472"/>
      <c r="E39" s="472"/>
      <c r="F39" s="472"/>
      <c r="G39" s="472"/>
      <c r="H39" s="473"/>
    </row>
    <row r="40" spans="2:8" x14ac:dyDescent="0.35">
      <c r="B40" s="471"/>
      <c r="C40" s="472"/>
      <c r="D40" s="472"/>
      <c r="E40" s="472"/>
      <c r="F40" s="472"/>
      <c r="G40" s="472"/>
      <c r="H40" s="473"/>
    </row>
    <row r="41" spans="2:8" x14ac:dyDescent="0.35">
      <c r="B41" s="471"/>
      <c r="C41" s="472"/>
      <c r="D41" s="472"/>
      <c r="E41" s="472"/>
      <c r="F41" s="472"/>
      <c r="G41" s="472"/>
      <c r="H41" s="473"/>
    </row>
    <row r="42" spans="2:8" x14ac:dyDescent="0.35">
      <c r="B42" s="471"/>
      <c r="C42" s="472"/>
      <c r="D42" s="472"/>
      <c r="E42" s="472"/>
      <c r="F42" s="472"/>
      <c r="G42" s="472"/>
      <c r="H42" s="473"/>
    </row>
    <row r="43" spans="2:8" x14ac:dyDescent="0.35">
      <c r="B43" s="471"/>
      <c r="C43" s="472"/>
      <c r="D43" s="472"/>
      <c r="E43" s="472"/>
      <c r="F43" s="472"/>
      <c r="G43" s="472"/>
      <c r="H43" s="473"/>
    </row>
    <row r="44" spans="2:8" x14ac:dyDescent="0.35">
      <c r="B44" s="471"/>
      <c r="C44" s="472"/>
      <c r="D44" s="472"/>
      <c r="E44" s="472"/>
      <c r="F44" s="472"/>
      <c r="G44" s="472"/>
      <c r="H44" s="473"/>
    </row>
    <row r="45" spans="2:8" x14ac:dyDescent="0.35">
      <c r="B45" s="471"/>
      <c r="C45" s="472"/>
      <c r="D45" s="472"/>
      <c r="E45" s="472"/>
      <c r="F45" s="472"/>
      <c r="G45" s="472"/>
      <c r="H45" s="473"/>
    </row>
    <row r="46" spans="2:8" x14ac:dyDescent="0.35">
      <c r="B46" s="471"/>
      <c r="C46" s="472"/>
      <c r="D46" s="472"/>
      <c r="E46" s="472"/>
      <c r="F46" s="472"/>
      <c r="G46" s="472"/>
      <c r="H46" s="473"/>
    </row>
    <row r="47" spans="2:8" x14ac:dyDescent="0.35">
      <c r="B47" s="471"/>
      <c r="C47" s="472"/>
      <c r="D47" s="472"/>
      <c r="E47" s="472"/>
      <c r="F47" s="472"/>
      <c r="G47" s="472"/>
      <c r="H47" s="473"/>
    </row>
    <row r="48" spans="2:8" x14ac:dyDescent="0.35">
      <c r="B48" s="471"/>
      <c r="C48" s="472"/>
      <c r="D48" s="472"/>
      <c r="E48" s="472"/>
      <c r="F48" s="472"/>
      <c r="G48" s="472"/>
      <c r="H48" s="473"/>
    </row>
    <row r="49" spans="2:8" x14ac:dyDescent="0.35">
      <c r="B49" s="474"/>
      <c r="C49" s="475"/>
      <c r="D49" s="475"/>
      <c r="E49" s="475"/>
      <c r="F49" s="475"/>
      <c r="G49" s="475"/>
      <c r="H49" s="476"/>
    </row>
    <row r="50" spans="2:8" ht="15.5" x14ac:dyDescent="0.35">
      <c r="B50" s="477" t="s">
        <v>13151</v>
      </c>
      <c r="C50" s="477"/>
      <c r="D50" s="477"/>
      <c r="F50" s="477" t="s">
        <v>13152</v>
      </c>
      <c r="G50" s="477"/>
      <c r="H50" s="477"/>
    </row>
    <row r="51" spans="2:8" ht="15.5" x14ac:dyDescent="0.35">
      <c r="B51" s="236" t="s">
        <v>13155</v>
      </c>
      <c r="C51" s="237" t="s">
        <v>13156</v>
      </c>
      <c r="D51" s="238">
        <f>1/52.5*60</f>
        <v>1.14286</v>
      </c>
      <c r="F51" s="239">
        <f>D51</f>
        <v>1.14286</v>
      </c>
      <c r="G51" s="240">
        <v>0.2</v>
      </c>
      <c r="H51" s="241">
        <f>F51*(1+G51)</f>
        <v>1.3714</v>
      </c>
    </row>
    <row r="52" spans="2:8" ht="15.5" x14ac:dyDescent="0.35">
      <c r="B52" s="242"/>
      <c r="C52" s="242"/>
      <c r="D52" s="242"/>
    </row>
    <row r="53" spans="2:8" ht="20" x14ac:dyDescent="0.4">
      <c r="B53" s="478" t="s">
        <v>13160</v>
      </c>
      <c r="C53" s="479"/>
      <c r="D53" s="479"/>
      <c r="E53" s="479"/>
      <c r="F53" s="479"/>
      <c r="G53" s="479"/>
      <c r="H53" s="480"/>
    </row>
    <row r="54" spans="2:8" ht="16" thickBot="1" x14ac:dyDescent="0.4">
      <c r="B54" s="242"/>
      <c r="H54" s="231" t="s">
        <v>13266</v>
      </c>
    </row>
    <row r="55" spans="2:8" x14ac:dyDescent="0.35">
      <c r="B55" s="462" t="s">
        <v>13164</v>
      </c>
      <c r="C55" s="463"/>
      <c r="D55" s="463"/>
      <c r="E55" s="463"/>
      <c r="F55" s="463"/>
      <c r="G55" s="463"/>
      <c r="H55" s="464"/>
    </row>
    <row r="56" spans="2:8" x14ac:dyDescent="0.35">
      <c r="B56" s="294"/>
      <c r="C56" s="243"/>
      <c r="D56" s="243"/>
      <c r="E56" s="244" t="s">
        <v>13167</v>
      </c>
      <c r="F56" s="243"/>
      <c r="G56" s="243"/>
      <c r="H56" s="295" t="s">
        <v>13168</v>
      </c>
    </row>
    <row r="57" spans="2:8" x14ac:dyDescent="0.35">
      <c r="B57" s="373" t="s">
        <v>2879</v>
      </c>
      <c r="C57" s="296" t="str">
        <f>VLOOKUP($B57,'Banco Jul25'!$A:$D,2,FALSE)</f>
        <v>ENGENHEIRO PLENO</v>
      </c>
      <c r="D57" s="297" t="str">
        <f>VLOOKUP($B57,'Banco Jul25'!$A:$D,3,FALSE)</f>
        <v>H</v>
      </c>
      <c r="E57" s="245">
        <f>VLOOKUP($B57,'Banco Jul25'!$A:$D,4,FALSE)</f>
        <v>64.489999999999995</v>
      </c>
      <c r="H57" s="298">
        <f>E57*H$51</f>
        <v>88.44</v>
      </c>
    </row>
    <row r="58" spans="2:8" x14ac:dyDescent="0.35">
      <c r="B58" s="465" t="s">
        <v>13184</v>
      </c>
      <c r="C58" s="466"/>
      <c r="D58" s="466"/>
      <c r="E58" s="466"/>
      <c r="F58" s="466"/>
      <c r="G58" s="466"/>
      <c r="H58" s="467"/>
    </row>
    <row r="59" spans="2:8" x14ac:dyDescent="0.35">
      <c r="B59" s="299"/>
      <c r="C59" s="246"/>
      <c r="D59" s="246"/>
      <c r="E59" s="247" t="s">
        <v>13167</v>
      </c>
      <c r="F59" s="247" t="s">
        <v>13187</v>
      </c>
      <c r="G59" s="247" t="s">
        <v>13188</v>
      </c>
      <c r="H59" s="374" t="s">
        <v>13168</v>
      </c>
    </row>
    <row r="60" spans="2:8" ht="15" thickBot="1" x14ac:dyDescent="0.4">
      <c r="B60" s="300">
        <v>300103</v>
      </c>
      <c r="C60" s="301" t="e">
        <f>VLOOKUP($B60,'Banco Jul25'!$A:$D,3,FALSE)</f>
        <v>#N/A</v>
      </c>
      <c r="D60" s="302" t="e">
        <f>VLOOKUP($B60,'Banco Jul25'!$A:$D,4,FALSE)</f>
        <v>#N/A</v>
      </c>
      <c r="E60" s="303" t="e">
        <f>VLOOKUP($B60,'Banco Jul25'!$A:$D,5,FALSE)</f>
        <v>#N/A</v>
      </c>
      <c r="F60" s="304" t="e">
        <f>E60*174</f>
        <v>#N/A</v>
      </c>
      <c r="G60" s="304" t="e">
        <f>F60/200</f>
        <v>#N/A</v>
      </c>
      <c r="H60" s="305" t="e">
        <f>G60*H$51</f>
        <v>#N/A</v>
      </c>
    </row>
  </sheetData>
  <mergeCells count="10">
    <mergeCell ref="C2:F2"/>
    <mergeCell ref="B21:H21"/>
    <mergeCell ref="B25:H25"/>
    <mergeCell ref="B55:H55"/>
    <mergeCell ref="B58:H58"/>
    <mergeCell ref="B32:H32"/>
    <mergeCell ref="B33:H49"/>
    <mergeCell ref="B50:D50"/>
    <mergeCell ref="F50:H50"/>
    <mergeCell ref="B53:H53"/>
  </mergeCells>
  <hyperlinks>
    <hyperlink ref="B32" r:id="rId1" xr:uid="{B7D970B5-7030-453A-966C-E49A41FB0FD8}"/>
  </hyperlinks>
  <pageMargins left="0.511811024" right="0.511811024" top="0.78740157499999996" bottom="0.78740157499999996" header="0.31496062000000002" footer="0.31496062000000002"/>
  <pageSetup paperSize="9" orientation="portrait" horizontalDpi="360" verticalDpi="360"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C558-EEBC-4E79-AF18-8C20689959D8}">
  <sheetPr codeName="Planilha1">
    <tabColor theme="1"/>
  </sheetPr>
  <dimension ref="A1:G116"/>
  <sheetViews>
    <sheetView topLeftCell="A103" workbookViewId="0">
      <selection activeCell="E17" sqref="E17"/>
    </sheetView>
  </sheetViews>
  <sheetFormatPr defaultRowHeight="12.5" x14ac:dyDescent="0.25"/>
  <cols>
    <col min="1" max="1" width="45.81640625" customWidth="1"/>
    <col min="2" max="2" width="19" customWidth="1"/>
    <col min="3" max="3" width="13.7265625" bestFit="1" customWidth="1"/>
    <col min="5" max="5" width="20.1796875" bestFit="1" customWidth="1"/>
    <col min="6" max="6" width="10.54296875" bestFit="1" customWidth="1"/>
    <col min="7" max="7" width="13.7265625" bestFit="1" customWidth="1"/>
  </cols>
  <sheetData>
    <row r="1" spans="1:7" ht="16" thickBot="1" x14ac:dyDescent="0.4">
      <c r="A1" s="481" t="s">
        <v>13092</v>
      </c>
      <c r="B1" s="481"/>
      <c r="C1" s="481"/>
      <c r="D1" s="481"/>
      <c r="E1" s="481"/>
      <c r="F1" s="481"/>
      <c r="G1" s="481"/>
    </row>
    <row r="2" spans="1:7" ht="15.5" x14ac:dyDescent="0.35">
      <c r="A2" s="482" t="s">
        <v>13096</v>
      </c>
      <c r="B2" s="483"/>
      <c r="C2" s="278"/>
      <c r="D2" s="279"/>
      <c r="E2" s="483" t="s">
        <v>13097</v>
      </c>
      <c r="F2" s="483"/>
      <c r="G2" s="484"/>
    </row>
    <row r="3" spans="1:7" ht="13" x14ac:dyDescent="0.3">
      <c r="A3" s="280"/>
      <c r="B3" s="215" t="s">
        <v>13098</v>
      </c>
      <c r="C3" s="215" t="s">
        <v>13099</v>
      </c>
      <c r="D3" s="216"/>
      <c r="E3" s="215"/>
      <c r="F3" s="215" t="s">
        <v>13098</v>
      </c>
      <c r="G3" s="281" t="s">
        <v>13099</v>
      </c>
    </row>
    <row r="4" spans="1:7" ht="14.5" x14ac:dyDescent="0.35">
      <c r="A4" s="282" t="s">
        <v>13101</v>
      </c>
      <c r="B4" s="220">
        <v>2</v>
      </c>
      <c r="C4" s="221">
        <v>0.2</v>
      </c>
      <c r="D4" s="210"/>
      <c r="E4" s="219" t="s">
        <v>13102</v>
      </c>
      <c r="F4" s="220">
        <v>2</v>
      </c>
      <c r="G4" s="283">
        <v>0.2</v>
      </c>
    </row>
    <row r="5" spans="1:7" ht="14.5" x14ac:dyDescent="0.35">
      <c r="A5" s="284" t="s">
        <v>13104</v>
      </c>
      <c r="B5" s="285">
        <v>2.4</v>
      </c>
      <c r="C5" s="223">
        <v>0.3</v>
      </c>
      <c r="D5" s="210"/>
      <c r="E5" s="222" t="s">
        <v>13105</v>
      </c>
      <c r="F5" s="285">
        <v>1.4</v>
      </c>
      <c r="G5" s="286">
        <v>0.3</v>
      </c>
    </row>
    <row r="6" spans="1:7" ht="14.5" x14ac:dyDescent="0.35">
      <c r="A6" s="284" t="s">
        <v>13107</v>
      </c>
      <c r="B6" s="290">
        <v>1.1000000000000001</v>
      </c>
      <c r="C6" s="291" t="s">
        <v>13267</v>
      </c>
      <c r="D6" s="210"/>
      <c r="E6" s="222" t="s">
        <v>13108</v>
      </c>
      <c r="F6" s="285">
        <v>1.8</v>
      </c>
      <c r="G6" s="286">
        <v>0.3</v>
      </c>
    </row>
    <row r="7" spans="1:7" ht="14.5" x14ac:dyDescent="0.35">
      <c r="A7" s="284" t="s">
        <v>13110</v>
      </c>
      <c r="B7" s="290">
        <v>1.6</v>
      </c>
      <c r="C7" s="291" t="s">
        <v>13267</v>
      </c>
      <c r="D7" s="210"/>
      <c r="E7" s="222" t="s">
        <v>13111</v>
      </c>
      <c r="F7" s="285">
        <v>1.8</v>
      </c>
      <c r="G7" s="286">
        <v>0.12</v>
      </c>
    </row>
    <row r="8" spans="1:7" ht="14.5" x14ac:dyDescent="0.35">
      <c r="A8" s="211"/>
      <c r="B8" s="210"/>
      <c r="C8" s="223"/>
      <c r="D8" s="210"/>
      <c r="E8" s="224"/>
      <c r="F8" s="210"/>
      <c r="G8" s="286"/>
    </row>
    <row r="9" spans="1:7" ht="14.5" x14ac:dyDescent="0.35">
      <c r="A9" s="211" t="s">
        <v>13113</v>
      </c>
      <c r="B9" s="285">
        <v>2.4</v>
      </c>
      <c r="C9" s="223"/>
      <c r="D9" s="210"/>
      <c r="E9" s="224"/>
      <c r="F9" s="210"/>
      <c r="G9" s="286"/>
    </row>
    <row r="10" spans="1:7" ht="15" thickBot="1" x14ac:dyDescent="0.4">
      <c r="A10" s="228" t="s">
        <v>13114</v>
      </c>
      <c r="B10" s="261">
        <v>1.9</v>
      </c>
      <c r="C10" s="287"/>
      <c r="D10" s="229"/>
      <c r="E10" s="288"/>
      <c r="F10" s="229"/>
      <c r="G10" s="289"/>
    </row>
    <row r="11" spans="1:7" ht="13" thickBot="1" x14ac:dyDescent="0.3"/>
    <row r="12" spans="1:7" ht="15" thickBot="1" x14ac:dyDescent="0.3">
      <c r="A12" s="262" t="s">
        <v>13264</v>
      </c>
      <c r="B12" s="263"/>
      <c r="C12" s="264"/>
      <c r="D12" s="264"/>
      <c r="E12" s="264"/>
      <c r="F12" s="264"/>
      <c r="G12" s="265"/>
    </row>
    <row r="13" spans="1:7" ht="15" thickBot="1" x14ac:dyDescent="0.3">
      <c r="A13" s="266" t="s">
        <v>13130</v>
      </c>
      <c r="B13" s="267" t="s">
        <v>13265</v>
      </c>
    </row>
    <row r="14" spans="1:7" ht="15" thickBot="1" x14ac:dyDescent="0.3">
      <c r="A14" s="268" t="s">
        <v>13132</v>
      </c>
      <c r="B14" s="269" t="s">
        <v>13133</v>
      </c>
    </row>
    <row r="15" spans="1:7" ht="15" thickBot="1" x14ac:dyDescent="0.3">
      <c r="A15" s="268" t="s">
        <v>13134</v>
      </c>
      <c r="B15" s="269" t="s">
        <v>13135</v>
      </c>
    </row>
    <row r="16" spans="1:7" ht="15" thickBot="1" x14ac:dyDescent="0.3">
      <c r="A16" s="268" t="s">
        <v>13136</v>
      </c>
      <c r="B16" s="269">
        <v>1500</v>
      </c>
    </row>
    <row r="17" spans="1:2" ht="15" thickBot="1" x14ac:dyDescent="0.3">
      <c r="A17" s="268" t="s">
        <v>13137</v>
      </c>
      <c r="B17" s="269">
        <v>1800</v>
      </c>
    </row>
    <row r="18" spans="1:2" ht="15" thickBot="1" x14ac:dyDescent="0.3">
      <c r="A18" s="268" t="s">
        <v>13138</v>
      </c>
      <c r="B18" s="269" t="s">
        <v>13139</v>
      </c>
    </row>
    <row r="19" spans="1:2" ht="15" thickBot="1" x14ac:dyDescent="0.3">
      <c r="A19" s="268" t="s">
        <v>13140</v>
      </c>
      <c r="B19" s="269" t="s">
        <v>13141</v>
      </c>
    </row>
    <row r="20" spans="1:2" ht="15" thickBot="1" x14ac:dyDescent="0.3">
      <c r="A20" s="268" t="s">
        <v>13142</v>
      </c>
      <c r="B20" s="269" t="s">
        <v>13143</v>
      </c>
    </row>
    <row r="21" spans="1:2" ht="15" thickBot="1" x14ac:dyDescent="0.3">
      <c r="A21" s="268" t="s">
        <v>13144</v>
      </c>
      <c r="B21" s="269">
        <v>700</v>
      </c>
    </row>
    <row r="22" spans="1:2" ht="15" thickBot="1" x14ac:dyDescent="0.3">
      <c r="A22" s="268" t="s">
        <v>13145</v>
      </c>
      <c r="B22" s="269">
        <v>1000</v>
      </c>
    </row>
    <row r="23" spans="1:2" ht="15" thickBot="1" x14ac:dyDescent="0.3">
      <c r="A23" s="268" t="s">
        <v>13146</v>
      </c>
      <c r="B23" s="269" t="s">
        <v>13147</v>
      </c>
    </row>
    <row r="24" spans="1:2" ht="15" thickBot="1" x14ac:dyDescent="0.3">
      <c r="A24" s="268" t="s">
        <v>13148</v>
      </c>
      <c r="B24" s="269" t="s">
        <v>13147</v>
      </c>
    </row>
    <row r="25" spans="1:2" ht="15" thickBot="1" x14ac:dyDescent="0.3">
      <c r="A25" s="268" t="s">
        <v>13149</v>
      </c>
      <c r="B25" s="269">
        <v>1200</v>
      </c>
    </row>
    <row r="26" spans="1:2" ht="15" thickBot="1" x14ac:dyDescent="0.3">
      <c r="A26" s="268" t="s">
        <v>13150</v>
      </c>
      <c r="B26" s="269">
        <v>1400</v>
      </c>
    </row>
    <row r="27" spans="1:2" ht="15" thickBot="1" x14ac:dyDescent="0.3">
      <c r="A27" s="268" t="s">
        <v>13153</v>
      </c>
      <c r="B27" s="269" t="s">
        <v>13154</v>
      </c>
    </row>
    <row r="28" spans="1:2" ht="15" thickBot="1" x14ac:dyDescent="0.3">
      <c r="A28" s="268" t="s">
        <v>13157</v>
      </c>
      <c r="B28" s="269">
        <v>2800</v>
      </c>
    </row>
    <row r="29" spans="1:2" ht="15" thickBot="1" x14ac:dyDescent="0.3">
      <c r="A29" s="268" t="s">
        <v>13158</v>
      </c>
      <c r="B29" s="269" t="s">
        <v>13159</v>
      </c>
    </row>
    <row r="30" spans="1:2" ht="15" thickBot="1" x14ac:dyDescent="0.3">
      <c r="A30" s="268" t="s">
        <v>13161</v>
      </c>
      <c r="B30" s="269" t="s">
        <v>13162</v>
      </c>
    </row>
    <row r="31" spans="1:2" ht="15" thickBot="1" x14ac:dyDescent="0.3">
      <c r="A31" s="268" t="s">
        <v>13163</v>
      </c>
      <c r="B31" s="269">
        <v>1700</v>
      </c>
    </row>
    <row r="32" spans="1:2" ht="15" thickBot="1" x14ac:dyDescent="0.3">
      <c r="A32" s="268" t="s">
        <v>13165</v>
      </c>
      <c r="B32" s="269" t="s">
        <v>13166</v>
      </c>
    </row>
    <row r="33" spans="1:2" ht="15" thickBot="1" x14ac:dyDescent="0.3">
      <c r="A33" s="268" t="s">
        <v>13169</v>
      </c>
      <c r="B33" s="269" t="s">
        <v>13139</v>
      </c>
    </row>
    <row r="34" spans="1:2" ht="14.5" x14ac:dyDescent="0.25">
      <c r="A34" s="270" t="s">
        <v>13170</v>
      </c>
      <c r="B34" s="271">
        <v>1500</v>
      </c>
    </row>
    <row r="35" spans="1:2" ht="15" thickBot="1" x14ac:dyDescent="0.4">
      <c r="A35" s="272" t="s">
        <v>13171</v>
      </c>
      <c r="B35" s="213"/>
    </row>
    <row r="36" spans="1:2" ht="15" thickBot="1" x14ac:dyDescent="0.3">
      <c r="A36" s="273" t="s">
        <v>13130</v>
      </c>
      <c r="B36" s="274" t="s">
        <v>13131</v>
      </c>
    </row>
    <row r="37" spans="1:2" ht="15" thickBot="1" x14ac:dyDescent="0.3">
      <c r="A37" s="268" t="s">
        <v>13172</v>
      </c>
      <c r="B37" s="269">
        <v>2200</v>
      </c>
    </row>
    <row r="38" spans="1:2" ht="15" thickBot="1" x14ac:dyDescent="0.3">
      <c r="A38" s="268" t="s">
        <v>13173</v>
      </c>
      <c r="B38" s="269" t="s">
        <v>13174</v>
      </c>
    </row>
    <row r="39" spans="1:2" ht="15" thickBot="1" x14ac:dyDescent="0.3">
      <c r="A39" s="268" t="s">
        <v>13175</v>
      </c>
      <c r="B39" s="269">
        <v>1900</v>
      </c>
    </row>
    <row r="40" spans="1:2" ht="15" thickBot="1" x14ac:dyDescent="0.3">
      <c r="A40" s="268" t="s">
        <v>13176</v>
      </c>
      <c r="B40" s="269" t="s">
        <v>13177</v>
      </c>
    </row>
    <row r="41" spans="1:2" ht="15" thickBot="1" x14ac:dyDescent="0.3">
      <c r="A41" s="268" t="s">
        <v>13178</v>
      </c>
      <c r="B41" s="269" t="s">
        <v>13179</v>
      </c>
    </row>
    <row r="42" spans="1:2" ht="15" thickBot="1" x14ac:dyDescent="0.3">
      <c r="A42" s="268" t="s">
        <v>13180</v>
      </c>
      <c r="B42" s="269" t="s">
        <v>13181</v>
      </c>
    </row>
    <row r="43" spans="1:2" ht="15" thickBot="1" x14ac:dyDescent="0.3">
      <c r="A43" s="268" t="s">
        <v>13182</v>
      </c>
      <c r="B43" s="269" t="s">
        <v>13183</v>
      </c>
    </row>
    <row r="44" spans="1:2" ht="15" thickBot="1" x14ac:dyDescent="0.3">
      <c r="A44" s="268" t="s">
        <v>13185</v>
      </c>
      <c r="B44" s="269" t="s">
        <v>13186</v>
      </c>
    </row>
    <row r="45" spans="1:2" ht="14.5" x14ac:dyDescent="0.25">
      <c r="A45" s="270" t="s">
        <v>13189</v>
      </c>
      <c r="B45" s="271">
        <v>1900</v>
      </c>
    </row>
    <row r="46" spans="1:2" ht="15" thickBot="1" x14ac:dyDescent="0.4">
      <c r="A46" s="272" t="s">
        <v>13190</v>
      </c>
      <c r="B46" s="213"/>
    </row>
    <row r="47" spans="1:2" ht="15" thickBot="1" x14ac:dyDescent="0.3">
      <c r="A47" s="273" t="s">
        <v>13130</v>
      </c>
      <c r="B47" s="274" t="s">
        <v>13131</v>
      </c>
    </row>
    <row r="48" spans="1:2" ht="15" thickBot="1" x14ac:dyDescent="0.3">
      <c r="A48" s="268" t="s">
        <v>13191</v>
      </c>
      <c r="B48" s="269" t="s">
        <v>13192</v>
      </c>
    </row>
    <row r="49" spans="1:2" ht="15" thickBot="1" x14ac:dyDescent="0.3">
      <c r="A49" s="268" t="s">
        <v>13193</v>
      </c>
      <c r="B49" s="275">
        <v>1900</v>
      </c>
    </row>
    <row r="50" spans="1:2" ht="15" thickBot="1" x14ac:dyDescent="0.3">
      <c r="A50" s="268" t="s">
        <v>13194</v>
      </c>
      <c r="B50" s="275">
        <v>2100</v>
      </c>
    </row>
    <row r="51" spans="1:2" ht="15" thickBot="1" x14ac:dyDescent="0.3">
      <c r="A51" s="268" t="s">
        <v>13195</v>
      </c>
      <c r="B51" s="275">
        <v>1400</v>
      </c>
    </row>
    <row r="52" spans="1:2" ht="15" thickBot="1" x14ac:dyDescent="0.3">
      <c r="A52" s="268" t="s">
        <v>13196</v>
      </c>
      <c r="B52" s="275">
        <v>1700</v>
      </c>
    </row>
    <row r="53" spans="1:2" ht="15" thickBot="1" x14ac:dyDescent="0.3">
      <c r="A53" s="268" t="s">
        <v>13197</v>
      </c>
      <c r="B53" s="275">
        <v>2400</v>
      </c>
    </row>
    <row r="54" spans="1:2" ht="15" thickBot="1" x14ac:dyDescent="0.3">
      <c r="A54" s="268" t="s">
        <v>13198</v>
      </c>
      <c r="B54" s="275">
        <v>2500</v>
      </c>
    </row>
    <row r="55" spans="1:2" ht="15" thickBot="1" x14ac:dyDescent="0.3">
      <c r="A55" s="268" t="s">
        <v>13199</v>
      </c>
      <c r="B55" s="275">
        <v>2000</v>
      </c>
    </row>
    <row r="56" spans="1:2" ht="15" thickBot="1" x14ac:dyDescent="0.3">
      <c r="A56" s="268" t="s">
        <v>13200</v>
      </c>
      <c r="B56" s="275">
        <v>2000</v>
      </c>
    </row>
    <row r="57" spans="1:2" ht="14.5" x14ac:dyDescent="0.25">
      <c r="A57" s="270" t="s">
        <v>13201</v>
      </c>
      <c r="B57" s="232">
        <v>1700</v>
      </c>
    </row>
    <row r="58" spans="1:2" ht="15" thickBot="1" x14ac:dyDescent="0.4">
      <c r="A58" s="272" t="s">
        <v>13202</v>
      </c>
      <c r="B58" s="213"/>
    </row>
    <row r="59" spans="1:2" ht="15" thickBot="1" x14ac:dyDescent="0.3">
      <c r="A59" s="273" t="s">
        <v>13130</v>
      </c>
      <c r="B59" s="274" t="s">
        <v>13131</v>
      </c>
    </row>
    <row r="60" spans="1:2" ht="15" thickBot="1" x14ac:dyDescent="0.3">
      <c r="A60" s="268" t="s">
        <v>12342</v>
      </c>
      <c r="B60" s="269">
        <v>7800</v>
      </c>
    </row>
    <row r="61" spans="1:2" ht="15" thickBot="1" x14ac:dyDescent="0.3">
      <c r="A61" s="268" t="s">
        <v>1901</v>
      </c>
      <c r="B61" s="269">
        <v>2600</v>
      </c>
    </row>
    <row r="62" spans="1:2" ht="15" thickBot="1" x14ac:dyDescent="0.3">
      <c r="A62" s="268" t="s">
        <v>13203</v>
      </c>
      <c r="B62" s="269">
        <v>8500</v>
      </c>
    </row>
    <row r="63" spans="1:2" ht="15" thickBot="1" x14ac:dyDescent="0.3">
      <c r="A63" s="268" t="s">
        <v>1947</v>
      </c>
      <c r="B63" s="269">
        <v>11300</v>
      </c>
    </row>
    <row r="64" spans="1:2" ht="15" thickBot="1" x14ac:dyDescent="0.3">
      <c r="A64" s="268" t="s">
        <v>1977</v>
      </c>
      <c r="B64" s="269">
        <v>8900</v>
      </c>
    </row>
    <row r="65" spans="1:2" ht="15" thickBot="1" x14ac:dyDescent="0.3">
      <c r="A65" s="268" t="s">
        <v>2053</v>
      </c>
      <c r="B65" s="269">
        <v>7400</v>
      </c>
    </row>
    <row r="66" spans="1:2" ht="15" thickBot="1" x14ac:dyDescent="0.3">
      <c r="A66" s="268" t="s">
        <v>13204</v>
      </c>
      <c r="B66" s="269">
        <v>7900</v>
      </c>
    </row>
    <row r="67" spans="1:2" ht="15" thickBot="1" x14ac:dyDescent="0.3">
      <c r="A67" s="268" t="s">
        <v>13205</v>
      </c>
      <c r="B67" s="269">
        <v>7400</v>
      </c>
    </row>
    <row r="68" spans="1:2" ht="15" thickBot="1" x14ac:dyDescent="0.3">
      <c r="A68" s="268" t="s">
        <v>13206</v>
      </c>
      <c r="B68" s="269">
        <v>8500</v>
      </c>
    </row>
    <row r="69" spans="1:2" ht="14.5" x14ac:dyDescent="0.25">
      <c r="A69" s="270" t="s">
        <v>2239</v>
      </c>
      <c r="B69" s="271">
        <v>7200</v>
      </c>
    </row>
    <row r="70" spans="1:2" ht="15" thickBot="1" x14ac:dyDescent="0.4">
      <c r="A70" s="272" t="s">
        <v>13207</v>
      </c>
      <c r="B70" s="213"/>
    </row>
    <row r="71" spans="1:2" ht="15" thickBot="1" x14ac:dyDescent="0.3">
      <c r="A71" s="273" t="s">
        <v>13130</v>
      </c>
      <c r="B71" s="274" t="s">
        <v>13131</v>
      </c>
    </row>
    <row r="72" spans="1:2" ht="29.5" thickBot="1" x14ac:dyDescent="0.3">
      <c r="A72" s="268" t="s">
        <v>13208</v>
      </c>
      <c r="B72" s="269" t="s">
        <v>13209</v>
      </c>
    </row>
    <row r="73" spans="1:2" ht="44" thickBot="1" x14ac:dyDescent="0.3">
      <c r="A73" s="268" t="s">
        <v>13210</v>
      </c>
      <c r="B73" s="269" t="s">
        <v>13211</v>
      </c>
    </row>
    <row r="74" spans="1:2" ht="87" x14ac:dyDescent="0.25">
      <c r="A74" s="270" t="s">
        <v>13212</v>
      </c>
      <c r="B74" s="271" t="s">
        <v>13213</v>
      </c>
    </row>
    <row r="75" spans="1:2" ht="15" thickBot="1" x14ac:dyDescent="0.4">
      <c r="A75" s="272" t="s">
        <v>13214</v>
      </c>
      <c r="B75" s="213"/>
    </row>
    <row r="76" spans="1:2" ht="15" thickBot="1" x14ac:dyDescent="0.3">
      <c r="A76" s="273" t="s">
        <v>13130</v>
      </c>
      <c r="B76" s="274" t="s">
        <v>13131</v>
      </c>
    </row>
    <row r="77" spans="1:2" ht="15" thickBot="1" x14ac:dyDescent="0.3">
      <c r="A77" s="268" t="s">
        <v>13215</v>
      </c>
      <c r="B77" s="269">
        <v>1200</v>
      </c>
    </row>
    <row r="78" spans="1:2" ht="15" thickBot="1" x14ac:dyDescent="0.3">
      <c r="A78" s="268" t="s">
        <v>13216</v>
      </c>
      <c r="B78" s="269">
        <v>800</v>
      </c>
    </row>
    <row r="79" spans="1:2" ht="15" thickBot="1" x14ac:dyDescent="0.3">
      <c r="A79" s="268" t="s">
        <v>13217</v>
      </c>
      <c r="B79" s="269" t="s">
        <v>13162</v>
      </c>
    </row>
    <row r="80" spans="1:2" ht="15" thickBot="1" x14ac:dyDescent="0.3">
      <c r="A80" s="268" t="s">
        <v>13218</v>
      </c>
      <c r="B80" s="269">
        <v>1700</v>
      </c>
    </row>
    <row r="81" spans="1:2" ht="15" thickBot="1" x14ac:dyDescent="0.3">
      <c r="A81" s="268" t="s">
        <v>13219</v>
      </c>
      <c r="B81" s="269">
        <v>700</v>
      </c>
    </row>
    <row r="82" spans="1:2" ht="15" thickBot="1" x14ac:dyDescent="0.3">
      <c r="A82" s="268" t="s">
        <v>13220</v>
      </c>
      <c r="B82" s="269" t="s">
        <v>13221</v>
      </c>
    </row>
    <row r="83" spans="1:2" ht="15" thickBot="1" x14ac:dyDescent="0.3">
      <c r="A83" s="268" t="s">
        <v>13222</v>
      </c>
      <c r="B83" s="269">
        <v>400</v>
      </c>
    </row>
    <row r="84" spans="1:2" ht="15" thickBot="1" x14ac:dyDescent="0.3">
      <c r="A84" s="268" t="s">
        <v>13223</v>
      </c>
      <c r="B84" s="269" t="s">
        <v>13224</v>
      </c>
    </row>
    <row r="85" spans="1:2" ht="15" thickBot="1" x14ac:dyDescent="0.3">
      <c r="A85" s="268" t="s">
        <v>13225</v>
      </c>
      <c r="B85" s="269">
        <v>1500</v>
      </c>
    </row>
    <row r="86" spans="1:2" ht="15" thickBot="1" x14ac:dyDescent="0.3">
      <c r="A86" s="268" t="s">
        <v>13226</v>
      </c>
      <c r="B86" s="269">
        <v>400</v>
      </c>
    </row>
    <row r="87" spans="1:2" ht="15" thickBot="1" x14ac:dyDescent="0.3">
      <c r="A87" s="268" t="s">
        <v>13227</v>
      </c>
      <c r="B87" s="269">
        <v>240</v>
      </c>
    </row>
    <row r="88" spans="1:2" ht="15" thickBot="1" x14ac:dyDescent="0.3">
      <c r="A88" s="268" t="s">
        <v>13228</v>
      </c>
      <c r="B88" s="269">
        <v>2200</v>
      </c>
    </row>
    <row r="89" spans="1:2" ht="15" thickBot="1" x14ac:dyDescent="0.3">
      <c r="A89" s="268" t="s">
        <v>13229</v>
      </c>
      <c r="B89" s="269">
        <v>500</v>
      </c>
    </row>
    <row r="90" spans="1:2" ht="15" thickBot="1" x14ac:dyDescent="0.3">
      <c r="A90" s="268" t="s">
        <v>13230</v>
      </c>
      <c r="B90" s="269" t="s">
        <v>13147</v>
      </c>
    </row>
    <row r="91" spans="1:2" ht="15" thickBot="1" x14ac:dyDescent="0.3">
      <c r="A91" s="268" t="s">
        <v>13231</v>
      </c>
      <c r="B91" s="269">
        <v>2100</v>
      </c>
    </row>
    <row r="92" spans="1:2" ht="15" thickBot="1" x14ac:dyDescent="0.3">
      <c r="A92" s="268" t="s">
        <v>13232</v>
      </c>
      <c r="B92" s="269">
        <v>2200</v>
      </c>
    </row>
    <row r="93" spans="1:2" ht="15" thickBot="1" x14ac:dyDescent="0.3">
      <c r="A93" s="268" t="s">
        <v>13233</v>
      </c>
      <c r="B93" s="269">
        <v>1000</v>
      </c>
    </row>
    <row r="94" spans="1:2" ht="15" thickBot="1" x14ac:dyDescent="0.3">
      <c r="A94" s="268" t="s">
        <v>13234</v>
      </c>
      <c r="B94" s="269" t="s">
        <v>13235</v>
      </c>
    </row>
    <row r="95" spans="1:2" ht="14.5" x14ac:dyDescent="0.25">
      <c r="A95" s="270" t="s">
        <v>13236</v>
      </c>
      <c r="B95" s="271" t="s">
        <v>13237</v>
      </c>
    </row>
    <row r="96" spans="1:2" ht="15" thickBot="1" x14ac:dyDescent="0.4">
      <c r="A96" s="272" t="s">
        <v>13238</v>
      </c>
      <c r="B96" s="213"/>
    </row>
    <row r="97" spans="1:2" ht="15" thickBot="1" x14ac:dyDescent="0.3">
      <c r="A97" s="273" t="s">
        <v>13130</v>
      </c>
      <c r="B97" s="274" t="s">
        <v>13131</v>
      </c>
    </row>
    <row r="98" spans="1:2" ht="15" thickBot="1" x14ac:dyDescent="0.3">
      <c r="A98" s="268" t="s">
        <v>13239</v>
      </c>
      <c r="B98" s="269" t="s">
        <v>13240</v>
      </c>
    </row>
    <row r="99" spans="1:2" ht="15" thickBot="1" x14ac:dyDescent="0.3">
      <c r="A99" s="268" t="s">
        <v>13241</v>
      </c>
      <c r="B99" s="269">
        <v>1700</v>
      </c>
    </row>
    <row r="100" spans="1:2" ht="15" thickBot="1" x14ac:dyDescent="0.3">
      <c r="A100" s="268" t="s">
        <v>13242</v>
      </c>
      <c r="B100" s="269" t="s">
        <v>13177</v>
      </c>
    </row>
    <row r="101" spans="1:2" ht="15" thickBot="1" x14ac:dyDescent="0.3">
      <c r="A101" s="268" t="s">
        <v>13243</v>
      </c>
      <c r="B101" s="269" t="s">
        <v>13244</v>
      </c>
    </row>
    <row r="102" spans="1:2" ht="15" thickBot="1" x14ac:dyDescent="0.3">
      <c r="A102" s="268" t="s">
        <v>13245</v>
      </c>
      <c r="B102" s="269">
        <v>1700</v>
      </c>
    </row>
    <row r="103" spans="1:2" ht="15" thickBot="1" x14ac:dyDescent="0.3">
      <c r="A103" s="268" t="s">
        <v>13246</v>
      </c>
      <c r="B103" s="269">
        <v>1700</v>
      </c>
    </row>
    <row r="104" spans="1:2" ht="15" thickBot="1" x14ac:dyDescent="0.3">
      <c r="A104" s="268" t="s">
        <v>13247</v>
      </c>
      <c r="B104" s="269">
        <v>1600</v>
      </c>
    </row>
    <row r="105" spans="1:2" ht="15" thickBot="1" x14ac:dyDescent="0.3">
      <c r="A105" s="268" t="s">
        <v>13248</v>
      </c>
      <c r="B105" s="269">
        <v>1800</v>
      </c>
    </row>
    <row r="106" spans="1:2" ht="15" thickBot="1" x14ac:dyDescent="0.3">
      <c r="A106" s="268" t="s">
        <v>13249</v>
      </c>
      <c r="B106" s="269" t="s">
        <v>13154</v>
      </c>
    </row>
    <row r="107" spans="1:2" ht="15" thickBot="1" x14ac:dyDescent="0.3">
      <c r="A107" s="268" t="s">
        <v>13250</v>
      </c>
      <c r="B107" s="269">
        <v>1600</v>
      </c>
    </row>
    <row r="108" spans="1:2" ht="15" thickBot="1" x14ac:dyDescent="0.3">
      <c r="A108" s="268" t="s">
        <v>13251</v>
      </c>
      <c r="B108" s="269">
        <v>1500</v>
      </c>
    </row>
    <row r="109" spans="1:2" ht="15" thickBot="1" x14ac:dyDescent="0.3">
      <c r="A109" s="268" t="s">
        <v>13252</v>
      </c>
      <c r="B109" s="269" t="s">
        <v>13181</v>
      </c>
    </row>
    <row r="110" spans="1:2" ht="15" thickBot="1" x14ac:dyDescent="0.3">
      <c r="A110" s="268" t="s">
        <v>13253</v>
      </c>
      <c r="B110" s="269">
        <v>2600</v>
      </c>
    </row>
    <row r="111" spans="1:2" ht="15" thickBot="1" x14ac:dyDescent="0.3">
      <c r="A111" s="268" t="s">
        <v>13254</v>
      </c>
      <c r="B111" s="269" t="s">
        <v>13255</v>
      </c>
    </row>
    <row r="112" spans="1:2" ht="15" thickBot="1" x14ac:dyDescent="0.3">
      <c r="A112" s="268" t="s">
        <v>13256</v>
      </c>
      <c r="B112" s="269" t="s">
        <v>13257</v>
      </c>
    </row>
    <row r="113" spans="1:2" ht="15" thickBot="1" x14ac:dyDescent="0.3">
      <c r="A113" s="268" t="s">
        <v>13258</v>
      </c>
      <c r="B113" s="269">
        <v>2700</v>
      </c>
    </row>
    <row r="114" spans="1:2" ht="15" thickBot="1" x14ac:dyDescent="0.3">
      <c r="A114" s="268" t="s">
        <v>13259</v>
      </c>
      <c r="B114" s="269" t="s">
        <v>13260</v>
      </c>
    </row>
    <row r="115" spans="1:2" ht="15" thickBot="1" x14ac:dyDescent="0.3">
      <c r="A115" s="268" t="s">
        <v>13261</v>
      </c>
      <c r="B115" s="269">
        <v>1600</v>
      </c>
    </row>
    <row r="116" spans="1:2" ht="15" thickBot="1" x14ac:dyDescent="0.3">
      <c r="A116" s="276" t="s">
        <v>13262</v>
      </c>
      <c r="B116" s="277">
        <v>1600</v>
      </c>
    </row>
  </sheetData>
  <mergeCells count="3">
    <mergeCell ref="A1:G1"/>
    <mergeCell ref="A2:B2"/>
    <mergeCell ref="E2:G2"/>
  </mergeCells>
  <pageMargins left="0.511811024" right="0.511811024" top="0.78740157499999996" bottom="0.78740157499999996" header="0.31496062000000002" footer="0.31496062000000002"/>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161FA-07F6-49F6-991A-047DCAF3CAAB}">
  <sheetPr codeName="Planilha2">
    <tabColor theme="1"/>
  </sheetPr>
  <dimension ref="A1:C345"/>
  <sheetViews>
    <sheetView topLeftCell="A337" workbookViewId="0">
      <selection activeCell="G20" sqref="G20"/>
    </sheetView>
  </sheetViews>
  <sheetFormatPr defaultColWidth="9.1796875" defaultRowHeight="14.5" x14ac:dyDescent="0.35"/>
  <cols>
    <col min="1" max="1" width="9.1796875" style="292"/>
    <col min="2" max="2" width="36.1796875" style="293" bestFit="1" customWidth="1"/>
    <col min="3" max="16384" width="9.1796875" style="293"/>
  </cols>
  <sheetData>
    <row r="1" spans="1:3" x14ac:dyDescent="0.35">
      <c r="A1" s="292" t="s">
        <v>13268</v>
      </c>
      <c r="B1" s="293" t="s">
        <v>13269</v>
      </c>
      <c r="C1" s="293" t="s">
        <v>13270</v>
      </c>
    </row>
    <row r="2" spans="1:3" x14ac:dyDescent="0.35">
      <c r="A2" s="292" t="s">
        <v>13271</v>
      </c>
      <c r="B2" s="293" t="s">
        <v>13272</v>
      </c>
      <c r="C2" s="293">
        <v>0</v>
      </c>
    </row>
    <row r="3" spans="1:3" x14ac:dyDescent="0.35">
      <c r="A3" s="292" t="s">
        <v>13273</v>
      </c>
      <c r="B3" s="293" t="s">
        <v>13274</v>
      </c>
      <c r="C3" s="293">
        <v>0</v>
      </c>
    </row>
    <row r="4" spans="1:3" x14ac:dyDescent="0.35">
      <c r="A4" s="292" t="s">
        <v>13275</v>
      </c>
      <c r="B4" s="293" t="s">
        <v>13275</v>
      </c>
      <c r="C4" s="293">
        <v>0</v>
      </c>
    </row>
    <row r="5" spans="1:3" x14ac:dyDescent="0.35">
      <c r="A5" s="292" t="s">
        <v>13275</v>
      </c>
      <c r="B5" s="293" t="s">
        <v>13276</v>
      </c>
      <c r="C5" s="293">
        <v>0</v>
      </c>
    </row>
    <row r="6" spans="1:3" x14ac:dyDescent="0.35">
      <c r="A6" s="292" t="s">
        <v>13277</v>
      </c>
      <c r="B6" s="293" t="s">
        <v>13278</v>
      </c>
      <c r="C6" s="293">
        <v>0</v>
      </c>
    </row>
    <row r="7" spans="1:3" x14ac:dyDescent="0.35">
      <c r="A7" s="292" t="s">
        <v>13279</v>
      </c>
      <c r="B7" s="293" t="s">
        <v>13280</v>
      </c>
      <c r="C7" s="293">
        <v>0</v>
      </c>
    </row>
    <row r="8" spans="1:3" x14ac:dyDescent="0.35">
      <c r="A8" s="292" t="s">
        <v>13281</v>
      </c>
      <c r="B8" s="293" t="s">
        <v>13282</v>
      </c>
      <c r="C8" s="293">
        <v>0</v>
      </c>
    </row>
    <row r="9" spans="1:3" x14ac:dyDescent="0.35">
      <c r="A9" s="292" t="s">
        <v>13283</v>
      </c>
      <c r="B9" s="293" t="s">
        <v>13284</v>
      </c>
      <c r="C9" s="293">
        <v>0</v>
      </c>
    </row>
    <row r="10" spans="1:3" x14ac:dyDescent="0.35">
      <c r="A10" s="292" t="s">
        <v>13285</v>
      </c>
      <c r="B10" s="293" t="s">
        <v>13286</v>
      </c>
      <c r="C10" s="293">
        <v>0</v>
      </c>
    </row>
    <row r="11" spans="1:3" x14ac:dyDescent="0.35">
      <c r="A11" s="292" t="s">
        <v>13287</v>
      </c>
      <c r="B11" s="293" t="s">
        <v>13288</v>
      </c>
      <c r="C11" s="293">
        <v>0</v>
      </c>
    </row>
    <row r="12" spans="1:3" x14ac:dyDescent="0.35">
      <c r="A12" s="292" t="s">
        <v>13289</v>
      </c>
      <c r="B12" s="293" t="s">
        <v>13290</v>
      </c>
      <c r="C12" s="293">
        <v>0</v>
      </c>
    </row>
    <row r="13" spans="1:3" x14ac:dyDescent="0.35">
      <c r="A13" s="292" t="s">
        <v>13291</v>
      </c>
      <c r="B13" s="293" t="s">
        <v>13292</v>
      </c>
      <c r="C13" s="293">
        <v>0</v>
      </c>
    </row>
    <row r="14" spans="1:3" x14ac:dyDescent="0.35">
      <c r="A14" s="292" t="s">
        <v>13293</v>
      </c>
      <c r="B14" s="293" t="s">
        <v>13294</v>
      </c>
      <c r="C14" s="293">
        <v>0</v>
      </c>
    </row>
    <row r="15" spans="1:3" x14ac:dyDescent="0.35">
      <c r="A15" s="292" t="s">
        <v>13295</v>
      </c>
      <c r="B15" s="293" t="s">
        <v>13296</v>
      </c>
      <c r="C15" s="293">
        <v>0</v>
      </c>
    </row>
    <row r="16" spans="1:3" x14ac:dyDescent="0.35">
      <c r="A16" s="292" t="s">
        <v>13297</v>
      </c>
      <c r="B16" s="293" t="s">
        <v>13298</v>
      </c>
      <c r="C16" s="293">
        <v>0</v>
      </c>
    </row>
    <row r="17" spans="1:3" x14ac:dyDescent="0.35">
      <c r="A17" s="292" t="s">
        <v>13299</v>
      </c>
      <c r="B17" s="293" t="s">
        <v>13300</v>
      </c>
      <c r="C17" s="293">
        <v>0</v>
      </c>
    </row>
    <row r="18" spans="1:3" x14ac:dyDescent="0.35">
      <c r="A18" s="292" t="s">
        <v>13301</v>
      </c>
      <c r="B18" s="293" t="s">
        <v>13302</v>
      </c>
      <c r="C18" s="293">
        <v>0</v>
      </c>
    </row>
    <row r="19" spans="1:3" x14ac:dyDescent="0.35">
      <c r="A19" s="292" t="s">
        <v>13303</v>
      </c>
      <c r="B19" s="293" t="s">
        <v>13304</v>
      </c>
      <c r="C19" s="293">
        <v>0</v>
      </c>
    </row>
    <row r="20" spans="1:3" x14ac:dyDescent="0.35">
      <c r="A20" s="292" t="s">
        <v>13305</v>
      </c>
      <c r="B20" s="293" t="s">
        <v>13306</v>
      </c>
      <c r="C20" s="293">
        <v>0</v>
      </c>
    </row>
    <row r="21" spans="1:3" x14ac:dyDescent="0.35">
      <c r="A21" s="292" t="s">
        <v>13307</v>
      </c>
      <c r="B21" s="293" t="s">
        <v>13308</v>
      </c>
      <c r="C21" s="293">
        <v>0</v>
      </c>
    </row>
    <row r="22" spans="1:3" x14ac:dyDescent="0.35">
      <c r="A22" s="292" t="s">
        <v>13309</v>
      </c>
      <c r="B22" s="293" t="s">
        <v>13309</v>
      </c>
      <c r="C22" s="293">
        <v>0</v>
      </c>
    </row>
    <row r="23" spans="1:3" x14ac:dyDescent="0.35">
      <c r="A23" s="292" t="s">
        <v>13310</v>
      </c>
      <c r="B23" s="293" t="s">
        <v>13311</v>
      </c>
      <c r="C23" s="293">
        <v>0</v>
      </c>
    </row>
    <row r="24" spans="1:3" x14ac:dyDescent="0.35">
      <c r="A24" s="292" t="s">
        <v>3594</v>
      </c>
      <c r="B24" s="293" t="s">
        <v>13312</v>
      </c>
      <c r="C24" s="293">
        <v>1</v>
      </c>
    </row>
    <row r="25" spans="1:3" x14ac:dyDescent="0.35">
      <c r="A25" s="292" t="s">
        <v>13313</v>
      </c>
      <c r="B25" s="293" t="s">
        <v>13314</v>
      </c>
      <c r="C25" s="293">
        <v>0</v>
      </c>
    </row>
    <row r="26" spans="1:3" x14ac:dyDescent="0.35">
      <c r="A26" s="292" t="s">
        <v>13315</v>
      </c>
      <c r="B26" s="293" t="s">
        <v>13316</v>
      </c>
      <c r="C26" s="293">
        <v>0</v>
      </c>
    </row>
    <row r="27" spans="1:3" x14ac:dyDescent="0.35">
      <c r="A27" s="292" t="s">
        <v>13317</v>
      </c>
      <c r="B27" s="293" t="s">
        <v>13318</v>
      </c>
      <c r="C27" s="293">
        <v>0</v>
      </c>
    </row>
    <row r="28" spans="1:3" x14ac:dyDescent="0.35">
      <c r="A28" s="292" t="s">
        <v>13319</v>
      </c>
      <c r="B28" s="293" t="s">
        <v>13320</v>
      </c>
      <c r="C28" s="293">
        <v>0</v>
      </c>
    </row>
    <row r="29" spans="1:3" x14ac:dyDescent="0.35">
      <c r="A29" s="292" t="s">
        <v>13321</v>
      </c>
      <c r="B29" s="293" t="s">
        <v>13322</v>
      </c>
      <c r="C29" s="293">
        <v>0</v>
      </c>
    </row>
    <row r="30" spans="1:3" x14ac:dyDescent="0.35">
      <c r="A30" s="292" t="s">
        <v>13323</v>
      </c>
      <c r="B30" s="293" t="s">
        <v>13324</v>
      </c>
      <c r="C30" s="293">
        <v>0</v>
      </c>
    </row>
    <row r="31" spans="1:3" x14ac:dyDescent="0.35">
      <c r="A31" s="292" t="s">
        <v>84</v>
      </c>
      <c r="B31" s="293" t="s">
        <v>13325</v>
      </c>
      <c r="C31" s="293">
        <v>1</v>
      </c>
    </row>
    <row r="32" spans="1:3" x14ac:dyDescent="0.35">
      <c r="A32" s="292" t="s">
        <v>95</v>
      </c>
      <c r="B32" s="293" t="s">
        <v>13326</v>
      </c>
      <c r="C32" s="293">
        <v>1</v>
      </c>
    </row>
    <row r="33" spans="1:3" x14ac:dyDescent="0.35">
      <c r="A33" s="292" t="s">
        <v>13327</v>
      </c>
      <c r="B33" s="293" t="s">
        <v>13328</v>
      </c>
      <c r="C33" s="293">
        <v>1</v>
      </c>
    </row>
    <row r="34" spans="1:3" x14ac:dyDescent="0.35">
      <c r="A34" s="292" t="s">
        <v>13329</v>
      </c>
      <c r="B34" s="293" t="s">
        <v>13330</v>
      </c>
      <c r="C34" s="293">
        <v>1</v>
      </c>
    </row>
    <row r="35" spans="1:3" x14ac:dyDescent="0.35">
      <c r="A35" s="292" t="s">
        <v>13331</v>
      </c>
      <c r="B35" s="293" t="s">
        <v>13332</v>
      </c>
      <c r="C35" s="293">
        <v>0</v>
      </c>
    </row>
    <row r="36" spans="1:3" x14ac:dyDescent="0.35">
      <c r="A36" s="292" t="s">
        <v>13333</v>
      </c>
      <c r="B36" s="293" t="s">
        <v>13334</v>
      </c>
      <c r="C36" s="293">
        <v>0</v>
      </c>
    </row>
    <row r="37" spans="1:3" x14ac:dyDescent="0.35">
      <c r="A37" s="292" t="s">
        <v>13335</v>
      </c>
      <c r="B37" s="293" t="s">
        <v>13336</v>
      </c>
      <c r="C37" s="293">
        <v>0</v>
      </c>
    </row>
    <row r="38" spans="1:3" x14ac:dyDescent="0.35">
      <c r="A38" s="292" t="s">
        <v>13337</v>
      </c>
      <c r="B38" s="293" t="s">
        <v>13338</v>
      </c>
      <c r="C38" s="293">
        <v>0</v>
      </c>
    </row>
    <row r="39" spans="1:3" x14ac:dyDescent="0.35">
      <c r="A39" s="292" t="s">
        <v>13339</v>
      </c>
      <c r="B39" s="293" t="s">
        <v>13340</v>
      </c>
      <c r="C39" s="293">
        <v>0</v>
      </c>
    </row>
    <row r="40" spans="1:3" x14ac:dyDescent="0.35">
      <c r="A40" s="292" t="s">
        <v>13341</v>
      </c>
      <c r="B40" s="293" t="s">
        <v>13342</v>
      </c>
      <c r="C40" s="293">
        <v>0</v>
      </c>
    </row>
    <row r="41" spans="1:3" x14ac:dyDescent="0.35">
      <c r="A41" s="292" t="s">
        <v>13343</v>
      </c>
      <c r="B41" s="293" t="s">
        <v>13344</v>
      </c>
      <c r="C41" s="293">
        <v>0</v>
      </c>
    </row>
    <row r="42" spans="1:3" x14ac:dyDescent="0.35">
      <c r="A42" s="292" t="s">
        <v>13345</v>
      </c>
      <c r="B42" s="293" t="s">
        <v>13346</v>
      </c>
      <c r="C42" s="293">
        <v>1</v>
      </c>
    </row>
    <row r="43" spans="1:3" x14ac:dyDescent="0.35">
      <c r="A43" s="292" t="s">
        <v>13347</v>
      </c>
      <c r="B43" s="293" t="s">
        <v>13348</v>
      </c>
      <c r="C43" s="293">
        <v>0</v>
      </c>
    </row>
    <row r="44" spans="1:3" x14ac:dyDescent="0.35">
      <c r="A44" s="292" t="s">
        <v>13349</v>
      </c>
      <c r="B44" s="293" t="s">
        <v>13350</v>
      </c>
      <c r="C44" s="293">
        <v>0</v>
      </c>
    </row>
    <row r="45" spans="1:3" x14ac:dyDescent="0.35">
      <c r="A45" s="292" t="s">
        <v>13351</v>
      </c>
      <c r="B45" s="293" t="s">
        <v>13352</v>
      </c>
      <c r="C45" s="293">
        <v>1</v>
      </c>
    </row>
    <row r="46" spans="1:3" x14ac:dyDescent="0.35">
      <c r="A46" s="292" t="s">
        <v>13353</v>
      </c>
      <c r="B46" s="293" t="s">
        <v>13354</v>
      </c>
      <c r="C46" s="293">
        <v>0</v>
      </c>
    </row>
    <row r="47" spans="1:3" x14ac:dyDescent="0.35">
      <c r="A47" s="292" t="s">
        <v>13355</v>
      </c>
      <c r="B47" s="293" t="s">
        <v>13356</v>
      </c>
      <c r="C47" s="293">
        <v>0</v>
      </c>
    </row>
    <row r="48" spans="1:3" x14ac:dyDescent="0.35">
      <c r="A48" s="292" t="s">
        <v>9711</v>
      </c>
      <c r="B48" s="293" t="s">
        <v>13357</v>
      </c>
      <c r="C48" s="293">
        <v>0</v>
      </c>
    </row>
    <row r="49" spans="1:3" x14ac:dyDescent="0.35">
      <c r="A49" s="292" t="s">
        <v>13358</v>
      </c>
      <c r="B49" s="293" t="s">
        <v>13359</v>
      </c>
      <c r="C49" s="293">
        <v>0</v>
      </c>
    </row>
    <row r="50" spans="1:3" x14ac:dyDescent="0.35">
      <c r="A50" s="292" t="s">
        <v>13360</v>
      </c>
      <c r="B50" s="293" t="s">
        <v>13361</v>
      </c>
      <c r="C50" s="293">
        <v>0</v>
      </c>
    </row>
    <row r="51" spans="1:3" x14ac:dyDescent="0.35">
      <c r="A51" s="292" t="s">
        <v>13362</v>
      </c>
      <c r="B51" s="293" t="s">
        <v>13363</v>
      </c>
      <c r="C51" s="293">
        <v>0</v>
      </c>
    </row>
    <row r="52" spans="1:3" x14ac:dyDescent="0.35">
      <c r="A52" s="292" t="s">
        <v>90</v>
      </c>
      <c r="B52" s="293" t="s">
        <v>13357</v>
      </c>
      <c r="C52" s="293">
        <v>1</v>
      </c>
    </row>
    <row r="53" spans="1:3" x14ac:dyDescent="0.35">
      <c r="A53" s="292" t="s">
        <v>13364</v>
      </c>
      <c r="B53" s="293" t="s">
        <v>13365</v>
      </c>
      <c r="C53" s="293">
        <v>0</v>
      </c>
    </row>
    <row r="54" spans="1:3" x14ac:dyDescent="0.35">
      <c r="A54" s="292" t="s">
        <v>13366</v>
      </c>
      <c r="B54" s="293" t="s">
        <v>13367</v>
      </c>
      <c r="C54" s="293">
        <v>1</v>
      </c>
    </row>
    <row r="55" spans="1:3" x14ac:dyDescent="0.35">
      <c r="A55" s="292" t="s">
        <v>13368</v>
      </c>
      <c r="B55" s="293" t="s">
        <v>13369</v>
      </c>
      <c r="C55" s="293">
        <v>0</v>
      </c>
    </row>
    <row r="56" spans="1:3" x14ac:dyDescent="0.35">
      <c r="A56" s="292" t="s">
        <v>13370</v>
      </c>
      <c r="B56" s="293" t="s">
        <v>13371</v>
      </c>
      <c r="C56" s="293">
        <v>0</v>
      </c>
    </row>
    <row r="57" spans="1:3" x14ac:dyDescent="0.35">
      <c r="A57" s="292" t="s">
        <v>1844</v>
      </c>
      <c r="B57" s="293" t="s">
        <v>13372</v>
      </c>
      <c r="C57" s="293">
        <v>1</v>
      </c>
    </row>
    <row r="58" spans="1:3" x14ac:dyDescent="0.35">
      <c r="A58" s="292" t="s">
        <v>13373</v>
      </c>
      <c r="B58" s="293" t="s">
        <v>13374</v>
      </c>
      <c r="C58" s="293">
        <v>1</v>
      </c>
    </row>
    <row r="59" spans="1:3" x14ac:dyDescent="0.35">
      <c r="A59" s="292" t="s">
        <v>13375</v>
      </c>
      <c r="B59" s="293" t="s">
        <v>13376</v>
      </c>
      <c r="C59" s="293">
        <v>0</v>
      </c>
    </row>
    <row r="60" spans="1:3" x14ac:dyDescent="0.35">
      <c r="A60" s="292" t="s">
        <v>13377</v>
      </c>
      <c r="B60" s="293" t="s">
        <v>13378</v>
      </c>
      <c r="C60" s="293">
        <v>0</v>
      </c>
    </row>
    <row r="61" spans="1:3" x14ac:dyDescent="0.35">
      <c r="A61" s="292" t="s">
        <v>13379</v>
      </c>
      <c r="B61" s="293" t="s">
        <v>13380</v>
      </c>
      <c r="C61" s="293">
        <v>0</v>
      </c>
    </row>
    <row r="62" spans="1:3" x14ac:dyDescent="0.35">
      <c r="A62" s="292" t="s">
        <v>13381</v>
      </c>
      <c r="B62" s="293" t="s">
        <v>13382</v>
      </c>
      <c r="C62" s="293">
        <v>0</v>
      </c>
    </row>
    <row r="63" spans="1:3" x14ac:dyDescent="0.35">
      <c r="A63" s="292" t="s">
        <v>13383</v>
      </c>
      <c r="B63" s="293" t="s">
        <v>13384</v>
      </c>
      <c r="C63" s="293">
        <v>0</v>
      </c>
    </row>
    <row r="64" spans="1:3" x14ac:dyDescent="0.35">
      <c r="A64" s="292" t="s">
        <v>94</v>
      </c>
      <c r="B64" s="293" t="s">
        <v>13385</v>
      </c>
      <c r="C64" s="293">
        <v>1</v>
      </c>
    </row>
    <row r="65" spans="1:3" x14ac:dyDescent="0.35">
      <c r="A65" s="292" t="s">
        <v>13386</v>
      </c>
      <c r="B65" s="293" t="s">
        <v>13387</v>
      </c>
      <c r="C65" s="293">
        <v>0</v>
      </c>
    </row>
    <row r="66" spans="1:3" x14ac:dyDescent="0.35">
      <c r="A66" s="292" t="s">
        <v>13388</v>
      </c>
      <c r="B66" s="293" t="s">
        <v>13389</v>
      </c>
      <c r="C66" s="293">
        <v>0</v>
      </c>
    </row>
    <row r="67" spans="1:3" x14ac:dyDescent="0.35">
      <c r="A67" s="292" t="s">
        <v>13390</v>
      </c>
      <c r="B67" s="293" t="s">
        <v>13391</v>
      </c>
      <c r="C67" s="293">
        <v>0</v>
      </c>
    </row>
    <row r="68" spans="1:3" x14ac:dyDescent="0.35">
      <c r="A68" s="292" t="s">
        <v>13392</v>
      </c>
      <c r="B68" s="293" t="s">
        <v>13393</v>
      </c>
      <c r="C68" s="293">
        <v>0</v>
      </c>
    </row>
    <row r="69" spans="1:3" x14ac:dyDescent="0.35">
      <c r="A69" s="292" t="s">
        <v>13394</v>
      </c>
      <c r="B69" s="293" t="s">
        <v>13395</v>
      </c>
      <c r="C69" s="293">
        <v>0</v>
      </c>
    </row>
    <row r="70" spans="1:3" x14ac:dyDescent="0.35">
      <c r="A70" s="292" t="s">
        <v>13396</v>
      </c>
      <c r="B70" s="293" t="s">
        <v>13397</v>
      </c>
      <c r="C70" s="293">
        <v>0</v>
      </c>
    </row>
    <row r="71" spans="1:3" x14ac:dyDescent="0.35">
      <c r="A71" s="292" t="s">
        <v>13398</v>
      </c>
      <c r="B71" s="293" t="s">
        <v>13399</v>
      </c>
      <c r="C71" s="293">
        <v>0</v>
      </c>
    </row>
    <row r="72" spans="1:3" x14ac:dyDescent="0.35">
      <c r="A72" s="292" t="s">
        <v>13400</v>
      </c>
      <c r="B72" s="293" t="s">
        <v>13401</v>
      </c>
      <c r="C72" s="293">
        <v>0</v>
      </c>
    </row>
    <row r="73" spans="1:3" x14ac:dyDescent="0.35">
      <c r="A73" s="292" t="s">
        <v>13402</v>
      </c>
      <c r="B73" s="293" t="s">
        <v>13403</v>
      </c>
      <c r="C73" s="293">
        <v>0</v>
      </c>
    </row>
    <row r="74" spans="1:3" x14ac:dyDescent="0.35">
      <c r="A74" s="292" t="s">
        <v>13404</v>
      </c>
      <c r="B74" s="293" t="s">
        <v>13405</v>
      </c>
      <c r="C74" s="293">
        <v>0</v>
      </c>
    </row>
    <row r="75" spans="1:3" x14ac:dyDescent="0.35">
      <c r="A75" s="292" t="s">
        <v>13406</v>
      </c>
      <c r="B75" s="293" t="s">
        <v>13407</v>
      </c>
      <c r="C75" s="293">
        <v>0</v>
      </c>
    </row>
    <row r="76" spans="1:3" x14ac:dyDescent="0.35">
      <c r="A76" s="292" t="s">
        <v>13408</v>
      </c>
      <c r="B76" s="293" t="s">
        <v>13409</v>
      </c>
      <c r="C76" s="293">
        <v>0</v>
      </c>
    </row>
    <row r="77" spans="1:3" x14ac:dyDescent="0.35">
      <c r="A77" s="292" t="s">
        <v>13410</v>
      </c>
      <c r="B77" s="293" t="s">
        <v>13411</v>
      </c>
      <c r="C77" s="293">
        <v>0</v>
      </c>
    </row>
    <row r="78" spans="1:3" x14ac:dyDescent="0.35">
      <c r="A78" s="292" t="s">
        <v>13412</v>
      </c>
      <c r="B78" s="293" t="s">
        <v>13413</v>
      </c>
      <c r="C78" s="293">
        <v>0</v>
      </c>
    </row>
    <row r="79" spans="1:3" x14ac:dyDescent="0.35">
      <c r="A79" s="292" t="s">
        <v>13414</v>
      </c>
      <c r="B79" s="293" t="s">
        <v>13415</v>
      </c>
      <c r="C79" s="293">
        <v>0</v>
      </c>
    </row>
    <row r="80" spans="1:3" x14ac:dyDescent="0.35">
      <c r="A80" s="292" t="s">
        <v>13416</v>
      </c>
      <c r="B80" s="293" t="s">
        <v>13417</v>
      </c>
      <c r="C80" s="293">
        <v>0</v>
      </c>
    </row>
    <row r="81" spans="1:3" x14ac:dyDescent="0.35">
      <c r="A81" s="292" t="s">
        <v>13418</v>
      </c>
      <c r="B81" s="293" t="s">
        <v>13419</v>
      </c>
      <c r="C81" s="293">
        <v>0</v>
      </c>
    </row>
    <row r="82" spans="1:3" x14ac:dyDescent="0.35">
      <c r="A82" s="292" t="s">
        <v>13420</v>
      </c>
      <c r="B82" s="293" t="s">
        <v>13421</v>
      </c>
      <c r="C82" s="293">
        <v>0</v>
      </c>
    </row>
    <row r="83" spans="1:3" x14ac:dyDescent="0.35">
      <c r="A83" s="292" t="s">
        <v>13422</v>
      </c>
      <c r="B83" s="293" t="s">
        <v>13423</v>
      </c>
      <c r="C83" s="293">
        <v>0</v>
      </c>
    </row>
    <row r="84" spans="1:3" x14ac:dyDescent="0.35">
      <c r="A84" s="292" t="s">
        <v>13424</v>
      </c>
      <c r="B84" s="293" t="s">
        <v>13425</v>
      </c>
      <c r="C84" s="293">
        <v>0</v>
      </c>
    </row>
    <row r="85" spans="1:3" x14ac:dyDescent="0.35">
      <c r="A85" s="292" t="s">
        <v>13426</v>
      </c>
      <c r="B85" s="293" t="s">
        <v>13427</v>
      </c>
      <c r="C85" s="293">
        <v>0</v>
      </c>
    </row>
    <row r="86" spans="1:3" x14ac:dyDescent="0.35">
      <c r="A86" s="292" t="s">
        <v>4</v>
      </c>
      <c r="B86" s="293" t="s">
        <v>13428</v>
      </c>
      <c r="C86" s="293">
        <v>1</v>
      </c>
    </row>
    <row r="87" spans="1:3" x14ac:dyDescent="0.35">
      <c r="A87" s="292" t="s">
        <v>2484</v>
      </c>
      <c r="B87" s="293" t="s">
        <v>13429</v>
      </c>
      <c r="C87" s="293">
        <v>1</v>
      </c>
    </row>
    <row r="88" spans="1:3" x14ac:dyDescent="0.35">
      <c r="A88" s="292" t="s">
        <v>13430</v>
      </c>
      <c r="B88" s="293" t="s">
        <v>13431</v>
      </c>
      <c r="C88" s="293">
        <v>0</v>
      </c>
    </row>
    <row r="89" spans="1:3" x14ac:dyDescent="0.35">
      <c r="A89" s="292" t="s">
        <v>13432</v>
      </c>
      <c r="B89" s="293" t="s">
        <v>13433</v>
      </c>
      <c r="C89" s="293">
        <v>0</v>
      </c>
    </row>
    <row r="90" spans="1:3" x14ac:dyDescent="0.35">
      <c r="A90" s="292" t="s">
        <v>13434</v>
      </c>
      <c r="B90" s="293" t="s">
        <v>13435</v>
      </c>
      <c r="C90" s="293">
        <v>0</v>
      </c>
    </row>
    <row r="91" spans="1:3" x14ac:dyDescent="0.35">
      <c r="A91" s="292" t="s">
        <v>388</v>
      </c>
      <c r="B91" s="293" t="s">
        <v>13436</v>
      </c>
      <c r="C91" s="293">
        <v>1</v>
      </c>
    </row>
    <row r="92" spans="1:3" x14ac:dyDescent="0.35">
      <c r="A92" s="292" t="s">
        <v>13437</v>
      </c>
      <c r="B92" s="293" t="s">
        <v>13438</v>
      </c>
      <c r="C92" s="293">
        <v>1</v>
      </c>
    </row>
    <row r="93" spans="1:3" x14ac:dyDescent="0.35">
      <c r="A93" s="292" t="s">
        <v>13439</v>
      </c>
      <c r="B93" s="293" t="s">
        <v>13440</v>
      </c>
      <c r="C93" s="293">
        <v>0</v>
      </c>
    </row>
    <row r="94" spans="1:3" x14ac:dyDescent="0.35">
      <c r="A94" s="292" t="s">
        <v>13441</v>
      </c>
      <c r="B94" s="293" t="s">
        <v>13442</v>
      </c>
      <c r="C94" s="293">
        <v>0</v>
      </c>
    </row>
    <row r="95" spans="1:3" x14ac:dyDescent="0.35">
      <c r="A95" s="292" t="s">
        <v>13443</v>
      </c>
      <c r="B95" s="293" t="s">
        <v>13444</v>
      </c>
      <c r="C95" s="293">
        <v>0</v>
      </c>
    </row>
    <row r="96" spans="1:3" x14ac:dyDescent="0.35">
      <c r="A96" s="292" t="s">
        <v>13445</v>
      </c>
      <c r="B96" s="293" t="s">
        <v>13446</v>
      </c>
      <c r="C96" s="293">
        <v>0</v>
      </c>
    </row>
    <row r="97" spans="1:3" x14ac:dyDescent="0.35">
      <c r="A97" s="292" t="s">
        <v>13447</v>
      </c>
      <c r="B97" s="293" t="s">
        <v>13448</v>
      </c>
      <c r="C97" s="293">
        <v>0</v>
      </c>
    </row>
    <row r="98" spans="1:3" x14ac:dyDescent="0.35">
      <c r="A98" s="292" t="s">
        <v>13449</v>
      </c>
      <c r="B98" s="293" t="s">
        <v>13450</v>
      </c>
      <c r="C98" s="293">
        <v>0</v>
      </c>
    </row>
    <row r="99" spans="1:3" x14ac:dyDescent="0.35">
      <c r="A99" s="292" t="s">
        <v>13451</v>
      </c>
      <c r="B99" s="293" t="s">
        <v>13452</v>
      </c>
      <c r="C99" s="293">
        <v>0</v>
      </c>
    </row>
    <row r="100" spans="1:3" x14ac:dyDescent="0.35">
      <c r="A100" s="292" t="s">
        <v>13453</v>
      </c>
      <c r="B100" s="293" t="s">
        <v>13454</v>
      </c>
      <c r="C100" s="293">
        <v>0</v>
      </c>
    </row>
    <row r="101" spans="1:3" x14ac:dyDescent="0.35">
      <c r="A101" s="292" t="s">
        <v>13455</v>
      </c>
      <c r="B101" s="293" t="s">
        <v>13456</v>
      </c>
      <c r="C101" s="293">
        <v>0</v>
      </c>
    </row>
    <row r="102" spans="1:3" x14ac:dyDescent="0.35">
      <c r="A102" s="292" t="s">
        <v>13457</v>
      </c>
      <c r="B102" s="293" t="s">
        <v>13458</v>
      </c>
      <c r="C102" s="293">
        <v>0</v>
      </c>
    </row>
    <row r="103" spans="1:3" x14ac:dyDescent="0.35">
      <c r="A103" s="292" t="s">
        <v>13459</v>
      </c>
      <c r="B103" s="293" t="s">
        <v>13460</v>
      </c>
      <c r="C103" s="293">
        <v>0</v>
      </c>
    </row>
    <row r="104" spans="1:3" x14ac:dyDescent="0.35">
      <c r="A104" s="292" t="s">
        <v>13461</v>
      </c>
      <c r="B104" s="293" t="s">
        <v>13462</v>
      </c>
      <c r="C104" s="293">
        <v>0</v>
      </c>
    </row>
    <row r="105" spans="1:3" x14ac:dyDescent="0.35">
      <c r="A105" s="292" t="s">
        <v>13463</v>
      </c>
      <c r="B105" s="293" t="s">
        <v>13464</v>
      </c>
      <c r="C105" s="293">
        <v>0</v>
      </c>
    </row>
    <row r="106" spans="1:3" x14ac:dyDescent="0.35">
      <c r="A106" s="292" t="s">
        <v>69</v>
      </c>
      <c r="B106" s="293" t="s">
        <v>13465</v>
      </c>
      <c r="C106" s="293">
        <v>1</v>
      </c>
    </row>
    <row r="107" spans="1:3" x14ac:dyDescent="0.35">
      <c r="A107" s="292" t="s">
        <v>13466</v>
      </c>
      <c r="B107" s="293" t="s">
        <v>13467</v>
      </c>
      <c r="C107" s="293">
        <v>0</v>
      </c>
    </row>
    <row r="108" spans="1:3" x14ac:dyDescent="0.35">
      <c r="A108" s="292" t="s">
        <v>13468</v>
      </c>
      <c r="B108" s="293" t="s">
        <v>13469</v>
      </c>
      <c r="C108" s="293">
        <v>0</v>
      </c>
    </row>
    <row r="109" spans="1:3" x14ac:dyDescent="0.35">
      <c r="A109" s="292" t="s">
        <v>13470</v>
      </c>
      <c r="B109" s="293" t="s">
        <v>13471</v>
      </c>
      <c r="C109" s="293">
        <v>0</v>
      </c>
    </row>
    <row r="110" spans="1:3" x14ac:dyDescent="0.35">
      <c r="A110" s="292" t="s">
        <v>13472</v>
      </c>
      <c r="B110" s="293" t="s">
        <v>13473</v>
      </c>
      <c r="C110" s="293">
        <v>0</v>
      </c>
    </row>
    <row r="111" spans="1:3" x14ac:dyDescent="0.35">
      <c r="A111" s="292" t="s">
        <v>13474</v>
      </c>
      <c r="B111" s="293" t="s">
        <v>13475</v>
      </c>
      <c r="C111" s="293">
        <v>0</v>
      </c>
    </row>
    <row r="112" spans="1:3" x14ac:dyDescent="0.35">
      <c r="A112" s="292" t="s">
        <v>13476</v>
      </c>
      <c r="B112" s="293" t="s">
        <v>13477</v>
      </c>
      <c r="C112" s="293">
        <v>0</v>
      </c>
    </row>
    <row r="113" spans="1:3" x14ac:dyDescent="0.35">
      <c r="A113" s="292" t="s">
        <v>13478</v>
      </c>
      <c r="B113" s="293" t="s">
        <v>13479</v>
      </c>
      <c r="C113" s="293">
        <v>0</v>
      </c>
    </row>
    <row r="114" spans="1:3" x14ac:dyDescent="0.35">
      <c r="A114" s="292" t="s">
        <v>13480</v>
      </c>
      <c r="B114" s="293" t="s">
        <v>13481</v>
      </c>
      <c r="C114" s="293">
        <v>0</v>
      </c>
    </row>
    <row r="115" spans="1:3" x14ac:dyDescent="0.35">
      <c r="A115" s="292" t="s">
        <v>13482</v>
      </c>
      <c r="B115" s="293" t="s">
        <v>13483</v>
      </c>
      <c r="C115" s="293">
        <v>0</v>
      </c>
    </row>
    <row r="116" spans="1:3" x14ac:dyDescent="0.35">
      <c r="A116" s="292" t="s">
        <v>13484</v>
      </c>
      <c r="B116" s="293" t="s">
        <v>13485</v>
      </c>
      <c r="C116" s="293">
        <v>0</v>
      </c>
    </row>
    <row r="117" spans="1:3" x14ac:dyDescent="0.35">
      <c r="A117" s="292" t="s">
        <v>13486</v>
      </c>
      <c r="B117" s="293" t="s">
        <v>13487</v>
      </c>
      <c r="C117" s="293">
        <v>0</v>
      </c>
    </row>
    <row r="118" spans="1:3" x14ac:dyDescent="0.35">
      <c r="A118" s="292" t="s">
        <v>13488</v>
      </c>
      <c r="B118" s="293" t="s">
        <v>13489</v>
      </c>
      <c r="C118" s="293">
        <v>0</v>
      </c>
    </row>
    <row r="119" spans="1:3" x14ac:dyDescent="0.35">
      <c r="A119" s="292" t="s">
        <v>13490</v>
      </c>
      <c r="B119" s="293" t="s">
        <v>13491</v>
      </c>
      <c r="C119" s="293">
        <v>0</v>
      </c>
    </row>
    <row r="120" spans="1:3" x14ac:dyDescent="0.35">
      <c r="A120" s="292" t="s">
        <v>13492</v>
      </c>
      <c r="B120" s="293" t="s">
        <v>13493</v>
      </c>
      <c r="C120" s="293">
        <v>0</v>
      </c>
    </row>
    <row r="121" spans="1:3" x14ac:dyDescent="0.35">
      <c r="A121" s="292" t="s">
        <v>13494</v>
      </c>
      <c r="B121" s="293" t="s">
        <v>13495</v>
      </c>
      <c r="C121" s="293">
        <v>0</v>
      </c>
    </row>
    <row r="122" spans="1:3" x14ac:dyDescent="0.35">
      <c r="A122" s="292" t="s">
        <v>99</v>
      </c>
      <c r="B122" s="293" t="s">
        <v>13496</v>
      </c>
      <c r="C122" s="293">
        <v>1</v>
      </c>
    </row>
    <row r="123" spans="1:3" x14ac:dyDescent="0.35">
      <c r="A123" s="292" t="s">
        <v>13497</v>
      </c>
      <c r="B123" s="293" t="s">
        <v>13498</v>
      </c>
      <c r="C123" s="293">
        <v>0</v>
      </c>
    </row>
    <row r="124" spans="1:3" x14ac:dyDescent="0.35">
      <c r="A124" s="292" t="s">
        <v>13499</v>
      </c>
      <c r="B124" s="293" t="s">
        <v>13500</v>
      </c>
      <c r="C124" s="293">
        <v>1</v>
      </c>
    </row>
    <row r="125" spans="1:3" x14ac:dyDescent="0.35">
      <c r="A125" s="292" t="s">
        <v>13501</v>
      </c>
      <c r="B125" s="293" t="s">
        <v>13502</v>
      </c>
      <c r="C125" s="293">
        <v>0</v>
      </c>
    </row>
    <row r="126" spans="1:3" x14ac:dyDescent="0.35">
      <c r="A126" s="292" t="s">
        <v>13503</v>
      </c>
      <c r="B126" s="293" t="s">
        <v>13504</v>
      </c>
      <c r="C126" s="293">
        <v>0</v>
      </c>
    </row>
    <row r="127" spans="1:3" x14ac:dyDescent="0.35">
      <c r="A127" s="292" t="s">
        <v>13505</v>
      </c>
      <c r="B127" s="293" t="s">
        <v>13506</v>
      </c>
      <c r="C127" s="293">
        <v>0</v>
      </c>
    </row>
    <row r="128" spans="1:3" x14ac:dyDescent="0.35">
      <c r="A128" s="292" t="s">
        <v>13507</v>
      </c>
      <c r="B128" s="293" t="s">
        <v>13508</v>
      </c>
      <c r="C128" s="293">
        <v>0</v>
      </c>
    </row>
    <row r="129" spans="1:3" x14ac:dyDescent="0.35">
      <c r="A129" s="292" t="s">
        <v>13509</v>
      </c>
      <c r="B129" s="293" t="s">
        <v>13510</v>
      </c>
      <c r="C129" s="293">
        <v>0</v>
      </c>
    </row>
    <row r="130" spans="1:3" x14ac:dyDescent="0.35">
      <c r="A130" s="292" t="s">
        <v>13511</v>
      </c>
      <c r="B130" s="293" t="s">
        <v>13512</v>
      </c>
      <c r="C130" s="293">
        <v>0</v>
      </c>
    </row>
    <row r="131" spans="1:3" x14ac:dyDescent="0.35">
      <c r="A131" s="292" t="s">
        <v>13513</v>
      </c>
      <c r="B131" s="293" t="s">
        <v>13514</v>
      </c>
      <c r="C131" s="293">
        <v>0</v>
      </c>
    </row>
    <row r="132" spans="1:3" x14ac:dyDescent="0.35">
      <c r="A132" s="292" t="s">
        <v>13515</v>
      </c>
      <c r="B132" s="293" t="s">
        <v>13516</v>
      </c>
      <c r="C132" s="293">
        <v>0</v>
      </c>
    </row>
    <row r="133" spans="1:3" x14ac:dyDescent="0.35">
      <c r="A133" s="292" t="s">
        <v>13517</v>
      </c>
      <c r="B133" s="293" t="s">
        <v>13518</v>
      </c>
      <c r="C133" s="293">
        <v>0</v>
      </c>
    </row>
    <row r="134" spans="1:3" x14ac:dyDescent="0.35">
      <c r="A134" s="292" t="s">
        <v>13519</v>
      </c>
      <c r="B134" s="293" t="s">
        <v>13520</v>
      </c>
      <c r="C134" s="293">
        <v>0</v>
      </c>
    </row>
    <row r="135" spans="1:3" x14ac:dyDescent="0.35">
      <c r="A135" s="292" t="s">
        <v>13521</v>
      </c>
      <c r="B135" s="293" t="s">
        <v>13522</v>
      </c>
      <c r="C135" s="293">
        <v>0</v>
      </c>
    </row>
    <row r="136" spans="1:3" x14ac:dyDescent="0.35">
      <c r="A136" s="292" t="s">
        <v>13523</v>
      </c>
      <c r="B136" s="293" t="s">
        <v>13524</v>
      </c>
      <c r="C136" s="293">
        <v>0</v>
      </c>
    </row>
    <row r="137" spans="1:3" x14ac:dyDescent="0.35">
      <c r="A137" s="292" t="s">
        <v>13525</v>
      </c>
      <c r="B137" s="293" t="s">
        <v>13526</v>
      </c>
      <c r="C137" s="293">
        <v>0</v>
      </c>
    </row>
    <row r="138" spans="1:3" x14ac:dyDescent="0.35">
      <c r="A138" s="292" t="s">
        <v>11176</v>
      </c>
      <c r="B138" s="293" t="s">
        <v>13527</v>
      </c>
      <c r="C138" s="293">
        <v>0</v>
      </c>
    </row>
    <row r="139" spans="1:3" x14ac:dyDescent="0.35">
      <c r="A139" s="292" t="s">
        <v>13528</v>
      </c>
      <c r="B139" s="293" t="s">
        <v>13529</v>
      </c>
      <c r="C139" s="293">
        <v>0</v>
      </c>
    </row>
    <row r="140" spans="1:3" x14ac:dyDescent="0.35">
      <c r="A140" s="292" t="s">
        <v>80</v>
      </c>
      <c r="B140" s="293" t="s">
        <v>13530</v>
      </c>
      <c r="C140" s="293">
        <v>1</v>
      </c>
    </row>
    <row r="141" spans="1:3" x14ac:dyDescent="0.35">
      <c r="A141" s="292" t="s">
        <v>13531</v>
      </c>
      <c r="B141" s="293" t="s">
        <v>13532</v>
      </c>
      <c r="C141" s="293">
        <v>0</v>
      </c>
    </row>
    <row r="142" spans="1:3" x14ac:dyDescent="0.35">
      <c r="A142" s="292" t="s">
        <v>13533</v>
      </c>
      <c r="B142" s="293" t="s">
        <v>13534</v>
      </c>
      <c r="C142" s="293">
        <v>0</v>
      </c>
    </row>
    <row r="143" spans="1:3" x14ac:dyDescent="0.35">
      <c r="A143" s="292" t="s">
        <v>13535</v>
      </c>
      <c r="B143" s="293" t="s">
        <v>13536</v>
      </c>
      <c r="C143" s="293">
        <v>0</v>
      </c>
    </row>
    <row r="144" spans="1:3" x14ac:dyDescent="0.35">
      <c r="A144" s="292" t="s">
        <v>13537</v>
      </c>
      <c r="B144" s="293" t="s">
        <v>13538</v>
      </c>
      <c r="C144" s="293">
        <v>0</v>
      </c>
    </row>
    <row r="145" spans="1:3" x14ac:dyDescent="0.35">
      <c r="A145" s="292" t="s">
        <v>13539</v>
      </c>
      <c r="B145" s="293" t="s">
        <v>13540</v>
      </c>
      <c r="C145" s="293">
        <v>0</v>
      </c>
    </row>
    <row r="146" spans="1:3" x14ac:dyDescent="0.35">
      <c r="A146" s="292" t="s">
        <v>13541</v>
      </c>
      <c r="B146" s="293" t="s">
        <v>13542</v>
      </c>
      <c r="C146" s="293">
        <v>0</v>
      </c>
    </row>
    <row r="147" spans="1:3" x14ac:dyDescent="0.35">
      <c r="A147" s="292" t="s">
        <v>13543</v>
      </c>
      <c r="B147" s="293" t="s">
        <v>13544</v>
      </c>
      <c r="C147" s="293">
        <v>0</v>
      </c>
    </row>
    <row r="148" spans="1:3" x14ac:dyDescent="0.35">
      <c r="A148" s="292" t="s">
        <v>13545</v>
      </c>
      <c r="B148" s="293" t="s">
        <v>13546</v>
      </c>
      <c r="C148" s="293">
        <v>0</v>
      </c>
    </row>
    <row r="149" spans="1:3" x14ac:dyDescent="0.35">
      <c r="A149" s="292" t="s">
        <v>13547</v>
      </c>
      <c r="B149" s="293" t="s">
        <v>13548</v>
      </c>
      <c r="C149" s="293">
        <v>0</v>
      </c>
    </row>
    <row r="150" spans="1:3" x14ac:dyDescent="0.35">
      <c r="A150" s="292" t="s">
        <v>13549</v>
      </c>
      <c r="B150" s="293" t="s">
        <v>13550</v>
      </c>
      <c r="C150" s="293">
        <v>0</v>
      </c>
    </row>
    <row r="151" spans="1:3" x14ac:dyDescent="0.35">
      <c r="A151" s="292" t="s">
        <v>13551</v>
      </c>
      <c r="B151" s="293" t="s">
        <v>13552</v>
      </c>
      <c r="C151" s="293">
        <v>0</v>
      </c>
    </row>
    <row r="152" spans="1:3" x14ac:dyDescent="0.35">
      <c r="A152" s="292" t="s">
        <v>13553</v>
      </c>
      <c r="B152" s="293" t="s">
        <v>13554</v>
      </c>
      <c r="C152" s="293">
        <v>0</v>
      </c>
    </row>
    <row r="153" spans="1:3" x14ac:dyDescent="0.35">
      <c r="A153" s="292" t="s">
        <v>13555</v>
      </c>
      <c r="B153" s="293" t="s">
        <v>13556</v>
      </c>
      <c r="C153" s="293">
        <v>0</v>
      </c>
    </row>
    <row r="154" spans="1:3" x14ac:dyDescent="0.35">
      <c r="A154" s="292" t="s">
        <v>74</v>
      </c>
      <c r="B154" s="293" t="s">
        <v>13557</v>
      </c>
      <c r="C154" s="293">
        <v>1</v>
      </c>
    </row>
    <row r="155" spans="1:3" x14ac:dyDescent="0.35">
      <c r="A155" s="292" t="s">
        <v>13558</v>
      </c>
      <c r="B155" s="293" t="s">
        <v>13559</v>
      </c>
      <c r="C155" s="293">
        <v>0</v>
      </c>
    </row>
    <row r="156" spans="1:3" x14ac:dyDescent="0.35">
      <c r="A156" s="292" t="s">
        <v>13560</v>
      </c>
      <c r="B156" s="293" t="s">
        <v>13561</v>
      </c>
      <c r="C156" s="293">
        <v>0</v>
      </c>
    </row>
    <row r="157" spans="1:3" x14ac:dyDescent="0.35">
      <c r="A157" s="292" t="s">
        <v>13562</v>
      </c>
      <c r="B157" s="293" t="s">
        <v>13563</v>
      </c>
      <c r="C157" s="293">
        <v>0</v>
      </c>
    </row>
    <row r="158" spans="1:3" x14ac:dyDescent="0.35">
      <c r="A158" s="292" t="s">
        <v>13564</v>
      </c>
      <c r="B158" s="293" t="s">
        <v>13565</v>
      </c>
      <c r="C158" s="293">
        <v>0</v>
      </c>
    </row>
    <row r="159" spans="1:3" x14ac:dyDescent="0.35">
      <c r="A159" s="292" t="s">
        <v>13566</v>
      </c>
      <c r="B159" s="293" t="s">
        <v>13567</v>
      </c>
      <c r="C159" s="293">
        <v>0</v>
      </c>
    </row>
    <row r="160" spans="1:3" x14ac:dyDescent="0.35">
      <c r="A160" s="292" t="s">
        <v>75</v>
      </c>
      <c r="B160" s="293" t="s">
        <v>13568</v>
      </c>
      <c r="C160" s="293">
        <v>1</v>
      </c>
    </row>
    <row r="161" spans="1:3" x14ac:dyDescent="0.35">
      <c r="A161" s="292" t="s">
        <v>13569</v>
      </c>
      <c r="B161" s="293" t="s">
        <v>13570</v>
      </c>
      <c r="C161" s="293">
        <v>0</v>
      </c>
    </row>
    <row r="162" spans="1:3" x14ac:dyDescent="0.35">
      <c r="A162" s="292" t="s">
        <v>1660</v>
      </c>
      <c r="B162" s="293" t="s">
        <v>13571</v>
      </c>
      <c r="C162" s="293">
        <v>1</v>
      </c>
    </row>
    <row r="163" spans="1:3" x14ac:dyDescent="0.35">
      <c r="A163" s="292" t="s">
        <v>13572</v>
      </c>
      <c r="B163" s="293" t="s">
        <v>13573</v>
      </c>
      <c r="C163" s="293">
        <v>0</v>
      </c>
    </row>
    <row r="164" spans="1:3" x14ac:dyDescent="0.35">
      <c r="A164" s="292" t="s">
        <v>71</v>
      </c>
      <c r="B164" s="293" t="s">
        <v>13574</v>
      </c>
      <c r="C164" s="293">
        <v>1</v>
      </c>
    </row>
    <row r="165" spans="1:3" x14ac:dyDescent="0.35">
      <c r="A165" s="292" t="s">
        <v>13575</v>
      </c>
      <c r="B165" s="293" t="s">
        <v>13576</v>
      </c>
      <c r="C165" s="293">
        <v>0</v>
      </c>
    </row>
    <row r="166" spans="1:3" x14ac:dyDescent="0.35">
      <c r="A166" s="292" t="s">
        <v>13577</v>
      </c>
      <c r="B166" s="293" t="s">
        <v>13578</v>
      </c>
      <c r="C166" s="293">
        <v>0</v>
      </c>
    </row>
    <row r="167" spans="1:3" x14ac:dyDescent="0.35">
      <c r="A167" s="292" t="s">
        <v>397</v>
      </c>
      <c r="B167" s="293" t="s">
        <v>13579</v>
      </c>
      <c r="C167" s="293">
        <v>1</v>
      </c>
    </row>
    <row r="168" spans="1:3" x14ac:dyDescent="0.35">
      <c r="A168" s="292" t="s">
        <v>1053</v>
      </c>
      <c r="B168" s="293" t="s">
        <v>13580</v>
      </c>
      <c r="C168" s="293">
        <v>1</v>
      </c>
    </row>
    <row r="169" spans="1:3" x14ac:dyDescent="0.35">
      <c r="A169" s="292" t="s">
        <v>13581</v>
      </c>
      <c r="B169" s="293" t="s">
        <v>13582</v>
      </c>
      <c r="C169" s="293">
        <v>0</v>
      </c>
    </row>
    <row r="170" spans="1:3" x14ac:dyDescent="0.35">
      <c r="A170" s="292" t="s">
        <v>13583</v>
      </c>
      <c r="B170" s="293" t="s">
        <v>13584</v>
      </c>
      <c r="C170" s="293">
        <v>0</v>
      </c>
    </row>
    <row r="171" spans="1:3" x14ac:dyDescent="0.35">
      <c r="A171" s="292" t="s">
        <v>13585</v>
      </c>
      <c r="B171" s="293" t="s">
        <v>13586</v>
      </c>
      <c r="C171" s="293">
        <v>0</v>
      </c>
    </row>
    <row r="172" spans="1:3" x14ac:dyDescent="0.35">
      <c r="A172" s="292" t="s">
        <v>13587</v>
      </c>
      <c r="B172" s="293" t="s">
        <v>13588</v>
      </c>
      <c r="C172" s="293">
        <v>0</v>
      </c>
    </row>
    <row r="173" spans="1:3" x14ac:dyDescent="0.35">
      <c r="A173" s="292" t="s">
        <v>13589</v>
      </c>
      <c r="B173" s="293" t="s">
        <v>13590</v>
      </c>
      <c r="C173" s="293">
        <v>0</v>
      </c>
    </row>
    <row r="174" spans="1:3" x14ac:dyDescent="0.35">
      <c r="A174" s="292" t="s">
        <v>13591</v>
      </c>
      <c r="B174" s="293" t="s">
        <v>13592</v>
      </c>
      <c r="C174" s="293">
        <v>0</v>
      </c>
    </row>
    <row r="175" spans="1:3" x14ac:dyDescent="0.35">
      <c r="A175" s="292" t="s">
        <v>13593</v>
      </c>
      <c r="B175" s="293" t="s">
        <v>13594</v>
      </c>
      <c r="C175" s="293">
        <v>0</v>
      </c>
    </row>
    <row r="176" spans="1:3" x14ac:dyDescent="0.35">
      <c r="A176" s="292" t="s">
        <v>13595</v>
      </c>
      <c r="B176" s="293" t="s">
        <v>13596</v>
      </c>
      <c r="C176" s="293">
        <v>0</v>
      </c>
    </row>
    <row r="177" spans="1:3" x14ac:dyDescent="0.35">
      <c r="A177" s="292" t="s">
        <v>13597</v>
      </c>
      <c r="B177" s="293" t="s">
        <v>13598</v>
      </c>
      <c r="C177" s="293">
        <v>0</v>
      </c>
    </row>
    <row r="178" spans="1:3" x14ac:dyDescent="0.35">
      <c r="A178" s="292" t="s">
        <v>13599</v>
      </c>
      <c r="B178" s="293" t="s">
        <v>13600</v>
      </c>
      <c r="C178" s="293">
        <v>1</v>
      </c>
    </row>
    <row r="179" spans="1:3" x14ac:dyDescent="0.35">
      <c r="A179" s="292" t="s">
        <v>13601</v>
      </c>
      <c r="B179" s="293" t="s">
        <v>13602</v>
      </c>
      <c r="C179" s="293">
        <v>0</v>
      </c>
    </row>
    <row r="180" spans="1:3" x14ac:dyDescent="0.35">
      <c r="A180" s="292" t="s">
        <v>13603</v>
      </c>
      <c r="B180" s="293" t="s">
        <v>13604</v>
      </c>
      <c r="C180" s="293">
        <v>0</v>
      </c>
    </row>
    <row r="181" spans="1:3" x14ac:dyDescent="0.35">
      <c r="A181" s="292" t="s">
        <v>85</v>
      </c>
      <c r="B181" s="293" t="s">
        <v>13605</v>
      </c>
      <c r="C181" s="293">
        <v>1</v>
      </c>
    </row>
    <row r="182" spans="1:3" x14ac:dyDescent="0.35">
      <c r="A182" s="292" t="s">
        <v>13606</v>
      </c>
      <c r="B182" s="293" t="s">
        <v>13607</v>
      </c>
      <c r="C182" s="293">
        <v>0</v>
      </c>
    </row>
    <row r="183" spans="1:3" x14ac:dyDescent="0.35">
      <c r="A183" s="292" t="s">
        <v>13608</v>
      </c>
      <c r="B183" s="293" t="s">
        <v>13609</v>
      </c>
      <c r="C183" s="293">
        <v>0</v>
      </c>
    </row>
    <row r="184" spans="1:3" x14ac:dyDescent="0.35">
      <c r="A184" s="292" t="s">
        <v>13610</v>
      </c>
      <c r="B184" s="293" t="s">
        <v>13611</v>
      </c>
      <c r="C184" s="293">
        <v>0</v>
      </c>
    </row>
    <row r="185" spans="1:3" x14ac:dyDescent="0.35">
      <c r="A185" s="292" t="s">
        <v>13612</v>
      </c>
      <c r="B185" s="293" t="s">
        <v>13613</v>
      </c>
      <c r="C185" s="293">
        <v>0</v>
      </c>
    </row>
    <row r="186" spans="1:3" x14ac:dyDescent="0.35">
      <c r="A186" s="292" t="s">
        <v>13614</v>
      </c>
      <c r="B186" s="293" t="s">
        <v>13615</v>
      </c>
      <c r="C186" s="293">
        <v>0</v>
      </c>
    </row>
    <row r="187" spans="1:3" x14ac:dyDescent="0.35">
      <c r="A187" s="292" t="s">
        <v>13616</v>
      </c>
      <c r="B187" s="293" t="s">
        <v>13617</v>
      </c>
      <c r="C187" s="293">
        <v>0</v>
      </c>
    </row>
    <row r="188" spans="1:3" x14ac:dyDescent="0.35">
      <c r="A188" s="292" t="s">
        <v>13618</v>
      </c>
      <c r="B188" s="293" t="s">
        <v>13619</v>
      </c>
      <c r="C188" s="293">
        <v>0</v>
      </c>
    </row>
    <row r="189" spans="1:3" x14ac:dyDescent="0.35">
      <c r="A189" s="292" t="s">
        <v>13620</v>
      </c>
      <c r="B189" s="293" t="s">
        <v>13621</v>
      </c>
      <c r="C189" s="293">
        <v>0</v>
      </c>
    </row>
    <row r="190" spans="1:3" x14ac:dyDescent="0.35">
      <c r="A190" s="292" t="s">
        <v>13622</v>
      </c>
      <c r="B190" s="293" t="s">
        <v>13623</v>
      </c>
      <c r="C190" s="293">
        <v>0</v>
      </c>
    </row>
    <row r="191" spans="1:3" x14ac:dyDescent="0.35">
      <c r="A191" s="292" t="s">
        <v>13624</v>
      </c>
      <c r="B191" s="293" t="s">
        <v>13625</v>
      </c>
      <c r="C191" s="293">
        <v>0</v>
      </c>
    </row>
    <row r="192" spans="1:3" x14ac:dyDescent="0.35">
      <c r="A192" s="292" t="s">
        <v>13626</v>
      </c>
      <c r="B192" s="293" t="s">
        <v>13627</v>
      </c>
      <c r="C192" s="293">
        <v>0</v>
      </c>
    </row>
    <row r="193" spans="1:3" x14ac:dyDescent="0.35">
      <c r="A193" s="292" t="s">
        <v>13628</v>
      </c>
      <c r="B193" s="293" t="s">
        <v>13629</v>
      </c>
      <c r="C193" s="293">
        <v>0</v>
      </c>
    </row>
    <row r="194" spans="1:3" x14ac:dyDescent="0.35">
      <c r="A194" s="292" t="s">
        <v>13630</v>
      </c>
      <c r="B194" s="293" t="s">
        <v>13631</v>
      </c>
      <c r="C194" s="293">
        <v>1</v>
      </c>
    </row>
    <row r="195" spans="1:3" x14ac:dyDescent="0.35">
      <c r="A195" s="292" t="s">
        <v>13632</v>
      </c>
      <c r="B195" s="293" t="s">
        <v>13633</v>
      </c>
      <c r="C195" s="293">
        <v>0</v>
      </c>
    </row>
    <row r="196" spans="1:3" x14ac:dyDescent="0.35">
      <c r="A196" s="292" t="s">
        <v>13634</v>
      </c>
      <c r="B196" s="293" t="s">
        <v>13635</v>
      </c>
      <c r="C196" s="293">
        <v>0</v>
      </c>
    </row>
    <row r="197" spans="1:3" x14ac:dyDescent="0.35">
      <c r="A197" s="292" t="s">
        <v>13636</v>
      </c>
      <c r="B197" s="293" t="s">
        <v>13637</v>
      </c>
      <c r="C197" s="293">
        <v>1</v>
      </c>
    </row>
    <row r="198" spans="1:3" x14ac:dyDescent="0.35">
      <c r="A198" s="292" t="s">
        <v>13638</v>
      </c>
      <c r="B198" s="293" t="s">
        <v>13639</v>
      </c>
      <c r="C198" s="293">
        <v>0</v>
      </c>
    </row>
    <row r="199" spans="1:3" x14ac:dyDescent="0.35">
      <c r="A199" s="292" t="s">
        <v>13640</v>
      </c>
      <c r="B199" s="293" t="s">
        <v>13641</v>
      </c>
      <c r="C199" s="293">
        <v>0</v>
      </c>
    </row>
    <row r="200" spans="1:3" x14ac:dyDescent="0.35">
      <c r="A200" s="292" t="s">
        <v>13642</v>
      </c>
      <c r="B200" s="293" t="s">
        <v>13643</v>
      </c>
      <c r="C200" s="293">
        <v>0</v>
      </c>
    </row>
    <row r="201" spans="1:3" x14ac:dyDescent="0.35">
      <c r="A201" s="292" t="s">
        <v>13644</v>
      </c>
      <c r="B201" s="293" t="s">
        <v>13645</v>
      </c>
      <c r="C201" s="293">
        <v>1</v>
      </c>
    </row>
    <row r="202" spans="1:3" x14ac:dyDescent="0.35">
      <c r="A202" s="292" t="s">
        <v>13646</v>
      </c>
      <c r="B202" s="293" t="s">
        <v>13647</v>
      </c>
      <c r="C202" s="293">
        <v>0</v>
      </c>
    </row>
    <row r="203" spans="1:3" x14ac:dyDescent="0.35">
      <c r="A203" s="292" t="s">
        <v>76</v>
      </c>
      <c r="B203" s="293" t="s">
        <v>13648</v>
      </c>
      <c r="C203" s="293">
        <v>0</v>
      </c>
    </row>
    <row r="204" spans="1:3" x14ac:dyDescent="0.35">
      <c r="A204" s="292" t="s">
        <v>13649</v>
      </c>
      <c r="B204" s="293" t="s">
        <v>13650</v>
      </c>
      <c r="C204" s="293">
        <v>0</v>
      </c>
    </row>
    <row r="205" spans="1:3" x14ac:dyDescent="0.35">
      <c r="A205" s="292" t="s">
        <v>13651</v>
      </c>
      <c r="B205" s="293" t="s">
        <v>13652</v>
      </c>
      <c r="C205" s="293">
        <v>0</v>
      </c>
    </row>
    <row r="206" spans="1:3" x14ac:dyDescent="0.35">
      <c r="A206" s="292" t="s">
        <v>13653</v>
      </c>
      <c r="B206" s="293" t="s">
        <v>13654</v>
      </c>
      <c r="C206" s="293">
        <v>0</v>
      </c>
    </row>
    <row r="207" spans="1:3" x14ac:dyDescent="0.35">
      <c r="A207" s="292" t="s">
        <v>13655</v>
      </c>
      <c r="B207" s="293" t="s">
        <v>13656</v>
      </c>
      <c r="C207" s="293">
        <v>0</v>
      </c>
    </row>
    <row r="208" spans="1:3" x14ac:dyDescent="0.35">
      <c r="A208" s="292" t="s">
        <v>13657</v>
      </c>
      <c r="B208" s="293" t="s">
        <v>13658</v>
      </c>
      <c r="C208" s="293">
        <v>0</v>
      </c>
    </row>
    <row r="209" spans="1:3" x14ac:dyDescent="0.35">
      <c r="A209" s="292" t="s">
        <v>13659</v>
      </c>
      <c r="B209" s="293" t="s">
        <v>13660</v>
      </c>
      <c r="C209" s="293">
        <v>0</v>
      </c>
    </row>
    <row r="210" spans="1:3" x14ac:dyDescent="0.35">
      <c r="A210" s="292" t="s">
        <v>13661</v>
      </c>
      <c r="B210" s="293" t="s">
        <v>13662</v>
      </c>
      <c r="C210" s="293">
        <v>0</v>
      </c>
    </row>
    <row r="211" spans="1:3" x14ac:dyDescent="0.35">
      <c r="A211" s="292" t="s">
        <v>13663</v>
      </c>
      <c r="B211" s="293" t="s">
        <v>13664</v>
      </c>
      <c r="C211" s="293">
        <v>0</v>
      </c>
    </row>
    <row r="212" spans="1:3" x14ac:dyDescent="0.35">
      <c r="A212" s="292" t="s">
        <v>13665</v>
      </c>
      <c r="B212" s="293" t="s">
        <v>13666</v>
      </c>
      <c r="C212" s="293">
        <v>0</v>
      </c>
    </row>
    <row r="213" spans="1:3" x14ac:dyDescent="0.35">
      <c r="A213" s="292" t="s">
        <v>13667</v>
      </c>
      <c r="B213" s="293" t="s">
        <v>13668</v>
      </c>
      <c r="C213" s="293">
        <v>0</v>
      </c>
    </row>
    <row r="214" spans="1:3" x14ac:dyDescent="0.35">
      <c r="A214" s="292" t="s">
        <v>13669</v>
      </c>
      <c r="B214" s="293" t="s">
        <v>13670</v>
      </c>
      <c r="C214" s="293">
        <v>0</v>
      </c>
    </row>
    <row r="215" spans="1:3" x14ac:dyDescent="0.35">
      <c r="A215" s="292" t="s">
        <v>13671</v>
      </c>
      <c r="B215" s="293" t="s">
        <v>13672</v>
      </c>
      <c r="C215" s="293">
        <v>0</v>
      </c>
    </row>
    <row r="216" spans="1:3" x14ac:dyDescent="0.35">
      <c r="A216" s="292" t="s">
        <v>13673</v>
      </c>
      <c r="B216" s="293" t="s">
        <v>13674</v>
      </c>
      <c r="C216" s="293">
        <v>0</v>
      </c>
    </row>
    <row r="217" spans="1:3" x14ac:dyDescent="0.35">
      <c r="A217" s="292" t="s">
        <v>13675</v>
      </c>
      <c r="B217" s="293" t="s">
        <v>13676</v>
      </c>
      <c r="C217" s="293">
        <v>0</v>
      </c>
    </row>
    <row r="218" spans="1:3" x14ac:dyDescent="0.35">
      <c r="A218" s="292" t="s">
        <v>13677</v>
      </c>
      <c r="B218" s="293" t="s">
        <v>13678</v>
      </c>
      <c r="C218" s="293">
        <v>0</v>
      </c>
    </row>
    <row r="219" spans="1:3" x14ac:dyDescent="0.35">
      <c r="A219" s="292" t="s">
        <v>13679</v>
      </c>
      <c r="B219" s="293" t="s">
        <v>13680</v>
      </c>
      <c r="C219" s="293">
        <v>0</v>
      </c>
    </row>
    <row r="220" spans="1:3" x14ac:dyDescent="0.35">
      <c r="A220" s="292" t="s">
        <v>13681</v>
      </c>
      <c r="B220" s="293" t="s">
        <v>13682</v>
      </c>
      <c r="C220" s="293">
        <v>0</v>
      </c>
    </row>
    <row r="221" spans="1:3" x14ac:dyDescent="0.35">
      <c r="A221" s="292" t="s">
        <v>13683</v>
      </c>
      <c r="B221" s="293" t="s">
        <v>13684</v>
      </c>
      <c r="C221" s="293">
        <v>0</v>
      </c>
    </row>
    <row r="222" spans="1:3" x14ac:dyDescent="0.35">
      <c r="A222" s="292" t="s">
        <v>13685</v>
      </c>
      <c r="B222" s="293" t="s">
        <v>13686</v>
      </c>
      <c r="C222" s="293">
        <v>0</v>
      </c>
    </row>
    <row r="223" spans="1:3" x14ac:dyDescent="0.35">
      <c r="A223" s="292" t="s">
        <v>13687</v>
      </c>
      <c r="B223" s="293" t="s">
        <v>13688</v>
      </c>
      <c r="C223" s="293">
        <v>0</v>
      </c>
    </row>
    <row r="224" spans="1:3" x14ac:dyDescent="0.35">
      <c r="A224" s="292" t="s">
        <v>13689</v>
      </c>
      <c r="B224" s="293" t="s">
        <v>13690</v>
      </c>
      <c r="C224" s="293">
        <v>0</v>
      </c>
    </row>
    <row r="225" spans="1:3" x14ac:dyDescent="0.35">
      <c r="A225" s="292" t="s">
        <v>13691</v>
      </c>
      <c r="B225" s="293" t="s">
        <v>13692</v>
      </c>
      <c r="C225" s="293">
        <v>0</v>
      </c>
    </row>
    <row r="226" spans="1:3" x14ac:dyDescent="0.35">
      <c r="A226" s="292" t="s">
        <v>13693</v>
      </c>
      <c r="B226" s="293" t="s">
        <v>13694</v>
      </c>
      <c r="C226" s="293">
        <v>0</v>
      </c>
    </row>
    <row r="227" spans="1:3" x14ac:dyDescent="0.35">
      <c r="A227" s="292" t="s">
        <v>13695</v>
      </c>
      <c r="B227" s="293" t="s">
        <v>13696</v>
      </c>
      <c r="C227" s="293">
        <v>0</v>
      </c>
    </row>
    <row r="228" spans="1:3" x14ac:dyDescent="0.35">
      <c r="A228" s="292" t="s">
        <v>13697</v>
      </c>
      <c r="B228" s="293" t="s">
        <v>13698</v>
      </c>
      <c r="C228" s="293">
        <v>0</v>
      </c>
    </row>
    <row r="229" spans="1:3" x14ac:dyDescent="0.35">
      <c r="A229" s="292" t="s">
        <v>13699</v>
      </c>
      <c r="B229" s="293" t="s">
        <v>13700</v>
      </c>
      <c r="C229" s="293">
        <v>0</v>
      </c>
    </row>
    <row r="230" spans="1:3" x14ac:dyDescent="0.35">
      <c r="A230" s="292" t="s">
        <v>13701</v>
      </c>
      <c r="B230" s="293" t="s">
        <v>13702</v>
      </c>
      <c r="C230" s="293">
        <v>0</v>
      </c>
    </row>
    <row r="231" spans="1:3" x14ac:dyDescent="0.35">
      <c r="A231" s="292" t="s">
        <v>13703</v>
      </c>
      <c r="B231" s="293" t="s">
        <v>13704</v>
      </c>
      <c r="C231" s="293">
        <v>0</v>
      </c>
    </row>
    <row r="232" spans="1:3" x14ac:dyDescent="0.35">
      <c r="A232" s="292" t="s">
        <v>13705</v>
      </c>
      <c r="B232" s="293" t="s">
        <v>13706</v>
      </c>
      <c r="C232" s="293">
        <v>0</v>
      </c>
    </row>
    <row r="233" spans="1:3" x14ac:dyDescent="0.35">
      <c r="A233" s="292" t="s">
        <v>13707</v>
      </c>
      <c r="B233" s="293" t="s">
        <v>13708</v>
      </c>
      <c r="C233" s="293">
        <v>0</v>
      </c>
    </row>
    <row r="234" spans="1:3" x14ac:dyDescent="0.35">
      <c r="A234" s="292" t="s">
        <v>13709</v>
      </c>
      <c r="B234" s="293" t="s">
        <v>13710</v>
      </c>
      <c r="C234" s="293">
        <v>0</v>
      </c>
    </row>
    <row r="235" spans="1:3" x14ac:dyDescent="0.35">
      <c r="A235" s="292" t="s">
        <v>13711</v>
      </c>
      <c r="B235" s="293" t="s">
        <v>13712</v>
      </c>
      <c r="C235" s="293">
        <v>0</v>
      </c>
    </row>
    <row r="236" spans="1:3" x14ac:dyDescent="0.35">
      <c r="A236" s="292" t="s">
        <v>13713</v>
      </c>
      <c r="B236" s="293" t="s">
        <v>13714</v>
      </c>
      <c r="C236" s="293">
        <v>0</v>
      </c>
    </row>
    <row r="237" spans="1:3" x14ac:dyDescent="0.35">
      <c r="A237" s="292" t="s">
        <v>13715</v>
      </c>
      <c r="B237" s="293" t="s">
        <v>13716</v>
      </c>
      <c r="C237" s="293">
        <v>0</v>
      </c>
    </row>
    <row r="238" spans="1:3" x14ac:dyDescent="0.35">
      <c r="A238" s="292" t="s">
        <v>13717</v>
      </c>
      <c r="B238" s="293" t="s">
        <v>13718</v>
      </c>
      <c r="C238" s="293">
        <v>0</v>
      </c>
    </row>
    <row r="239" spans="1:3" x14ac:dyDescent="0.35">
      <c r="A239" s="292" t="s">
        <v>13719</v>
      </c>
      <c r="B239" s="293" t="s">
        <v>13720</v>
      </c>
      <c r="C239" s="293">
        <v>0</v>
      </c>
    </row>
    <row r="240" spans="1:3" x14ac:dyDescent="0.35">
      <c r="A240" s="292" t="s">
        <v>13721</v>
      </c>
      <c r="B240" s="293" t="s">
        <v>13722</v>
      </c>
      <c r="C240" s="293">
        <v>0</v>
      </c>
    </row>
    <row r="241" spans="1:3" x14ac:dyDescent="0.35">
      <c r="A241" s="292" t="s">
        <v>13723</v>
      </c>
      <c r="B241" s="293" t="s">
        <v>13724</v>
      </c>
      <c r="C241" s="293">
        <v>0</v>
      </c>
    </row>
    <row r="242" spans="1:3" x14ac:dyDescent="0.35">
      <c r="A242" s="292" t="s">
        <v>13725</v>
      </c>
      <c r="B242" s="293" t="s">
        <v>13726</v>
      </c>
      <c r="C242" s="293">
        <v>0</v>
      </c>
    </row>
    <row r="243" spans="1:3" x14ac:dyDescent="0.35">
      <c r="A243" s="292" t="s">
        <v>13727</v>
      </c>
      <c r="B243" s="293" t="s">
        <v>13728</v>
      </c>
      <c r="C243" s="293">
        <v>0</v>
      </c>
    </row>
    <row r="244" spans="1:3" x14ac:dyDescent="0.35">
      <c r="A244" s="292" t="s">
        <v>13729</v>
      </c>
      <c r="B244" s="293" t="s">
        <v>13730</v>
      </c>
      <c r="C244" s="293">
        <v>0</v>
      </c>
    </row>
    <row r="245" spans="1:3" x14ac:dyDescent="0.35">
      <c r="A245" s="292" t="s">
        <v>13731</v>
      </c>
      <c r="B245" s="293" t="s">
        <v>13732</v>
      </c>
      <c r="C245" s="293">
        <v>0</v>
      </c>
    </row>
    <row r="246" spans="1:3" x14ac:dyDescent="0.35">
      <c r="A246" s="292" t="s">
        <v>13733</v>
      </c>
      <c r="B246" s="293" t="s">
        <v>13734</v>
      </c>
      <c r="C246" s="293">
        <v>0</v>
      </c>
    </row>
    <row r="247" spans="1:3" x14ac:dyDescent="0.35">
      <c r="A247" s="292" t="s">
        <v>13735</v>
      </c>
      <c r="B247" s="293" t="s">
        <v>13736</v>
      </c>
      <c r="C247" s="293">
        <v>0</v>
      </c>
    </row>
    <row r="248" spans="1:3" x14ac:dyDescent="0.35">
      <c r="A248" s="292" t="s">
        <v>13737</v>
      </c>
      <c r="B248" s="293" t="s">
        <v>13738</v>
      </c>
      <c r="C248" s="293">
        <v>0</v>
      </c>
    </row>
    <row r="249" spans="1:3" x14ac:dyDescent="0.35">
      <c r="A249" s="292" t="s">
        <v>13739</v>
      </c>
      <c r="B249" s="293" t="s">
        <v>13740</v>
      </c>
      <c r="C249" s="293">
        <v>0</v>
      </c>
    </row>
    <row r="250" spans="1:3" x14ac:dyDescent="0.35">
      <c r="A250" s="292" t="s">
        <v>13741</v>
      </c>
      <c r="B250" s="293" t="s">
        <v>13742</v>
      </c>
      <c r="C250" s="293">
        <v>0</v>
      </c>
    </row>
    <row r="251" spans="1:3" x14ac:dyDescent="0.35">
      <c r="A251" s="292" t="s">
        <v>13743</v>
      </c>
      <c r="B251" s="293" t="s">
        <v>13744</v>
      </c>
      <c r="C251" s="293">
        <v>0</v>
      </c>
    </row>
    <row r="252" spans="1:3" x14ac:dyDescent="0.35">
      <c r="A252" s="292" t="s">
        <v>13745</v>
      </c>
      <c r="B252" s="293" t="s">
        <v>13746</v>
      </c>
      <c r="C252" s="293">
        <v>0</v>
      </c>
    </row>
    <row r="253" spans="1:3" x14ac:dyDescent="0.35">
      <c r="A253" s="292" t="s">
        <v>13747</v>
      </c>
      <c r="B253" s="293" t="s">
        <v>13748</v>
      </c>
      <c r="C253" s="293">
        <v>0</v>
      </c>
    </row>
    <row r="254" spans="1:3" x14ac:dyDescent="0.35">
      <c r="A254" s="292" t="s">
        <v>13749</v>
      </c>
      <c r="B254" s="293" t="s">
        <v>13746</v>
      </c>
      <c r="C254" s="293">
        <v>0</v>
      </c>
    </row>
    <row r="255" spans="1:3" x14ac:dyDescent="0.35">
      <c r="A255" s="292" t="s">
        <v>13750</v>
      </c>
      <c r="B255" s="293" t="s">
        <v>13751</v>
      </c>
      <c r="C255" s="293">
        <v>0</v>
      </c>
    </row>
    <row r="256" spans="1:3" x14ac:dyDescent="0.35">
      <c r="A256" s="292" t="s">
        <v>13752</v>
      </c>
      <c r="B256" s="293" t="s">
        <v>13753</v>
      </c>
      <c r="C256" s="293">
        <v>0</v>
      </c>
    </row>
    <row r="257" spans="1:3" x14ac:dyDescent="0.35">
      <c r="A257" s="292" t="s">
        <v>13754</v>
      </c>
      <c r="B257" s="293" t="s">
        <v>13754</v>
      </c>
      <c r="C257" s="293">
        <v>0</v>
      </c>
    </row>
    <row r="258" spans="1:3" x14ac:dyDescent="0.35">
      <c r="A258" s="292" t="s">
        <v>13754</v>
      </c>
      <c r="B258" s="293" t="s">
        <v>13755</v>
      </c>
      <c r="C258" s="293">
        <v>0</v>
      </c>
    </row>
    <row r="259" spans="1:3" x14ac:dyDescent="0.35">
      <c r="A259" s="292" t="s">
        <v>13756</v>
      </c>
      <c r="B259" s="293" t="s">
        <v>13757</v>
      </c>
      <c r="C259" s="293">
        <v>1</v>
      </c>
    </row>
    <row r="260" spans="1:3" x14ac:dyDescent="0.35">
      <c r="A260" s="292" t="s">
        <v>13758</v>
      </c>
      <c r="B260" s="293" t="s">
        <v>13759</v>
      </c>
      <c r="C260" s="293">
        <v>0</v>
      </c>
    </row>
    <row r="261" spans="1:3" x14ac:dyDescent="0.35">
      <c r="A261" s="292" t="s">
        <v>13760</v>
      </c>
      <c r="B261" s="293" t="s">
        <v>13761</v>
      </c>
      <c r="C261" s="293">
        <v>0</v>
      </c>
    </row>
    <row r="262" spans="1:3" x14ac:dyDescent="0.35">
      <c r="A262" s="292" t="s">
        <v>13762</v>
      </c>
      <c r="B262" s="293" t="s">
        <v>13763</v>
      </c>
      <c r="C262" s="293">
        <v>0</v>
      </c>
    </row>
    <row r="263" spans="1:3" x14ac:dyDescent="0.35">
      <c r="A263" s="292" t="s">
        <v>13764</v>
      </c>
      <c r="B263" s="293" t="s">
        <v>13765</v>
      </c>
      <c r="C263" s="293">
        <v>0</v>
      </c>
    </row>
    <row r="264" spans="1:3" x14ac:dyDescent="0.35">
      <c r="A264" s="292" t="s">
        <v>13766</v>
      </c>
      <c r="B264" s="293" t="s">
        <v>13767</v>
      </c>
      <c r="C264" s="293">
        <v>0</v>
      </c>
    </row>
    <row r="265" spans="1:3" x14ac:dyDescent="0.35">
      <c r="A265" s="292" t="s">
        <v>13768</v>
      </c>
      <c r="B265" s="293" t="s">
        <v>13769</v>
      </c>
      <c r="C265" s="293">
        <v>0</v>
      </c>
    </row>
    <row r="266" spans="1:3" x14ac:dyDescent="0.35">
      <c r="A266" s="292" t="s">
        <v>13770</v>
      </c>
      <c r="B266" s="293" t="s">
        <v>13771</v>
      </c>
      <c r="C266" s="293">
        <v>1</v>
      </c>
    </row>
    <row r="267" spans="1:3" x14ac:dyDescent="0.35">
      <c r="A267" s="292" t="s">
        <v>13772</v>
      </c>
      <c r="B267" s="293" t="s">
        <v>13773</v>
      </c>
      <c r="C267" s="293">
        <v>0</v>
      </c>
    </row>
    <row r="268" spans="1:3" x14ac:dyDescent="0.35">
      <c r="A268" s="292" t="s">
        <v>13774</v>
      </c>
      <c r="B268" s="293" t="s">
        <v>13775</v>
      </c>
      <c r="C268" s="293">
        <v>0</v>
      </c>
    </row>
    <row r="269" spans="1:3" x14ac:dyDescent="0.35">
      <c r="A269" s="292" t="s">
        <v>13776</v>
      </c>
      <c r="B269" s="293" t="s">
        <v>13777</v>
      </c>
      <c r="C269" s="293">
        <v>0</v>
      </c>
    </row>
    <row r="270" spans="1:3" x14ac:dyDescent="0.35">
      <c r="A270" s="292" t="s">
        <v>13778</v>
      </c>
      <c r="B270" s="293" t="s">
        <v>13779</v>
      </c>
      <c r="C270" s="293">
        <v>0</v>
      </c>
    </row>
    <row r="271" spans="1:3" x14ac:dyDescent="0.35">
      <c r="A271" s="292" t="s">
        <v>2153</v>
      </c>
      <c r="B271" s="293" t="s">
        <v>13780</v>
      </c>
      <c r="C271" s="293">
        <v>0</v>
      </c>
    </row>
    <row r="272" spans="1:3" x14ac:dyDescent="0.35">
      <c r="A272" s="292" t="s">
        <v>13781</v>
      </c>
      <c r="B272" s="293" t="s">
        <v>13782</v>
      </c>
      <c r="C272" s="293">
        <v>0</v>
      </c>
    </row>
    <row r="273" spans="1:3" x14ac:dyDescent="0.35">
      <c r="A273" s="292" t="s">
        <v>13783</v>
      </c>
      <c r="B273" s="293" t="s">
        <v>13784</v>
      </c>
      <c r="C273" s="293">
        <v>0</v>
      </c>
    </row>
    <row r="274" spans="1:3" x14ac:dyDescent="0.35">
      <c r="A274" s="292" t="s">
        <v>13785</v>
      </c>
      <c r="B274" s="293" t="s">
        <v>13786</v>
      </c>
      <c r="C274" s="293">
        <v>0</v>
      </c>
    </row>
    <row r="275" spans="1:3" x14ac:dyDescent="0.35">
      <c r="A275" s="292" t="s">
        <v>13787</v>
      </c>
      <c r="B275" s="293" t="s">
        <v>13788</v>
      </c>
      <c r="C275" s="293">
        <v>0</v>
      </c>
    </row>
    <row r="276" spans="1:3" x14ac:dyDescent="0.35">
      <c r="A276" s="292" t="s">
        <v>13789</v>
      </c>
      <c r="B276" s="293" t="s">
        <v>13790</v>
      </c>
      <c r="C276" s="293">
        <v>0</v>
      </c>
    </row>
    <row r="277" spans="1:3" x14ac:dyDescent="0.35">
      <c r="A277" s="292" t="s">
        <v>13791</v>
      </c>
      <c r="B277" s="293" t="s">
        <v>13792</v>
      </c>
      <c r="C277" s="293">
        <v>0</v>
      </c>
    </row>
    <row r="278" spans="1:3" x14ac:dyDescent="0.35">
      <c r="A278" s="292" t="s">
        <v>13793</v>
      </c>
      <c r="B278" s="293" t="s">
        <v>13794</v>
      </c>
      <c r="C278" s="293">
        <v>0</v>
      </c>
    </row>
    <row r="279" spans="1:3" x14ac:dyDescent="0.35">
      <c r="A279" s="292" t="s">
        <v>13795</v>
      </c>
      <c r="B279" s="293" t="s">
        <v>13796</v>
      </c>
      <c r="C279" s="293">
        <v>0</v>
      </c>
    </row>
    <row r="280" spans="1:3" x14ac:dyDescent="0.35">
      <c r="A280" s="292" t="s">
        <v>13797</v>
      </c>
      <c r="B280" s="293" t="s">
        <v>13797</v>
      </c>
      <c r="C280" s="293">
        <v>0</v>
      </c>
    </row>
    <row r="281" spans="1:3" x14ac:dyDescent="0.35">
      <c r="A281" s="292" t="s">
        <v>13798</v>
      </c>
      <c r="B281" s="293" t="s">
        <v>13799</v>
      </c>
      <c r="C281" s="293">
        <v>0</v>
      </c>
    </row>
    <row r="282" spans="1:3" x14ac:dyDescent="0.35">
      <c r="A282" s="292" t="s">
        <v>13800</v>
      </c>
      <c r="B282" s="293" t="s">
        <v>13801</v>
      </c>
      <c r="C282" s="293">
        <v>0</v>
      </c>
    </row>
    <row r="283" spans="1:3" x14ac:dyDescent="0.35">
      <c r="A283" s="292" t="s">
        <v>13802</v>
      </c>
      <c r="B283" s="293" t="s">
        <v>13803</v>
      </c>
      <c r="C283" s="293">
        <v>0</v>
      </c>
    </row>
    <row r="284" spans="1:3" x14ac:dyDescent="0.35">
      <c r="A284" s="292" t="s">
        <v>13804</v>
      </c>
      <c r="B284" s="293" t="s">
        <v>13805</v>
      </c>
      <c r="C284" s="293">
        <v>0</v>
      </c>
    </row>
    <row r="285" spans="1:3" x14ac:dyDescent="0.35">
      <c r="A285" s="292" t="s">
        <v>13806</v>
      </c>
      <c r="B285" s="293" t="s">
        <v>13807</v>
      </c>
      <c r="C285" s="293">
        <v>0</v>
      </c>
    </row>
    <row r="286" spans="1:3" x14ac:dyDescent="0.35">
      <c r="A286" s="292" t="s">
        <v>13808</v>
      </c>
      <c r="B286" s="293" t="s">
        <v>13809</v>
      </c>
      <c r="C286" s="293">
        <v>0</v>
      </c>
    </row>
    <row r="287" spans="1:3" x14ac:dyDescent="0.35">
      <c r="A287" s="292" t="s">
        <v>13810</v>
      </c>
      <c r="B287" s="293" t="s">
        <v>13811</v>
      </c>
      <c r="C287" s="293">
        <v>0</v>
      </c>
    </row>
    <row r="288" spans="1:3" x14ac:dyDescent="0.35">
      <c r="A288" s="292" t="s">
        <v>13812</v>
      </c>
      <c r="B288" s="293" t="s">
        <v>13813</v>
      </c>
      <c r="C288" s="293">
        <v>1</v>
      </c>
    </row>
    <row r="289" spans="1:3" x14ac:dyDescent="0.35">
      <c r="A289" s="292" t="s">
        <v>13814</v>
      </c>
      <c r="B289" s="293" t="s">
        <v>13815</v>
      </c>
      <c r="C289" s="293">
        <v>0</v>
      </c>
    </row>
    <row r="290" spans="1:3" x14ac:dyDescent="0.35">
      <c r="A290" s="292" t="s">
        <v>13816</v>
      </c>
      <c r="B290" s="293" t="s">
        <v>13817</v>
      </c>
      <c r="C290" s="293">
        <v>1</v>
      </c>
    </row>
    <row r="291" spans="1:3" x14ac:dyDescent="0.35">
      <c r="A291" s="292" t="s">
        <v>377</v>
      </c>
      <c r="B291" s="293" t="s">
        <v>13818</v>
      </c>
      <c r="C291" s="293">
        <v>1</v>
      </c>
    </row>
    <row r="292" spans="1:3" x14ac:dyDescent="0.35">
      <c r="A292" s="292" t="s">
        <v>13819</v>
      </c>
      <c r="B292" s="293" t="s">
        <v>13820</v>
      </c>
      <c r="C292" s="293">
        <v>0</v>
      </c>
    </row>
    <row r="293" spans="1:3" x14ac:dyDescent="0.35">
      <c r="A293" s="292" t="s">
        <v>13821</v>
      </c>
      <c r="B293" s="293" t="s">
        <v>13822</v>
      </c>
      <c r="C293" s="293">
        <v>0</v>
      </c>
    </row>
    <row r="294" spans="1:3" x14ac:dyDescent="0.35">
      <c r="A294" s="292" t="s">
        <v>13823</v>
      </c>
      <c r="B294" s="293" t="s">
        <v>13824</v>
      </c>
      <c r="C294" s="293">
        <v>0</v>
      </c>
    </row>
    <row r="295" spans="1:3" x14ac:dyDescent="0.35">
      <c r="A295" s="292" t="s">
        <v>13825</v>
      </c>
      <c r="B295" s="293" t="s">
        <v>13826</v>
      </c>
      <c r="C295" s="293">
        <v>0</v>
      </c>
    </row>
    <row r="296" spans="1:3" x14ac:dyDescent="0.35">
      <c r="A296" s="292" t="s">
        <v>13827</v>
      </c>
      <c r="B296" s="293" t="s">
        <v>13828</v>
      </c>
      <c r="C296" s="293">
        <v>0</v>
      </c>
    </row>
    <row r="297" spans="1:3" x14ac:dyDescent="0.35">
      <c r="A297" s="292" t="s">
        <v>13829</v>
      </c>
      <c r="B297" s="293" t="s">
        <v>13830</v>
      </c>
      <c r="C297" s="293">
        <v>0</v>
      </c>
    </row>
    <row r="298" spans="1:3" x14ac:dyDescent="0.35">
      <c r="A298" s="292" t="s">
        <v>13831</v>
      </c>
      <c r="B298" s="293" t="s">
        <v>13832</v>
      </c>
      <c r="C298" s="293">
        <v>0</v>
      </c>
    </row>
    <row r="299" spans="1:3" x14ac:dyDescent="0.35">
      <c r="A299" s="292" t="s">
        <v>13833</v>
      </c>
      <c r="B299" s="293" t="s">
        <v>13834</v>
      </c>
      <c r="C299" s="293">
        <v>0</v>
      </c>
    </row>
    <row r="300" spans="1:3" x14ac:dyDescent="0.35">
      <c r="A300" s="292" t="s">
        <v>70</v>
      </c>
      <c r="B300" s="293" t="s">
        <v>13835</v>
      </c>
      <c r="C300" s="293">
        <v>0</v>
      </c>
    </row>
    <row r="301" spans="1:3" x14ac:dyDescent="0.35">
      <c r="A301" s="292" t="s">
        <v>13836</v>
      </c>
      <c r="B301" s="293" t="s">
        <v>13837</v>
      </c>
      <c r="C301" s="293">
        <v>0</v>
      </c>
    </row>
    <row r="302" spans="1:3" x14ac:dyDescent="0.35">
      <c r="A302" s="292" t="s">
        <v>13838</v>
      </c>
      <c r="B302" s="293" t="s">
        <v>13839</v>
      </c>
      <c r="C302" s="293">
        <v>0</v>
      </c>
    </row>
    <row r="303" spans="1:3" x14ac:dyDescent="0.35">
      <c r="A303" s="292" t="s">
        <v>13840</v>
      </c>
      <c r="B303" s="293" t="s">
        <v>13841</v>
      </c>
      <c r="C303" s="293">
        <v>0</v>
      </c>
    </row>
    <row r="304" spans="1:3" x14ac:dyDescent="0.35">
      <c r="A304" s="292" t="s">
        <v>13842</v>
      </c>
      <c r="B304" s="293" t="s">
        <v>13843</v>
      </c>
      <c r="C304" s="293">
        <v>0</v>
      </c>
    </row>
    <row r="305" spans="1:3" x14ac:dyDescent="0.35">
      <c r="A305" s="292" t="s">
        <v>13844</v>
      </c>
      <c r="B305" s="293" t="s">
        <v>13845</v>
      </c>
      <c r="C305" s="293">
        <v>0</v>
      </c>
    </row>
    <row r="306" spans="1:3" x14ac:dyDescent="0.35">
      <c r="A306" s="292" t="s">
        <v>13846</v>
      </c>
      <c r="B306" s="293" t="s">
        <v>13847</v>
      </c>
      <c r="C306" s="293">
        <v>0</v>
      </c>
    </row>
    <row r="307" spans="1:3" x14ac:dyDescent="0.35">
      <c r="A307" s="292" t="s">
        <v>13848</v>
      </c>
      <c r="B307" s="293" t="s">
        <v>13849</v>
      </c>
      <c r="C307" s="293">
        <v>0</v>
      </c>
    </row>
    <row r="308" spans="1:3" x14ac:dyDescent="0.35">
      <c r="A308" s="292" t="s">
        <v>13850</v>
      </c>
      <c r="B308" s="293" t="s">
        <v>13851</v>
      </c>
      <c r="C308" s="293">
        <v>0</v>
      </c>
    </row>
    <row r="309" spans="1:3" x14ac:dyDescent="0.35">
      <c r="A309" s="292" t="s">
        <v>13852</v>
      </c>
      <c r="B309" s="293" t="s">
        <v>13853</v>
      </c>
      <c r="C309" s="293">
        <v>0</v>
      </c>
    </row>
    <row r="310" spans="1:3" x14ac:dyDescent="0.35">
      <c r="A310" s="292" t="s">
        <v>13854</v>
      </c>
      <c r="B310" s="293" t="s">
        <v>13855</v>
      </c>
      <c r="C310" s="293">
        <v>0</v>
      </c>
    </row>
    <row r="311" spans="1:3" x14ac:dyDescent="0.35">
      <c r="A311" s="292" t="s">
        <v>13856</v>
      </c>
      <c r="B311" s="293" t="s">
        <v>13857</v>
      </c>
      <c r="C311" s="293">
        <v>0</v>
      </c>
    </row>
    <row r="312" spans="1:3" x14ac:dyDescent="0.35">
      <c r="A312" s="292" t="s">
        <v>13858</v>
      </c>
      <c r="B312" s="293" t="s">
        <v>13859</v>
      </c>
      <c r="C312" s="293">
        <v>0</v>
      </c>
    </row>
    <row r="313" spans="1:3" x14ac:dyDescent="0.35">
      <c r="A313" s="292" t="s">
        <v>305</v>
      </c>
      <c r="B313" s="293" t="s">
        <v>13860</v>
      </c>
      <c r="C313" s="293">
        <v>1</v>
      </c>
    </row>
    <row r="314" spans="1:3" x14ac:dyDescent="0.35">
      <c r="A314" s="292" t="s">
        <v>13861</v>
      </c>
      <c r="B314" s="293" t="s">
        <v>13862</v>
      </c>
      <c r="C314" s="293">
        <v>0</v>
      </c>
    </row>
    <row r="315" spans="1:3" x14ac:dyDescent="0.35">
      <c r="A315" s="292" t="s">
        <v>86</v>
      </c>
      <c r="B315" s="293" t="s">
        <v>13863</v>
      </c>
      <c r="C315" s="293">
        <v>1</v>
      </c>
    </row>
    <row r="316" spans="1:3" x14ac:dyDescent="0.35">
      <c r="A316" s="292" t="s">
        <v>13864</v>
      </c>
      <c r="B316" s="293" t="s">
        <v>13865</v>
      </c>
      <c r="C316" s="293">
        <v>0</v>
      </c>
    </row>
    <row r="317" spans="1:3" x14ac:dyDescent="0.35">
      <c r="A317" s="292" t="s">
        <v>13866</v>
      </c>
      <c r="B317" s="293" t="s">
        <v>13867</v>
      </c>
      <c r="C317" s="293">
        <v>0</v>
      </c>
    </row>
    <row r="318" spans="1:3" x14ac:dyDescent="0.35">
      <c r="A318" s="292" t="s">
        <v>13868</v>
      </c>
      <c r="B318" s="293" t="s">
        <v>13869</v>
      </c>
      <c r="C318" s="293">
        <v>1</v>
      </c>
    </row>
    <row r="319" spans="1:3" x14ac:dyDescent="0.35">
      <c r="A319" s="292" t="s">
        <v>13870</v>
      </c>
      <c r="B319" s="293" t="s">
        <v>13871</v>
      </c>
      <c r="C319" s="293">
        <v>0</v>
      </c>
    </row>
    <row r="320" spans="1:3" x14ac:dyDescent="0.35">
      <c r="A320" s="292" t="s">
        <v>13872</v>
      </c>
      <c r="B320" s="293" t="s">
        <v>13873</v>
      </c>
      <c r="C320" s="293">
        <v>0</v>
      </c>
    </row>
    <row r="321" spans="1:3" x14ac:dyDescent="0.35">
      <c r="A321" s="292" t="s">
        <v>13874</v>
      </c>
      <c r="B321" s="293" t="s">
        <v>13875</v>
      </c>
      <c r="C321" s="293">
        <v>0</v>
      </c>
    </row>
    <row r="322" spans="1:3" x14ac:dyDescent="0.35">
      <c r="A322" s="292" t="s">
        <v>13876</v>
      </c>
      <c r="B322" s="293" t="s">
        <v>13877</v>
      </c>
      <c r="C322" s="293">
        <v>0</v>
      </c>
    </row>
    <row r="323" spans="1:3" x14ac:dyDescent="0.35">
      <c r="A323" s="292" t="s">
        <v>77</v>
      </c>
      <c r="B323" s="293" t="s">
        <v>13878</v>
      </c>
      <c r="C323" s="293">
        <v>1</v>
      </c>
    </row>
    <row r="324" spans="1:3" x14ac:dyDescent="0.35">
      <c r="A324" s="292" t="s">
        <v>13879</v>
      </c>
      <c r="B324" s="293" t="s">
        <v>13880</v>
      </c>
      <c r="C324" s="293">
        <v>1</v>
      </c>
    </row>
    <row r="325" spans="1:3" x14ac:dyDescent="0.35">
      <c r="A325" s="292" t="s">
        <v>13881</v>
      </c>
      <c r="B325" s="293" t="s">
        <v>13882</v>
      </c>
      <c r="C325" s="293">
        <v>0</v>
      </c>
    </row>
    <row r="326" spans="1:3" x14ac:dyDescent="0.35">
      <c r="A326" s="292" t="s">
        <v>1662</v>
      </c>
      <c r="B326" s="293" t="s">
        <v>13883</v>
      </c>
      <c r="C326" s="293">
        <v>1</v>
      </c>
    </row>
    <row r="327" spans="1:3" x14ac:dyDescent="0.35">
      <c r="A327" s="292" t="s">
        <v>13884</v>
      </c>
      <c r="B327" s="293" t="s">
        <v>13885</v>
      </c>
      <c r="C327" s="293">
        <v>0</v>
      </c>
    </row>
    <row r="328" spans="1:3" x14ac:dyDescent="0.35">
      <c r="A328" s="292" t="s">
        <v>13886</v>
      </c>
      <c r="B328" s="293" t="s">
        <v>13887</v>
      </c>
      <c r="C328" s="293">
        <v>0</v>
      </c>
    </row>
    <row r="329" spans="1:3" x14ac:dyDescent="0.35">
      <c r="A329" s="292" t="s">
        <v>13888</v>
      </c>
      <c r="B329" s="293" t="s">
        <v>13889</v>
      </c>
      <c r="C329" s="293">
        <v>0</v>
      </c>
    </row>
    <row r="330" spans="1:3" x14ac:dyDescent="0.35">
      <c r="A330" s="292" t="s">
        <v>13890</v>
      </c>
      <c r="B330" s="293" t="s">
        <v>13891</v>
      </c>
      <c r="C330" s="293">
        <v>0</v>
      </c>
    </row>
    <row r="331" spans="1:3" x14ac:dyDescent="0.35">
      <c r="A331" s="292" t="s">
        <v>13892</v>
      </c>
      <c r="B331" s="293" t="s">
        <v>13893</v>
      </c>
      <c r="C331" s="293">
        <v>0</v>
      </c>
    </row>
    <row r="332" spans="1:3" x14ac:dyDescent="0.35">
      <c r="A332" s="292" t="s">
        <v>13894</v>
      </c>
      <c r="B332" s="293" t="s">
        <v>13895</v>
      </c>
      <c r="C332" s="293">
        <v>0</v>
      </c>
    </row>
    <row r="333" spans="1:3" x14ac:dyDescent="0.35">
      <c r="A333" s="292" t="s">
        <v>13896</v>
      </c>
      <c r="B333" s="293" t="s">
        <v>13897</v>
      </c>
      <c r="C333" s="293">
        <v>1</v>
      </c>
    </row>
    <row r="334" spans="1:3" x14ac:dyDescent="0.35">
      <c r="A334" s="292" t="s">
        <v>13898</v>
      </c>
      <c r="B334" s="293" t="s">
        <v>13899</v>
      </c>
      <c r="C334" s="293">
        <v>1</v>
      </c>
    </row>
    <row r="335" spans="1:3" x14ac:dyDescent="0.35">
      <c r="A335" s="292" t="s">
        <v>82</v>
      </c>
      <c r="B335" s="293" t="s">
        <v>13900</v>
      </c>
      <c r="C335" s="293">
        <v>1</v>
      </c>
    </row>
    <row r="336" spans="1:3" x14ac:dyDescent="0.35">
      <c r="A336" s="292" t="s">
        <v>13901</v>
      </c>
      <c r="B336" s="293" t="s">
        <v>13902</v>
      </c>
      <c r="C336" s="293">
        <v>0</v>
      </c>
    </row>
    <row r="337" spans="1:3" x14ac:dyDescent="0.35">
      <c r="A337" s="292" t="s">
        <v>13903</v>
      </c>
      <c r="B337" s="293" t="s">
        <v>13904</v>
      </c>
      <c r="C337" s="293">
        <v>0</v>
      </c>
    </row>
    <row r="338" spans="1:3" x14ac:dyDescent="0.35">
      <c r="A338" s="292" t="s">
        <v>13905</v>
      </c>
      <c r="B338" s="293" t="s">
        <v>13906</v>
      </c>
      <c r="C338" s="293">
        <v>0</v>
      </c>
    </row>
    <row r="339" spans="1:3" x14ac:dyDescent="0.35">
      <c r="A339" s="292" t="s">
        <v>13907</v>
      </c>
      <c r="B339" s="293" t="s">
        <v>13908</v>
      </c>
      <c r="C339" s="293">
        <v>0</v>
      </c>
    </row>
    <row r="340" spans="1:3" x14ac:dyDescent="0.35">
      <c r="A340" s="292" t="s">
        <v>13909</v>
      </c>
      <c r="B340" s="293" t="s">
        <v>13910</v>
      </c>
      <c r="C340" s="293">
        <v>0</v>
      </c>
    </row>
    <row r="341" spans="1:3" x14ac:dyDescent="0.35">
      <c r="A341" s="292" t="s">
        <v>13911</v>
      </c>
      <c r="B341" s="293" t="s">
        <v>13912</v>
      </c>
      <c r="C341" s="293">
        <v>0</v>
      </c>
    </row>
    <row r="342" spans="1:3" x14ac:dyDescent="0.35">
      <c r="A342" s="292" t="s">
        <v>13913</v>
      </c>
      <c r="B342" s="293" t="s">
        <v>13914</v>
      </c>
      <c r="C342" s="293">
        <v>0</v>
      </c>
    </row>
    <row r="343" spans="1:3" x14ac:dyDescent="0.35">
      <c r="A343" s="292" t="s">
        <v>13915</v>
      </c>
      <c r="B343" s="293" t="s">
        <v>13916</v>
      </c>
      <c r="C343" s="293">
        <v>0</v>
      </c>
    </row>
    <row r="344" spans="1:3" x14ac:dyDescent="0.35">
      <c r="A344" s="292" t="s">
        <v>13917</v>
      </c>
      <c r="B344" s="293" t="s">
        <v>13918</v>
      </c>
      <c r="C344" s="293">
        <v>0</v>
      </c>
    </row>
    <row r="345" spans="1:3" x14ac:dyDescent="0.35">
      <c r="A345" s="292" t="s">
        <v>13919</v>
      </c>
      <c r="B345" s="293" t="s">
        <v>13920</v>
      </c>
      <c r="C345" s="293">
        <v>0</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33AA7-AF92-4084-A8AA-EE92A1B184CB}">
  <sheetPr codeName="Planilha5">
    <tabColor theme="1"/>
  </sheetPr>
  <dimension ref="A1:C345"/>
  <sheetViews>
    <sheetView workbookViewId="0">
      <selection activeCell="E7" sqref="E7"/>
    </sheetView>
  </sheetViews>
  <sheetFormatPr defaultRowHeight="12.5" x14ac:dyDescent="0.25"/>
  <cols>
    <col min="1" max="1" width="11.1796875" customWidth="1"/>
    <col min="2" max="2" width="36.1796875" bestFit="1" customWidth="1"/>
  </cols>
  <sheetData>
    <row r="1" spans="1:3" ht="14.5" x14ac:dyDescent="0.35">
      <c r="A1" s="380" t="s">
        <v>13268</v>
      </c>
      <c r="B1" s="379" t="s">
        <v>13269</v>
      </c>
      <c r="C1" s="379" t="s">
        <v>13270</v>
      </c>
    </row>
    <row r="2" spans="1:3" ht="14.5" x14ac:dyDescent="0.35">
      <c r="A2" s="380" t="s">
        <v>13271</v>
      </c>
      <c r="B2" s="379" t="s">
        <v>13272</v>
      </c>
      <c r="C2" s="379">
        <v>0</v>
      </c>
    </row>
    <row r="3" spans="1:3" ht="14.5" x14ac:dyDescent="0.35">
      <c r="A3" s="380" t="s">
        <v>13273</v>
      </c>
      <c r="B3" s="379" t="s">
        <v>13274</v>
      </c>
      <c r="C3" s="379">
        <v>0</v>
      </c>
    </row>
    <row r="4" spans="1:3" ht="14.5" x14ac:dyDescent="0.35">
      <c r="A4" s="380" t="s">
        <v>13275</v>
      </c>
      <c r="B4" s="379" t="s">
        <v>13275</v>
      </c>
      <c r="C4" s="379">
        <v>0</v>
      </c>
    </row>
    <row r="5" spans="1:3" ht="14.5" x14ac:dyDescent="0.35">
      <c r="A5" s="380" t="s">
        <v>13275</v>
      </c>
      <c r="B5" s="379" t="s">
        <v>13276</v>
      </c>
      <c r="C5" s="379">
        <v>0</v>
      </c>
    </row>
    <row r="6" spans="1:3" ht="14.5" x14ac:dyDescent="0.35">
      <c r="A6" s="380" t="s">
        <v>13277</v>
      </c>
      <c r="B6" s="379" t="s">
        <v>13278</v>
      </c>
      <c r="C6" s="379">
        <v>0</v>
      </c>
    </row>
    <row r="7" spans="1:3" ht="14.5" x14ac:dyDescent="0.35">
      <c r="A7" s="380" t="s">
        <v>13279</v>
      </c>
      <c r="B7" s="379" t="s">
        <v>13280</v>
      </c>
      <c r="C7" s="379">
        <v>0</v>
      </c>
    </row>
    <row r="8" spans="1:3" ht="14.5" x14ac:dyDescent="0.35">
      <c r="A8" s="380" t="s">
        <v>13281</v>
      </c>
      <c r="B8" s="379" t="s">
        <v>13282</v>
      </c>
      <c r="C8" s="379">
        <v>0</v>
      </c>
    </row>
    <row r="9" spans="1:3" ht="14.5" x14ac:dyDescent="0.35">
      <c r="A9" s="380" t="s">
        <v>13283</v>
      </c>
      <c r="B9" s="379" t="s">
        <v>13284</v>
      </c>
      <c r="C9" s="379">
        <v>0</v>
      </c>
    </row>
    <row r="10" spans="1:3" ht="14.5" x14ac:dyDescent="0.35">
      <c r="A10" s="380" t="s">
        <v>13285</v>
      </c>
      <c r="B10" s="379" t="s">
        <v>13286</v>
      </c>
      <c r="C10" s="379">
        <v>0</v>
      </c>
    </row>
    <row r="11" spans="1:3" ht="14.5" x14ac:dyDescent="0.35">
      <c r="A11" s="380" t="s">
        <v>13287</v>
      </c>
      <c r="B11" s="379" t="s">
        <v>13288</v>
      </c>
      <c r="C11" s="379">
        <v>0</v>
      </c>
    </row>
    <row r="12" spans="1:3" ht="14.5" x14ac:dyDescent="0.35">
      <c r="A12" s="380" t="s">
        <v>13289</v>
      </c>
      <c r="B12" s="379" t="s">
        <v>13290</v>
      </c>
      <c r="C12" s="379">
        <v>0</v>
      </c>
    </row>
    <row r="13" spans="1:3" ht="14.5" x14ac:dyDescent="0.35">
      <c r="A13" s="380" t="s">
        <v>13291</v>
      </c>
      <c r="B13" s="379" t="s">
        <v>13292</v>
      </c>
      <c r="C13" s="379">
        <v>0</v>
      </c>
    </row>
    <row r="14" spans="1:3" ht="14.5" x14ac:dyDescent="0.35">
      <c r="A14" s="380" t="s">
        <v>13293</v>
      </c>
      <c r="B14" s="379" t="s">
        <v>13294</v>
      </c>
      <c r="C14" s="379">
        <v>0</v>
      </c>
    </row>
    <row r="15" spans="1:3" ht="14.5" x14ac:dyDescent="0.35">
      <c r="A15" s="380" t="s">
        <v>13295</v>
      </c>
      <c r="B15" s="379" t="s">
        <v>13296</v>
      </c>
      <c r="C15" s="379">
        <v>0</v>
      </c>
    </row>
    <row r="16" spans="1:3" ht="14.5" x14ac:dyDescent="0.35">
      <c r="A16" s="380" t="s">
        <v>13297</v>
      </c>
      <c r="B16" s="379" t="s">
        <v>13298</v>
      </c>
      <c r="C16" s="379">
        <v>0</v>
      </c>
    </row>
    <row r="17" spans="1:3" ht="14.5" x14ac:dyDescent="0.35">
      <c r="A17" s="380" t="s">
        <v>13299</v>
      </c>
      <c r="B17" s="379" t="s">
        <v>13300</v>
      </c>
      <c r="C17" s="379">
        <v>0</v>
      </c>
    </row>
    <row r="18" spans="1:3" ht="14.5" x14ac:dyDescent="0.35">
      <c r="A18" s="380" t="s">
        <v>13301</v>
      </c>
      <c r="B18" s="379" t="s">
        <v>13302</v>
      </c>
      <c r="C18" s="379">
        <v>0</v>
      </c>
    </row>
    <row r="19" spans="1:3" ht="14.5" x14ac:dyDescent="0.35">
      <c r="A19" s="380" t="s">
        <v>13303</v>
      </c>
      <c r="B19" s="379" t="s">
        <v>13304</v>
      </c>
      <c r="C19" s="379">
        <v>0</v>
      </c>
    </row>
    <row r="20" spans="1:3" ht="14.5" x14ac:dyDescent="0.35">
      <c r="A20" s="380" t="s">
        <v>13305</v>
      </c>
      <c r="B20" s="379" t="s">
        <v>13306</v>
      </c>
      <c r="C20" s="379">
        <v>0</v>
      </c>
    </row>
    <row r="21" spans="1:3" ht="14.5" x14ac:dyDescent="0.35">
      <c r="A21" s="380" t="s">
        <v>13307</v>
      </c>
      <c r="B21" s="379" t="s">
        <v>13308</v>
      </c>
      <c r="C21" s="379">
        <v>0</v>
      </c>
    </row>
    <row r="22" spans="1:3" ht="14.5" x14ac:dyDescent="0.35">
      <c r="A22" s="380" t="s">
        <v>13309</v>
      </c>
      <c r="B22" s="379" t="s">
        <v>13309</v>
      </c>
      <c r="C22" s="379">
        <v>0</v>
      </c>
    </row>
    <row r="23" spans="1:3" ht="14.5" x14ac:dyDescent="0.35">
      <c r="A23" s="380" t="s">
        <v>13310</v>
      </c>
      <c r="B23" s="379" t="s">
        <v>13311</v>
      </c>
      <c r="C23" s="379">
        <v>0</v>
      </c>
    </row>
    <row r="24" spans="1:3" ht="14.5" x14ac:dyDescent="0.35">
      <c r="A24" s="380" t="s">
        <v>3594</v>
      </c>
      <c r="B24" s="379" t="s">
        <v>13312</v>
      </c>
      <c r="C24" s="379">
        <v>1</v>
      </c>
    </row>
    <row r="25" spans="1:3" ht="14.5" x14ac:dyDescent="0.35">
      <c r="A25" s="380" t="s">
        <v>13313</v>
      </c>
      <c r="B25" s="379" t="s">
        <v>13314</v>
      </c>
      <c r="C25" s="379">
        <v>0</v>
      </c>
    </row>
    <row r="26" spans="1:3" ht="14.5" x14ac:dyDescent="0.35">
      <c r="A26" s="380" t="s">
        <v>13315</v>
      </c>
      <c r="B26" s="379" t="s">
        <v>13316</v>
      </c>
      <c r="C26" s="379">
        <v>0</v>
      </c>
    </row>
    <row r="27" spans="1:3" ht="14.5" x14ac:dyDescent="0.35">
      <c r="A27" s="380" t="s">
        <v>13317</v>
      </c>
      <c r="B27" s="379" t="s">
        <v>13318</v>
      </c>
      <c r="C27" s="379">
        <v>0</v>
      </c>
    </row>
    <row r="28" spans="1:3" ht="14.5" x14ac:dyDescent="0.35">
      <c r="A28" s="380" t="s">
        <v>13319</v>
      </c>
      <c r="B28" s="379" t="s">
        <v>13320</v>
      </c>
      <c r="C28" s="379">
        <v>0</v>
      </c>
    </row>
    <row r="29" spans="1:3" ht="14.5" x14ac:dyDescent="0.35">
      <c r="A29" s="380" t="s">
        <v>13321</v>
      </c>
      <c r="B29" s="379" t="s">
        <v>13322</v>
      </c>
      <c r="C29" s="379">
        <v>0</v>
      </c>
    </row>
    <row r="30" spans="1:3" ht="14.5" x14ac:dyDescent="0.35">
      <c r="A30" s="380" t="s">
        <v>13323</v>
      </c>
      <c r="B30" s="379" t="s">
        <v>13324</v>
      </c>
      <c r="C30" s="379">
        <v>0</v>
      </c>
    </row>
    <row r="31" spans="1:3" ht="14.5" x14ac:dyDescent="0.35">
      <c r="A31" s="380" t="s">
        <v>84</v>
      </c>
      <c r="B31" s="379" t="s">
        <v>13325</v>
      </c>
      <c r="C31" s="379">
        <v>1</v>
      </c>
    </row>
    <row r="32" spans="1:3" ht="14.5" x14ac:dyDescent="0.35">
      <c r="A32" s="380" t="s">
        <v>95</v>
      </c>
      <c r="B32" s="379" t="s">
        <v>13326</v>
      </c>
      <c r="C32" s="379">
        <v>1</v>
      </c>
    </row>
    <row r="33" spans="1:3" ht="14.5" x14ac:dyDescent="0.35">
      <c r="A33" s="380" t="s">
        <v>13327</v>
      </c>
      <c r="B33" s="379" t="s">
        <v>13328</v>
      </c>
      <c r="C33" s="379">
        <v>1</v>
      </c>
    </row>
    <row r="34" spans="1:3" ht="14.5" x14ac:dyDescent="0.35">
      <c r="A34" s="380" t="s">
        <v>13329</v>
      </c>
      <c r="B34" s="379" t="s">
        <v>13330</v>
      </c>
      <c r="C34" s="379">
        <v>1</v>
      </c>
    </row>
    <row r="35" spans="1:3" ht="14.5" x14ac:dyDescent="0.35">
      <c r="A35" s="380" t="s">
        <v>13331</v>
      </c>
      <c r="B35" s="379" t="s">
        <v>13332</v>
      </c>
      <c r="C35" s="379">
        <v>0</v>
      </c>
    </row>
    <row r="36" spans="1:3" ht="14.5" x14ac:dyDescent="0.35">
      <c r="A36" s="380" t="s">
        <v>13333</v>
      </c>
      <c r="B36" s="379" t="s">
        <v>13334</v>
      </c>
      <c r="C36" s="379">
        <v>0</v>
      </c>
    </row>
    <row r="37" spans="1:3" ht="14.5" x14ac:dyDescent="0.35">
      <c r="A37" s="380" t="s">
        <v>13335</v>
      </c>
      <c r="B37" s="379" t="s">
        <v>13336</v>
      </c>
      <c r="C37" s="379">
        <v>0</v>
      </c>
    </row>
    <row r="38" spans="1:3" ht="14.5" x14ac:dyDescent="0.35">
      <c r="A38" s="380" t="s">
        <v>13337</v>
      </c>
      <c r="B38" s="379" t="s">
        <v>13338</v>
      </c>
      <c r="C38" s="379">
        <v>0</v>
      </c>
    </row>
    <row r="39" spans="1:3" ht="14.5" x14ac:dyDescent="0.35">
      <c r="A39" s="380" t="s">
        <v>13339</v>
      </c>
      <c r="B39" s="379" t="s">
        <v>13340</v>
      </c>
      <c r="C39" s="379">
        <v>0</v>
      </c>
    </row>
    <row r="40" spans="1:3" ht="14.5" x14ac:dyDescent="0.35">
      <c r="A40" s="380" t="s">
        <v>13341</v>
      </c>
      <c r="B40" s="379" t="s">
        <v>13342</v>
      </c>
      <c r="C40" s="379">
        <v>0</v>
      </c>
    </row>
    <row r="41" spans="1:3" ht="14.5" x14ac:dyDescent="0.35">
      <c r="A41" s="380" t="s">
        <v>13343</v>
      </c>
      <c r="B41" s="379" t="s">
        <v>13344</v>
      </c>
      <c r="C41" s="379">
        <v>0</v>
      </c>
    </row>
    <row r="42" spans="1:3" ht="14.5" x14ac:dyDescent="0.35">
      <c r="A42" s="380" t="s">
        <v>13345</v>
      </c>
      <c r="B42" s="379" t="s">
        <v>13346</v>
      </c>
      <c r="C42" s="379">
        <v>1</v>
      </c>
    </row>
    <row r="43" spans="1:3" ht="14.5" x14ac:dyDescent="0.35">
      <c r="A43" s="380" t="s">
        <v>13347</v>
      </c>
      <c r="B43" s="379" t="s">
        <v>13348</v>
      </c>
      <c r="C43" s="379">
        <v>0</v>
      </c>
    </row>
    <row r="44" spans="1:3" ht="14.5" x14ac:dyDescent="0.35">
      <c r="A44" s="380" t="s">
        <v>13349</v>
      </c>
      <c r="B44" s="379" t="s">
        <v>13350</v>
      </c>
      <c r="C44" s="379">
        <v>0</v>
      </c>
    </row>
    <row r="45" spans="1:3" ht="14.5" x14ac:dyDescent="0.35">
      <c r="A45" s="380" t="s">
        <v>13351</v>
      </c>
      <c r="B45" s="379" t="s">
        <v>13352</v>
      </c>
      <c r="C45" s="379">
        <v>1</v>
      </c>
    </row>
    <row r="46" spans="1:3" ht="14.5" x14ac:dyDescent="0.35">
      <c r="A46" s="380" t="s">
        <v>13353</v>
      </c>
      <c r="B46" s="379" t="s">
        <v>13354</v>
      </c>
      <c r="C46" s="379">
        <v>0</v>
      </c>
    </row>
    <row r="47" spans="1:3" ht="14.5" x14ac:dyDescent="0.35">
      <c r="A47" s="380" t="s">
        <v>13355</v>
      </c>
      <c r="B47" s="379" t="s">
        <v>13356</v>
      </c>
      <c r="C47" s="379">
        <v>0</v>
      </c>
    </row>
    <row r="48" spans="1:3" ht="14.5" x14ac:dyDescent="0.35">
      <c r="A48" s="380" t="s">
        <v>9711</v>
      </c>
      <c r="B48" s="379" t="s">
        <v>13357</v>
      </c>
      <c r="C48" s="379">
        <v>0</v>
      </c>
    </row>
    <row r="49" spans="1:3" ht="14.5" x14ac:dyDescent="0.35">
      <c r="A49" s="380" t="s">
        <v>13358</v>
      </c>
      <c r="B49" s="379" t="s">
        <v>13359</v>
      </c>
      <c r="C49" s="379">
        <v>0</v>
      </c>
    </row>
    <row r="50" spans="1:3" ht="14.5" x14ac:dyDescent="0.35">
      <c r="A50" s="380" t="s">
        <v>13360</v>
      </c>
      <c r="B50" s="379" t="s">
        <v>13361</v>
      </c>
      <c r="C50" s="379">
        <v>0</v>
      </c>
    </row>
    <row r="51" spans="1:3" ht="14.5" x14ac:dyDescent="0.35">
      <c r="A51" s="380" t="s">
        <v>13362</v>
      </c>
      <c r="B51" s="379" t="s">
        <v>13363</v>
      </c>
      <c r="C51" s="379">
        <v>0</v>
      </c>
    </row>
    <row r="52" spans="1:3" ht="14.5" x14ac:dyDescent="0.35">
      <c r="A52" s="380" t="s">
        <v>90</v>
      </c>
      <c r="B52" s="379" t="s">
        <v>13357</v>
      </c>
      <c r="C52" s="379">
        <v>1</v>
      </c>
    </row>
    <row r="53" spans="1:3" ht="14.5" x14ac:dyDescent="0.35">
      <c r="A53" s="380" t="s">
        <v>13364</v>
      </c>
      <c r="B53" s="379" t="s">
        <v>13365</v>
      </c>
      <c r="C53" s="379">
        <v>0</v>
      </c>
    </row>
    <row r="54" spans="1:3" ht="14.5" x14ac:dyDescent="0.35">
      <c r="A54" s="380" t="s">
        <v>13366</v>
      </c>
      <c r="B54" s="379" t="s">
        <v>13367</v>
      </c>
      <c r="C54" s="379">
        <v>1</v>
      </c>
    </row>
    <row r="55" spans="1:3" ht="14.5" x14ac:dyDescent="0.35">
      <c r="A55" s="380" t="s">
        <v>13368</v>
      </c>
      <c r="B55" s="379" t="s">
        <v>13369</v>
      </c>
      <c r="C55" s="379">
        <v>0</v>
      </c>
    </row>
    <row r="56" spans="1:3" ht="14.5" x14ac:dyDescent="0.35">
      <c r="A56" s="380" t="s">
        <v>13370</v>
      </c>
      <c r="B56" s="379" t="s">
        <v>13371</v>
      </c>
      <c r="C56" s="379">
        <v>0</v>
      </c>
    </row>
    <row r="57" spans="1:3" ht="14.5" x14ac:dyDescent="0.35">
      <c r="A57" s="380" t="s">
        <v>1844</v>
      </c>
      <c r="B57" s="379" t="s">
        <v>13372</v>
      </c>
      <c r="C57" s="379">
        <v>1</v>
      </c>
    </row>
    <row r="58" spans="1:3" ht="14.5" x14ac:dyDescent="0.35">
      <c r="A58" s="380" t="s">
        <v>13373</v>
      </c>
      <c r="B58" s="379" t="s">
        <v>13374</v>
      </c>
      <c r="C58" s="379">
        <v>1</v>
      </c>
    </row>
    <row r="59" spans="1:3" ht="14.5" x14ac:dyDescent="0.35">
      <c r="A59" s="380" t="s">
        <v>13375</v>
      </c>
      <c r="B59" s="379" t="s">
        <v>13376</v>
      </c>
      <c r="C59" s="379">
        <v>0</v>
      </c>
    </row>
    <row r="60" spans="1:3" ht="14.5" x14ac:dyDescent="0.35">
      <c r="A60" s="380" t="s">
        <v>13377</v>
      </c>
      <c r="B60" s="379" t="s">
        <v>13378</v>
      </c>
      <c r="C60" s="379">
        <v>0</v>
      </c>
    </row>
    <row r="61" spans="1:3" ht="14.5" x14ac:dyDescent="0.35">
      <c r="A61" s="380" t="s">
        <v>13379</v>
      </c>
      <c r="B61" s="379" t="s">
        <v>13380</v>
      </c>
      <c r="C61" s="379">
        <v>0</v>
      </c>
    </row>
    <row r="62" spans="1:3" ht="14.5" x14ac:dyDescent="0.35">
      <c r="A62" s="380" t="s">
        <v>13381</v>
      </c>
      <c r="B62" s="379" t="s">
        <v>13382</v>
      </c>
      <c r="C62" s="379">
        <v>0</v>
      </c>
    </row>
    <row r="63" spans="1:3" ht="14.5" x14ac:dyDescent="0.35">
      <c r="A63" s="380" t="s">
        <v>13383</v>
      </c>
      <c r="B63" s="379" t="s">
        <v>13384</v>
      </c>
      <c r="C63" s="379">
        <v>0</v>
      </c>
    </row>
    <row r="64" spans="1:3" ht="14.5" x14ac:dyDescent="0.35">
      <c r="A64" s="380" t="s">
        <v>94</v>
      </c>
      <c r="B64" s="379" t="s">
        <v>13385</v>
      </c>
      <c r="C64" s="379">
        <v>1</v>
      </c>
    </row>
    <row r="65" spans="1:3" ht="14.5" x14ac:dyDescent="0.35">
      <c r="A65" s="380" t="s">
        <v>13386</v>
      </c>
      <c r="B65" s="379" t="s">
        <v>13387</v>
      </c>
      <c r="C65" s="379">
        <v>0</v>
      </c>
    </row>
    <row r="66" spans="1:3" ht="14.5" x14ac:dyDescent="0.35">
      <c r="A66" s="380" t="s">
        <v>13388</v>
      </c>
      <c r="B66" s="379" t="s">
        <v>13389</v>
      </c>
      <c r="C66" s="379">
        <v>0</v>
      </c>
    </row>
    <row r="67" spans="1:3" ht="14.5" x14ac:dyDescent="0.35">
      <c r="A67" s="380" t="s">
        <v>13390</v>
      </c>
      <c r="B67" s="379" t="s">
        <v>13391</v>
      </c>
      <c r="C67" s="379">
        <v>0</v>
      </c>
    </row>
    <row r="68" spans="1:3" ht="14.5" x14ac:dyDescent="0.35">
      <c r="A68" s="380" t="s">
        <v>13392</v>
      </c>
      <c r="B68" s="379" t="s">
        <v>13393</v>
      </c>
      <c r="C68" s="379">
        <v>0</v>
      </c>
    </row>
    <row r="69" spans="1:3" ht="14.5" x14ac:dyDescent="0.35">
      <c r="A69" s="380" t="s">
        <v>13394</v>
      </c>
      <c r="B69" s="379" t="s">
        <v>13395</v>
      </c>
      <c r="C69" s="379">
        <v>0</v>
      </c>
    </row>
    <row r="70" spans="1:3" ht="14.5" x14ac:dyDescent="0.35">
      <c r="A70" s="380" t="s">
        <v>13396</v>
      </c>
      <c r="B70" s="379" t="s">
        <v>13397</v>
      </c>
      <c r="C70" s="379">
        <v>0</v>
      </c>
    </row>
    <row r="71" spans="1:3" ht="14.5" x14ac:dyDescent="0.35">
      <c r="A71" s="380" t="s">
        <v>13398</v>
      </c>
      <c r="B71" s="379" t="s">
        <v>13399</v>
      </c>
      <c r="C71" s="379">
        <v>0</v>
      </c>
    </row>
    <row r="72" spans="1:3" ht="14.5" x14ac:dyDescent="0.35">
      <c r="A72" s="380" t="s">
        <v>13400</v>
      </c>
      <c r="B72" s="379" t="s">
        <v>13401</v>
      </c>
      <c r="C72" s="379">
        <v>0</v>
      </c>
    </row>
    <row r="73" spans="1:3" ht="14.5" x14ac:dyDescent="0.35">
      <c r="A73" s="380" t="s">
        <v>13402</v>
      </c>
      <c r="B73" s="379" t="s">
        <v>13403</v>
      </c>
      <c r="C73" s="379">
        <v>0</v>
      </c>
    </row>
    <row r="74" spans="1:3" ht="14.5" x14ac:dyDescent="0.35">
      <c r="A74" s="380" t="s">
        <v>13404</v>
      </c>
      <c r="B74" s="379" t="s">
        <v>13405</v>
      </c>
      <c r="C74" s="379">
        <v>0</v>
      </c>
    </row>
    <row r="75" spans="1:3" ht="14.5" x14ac:dyDescent="0.35">
      <c r="A75" s="380" t="s">
        <v>13406</v>
      </c>
      <c r="B75" s="379" t="s">
        <v>13407</v>
      </c>
      <c r="C75" s="379">
        <v>0</v>
      </c>
    </row>
    <row r="76" spans="1:3" ht="14.5" x14ac:dyDescent="0.35">
      <c r="A76" s="380" t="s">
        <v>13408</v>
      </c>
      <c r="B76" s="379" t="s">
        <v>13409</v>
      </c>
      <c r="C76" s="379">
        <v>0</v>
      </c>
    </row>
    <row r="77" spans="1:3" ht="14.5" x14ac:dyDescent="0.35">
      <c r="A77" s="380" t="s">
        <v>13410</v>
      </c>
      <c r="B77" s="379" t="s">
        <v>13411</v>
      </c>
      <c r="C77" s="379">
        <v>0</v>
      </c>
    </row>
    <row r="78" spans="1:3" ht="14.5" x14ac:dyDescent="0.35">
      <c r="A78" s="380" t="s">
        <v>13412</v>
      </c>
      <c r="B78" s="379" t="s">
        <v>13413</v>
      </c>
      <c r="C78" s="379">
        <v>0</v>
      </c>
    </row>
    <row r="79" spans="1:3" ht="14.5" x14ac:dyDescent="0.35">
      <c r="A79" s="380" t="s">
        <v>13414</v>
      </c>
      <c r="B79" s="379" t="s">
        <v>13415</v>
      </c>
      <c r="C79" s="379">
        <v>0</v>
      </c>
    </row>
    <row r="80" spans="1:3" ht="14.5" x14ac:dyDescent="0.35">
      <c r="A80" s="380" t="s">
        <v>13416</v>
      </c>
      <c r="B80" s="379" t="s">
        <v>13417</v>
      </c>
      <c r="C80" s="379">
        <v>0</v>
      </c>
    </row>
    <row r="81" spans="1:3" ht="14.5" x14ac:dyDescent="0.35">
      <c r="A81" s="380" t="s">
        <v>13418</v>
      </c>
      <c r="B81" s="379" t="s">
        <v>13419</v>
      </c>
      <c r="C81" s="379">
        <v>0</v>
      </c>
    </row>
    <row r="82" spans="1:3" ht="14.5" x14ac:dyDescent="0.35">
      <c r="A82" s="380" t="s">
        <v>13420</v>
      </c>
      <c r="B82" s="379" t="s">
        <v>13421</v>
      </c>
      <c r="C82" s="379">
        <v>0</v>
      </c>
    </row>
    <row r="83" spans="1:3" ht="14.5" x14ac:dyDescent="0.35">
      <c r="A83" s="380" t="s">
        <v>13422</v>
      </c>
      <c r="B83" s="379" t="s">
        <v>13423</v>
      </c>
      <c r="C83" s="379">
        <v>0</v>
      </c>
    </row>
    <row r="84" spans="1:3" ht="14.5" x14ac:dyDescent="0.35">
      <c r="A84" s="380" t="s">
        <v>13424</v>
      </c>
      <c r="B84" s="379" t="s">
        <v>13425</v>
      </c>
      <c r="C84" s="379">
        <v>0</v>
      </c>
    </row>
    <row r="85" spans="1:3" ht="14.5" x14ac:dyDescent="0.35">
      <c r="A85" s="380" t="s">
        <v>13426</v>
      </c>
      <c r="B85" s="379" t="s">
        <v>13427</v>
      </c>
      <c r="C85" s="379">
        <v>0</v>
      </c>
    </row>
    <row r="86" spans="1:3" ht="14.5" x14ac:dyDescent="0.35">
      <c r="A86" s="380" t="s">
        <v>4</v>
      </c>
      <c r="B86" s="379" t="s">
        <v>13428</v>
      </c>
      <c r="C86" s="379">
        <v>1</v>
      </c>
    </row>
    <row r="87" spans="1:3" ht="14.5" x14ac:dyDescent="0.35">
      <c r="A87" s="380" t="s">
        <v>2484</v>
      </c>
      <c r="B87" s="379" t="s">
        <v>13429</v>
      </c>
      <c r="C87" s="379">
        <v>1</v>
      </c>
    </row>
    <row r="88" spans="1:3" ht="14.5" x14ac:dyDescent="0.35">
      <c r="A88" s="380" t="s">
        <v>13430</v>
      </c>
      <c r="B88" s="379" t="s">
        <v>13431</v>
      </c>
      <c r="C88" s="379">
        <v>0</v>
      </c>
    </row>
    <row r="89" spans="1:3" ht="14.5" x14ac:dyDescent="0.35">
      <c r="A89" s="380" t="s">
        <v>13432</v>
      </c>
      <c r="B89" s="379" t="s">
        <v>13433</v>
      </c>
      <c r="C89" s="379">
        <v>0</v>
      </c>
    </row>
    <row r="90" spans="1:3" ht="14.5" x14ac:dyDescent="0.35">
      <c r="A90" s="380" t="s">
        <v>13434</v>
      </c>
      <c r="B90" s="379" t="s">
        <v>13435</v>
      </c>
      <c r="C90" s="379">
        <v>0</v>
      </c>
    </row>
    <row r="91" spans="1:3" ht="14.5" x14ac:dyDescent="0.35">
      <c r="A91" s="380" t="s">
        <v>388</v>
      </c>
      <c r="B91" s="379" t="s">
        <v>13436</v>
      </c>
      <c r="C91" s="379">
        <v>1</v>
      </c>
    </row>
    <row r="92" spans="1:3" ht="14.5" x14ac:dyDescent="0.35">
      <c r="A92" s="380" t="s">
        <v>13437</v>
      </c>
      <c r="B92" s="379" t="s">
        <v>13438</v>
      </c>
      <c r="C92" s="379">
        <v>1</v>
      </c>
    </row>
    <row r="93" spans="1:3" ht="14.5" x14ac:dyDescent="0.35">
      <c r="A93" s="380" t="s">
        <v>13439</v>
      </c>
      <c r="B93" s="379" t="s">
        <v>13440</v>
      </c>
      <c r="C93" s="379">
        <v>0</v>
      </c>
    </row>
    <row r="94" spans="1:3" ht="14.5" x14ac:dyDescent="0.35">
      <c r="A94" s="380" t="s">
        <v>13441</v>
      </c>
      <c r="B94" s="379" t="s">
        <v>13442</v>
      </c>
      <c r="C94" s="379">
        <v>0</v>
      </c>
    </row>
    <row r="95" spans="1:3" ht="14.5" x14ac:dyDescent="0.35">
      <c r="A95" s="380" t="s">
        <v>13443</v>
      </c>
      <c r="B95" s="379" t="s">
        <v>13444</v>
      </c>
      <c r="C95" s="379">
        <v>0</v>
      </c>
    </row>
    <row r="96" spans="1:3" ht="14.5" x14ac:dyDescent="0.35">
      <c r="A96" s="380" t="s">
        <v>13445</v>
      </c>
      <c r="B96" s="379" t="s">
        <v>13446</v>
      </c>
      <c r="C96" s="379">
        <v>0</v>
      </c>
    </row>
    <row r="97" spans="1:3" ht="14.5" x14ac:dyDescent="0.35">
      <c r="A97" s="380" t="s">
        <v>13447</v>
      </c>
      <c r="B97" s="379" t="s">
        <v>13448</v>
      </c>
      <c r="C97" s="379">
        <v>0</v>
      </c>
    </row>
    <row r="98" spans="1:3" ht="14.5" x14ac:dyDescent="0.35">
      <c r="A98" s="380" t="s">
        <v>13449</v>
      </c>
      <c r="B98" s="379" t="s">
        <v>13450</v>
      </c>
      <c r="C98" s="379">
        <v>0</v>
      </c>
    </row>
    <row r="99" spans="1:3" ht="14.5" x14ac:dyDescent="0.35">
      <c r="A99" s="380" t="s">
        <v>13451</v>
      </c>
      <c r="B99" s="379" t="s">
        <v>13452</v>
      </c>
      <c r="C99" s="379">
        <v>0</v>
      </c>
    </row>
    <row r="100" spans="1:3" ht="14.5" x14ac:dyDescent="0.35">
      <c r="A100" s="380" t="s">
        <v>13453</v>
      </c>
      <c r="B100" s="379" t="s">
        <v>13454</v>
      </c>
      <c r="C100" s="379">
        <v>0</v>
      </c>
    </row>
    <row r="101" spans="1:3" ht="14.5" x14ac:dyDescent="0.35">
      <c r="A101" s="380" t="s">
        <v>13455</v>
      </c>
      <c r="B101" s="379" t="s">
        <v>13456</v>
      </c>
      <c r="C101" s="379">
        <v>0</v>
      </c>
    </row>
    <row r="102" spans="1:3" ht="14.5" x14ac:dyDescent="0.35">
      <c r="A102" s="380" t="s">
        <v>13457</v>
      </c>
      <c r="B102" s="379" t="s">
        <v>13458</v>
      </c>
      <c r="C102" s="379">
        <v>0</v>
      </c>
    </row>
    <row r="103" spans="1:3" ht="14.5" x14ac:dyDescent="0.35">
      <c r="A103" s="380" t="s">
        <v>13459</v>
      </c>
      <c r="B103" s="379" t="s">
        <v>13460</v>
      </c>
      <c r="C103" s="379">
        <v>0</v>
      </c>
    </row>
    <row r="104" spans="1:3" ht="14.5" x14ac:dyDescent="0.35">
      <c r="A104" s="380" t="s">
        <v>13461</v>
      </c>
      <c r="B104" s="379" t="s">
        <v>13462</v>
      </c>
      <c r="C104" s="379">
        <v>0</v>
      </c>
    </row>
    <row r="105" spans="1:3" ht="14.5" x14ac:dyDescent="0.35">
      <c r="A105" s="380" t="s">
        <v>13463</v>
      </c>
      <c r="B105" s="379" t="s">
        <v>13464</v>
      </c>
      <c r="C105" s="379">
        <v>0</v>
      </c>
    </row>
    <row r="106" spans="1:3" ht="14.5" x14ac:dyDescent="0.35">
      <c r="A106" s="380" t="s">
        <v>69</v>
      </c>
      <c r="B106" s="379" t="s">
        <v>13465</v>
      </c>
      <c r="C106" s="379">
        <v>1</v>
      </c>
    </row>
    <row r="107" spans="1:3" ht="14.5" x14ac:dyDescent="0.35">
      <c r="A107" s="380" t="s">
        <v>13466</v>
      </c>
      <c r="B107" s="379" t="s">
        <v>13467</v>
      </c>
      <c r="C107" s="379">
        <v>0</v>
      </c>
    </row>
    <row r="108" spans="1:3" ht="14.5" x14ac:dyDescent="0.35">
      <c r="A108" s="380" t="s">
        <v>13468</v>
      </c>
      <c r="B108" s="379" t="s">
        <v>13469</v>
      </c>
      <c r="C108" s="379">
        <v>0</v>
      </c>
    </row>
    <row r="109" spans="1:3" ht="14.5" x14ac:dyDescent="0.35">
      <c r="A109" s="380" t="s">
        <v>13470</v>
      </c>
      <c r="B109" s="379" t="s">
        <v>13471</v>
      </c>
      <c r="C109" s="379">
        <v>0</v>
      </c>
    </row>
    <row r="110" spans="1:3" ht="14.5" x14ac:dyDescent="0.35">
      <c r="A110" s="380" t="s">
        <v>13472</v>
      </c>
      <c r="B110" s="379" t="s">
        <v>13473</v>
      </c>
      <c r="C110" s="379">
        <v>0</v>
      </c>
    </row>
    <row r="111" spans="1:3" ht="14.5" x14ac:dyDescent="0.35">
      <c r="A111" s="380" t="s">
        <v>13474</v>
      </c>
      <c r="B111" s="379" t="s">
        <v>13475</v>
      </c>
      <c r="C111" s="379">
        <v>0</v>
      </c>
    </row>
    <row r="112" spans="1:3" ht="14.5" x14ac:dyDescent="0.35">
      <c r="A112" s="380" t="s">
        <v>13476</v>
      </c>
      <c r="B112" s="379" t="s">
        <v>13477</v>
      </c>
      <c r="C112" s="379">
        <v>0</v>
      </c>
    </row>
    <row r="113" spans="1:3" ht="14.5" x14ac:dyDescent="0.35">
      <c r="A113" s="380" t="s">
        <v>13478</v>
      </c>
      <c r="B113" s="379" t="s">
        <v>13479</v>
      </c>
      <c r="C113" s="379">
        <v>0</v>
      </c>
    </row>
    <row r="114" spans="1:3" ht="14.5" x14ac:dyDescent="0.35">
      <c r="A114" s="380" t="s">
        <v>13480</v>
      </c>
      <c r="B114" s="379" t="s">
        <v>13481</v>
      </c>
      <c r="C114" s="379">
        <v>0</v>
      </c>
    </row>
    <row r="115" spans="1:3" ht="14.5" x14ac:dyDescent="0.35">
      <c r="A115" s="380" t="s">
        <v>13482</v>
      </c>
      <c r="B115" s="379" t="s">
        <v>13483</v>
      </c>
      <c r="C115" s="379">
        <v>0</v>
      </c>
    </row>
    <row r="116" spans="1:3" ht="14.5" x14ac:dyDescent="0.35">
      <c r="A116" s="380" t="s">
        <v>13484</v>
      </c>
      <c r="B116" s="379" t="s">
        <v>13485</v>
      </c>
      <c r="C116" s="379">
        <v>0</v>
      </c>
    </row>
    <row r="117" spans="1:3" ht="14.5" x14ac:dyDescent="0.35">
      <c r="A117" s="380" t="s">
        <v>13486</v>
      </c>
      <c r="B117" s="379" t="s">
        <v>13487</v>
      </c>
      <c r="C117" s="379">
        <v>0</v>
      </c>
    </row>
    <row r="118" spans="1:3" ht="14.5" x14ac:dyDescent="0.35">
      <c r="A118" s="380" t="s">
        <v>13488</v>
      </c>
      <c r="B118" s="379" t="s">
        <v>13489</v>
      </c>
      <c r="C118" s="379">
        <v>0</v>
      </c>
    </row>
    <row r="119" spans="1:3" ht="14.5" x14ac:dyDescent="0.35">
      <c r="A119" s="380" t="s">
        <v>13490</v>
      </c>
      <c r="B119" s="379" t="s">
        <v>13491</v>
      </c>
      <c r="C119" s="379">
        <v>0</v>
      </c>
    </row>
    <row r="120" spans="1:3" ht="14.5" x14ac:dyDescent="0.35">
      <c r="A120" s="380" t="s">
        <v>13492</v>
      </c>
      <c r="B120" s="379" t="s">
        <v>13493</v>
      </c>
      <c r="C120" s="379">
        <v>0</v>
      </c>
    </row>
    <row r="121" spans="1:3" ht="14.5" x14ac:dyDescent="0.35">
      <c r="A121" s="380" t="s">
        <v>13494</v>
      </c>
      <c r="B121" s="379" t="s">
        <v>13495</v>
      </c>
      <c r="C121" s="379">
        <v>0</v>
      </c>
    </row>
    <row r="122" spans="1:3" ht="14.5" x14ac:dyDescent="0.35">
      <c r="A122" s="380" t="s">
        <v>99</v>
      </c>
      <c r="B122" s="379" t="s">
        <v>13496</v>
      </c>
      <c r="C122" s="379">
        <v>1</v>
      </c>
    </row>
    <row r="123" spans="1:3" ht="14.5" x14ac:dyDescent="0.35">
      <c r="A123" s="380" t="s">
        <v>13497</v>
      </c>
      <c r="B123" s="379" t="s">
        <v>13498</v>
      </c>
      <c r="C123" s="379">
        <v>0</v>
      </c>
    </row>
    <row r="124" spans="1:3" ht="14.5" x14ac:dyDescent="0.35">
      <c r="A124" s="380" t="s">
        <v>13499</v>
      </c>
      <c r="B124" s="379" t="s">
        <v>13500</v>
      </c>
      <c r="C124" s="379">
        <v>1</v>
      </c>
    </row>
    <row r="125" spans="1:3" ht="14.5" x14ac:dyDescent="0.35">
      <c r="A125" s="380" t="s">
        <v>13501</v>
      </c>
      <c r="B125" s="379" t="s">
        <v>13502</v>
      </c>
      <c r="C125" s="379">
        <v>0</v>
      </c>
    </row>
    <row r="126" spans="1:3" ht="14.5" x14ac:dyDescent="0.35">
      <c r="A126" s="380" t="s">
        <v>13503</v>
      </c>
      <c r="B126" s="379" t="s">
        <v>13504</v>
      </c>
      <c r="C126" s="379">
        <v>0</v>
      </c>
    </row>
    <row r="127" spans="1:3" ht="14.5" x14ac:dyDescent="0.35">
      <c r="A127" s="380" t="s">
        <v>13505</v>
      </c>
      <c r="B127" s="379" t="s">
        <v>13506</v>
      </c>
      <c r="C127" s="379">
        <v>0</v>
      </c>
    </row>
    <row r="128" spans="1:3" ht="14.5" x14ac:dyDescent="0.35">
      <c r="A128" s="380" t="s">
        <v>13507</v>
      </c>
      <c r="B128" s="379" t="s">
        <v>13508</v>
      </c>
      <c r="C128" s="379">
        <v>0</v>
      </c>
    </row>
    <row r="129" spans="1:3" ht="14.5" x14ac:dyDescent="0.35">
      <c r="A129" s="380" t="s">
        <v>13509</v>
      </c>
      <c r="B129" s="379" t="s">
        <v>13510</v>
      </c>
      <c r="C129" s="379">
        <v>0</v>
      </c>
    </row>
    <row r="130" spans="1:3" ht="14.5" x14ac:dyDescent="0.35">
      <c r="A130" s="380" t="s">
        <v>13511</v>
      </c>
      <c r="B130" s="379" t="s">
        <v>13512</v>
      </c>
      <c r="C130" s="379">
        <v>0</v>
      </c>
    </row>
    <row r="131" spans="1:3" ht="14.5" x14ac:dyDescent="0.35">
      <c r="A131" s="380" t="s">
        <v>13513</v>
      </c>
      <c r="B131" s="379" t="s">
        <v>13514</v>
      </c>
      <c r="C131" s="379">
        <v>0</v>
      </c>
    </row>
    <row r="132" spans="1:3" ht="14.5" x14ac:dyDescent="0.35">
      <c r="A132" s="380" t="s">
        <v>13515</v>
      </c>
      <c r="B132" s="379" t="s">
        <v>13516</v>
      </c>
      <c r="C132" s="379">
        <v>0</v>
      </c>
    </row>
    <row r="133" spans="1:3" ht="14.5" x14ac:dyDescent="0.35">
      <c r="A133" s="380" t="s">
        <v>13517</v>
      </c>
      <c r="B133" s="379" t="s">
        <v>13518</v>
      </c>
      <c r="C133" s="379">
        <v>0</v>
      </c>
    </row>
    <row r="134" spans="1:3" ht="14.5" x14ac:dyDescent="0.35">
      <c r="A134" s="380" t="s">
        <v>13519</v>
      </c>
      <c r="B134" s="379" t="s">
        <v>13520</v>
      </c>
      <c r="C134" s="379">
        <v>0</v>
      </c>
    </row>
    <row r="135" spans="1:3" ht="14.5" x14ac:dyDescent="0.35">
      <c r="A135" s="380" t="s">
        <v>13521</v>
      </c>
      <c r="B135" s="379" t="s">
        <v>13522</v>
      </c>
      <c r="C135" s="379">
        <v>0</v>
      </c>
    </row>
    <row r="136" spans="1:3" ht="14.5" x14ac:dyDescent="0.35">
      <c r="A136" s="380" t="s">
        <v>13523</v>
      </c>
      <c r="B136" s="379" t="s">
        <v>13524</v>
      </c>
      <c r="C136" s="379">
        <v>0</v>
      </c>
    </row>
    <row r="137" spans="1:3" ht="14.5" x14ac:dyDescent="0.35">
      <c r="A137" s="380" t="s">
        <v>13525</v>
      </c>
      <c r="B137" s="379" t="s">
        <v>13526</v>
      </c>
      <c r="C137" s="379">
        <v>0</v>
      </c>
    </row>
    <row r="138" spans="1:3" ht="14.5" x14ac:dyDescent="0.35">
      <c r="A138" s="380" t="s">
        <v>11176</v>
      </c>
      <c r="B138" s="379" t="s">
        <v>13527</v>
      </c>
      <c r="C138" s="379">
        <v>0</v>
      </c>
    </row>
    <row r="139" spans="1:3" ht="14.5" x14ac:dyDescent="0.35">
      <c r="A139" s="380" t="s">
        <v>13528</v>
      </c>
      <c r="B139" s="379" t="s">
        <v>13529</v>
      </c>
      <c r="C139" s="379">
        <v>0</v>
      </c>
    </row>
    <row r="140" spans="1:3" ht="14.5" x14ac:dyDescent="0.35">
      <c r="A140" s="380" t="s">
        <v>80</v>
      </c>
      <c r="B140" s="379" t="s">
        <v>13530</v>
      </c>
      <c r="C140" s="379">
        <v>1</v>
      </c>
    </row>
    <row r="141" spans="1:3" ht="14.5" x14ac:dyDescent="0.35">
      <c r="A141" s="380" t="s">
        <v>13531</v>
      </c>
      <c r="B141" s="379" t="s">
        <v>13532</v>
      </c>
      <c r="C141" s="379">
        <v>0</v>
      </c>
    </row>
    <row r="142" spans="1:3" ht="14.5" x14ac:dyDescent="0.35">
      <c r="A142" s="380" t="s">
        <v>13533</v>
      </c>
      <c r="B142" s="379" t="s">
        <v>13534</v>
      </c>
      <c r="C142" s="379">
        <v>0</v>
      </c>
    </row>
    <row r="143" spans="1:3" ht="14.5" x14ac:dyDescent="0.35">
      <c r="A143" s="380" t="s">
        <v>13535</v>
      </c>
      <c r="B143" s="379" t="s">
        <v>13536</v>
      </c>
      <c r="C143" s="379">
        <v>0</v>
      </c>
    </row>
    <row r="144" spans="1:3" ht="14.5" x14ac:dyDescent="0.35">
      <c r="A144" s="380" t="s">
        <v>13537</v>
      </c>
      <c r="B144" s="379" t="s">
        <v>13538</v>
      </c>
      <c r="C144" s="379">
        <v>0</v>
      </c>
    </row>
    <row r="145" spans="1:3" ht="14.5" x14ac:dyDescent="0.35">
      <c r="A145" s="380" t="s">
        <v>13539</v>
      </c>
      <c r="B145" s="379" t="s">
        <v>13540</v>
      </c>
      <c r="C145" s="379">
        <v>0</v>
      </c>
    </row>
    <row r="146" spans="1:3" ht="14.5" x14ac:dyDescent="0.35">
      <c r="A146" s="380" t="s">
        <v>13541</v>
      </c>
      <c r="B146" s="379" t="s">
        <v>13542</v>
      </c>
      <c r="C146" s="379">
        <v>0</v>
      </c>
    </row>
    <row r="147" spans="1:3" ht="14.5" x14ac:dyDescent="0.35">
      <c r="A147" s="380" t="s">
        <v>13543</v>
      </c>
      <c r="B147" s="379" t="s">
        <v>13544</v>
      </c>
      <c r="C147" s="379">
        <v>0</v>
      </c>
    </row>
    <row r="148" spans="1:3" ht="14.5" x14ac:dyDescent="0.35">
      <c r="A148" s="380" t="s">
        <v>13545</v>
      </c>
      <c r="B148" s="379" t="s">
        <v>13546</v>
      </c>
      <c r="C148" s="379">
        <v>0</v>
      </c>
    </row>
    <row r="149" spans="1:3" ht="14.5" x14ac:dyDescent="0.35">
      <c r="A149" s="380" t="s">
        <v>13547</v>
      </c>
      <c r="B149" s="379" t="s">
        <v>13548</v>
      </c>
      <c r="C149" s="379">
        <v>0</v>
      </c>
    </row>
    <row r="150" spans="1:3" ht="14.5" x14ac:dyDescent="0.35">
      <c r="A150" s="380" t="s">
        <v>13549</v>
      </c>
      <c r="B150" s="379" t="s">
        <v>13550</v>
      </c>
      <c r="C150" s="379">
        <v>0</v>
      </c>
    </row>
    <row r="151" spans="1:3" ht="14.5" x14ac:dyDescent="0.35">
      <c r="A151" s="380" t="s">
        <v>13551</v>
      </c>
      <c r="B151" s="379" t="s">
        <v>13552</v>
      </c>
      <c r="C151" s="379">
        <v>0</v>
      </c>
    </row>
    <row r="152" spans="1:3" ht="14.5" x14ac:dyDescent="0.35">
      <c r="A152" s="380" t="s">
        <v>13553</v>
      </c>
      <c r="B152" s="379" t="s">
        <v>13554</v>
      </c>
      <c r="C152" s="379">
        <v>0</v>
      </c>
    </row>
    <row r="153" spans="1:3" ht="14.5" x14ac:dyDescent="0.35">
      <c r="A153" s="380" t="s">
        <v>13555</v>
      </c>
      <c r="B153" s="379" t="s">
        <v>13556</v>
      </c>
      <c r="C153" s="379">
        <v>0</v>
      </c>
    </row>
    <row r="154" spans="1:3" ht="14.5" x14ac:dyDescent="0.35">
      <c r="A154" s="380" t="s">
        <v>74</v>
      </c>
      <c r="B154" s="379" t="s">
        <v>13557</v>
      </c>
      <c r="C154" s="379">
        <v>1</v>
      </c>
    </row>
    <row r="155" spans="1:3" ht="14.5" x14ac:dyDescent="0.35">
      <c r="A155" s="380" t="s">
        <v>13558</v>
      </c>
      <c r="B155" s="379" t="s">
        <v>13559</v>
      </c>
      <c r="C155" s="379">
        <v>0</v>
      </c>
    </row>
    <row r="156" spans="1:3" ht="14.5" x14ac:dyDescent="0.35">
      <c r="A156" s="380" t="s">
        <v>13560</v>
      </c>
      <c r="B156" s="379" t="s">
        <v>13561</v>
      </c>
      <c r="C156" s="379">
        <v>0</v>
      </c>
    </row>
    <row r="157" spans="1:3" ht="14.5" x14ac:dyDescent="0.35">
      <c r="A157" s="380" t="s">
        <v>13562</v>
      </c>
      <c r="B157" s="379" t="s">
        <v>13563</v>
      </c>
      <c r="C157" s="379">
        <v>0</v>
      </c>
    </row>
    <row r="158" spans="1:3" ht="14.5" x14ac:dyDescent="0.35">
      <c r="A158" s="380" t="s">
        <v>13564</v>
      </c>
      <c r="B158" s="379" t="s">
        <v>13565</v>
      </c>
      <c r="C158" s="379">
        <v>0</v>
      </c>
    </row>
    <row r="159" spans="1:3" ht="14.5" x14ac:dyDescent="0.35">
      <c r="A159" s="380" t="s">
        <v>13566</v>
      </c>
      <c r="B159" s="379" t="s">
        <v>13567</v>
      </c>
      <c r="C159" s="379">
        <v>0</v>
      </c>
    </row>
    <row r="160" spans="1:3" ht="14.5" x14ac:dyDescent="0.35">
      <c r="A160" s="380" t="s">
        <v>75</v>
      </c>
      <c r="B160" s="379" t="s">
        <v>13568</v>
      </c>
      <c r="C160" s="379">
        <v>1</v>
      </c>
    </row>
    <row r="161" spans="1:3" ht="14.5" x14ac:dyDescent="0.35">
      <c r="A161" s="380" t="s">
        <v>13569</v>
      </c>
      <c r="B161" s="379" t="s">
        <v>13570</v>
      </c>
      <c r="C161" s="379">
        <v>0</v>
      </c>
    </row>
    <row r="162" spans="1:3" ht="14.5" x14ac:dyDescent="0.35">
      <c r="A162" s="380" t="s">
        <v>1660</v>
      </c>
      <c r="B162" s="379" t="s">
        <v>13571</v>
      </c>
      <c r="C162" s="379">
        <v>1</v>
      </c>
    </row>
    <row r="163" spans="1:3" ht="14.5" x14ac:dyDescent="0.35">
      <c r="A163" s="380" t="s">
        <v>13572</v>
      </c>
      <c r="B163" s="379" t="s">
        <v>13573</v>
      </c>
      <c r="C163" s="379">
        <v>0</v>
      </c>
    </row>
    <row r="164" spans="1:3" ht="14.5" x14ac:dyDescent="0.35">
      <c r="A164" s="380" t="s">
        <v>71</v>
      </c>
      <c r="B164" s="379" t="s">
        <v>13574</v>
      </c>
      <c r="C164" s="379">
        <v>1</v>
      </c>
    </row>
    <row r="165" spans="1:3" ht="14.5" x14ac:dyDescent="0.35">
      <c r="A165" s="380" t="s">
        <v>13575</v>
      </c>
      <c r="B165" s="379" t="s">
        <v>13576</v>
      </c>
      <c r="C165" s="379">
        <v>0</v>
      </c>
    </row>
    <row r="166" spans="1:3" ht="14.5" x14ac:dyDescent="0.35">
      <c r="A166" s="380" t="s">
        <v>13577</v>
      </c>
      <c r="B166" s="379" t="s">
        <v>13578</v>
      </c>
      <c r="C166" s="379">
        <v>0</v>
      </c>
    </row>
    <row r="167" spans="1:3" ht="14.5" x14ac:dyDescent="0.35">
      <c r="A167" s="380" t="s">
        <v>397</v>
      </c>
      <c r="B167" s="379" t="s">
        <v>13579</v>
      </c>
      <c r="C167" s="379">
        <v>1</v>
      </c>
    </row>
    <row r="168" spans="1:3" ht="14.5" x14ac:dyDescent="0.35">
      <c r="A168" s="380" t="s">
        <v>1053</v>
      </c>
      <c r="B168" s="379" t="s">
        <v>13580</v>
      </c>
      <c r="C168" s="379">
        <v>1</v>
      </c>
    </row>
    <row r="169" spans="1:3" ht="14.5" x14ac:dyDescent="0.35">
      <c r="A169" s="380" t="s">
        <v>13581</v>
      </c>
      <c r="B169" s="379" t="s">
        <v>13582</v>
      </c>
      <c r="C169" s="379">
        <v>0</v>
      </c>
    </row>
    <row r="170" spans="1:3" ht="14.5" x14ac:dyDescent="0.35">
      <c r="A170" s="380" t="s">
        <v>13583</v>
      </c>
      <c r="B170" s="379" t="s">
        <v>13584</v>
      </c>
      <c r="C170" s="379">
        <v>0</v>
      </c>
    </row>
    <row r="171" spans="1:3" ht="14.5" x14ac:dyDescent="0.35">
      <c r="A171" s="380" t="s">
        <v>13585</v>
      </c>
      <c r="B171" s="379" t="s">
        <v>13586</v>
      </c>
      <c r="C171" s="379">
        <v>0</v>
      </c>
    </row>
    <row r="172" spans="1:3" ht="14.5" x14ac:dyDescent="0.35">
      <c r="A172" s="380" t="s">
        <v>13587</v>
      </c>
      <c r="B172" s="379" t="s">
        <v>13588</v>
      </c>
      <c r="C172" s="379">
        <v>0</v>
      </c>
    </row>
    <row r="173" spans="1:3" ht="14.5" x14ac:dyDescent="0.35">
      <c r="A173" s="380" t="s">
        <v>13589</v>
      </c>
      <c r="B173" s="379" t="s">
        <v>13590</v>
      </c>
      <c r="C173" s="379">
        <v>0</v>
      </c>
    </row>
    <row r="174" spans="1:3" ht="14.5" x14ac:dyDescent="0.35">
      <c r="A174" s="380" t="s">
        <v>13591</v>
      </c>
      <c r="B174" s="379" t="s">
        <v>13592</v>
      </c>
      <c r="C174" s="379">
        <v>0</v>
      </c>
    </row>
    <row r="175" spans="1:3" ht="14.5" x14ac:dyDescent="0.35">
      <c r="A175" s="380" t="s">
        <v>13593</v>
      </c>
      <c r="B175" s="379" t="s">
        <v>13594</v>
      </c>
      <c r="C175" s="379">
        <v>0</v>
      </c>
    </row>
    <row r="176" spans="1:3" ht="14.5" x14ac:dyDescent="0.35">
      <c r="A176" s="380" t="s">
        <v>13595</v>
      </c>
      <c r="B176" s="379" t="s">
        <v>13596</v>
      </c>
      <c r="C176" s="379">
        <v>0</v>
      </c>
    </row>
    <row r="177" spans="1:3" ht="14.5" x14ac:dyDescent="0.35">
      <c r="A177" s="380" t="s">
        <v>13597</v>
      </c>
      <c r="B177" s="379" t="s">
        <v>13598</v>
      </c>
      <c r="C177" s="379">
        <v>0</v>
      </c>
    </row>
    <row r="178" spans="1:3" ht="14.5" x14ac:dyDescent="0.35">
      <c r="A178" s="380" t="s">
        <v>13599</v>
      </c>
      <c r="B178" s="379" t="s">
        <v>13600</v>
      </c>
      <c r="C178" s="379">
        <v>1</v>
      </c>
    </row>
    <row r="179" spans="1:3" ht="14.5" x14ac:dyDescent="0.35">
      <c r="A179" s="380" t="s">
        <v>13601</v>
      </c>
      <c r="B179" s="379" t="s">
        <v>13602</v>
      </c>
      <c r="C179" s="379">
        <v>0</v>
      </c>
    </row>
    <row r="180" spans="1:3" ht="14.5" x14ac:dyDescent="0.35">
      <c r="A180" s="380" t="s">
        <v>13603</v>
      </c>
      <c r="B180" s="379" t="s">
        <v>13604</v>
      </c>
      <c r="C180" s="379">
        <v>0</v>
      </c>
    </row>
    <row r="181" spans="1:3" ht="14.5" x14ac:dyDescent="0.35">
      <c r="A181" s="380" t="s">
        <v>85</v>
      </c>
      <c r="B181" s="379" t="s">
        <v>13605</v>
      </c>
      <c r="C181" s="379">
        <v>1</v>
      </c>
    </row>
    <row r="182" spans="1:3" ht="14.5" x14ac:dyDescent="0.35">
      <c r="A182" s="380" t="s">
        <v>13606</v>
      </c>
      <c r="B182" s="379" t="s">
        <v>13607</v>
      </c>
      <c r="C182" s="379">
        <v>0</v>
      </c>
    </row>
    <row r="183" spans="1:3" ht="14.5" x14ac:dyDescent="0.35">
      <c r="A183" s="380" t="s">
        <v>13608</v>
      </c>
      <c r="B183" s="379" t="s">
        <v>13609</v>
      </c>
      <c r="C183" s="379">
        <v>0</v>
      </c>
    </row>
    <row r="184" spans="1:3" ht="14.5" x14ac:dyDescent="0.35">
      <c r="A184" s="380" t="s">
        <v>13610</v>
      </c>
      <c r="B184" s="379" t="s">
        <v>13611</v>
      </c>
      <c r="C184" s="379">
        <v>0</v>
      </c>
    </row>
    <row r="185" spans="1:3" ht="14.5" x14ac:dyDescent="0.35">
      <c r="A185" s="380" t="s">
        <v>13612</v>
      </c>
      <c r="B185" s="379" t="s">
        <v>13613</v>
      </c>
      <c r="C185" s="379">
        <v>0</v>
      </c>
    </row>
    <row r="186" spans="1:3" ht="14.5" x14ac:dyDescent="0.35">
      <c r="A186" s="380" t="s">
        <v>13614</v>
      </c>
      <c r="B186" s="379" t="s">
        <v>13615</v>
      </c>
      <c r="C186" s="379">
        <v>0</v>
      </c>
    </row>
    <row r="187" spans="1:3" ht="14.5" x14ac:dyDescent="0.35">
      <c r="A187" s="380" t="s">
        <v>13616</v>
      </c>
      <c r="B187" s="379" t="s">
        <v>13617</v>
      </c>
      <c r="C187" s="379">
        <v>0</v>
      </c>
    </row>
    <row r="188" spans="1:3" ht="14.5" x14ac:dyDescent="0.35">
      <c r="A188" s="380" t="s">
        <v>13618</v>
      </c>
      <c r="B188" s="379" t="s">
        <v>13619</v>
      </c>
      <c r="C188" s="379">
        <v>0</v>
      </c>
    </row>
    <row r="189" spans="1:3" ht="14.5" x14ac:dyDescent="0.35">
      <c r="A189" s="380" t="s">
        <v>13620</v>
      </c>
      <c r="B189" s="379" t="s">
        <v>13621</v>
      </c>
      <c r="C189" s="379">
        <v>0</v>
      </c>
    </row>
    <row r="190" spans="1:3" ht="14.5" x14ac:dyDescent="0.35">
      <c r="A190" s="380" t="s">
        <v>13622</v>
      </c>
      <c r="B190" s="379" t="s">
        <v>13623</v>
      </c>
      <c r="C190" s="379">
        <v>0</v>
      </c>
    </row>
    <row r="191" spans="1:3" ht="14.5" x14ac:dyDescent="0.35">
      <c r="A191" s="380" t="s">
        <v>13624</v>
      </c>
      <c r="B191" s="379" t="s">
        <v>13625</v>
      </c>
      <c r="C191" s="379">
        <v>0</v>
      </c>
    </row>
    <row r="192" spans="1:3" ht="14.5" x14ac:dyDescent="0.35">
      <c r="A192" s="380" t="s">
        <v>13626</v>
      </c>
      <c r="B192" s="379" t="s">
        <v>13627</v>
      </c>
      <c r="C192" s="379">
        <v>0</v>
      </c>
    </row>
    <row r="193" spans="1:3" ht="14.5" x14ac:dyDescent="0.35">
      <c r="A193" s="380" t="s">
        <v>13628</v>
      </c>
      <c r="B193" s="379" t="s">
        <v>13629</v>
      </c>
      <c r="C193" s="379">
        <v>0</v>
      </c>
    </row>
    <row r="194" spans="1:3" ht="14.5" x14ac:dyDescent="0.35">
      <c r="A194" s="380" t="s">
        <v>13630</v>
      </c>
      <c r="B194" s="379" t="s">
        <v>13631</v>
      </c>
      <c r="C194" s="379">
        <v>1</v>
      </c>
    </row>
    <row r="195" spans="1:3" ht="14.5" x14ac:dyDescent="0.35">
      <c r="A195" s="380" t="s">
        <v>13632</v>
      </c>
      <c r="B195" s="379" t="s">
        <v>13633</v>
      </c>
      <c r="C195" s="379">
        <v>0</v>
      </c>
    </row>
    <row r="196" spans="1:3" ht="14.5" x14ac:dyDescent="0.35">
      <c r="A196" s="380" t="s">
        <v>13634</v>
      </c>
      <c r="B196" s="379" t="s">
        <v>13635</v>
      </c>
      <c r="C196" s="379">
        <v>0</v>
      </c>
    </row>
    <row r="197" spans="1:3" ht="14.5" x14ac:dyDescent="0.35">
      <c r="A197" s="380" t="s">
        <v>13636</v>
      </c>
      <c r="B197" s="379" t="s">
        <v>13637</v>
      </c>
      <c r="C197" s="379">
        <v>1</v>
      </c>
    </row>
    <row r="198" spans="1:3" ht="14.5" x14ac:dyDescent="0.35">
      <c r="A198" s="380" t="s">
        <v>13638</v>
      </c>
      <c r="B198" s="379" t="s">
        <v>13639</v>
      </c>
      <c r="C198" s="379">
        <v>0</v>
      </c>
    </row>
    <row r="199" spans="1:3" ht="14.5" x14ac:dyDescent="0.35">
      <c r="A199" s="380" t="s">
        <v>13640</v>
      </c>
      <c r="B199" s="379" t="s">
        <v>13641</v>
      </c>
      <c r="C199" s="379">
        <v>0</v>
      </c>
    </row>
    <row r="200" spans="1:3" ht="14.5" x14ac:dyDescent="0.35">
      <c r="A200" s="380" t="s">
        <v>13642</v>
      </c>
      <c r="B200" s="379" t="s">
        <v>13643</v>
      </c>
      <c r="C200" s="379">
        <v>0</v>
      </c>
    </row>
    <row r="201" spans="1:3" ht="14.5" x14ac:dyDescent="0.35">
      <c r="A201" s="380" t="s">
        <v>13644</v>
      </c>
      <c r="B201" s="379" t="s">
        <v>13645</v>
      </c>
      <c r="C201" s="379">
        <v>1</v>
      </c>
    </row>
    <row r="202" spans="1:3" ht="14.5" x14ac:dyDescent="0.35">
      <c r="A202" s="380" t="s">
        <v>13646</v>
      </c>
      <c r="B202" s="379" t="s">
        <v>13647</v>
      </c>
      <c r="C202" s="379">
        <v>0</v>
      </c>
    </row>
    <row r="203" spans="1:3" ht="14.5" x14ac:dyDescent="0.35">
      <c r="A203" s="380" t="s">
        <v>76</v>
      </c>
      <c r="B203" s="379" t="s">
        <v>13648</v>
      </c>
      <c r="C203" s="379">
        <v>0</v>
      </c>
    </row>
    <row r="204" spans="1:3" ht="14.5" x14ac:dyDescent="0.35">
      <c r="A204" s="380" t="s">
        <v>13649</v>
      </c>
      <c r="B204" s="379" t="s">
        <v>13650</v>
      </c>
      <c r="C204" s="379">
        <v>0</v>
      </c>
    </row>
    <row r="205" spans="1:3" ht="14.5" x14ac:dyDescent="0.35">
      <c r="A205" s="380" t="s">
        <v>13651</v>
      </c>
      <c r="B205" s="379" t="s">
        <v>13652</v>
      </c>
      <c r="C205" s="379">
        <v>0</v>
      </c>
    </row>
    <row r="206" spans="1:3" ht="14.5" x14ac:dyDescent="0.35">
      <c r="A206" s="380" t="s">
        <v>13653</v>
      </c>
      <c r="B206" s="379" t="s">
        <v>13654</v>
      </c>
      <c r="C206" s="379">
        <v>0</v>
      </c>
    </row>
    <row r="207" spans="1:3" ht="14.5" x14ac:dyDescent="0.35">
      <c r="A207" s="380" t="s">
        <v>13655</v>
      </c>
      <c r="B207" s="379" t="s">
        <v>13656</v>
      </c>
      <c r="C207" s="379">
        <v>0</v>
      </c>
    </row>
    <row r="208" spans="1:3" ht="14.5" x14ac:dyDescent="0.35">
      <c r="A208" s="380" t="s">
        <v>13657</v>
      </c>
      <c r="B208" s="379" t="s">
        <v>13658</v>
      </c>
      <c r="C208" s="379">
        <v>0</v>
      </c>
    </row>
    <row r="209" spans="1:3" ht="14.5" x14ac:dyDescent="0.35">
      <c r="A209" s="380" t="s">
        <v>13659</v>
      </c>
      <c r="B209" s="379" t="s">
        <v>13660</v>
      </c>
      <c r="C209" s="379">
        <v>0</v>
      </c>
    </row>
    <row r="210" spans="1:3" ht="14.5" x14ac:dyDescent="0.35">
      <c r="A210" s="380" t="s">
        <v>13661</v>
      </c>
      <c r="B210" s="379" t="s">
        <v>13662</v>
      </c>
      <c r="C210" s="379">
        <v>0</v>
      </c>
    </row>
    <row r="211" spans="1:3" ht="14.5" x14ac:dyDescent="0.35">
      <c r="A211" s="380" t="s">
        <v>13663</v>
      </c>
      <c r="B211" s="379" t="s">
        <v>13664</v>
      </c>
      <c r="C211" s="379">
        <v>0</v>
      </c>
    </row>
    <row r="212" spans="1:3" ht="14.5" x14ac:dyDescent="0.35">
      <c r="A212" s="380" t="s">
        <v>13665</v>
      </c>
      <c r="B212" s="379" t="s">
        <v>13666</v>
      </c>
      <c r="C212" s="379">
        <v>0</v>
      </c>
    </row>
    <row r="213" spans="1:3" ht="14.5" x14ac:dyDescent="0.35">
      <c r="A213" s="380" t="s">
        <v>13667</v>
      </c>
      <c r="B213" s="379" t="s">
        <v>13668</v>
      </c>
      <c r="C213" s="379">
        <v>0</v>
      </c>
    </row>
    <row r="214" spans="1:3" ht="14.5" x14ac:dyDescent="0.35">
      <c r="A214" s="380" t="s">
        <v>13669</v>
      </c>
      <c r="B214" s="379" t="s">
        <v>13670</v>
      </c>
      <c r="C214" s="379">
        <v>0</v>
      </c>
    </row>
    <row r="215" spans="1:3" ht="14.5" x14ac:dyDescent="0.35">
      <c r="A215" s="380" t="s">
        <v>13671</v>
      </c>
      <c r="B215" s="379" t="s">
        <v>13672</v>
      </c>
      <c r="C215" s="379">
        <v>0</v>
      </c>
    </row>
    <row r="216" spans="1:3" ht="14.5" x14ac:dyDescent="0.35">
      <c r="A216" s="380" t="s">
        <v>13673</v>
      </c>
      <c r="B216" s="379" t="s">
        <v>13674</v>
      </c>
      <c r="C216" s="379">
        <v>0</v>
      </c>
    </row>
    <row r="217" spans="1:3" ht="14.5" x14ac:dyDescent="0.35">
      <c r="A217" s="380" t="s">
        <v>13675</v>
      </c>
      <c r="B217" s="379" t="s">
        <v>13676</v>
      </c>
      <c r="C217" s="379">
        <v>0</v>
      </c>
    </row>
    <row r="218" spans="1:3" ht="14.5" x14ac:dyDescent="0.35">
      <c r="A218" s="380" t="s">
        <v>13677</v>
      </c>
      <c r="B218" s="379" t="s">
        <v>13678</v>
      </c>
      <c r="C218" s="379">
        <v>0</v>
      </c>
    </row>
    <row r="219" spans="1:3" ht="14.5" x14ac:dyDescent="0.35">
      <c r="A219" s="380" t="s">
        <v>13679</v>
      </c>
      <c r="B219" s="379" t="s">
        <v>13680</v>
      </c>
      <c r="C219" s="379">
        <v>0</v>
      </c>
    </row>
    <row r="220" spans="1:3" ht="14.5" x14ac:dyDescent="0.35">
      <c r="A220" s="380" t="s">
        <v>13681</v>
      </c>
      <c r="B220" s="379" t="s">
        <v>13682</v>
      </c>
      <c r="C220" s="379">
        <v>0</v>
      </c>
    </row>
    <row r="221" spans="1:3" ht="14.5" x14ac:dyDescent="0.35">
      <c r="A221" s="380" t="s">
        <v>13683</v>
      </c>
      <c r="B221" s="379" t="s">
        <v>13684</v>
      </c>
      <c r="C221" s="379">
        <v>0</v>
      </c>
    </row>
    <row r="222" spans="1:3" ht="14.5" x14ac:dyDescent="0.35">
      <c r="A222" s="380" t="s">
        <v>13685</v>
      </c>
      <c r="B222" s="379" t="s">
        <v>13686</v>
      </c>
      <c r="C222" s="379">
        <v>0</v>
      </c>
    </row>
    <row r="223" spans="1:3" ht="14.5" x14ac:dyDescent="0.35">
      <c r="A223" s="380" t="s">
        <v>13687</v>
      </c>
      <c r="B223" s="379" t="s">
        <v>13688</v>
      </c>
      <c r="C223" s="379">
        <v>0</v>
      </c>
    </row>
    <row r="224" spans="1:3" ht="14.5" x14ac:dyDescent="0.35">
      <c r="A224" s="380" t="s">
        <v>13689</v>
      </c>
      <c r="B224" s="379" t="s">
        <v>13690</v>
      </c>
      <c r="C224" s="379">
        <v>0</v>
      </c>
    </row>
    <row r="225" spans="1:3" ht="14.5" x14ac:dyDescent="0.35">
      <c r="A225" s="380" t="s">
        <v>13691</v>
      </c>
      <c r="B225" s="379" t="s">
        <v>13692</v>
      </c>
      <c r="C225" s="379">
        <v>0</v>
      </c>
    </row>
    <row r="226" spans="1:3" ht="14.5" x14ac:dyDescent="0.35">
      <c r="A226" s="380" t="s">
        <v>13693</v>
      </c>
      <c r="B226" s="379" t="s">
        <v>13694</v>
      </c>
      <c r="C226" s="379">
        <v>0</v>
      </c>
    </row>
    <row r="227" spans="1:3" ht="14.5" x14ac:dyDescent="0.35">
      <c r="A227" s="380" t="s">
        <v>13695</v>
      </c>
      <c r="B227" s="379" t="s">
        <v>13696</v>
      </c>
      <c r="C227" s="379">
        <v>0</v>
      </c>
    </row>
    <row r="228" spans="1:3" ht="14.5" x14ac:dyDescent="0.35">
      <c r="A228" s="380" t="s">
        <v>13697</v>
      </c>
      <c r="B228" s="379" t="s">
        <v>13698</v>
      </c>
      <c r="C228" s="379">
        <v>0</v>
      </c>
    </row>
    <row r="229" spans="1:3" ht="14.5" x14ac:dyDescent="0.35">
      <c r="A229" s="380" t="s">
        <v>13699</v>
      </c>
      <c r="B229" s="379" t="s">
        <v>13700</v>
      </c>
      <c r="C229" s="379">
        <v>0</v>
      </c>
    </row>
    <row r="230" spans="1:3" ht="14.5" x14ac:dyDescent="0.35">
      <c r="A230" s="380" t="s">
        <v>13701</v>
      </c>
      <c r="B230" s="379" t="s">
        <v>13702</v>
      </c>
      <c r="C230" s="379">
        <v>0</v>
      </c>
    </row>
    <row r="231" spans="1:3" ht="14.5" x14ac:dyDescent="0.35">
      <c r="A231" s="380" t="s">
        <v>13703</v>
      </c>
      <c r="B231" s="379" t="s">
        <v>13704</v>
      </c>
      <c r="C231" s="379">
        <v>0</v>
      </c>
    </row>
    <row r="232" spans="1:3" ht="14.5" x14ac:dyDescent="0.35">
      <c r="A232" s="380" t="s">
        <v>13705</v>
      </c>
      <c r="B232" s="379" t="s">
        <v>13706</v>
      </c>
      <c r="C232" s="379">
        <v>0</v>
      </c>
    </row>
    <row r="233" spans="1:3" ht="14.5" x14ac:dyDescent="0.35">
      <c r="A233" s="380" t="s">
        <v>13707</v>
      </c>
      <c r="B233" s="379" t="s">
        <v>13708</v>
      </c>
      <c r="C233" s="379">
        <v>0</v>
      </c>
    </row>
    <row r="234" spans="1:3" ht="14.5" x14ac:dyDescent="0.35">
      <c r="A234" s="380" t="s">
        <v>13709</v>
      </c>
      <c r="B234" s="379" t="s">
        <v>13710</v>
      </c>
      <c r="C234" s="379">
        <v>0</v>
      </c>
    </row>
    <row r="235" spans="1:3" ht="14.5" x14ac:dyDescent="0.35">
      <c r="A235" s="380" t="s">
        <v>13711</v>
      </c>
      <c r="B235" s="379" t="s">
        <v>13712</v>
      </c>
      <c r="C235" s="379">
        <v>0</v>
      </c>
    </row>
    <row r="236" spans="1:3" ht="14.5" x14ac:dyDescent="0.35">
      <c r="A236" s="380" t="s">
        <v>13713</v>
      </c>
      <c r="B236" s="379" t="s">
        <v>13714</v>
      </c>
      <c r="C236" s="379">
        <v>0</v>
      </c>
    </row>
    <row r="237" spans="1:3" ht="14.5" x14ac:dyDescent="0.35">
      <c r="A237" s="380" t="s">
        <v>13715</v>
      </c>
      <c r="B237" s="379" t="s">
        <v>13716</v>
      </c>
      <c r="C237" s="379">
        <v>0</v>
      </c>
    </row>
    <row r="238" spans="1:3" ht="14.5" x14ac:dyDescent="0.35">
      <c r="A238" s="380" t="s">
        <v>13717</v>
      </c>
      <c r="B238" s="379" t="s">
        <v>13718</v>
      </c>
      <c r="C238" s="379">
        <v>0</v>
      </c>
    </row>
    <row r="239" spans="1:3" ht="14.5" x14ac:dyDescent="0.35">
      <c r="A239" s="380" t="s">
        <v>13719</v>
      </c>
      <c r="B239" s="379" t="s">
        <v>13720</v>
      </c>
      <c r="C239" s="379">
        <v>0</v>
      </c>
    </row>
    <row r="240" spans="1:3" ht="14.5" x14ac:dyDescent="0.35">
      <c r="A240" s="380" t="s">
        <v>13721</v>
      </c>
      <c r="B240" s="379" t="s">
        <v>13722</v>
      </c>
      <c r="C240" s="379">
        <v>0</v>
      </c>
    </row>
    <row r="241" spans="1:3" ht="14.5" x14ac:dyDescent="0.35">
      <c r="A241" s="380" t="s">
        <v>13723</v>
      </c>
      <c r="B241" s="379" t="s">
        <v>13724</v>
      </c>
      <c r="C241" s="379">
        <v>0</v>
      </c>
    </row>
    <row r="242" spans="1:3" ht="14.5" x14ac:dyDescent="0.35">
      <c r="A242" s="380" t="s">
        <v>13725</v>
      </c>
      <c r="B242" s="379" t="s">
        <v>13726</v>
      </c>
      <c r="C242" s="379">
        <v>0</v>
      </c>
    </row>
    <row r="243" spans="1:3" ht="14.5" x14ac:dyDescent="0.35">
      <c r="A243" s="380" t="s">
        <v>13727</v>
      </c>
      <c r="B243" s="379" t="s">
        <v>13728</v>
      </c>
      <c r="C243" s="379">
        <v>0</v>
      </c>
    </row>
    <row r="244" spans="1:3" ht="14.5" x14ac:dyDescent="0.35">
      <c r="A244" s="380" t="s">
        <v>13729</v>
      </c>
      <c r="B244" s="379" t="s">
        <v>13730</v>
      </c>
      <c r="C244" s="379">
        <v>0</v>
      </c>
    </row>
    <row r="245" spans="1:3" ht="14.5" x14ac:dyDescent="0.35">
      <c r="A245" s="380" t="s">
        <v>13731</v>
      </c>
      <c r="B245" s="379" t="s">
        <v>13732</v>
      </c>
      <c r="C245" s="379">
        <v>0</v>
      </c>
    </row>
    <row r="246" spans="1:3" ht="14.5" x14ac:dyDescent="0.35">
      <c r="A246" s="380" t="s">
        <v>13733</v>
      </c>
      <c r="B246" s="379" t="s">
        <v>13734</v>
      </c>
      <c r="C246" s="379">
        <v>0</v>
      </c>
    </row>
    <row r="247" spans="1:3" ht="14.5" x14ac:dyDescent="0.35">
      <c r="A247" s="380" t="s">
        <v>13735</v>
      </c>
      <c r="B247" s="379" t="s">
        <v>13736</v>
      </c>
      <c r="C247" s="379">
        <v>0</v>
      </c>
    </row>
    <row r="248" spans="1:3" ht="14.5" x14ac:dyDescent="0.35">
      <c r="A248" s="380" t="s">
        <v>13737</v>
      </c>
      <c r="B248" s="379" t="s">
        <v>13738</v>
      </c>
      <c r="C248" s="379">
        <v>0</v>
      </c>
    </row>
    <row r="249" spans="1:3" ht="14.5" x14ac:dyDescent="0.35">
      <c r="A249" s="380" t="s">
        <v>13739</v>
      </c>
      <c r="B249" s="379" t="s">
        <v>13740</v>
      </c>
      <c r="C249" s="379">
        <v>0</v>
      </c>
    </row>
    <row r="250" spans="1:3" ht="14.5" x14ac:dyDescent="0.35">
      <c r="A250" s="380" t="s">
        <v>13741</v>
      </c>
      <c r="B250" s="379" t="s">
        <v>13742</v>
      </c>
      <c r="C250" s="379">
        <v>0</v>
      </c>
    </row>
    <row r="251" spans="1:3" ht="14.5" x14ac:dyDescent="0.35">
      <c r="A251" s="380" t="s">
        <v>13743</v>
      </c>
      <c r="B251" s="379" t="s">
        <v>13744</v>
      </c>
      <c r="C251" s="379">
        <v>0</v>
      </c>
    </row>
    <row r="252" spans="1:3" ht="14.5" x14ac:dyDescent="0.35">
      <c r="A252" s="380" t="s">
        <v>13745</v>
      </c>
      <c r="B252" s="379" t="s">
        <v>13746</v>
      </c>
      <c r="C252" s="379">
        <v>0</v>
      </c>
    </row>
    <row r="253" spans="1:3" ht="14.5" x14ac:dyDescent="0.35">
      <c r="A253" s="380" t="s">
        <v>13747</v>
      </c>
      <c r="B253" s="379" t="s">
        <v>13748</v>
      </c>
      <c r="C253" s="379">
        <v>0</v>
      </c>
    </row>
    <row r="254" spans="1:3" ht="14.5" x14ac:dyDescent="0.35">
      <c r="A254" s="380" t="s">
        <v>13749</v>
      </c>
      <c r="B254" s="379" t="s">
        <v>13746</v>
      </c>
      <c r="C254" s="379">
        <v>0</v>
      </c>
    </row>
    <row r="255" spans="1:3" ht="14.5" x14ac:dyDescent="0.35">
      <c r="A255" s="380" t="s">
        <v>13750</v>
      </c>
      <c r="B255" s="379" t="s">
        <v>13751</v>
      </c>
      <c r="C255" s="379">
        <v>0</v>
      </c>
    </row>
    <row r="256" spans="1:3" ht="14.5" x14ac:dyDescent="0.35">
      <c r="A256" s="380" t="s">
        <v>13752</v>
      </c>
      <c r="B256" s="379" t="s">
        <v>13753</v>
      </c>
      <c r="C256" s="379">
        <v>0</v>
      </c>
    </row>
    <row r="257" spans="1:3" ht="14.5" x14ac:dyDescent="0.35">
      <c r="A257" s="380" t="s">
        <v>13754</v>
      </c>
      <c r="B257" s="379" t="s">
        <v>13754</v>
      </c>
      <c r="C257" s="379">
        <v>0</v>
      </c>
    </row>
    <row r="258" spans="1:3" ht="14.5" x14ac:dyDescent="0.35">
      <c r="A258" s="380" t="s">
        <v>13754</v>
      </c>
      <c r="B258" s="379" t="s">
        <v>13755</v>
      </c>
      <c r="C258" s="379">
        <v>0</v>
      </c>
    </row>
    <row r="259" spans="1:3" ht="14.5" x14ac:dyDescent="0.35">
      <c r="A259" s="380" t="s">
        <v>13756</v>
      </c>
      <c r="B259" s="379" t="s">
        <v>13757</v>
      </c>
      <c r="C259" s="379">
        <v>1</v>
      </c>
    </row>
    <row r="260" spans="1:3" ht="14.5" x14ac:dyDescent="0.35">
      <c r="A260" s="380" t="s">
        <v>13758</v>
      </c>
      <c r="B260" s="379" t="s">
        <v>13759</v>
      </c>
      <c r="C260" s="379">
        <v>0</v>
      </c>
    </row>
    <row r="261" spans="1:3" ht="14.5" x14ac:dyDescent="0.35">
      <c r="A261" s="380" t="s">
        <v>13760</v>
      </c>
      <c r="B261" s="379" t="s">
        <v>13761</v>
      </c>
      <c r="C261" s="379">
        <v>0</v>
      </c>
    </row>
    <row r="262" spans="1:3" ht="14.5" x14ac:dyDescent="0.35">
      <c r="A262" s="380" t="s">
        <v>13762</v>
      </c>
      <c r="B262" s="379" t="s">
        <v>13763</v>
      </c>
      <c r="C262" s="379">
        <v>0</v>
      </c>
    </row>
    <row r="263" spans="1:3" ht="14.5" x14ac:dyDescent="0.35">
      <c r="A263" s="380" t="s">
        <v>13764</v>
      </c>
      <c r="B263" s="379" t="s">
        <v>13765</v>
      </c>
      <c r="C263" s="379">
        <v>0</v>
      </c>
    </row>
    <row r="264" spans="1:3" ht="14.5" x14ac:dyDescent="0.35">
      <c r="A264" s="380" t="s">
        <v>13766</v>
      </c>
      <c r="B264" s="379" t="s">
        <v>13767</v>
      </c>
      <c r="C264" s="379">
        <v>0</v>
      </c>
    </row>
    <row r="265" spans="1:3" ht="14.5" x14ac:dyDescent="0.35">
      <c r="A265" s="380" t="s">
        <v>13768</v>
      </c>
      <c r="B265" s="379" t="s">
        <v>13769</v>
      </c>
      <c r="C265" s="379">
        <v>0</v>
      </c>
    </row>
    <row r="266" spans="1:3" ht="14.5" x14ac:dyDescent="0.35">
      <c r="A266" s="380" t="s">
        <v>13770</v>
      </c>
      <c r="B266" s="379" t="s">
        <v>13771</v>
      </c>
      <c r="C266" s="379">
        <v>1</v>
      </c>
    </row>
    <row r="267" spans="1:3" ht="14.5" x14ac:dyDescent="0.35">
      <c r="A267" s="380" t="s">
        <v>13772</v>
      </c>
      <c r="B267" s="379" t="s">
        <v>13773</v>
      </c>
      <c r="C267" s="379">
        <v>0</v>
      </c>
    </row>
    <row r="268" spans="1:3" ht="14.5" x14ac:dyDescent="0.35">
      <c r="A268" s="380" t="s">
        <v>13774</v>
      </c>
      <c r="B268" s="379" t="s">
        <v>13775</v>
      </c>
      <c r="C268" s="379">
        <v>0</v>
      </c>
    </row>
    <row r="269" spans="1:3" ht="14.5" x14ac:dyDescent="0.35">
      <c r="A269" s="380" t="s">
        <v>13776</v>
      </c>
      <c r="B269" s="379" t="s">
        <v>13777</v>
      </c>
      <c r="C269" s="379">
        <v>0</v>
      </c>
    </row>
    <row r="270" spans="1:3" ht="14.5" x14ac:dyDescent="0.35">
      <c r="A270" s="380" t="s">
        <v>13778</v>
      </c>
      <c r="B270" s="379" t="s">
        <v>13779</v>
      </c>
      <c r="C270" s="379">
        <v>0</v>
      </c>
    </row>
    <row r="271" spans="1:3" ht="14.5" x14ac:dyDescent="0.35">
      <c r="A271" s="380" t="s">
        <v>2153</v>
      </c>
      <c r="B271" s="379" t="s">
        <v>13780</v>
      </c>
      <c r="C271" s="379">
        <v>0</v>
      </c>
    </row>
    <row r="272" spans="1:3" ht="14.5" x14ac:dyDescent="0.35">
      <c r="A272" s="380" t="s">
        <v>13781</v>
      </c>
      <c r="B272" s="379" t="s">
        <v>13782</v>
      </c>
      <c r="C272" s="379">
        <v>0</v>
      </c>
    </row>
    <row r="273" spans="1:3" ht="14.5" x14ac:dyDescent="0.35">
      <c r="A273" s="380" t="s">
        <v>13783</v>
      </c>
      <c r="B273" s="379" t="s">
        <v>13784</v>
      </c>
      <c r="C273" s="379">
        <v>0</v>
      </c>
    </row>
    <row r="274" spans="1:3" ht="14.5" x14ac:dyDescent="0.35">
      <c r="A274" s="380" t="s">
        <v>13785</v>
      </c>
      <c r="B274" s="379" t="s">
        <v>13786</v>
      </c>
      <c r="C274" s="379">
        <v>0</v>
      </c>
    </row>
    <row r="275" spans="1:3" ht="14.5" x14ac:dyDescent="0.35">
      <c r="A275" s="380" t="s">
        <v>13787</v>
      </c>
      <c r="B275" s="379" t="s">
        <v>13788</v>
      </c>
      <c r="C275" s="379">
        <v>0</v>
      </c>
    </row>
    <row r="276" spans="1:3" ht="14.5" x14ac:dyDescent="0.35">
      <c r="A276" s="380" t="s">
        <v>13789</v>
      </c>
      <c r="B276" s="379" t="s">
        <v>13790</v>
      </c>
      <c r="C276" s="379">
        <v>0</v>
      </c>
    </row>
    <row r="277" spans="1:3" ht="14.5" x14ac:dyDescent="0.35">
      <c r="A277" s="380" t="s">
        <v>13791</v>
      </c>
      <c r="B277" s="379" t="s">
        <v>13792</v>
      </c>
      <c r="C277" s="379">
        <v>0</v>
      </c>
    </row>
    <row r="278" spans="1:3" ht="14.5" x14ac:dyDescent="0.35">
      <c r="A278" s="380" t="s">
        <v>13793</v>
      </c>
      <c r="B278" s="379" t="s">
        <v>13794</v>
      </c>
      <c r="C278" s="379">
        <v>0</v>
      </c>
    </row>
    <row r="279" spans="1:3" ht="14.5" x14ac:dyDescent="0.35">
      <c r="A279" s="380" t="s">
        <v>13795</v>
      </c>
      <c r="B279" s="379" t="s">
        <v>13796</v>
      </c>
      <c r="C279" s="379">
        <v>0</v>
      </c>
    </row>
    <row r="280" spans="1:3" ht="14.5" x14ac:dyDescent="0.35">
      <c r="A280" s="380" t="s">
        <v>13797</v>
      </c>
      <c r="B280" s="379" t="s">
        <v>13797</v>
      </c>
      <c r="C280" s="379">
        <v>0</v>
      </c>
    </row>
    <row r="281" spans="1:3" ht="14.5" x14ac:dyDescent="0.35">
      <c r="A281" s="380" t="s">
        <v>13798</v>
      </c>
      <c r="B281" s="379" t="s">
        <v>13799</v>
      </c>
      <c r="C281" s="379">
        <v>0</v>
      </c>
    </row>
    <row r="282" spans="1:3" ht="14.5" x14ac:dyDescent="0.35">
      <c r="A282" s="380" t="s">
        <v>13800</v>
      </c>
      <c r="B282" s="379" t="s">
        <v>13801</v>
      </c>
      <c r="C282" s="379">
        <v>0</v>
      </c>
    </row>
    <row r="283" spans="1:3" ht="14.5" x14ac:dyDescent="0.35">
      <c r="A283" s="380" t="s">
        <v>13802</v>
      </c>
      <c r="B283" s="379" t="s">
        <v>13803</v>
      </c>
      <c r="C283" s="379">
        <v>0</v>
      </c>
    </row>
    <row r="284" spans="1:3" ht="14.5" x14ac:dyDescent="0.35">
      <c r="A284" s="380" t="s">
        <v>13804</v>
      </c>
      <c r="B284" s="379" t="s">
        <v>13805</v>
      </c>
      <c r="C284" s="379">
        <v>0</v>
      </c>
    </row>
    <row r="285" spans="1:3" ht="14.5" x14ac:dyDescent="0.35">
      <c r="A285" s="380" t="s">
        <v>13806</v>
      </c>
      <c r="B285" s="379" t="s">
        <v>13807</v>
      </c>
      <c r="C285" s="379">
        <v>0</v>
      </c>
    </row>
    <row r="286" spans="1:3" ht="14.5" x14ac:dyDescent="0.35">
      <c r="A286" s="380" t="s">
        <v>13808</v>
      </c>
      <c r="B286" s="379" t="s">
        <v>13809</v>
      </c>
      <c r="C286" s="379">
        <v>0</v>
      </c>
    </row>
    <row r="287" spans="1:3" ht="14.5" x14ac:dyDescent="0.35">
      <c r="A287" s="380" t="s">
        <v>13810</v>
      </c>
      <c r="B287" s="379" t="s">
        <v>13811</v>
      </c>
      <c r="C287" s="379">
        <v>0</v>
      </c>
    </row>
    <row r="288" spans="1:3" ht="14.5" x14ac:dyDescent="0.35">
      <c r="A288" s="380" t="s">
        <v>13812</v>
      </c>
      <c r="B288" s="379" t="s">
        <v>13813</v>
      </c>
      <c r="C288" s="379">
        <v>1</v>
      </c>
    </row>
    <row r="289" spans="1:3" ht="14.5" x14ac:dyDescent="0.35">
      <c r="A289" s="380" t="s">
        <v>13814</v>
      </c>
      <c r="B289" s="379" t="s">
        <v>13815</v>
      </c>
      <c r="C289" s="379">
        <v>0</v>
      </c>
    </row>
    <row r="290" spans="1:3" ht="14.5" x14ac:dyDescent="0.35">
      <c r="A290" s="380" t="s">
        <v>13816</v>
      </c>
      <c r="B290" s="379" t="s">
        <v>13817</v>
      </c>
      <c r="C290" s="379">
        <v>1</v>
      </c>
    </row>
    <row r="291" spans="1:3" ht="14.5" x14ac:dyDescent="0.35">
      <c r="A291" s="380" t="s">
        <v>377</v>
      </c>
      <c r="B291" s="379" t="s">
        <v>13818</v>
      </c>
      <c r="C291" s="379">
        <v>1</v>
      </c>
    </row>
    <row r="292" spans="1:3" ht="14.5" x14ac:dyDescent="0.35">
      <c r="A292" s="380" t="s">
        <v>13819</v>
      </c>
      <c r="B292" s="379" t="s">
        <v>13820</v>
      </c>
      <c r="C292" s="379">
        <v>0</v>
      </c>
    </row>
    <row r="293" spans="1:3" ht="14.5" x14ac:dyDescent="0.35">
      <c r="A293" s="380" t="s">
        <v>13821</v>
      </c>
      <c r="B293" s="379" t="s">
        <v>13822</v>
      </c>
      <c r="C293" s="379">
        <v>0</v>
      </c>
    </row>
    <row r="294" spans="1:3" ht="14.5" x14ac:dyDescent="0.35">
      <c r="A294" s="380" t="s">
        <v>13823</v>
      </c>
      <c r="B294" s="379" t="s">
        <v>13824</v>
      </c>
      <c r="C294" s="379">
        <v>0</v>
      </c>
    </row>
    <row r="295" spans="1:3" ht="14.5" x14ac:dyDescent="0.35">
      <c r="A295" s="380" t="s">
        <v>13825</v>
      </c>
      <c r="B295" s="379" t="s">
        <v>13826</v>
      </c>
      <c r="C295" s="379">
        <v>0</v>
      </c>
    </row>
    <row r="296" spans="1:3" ht="14.5" x14ac:dyDescent="0.35">
      <c r="A296" s="380" t="s">
        <v>13827</v>
      </c>
      <c r="B296" s="379" t="s">
        <v>13828</v>
      </c>
      <c r="C296" s="379">
        <v>0</v>
      </c>
    </row>
    <row r="297" spans="1:3" ht="14.5" x14ac:dyDescent="0.35">
      <c r="A297" s="380" t="s">
        <v>13829</v>
      </c>
      <c r="B297" s="379" t="s">
        <v>13830</v>
      </c>
      <c r="C297" s="379">
        <v>0</v>
      </c>
    </row>
    <row r="298" spans="1:3" ht="14.5" x14ac:dyDescent="0.35">
      <c r="A298" s="380" t="s">
        <v>13831</v>
      </c>
      <c r="B298" s="379" t="s">
        <v>13832</v>
      </c>
      <c r="C298" s="379">
        <v>0</v>
      </c>
    </row>
    <row r="299" spans="1:3" ht="14.5" x14ac:dyDescent="0.35">
      <c r="A299" s="380" t="s">
        <v>13833</v>
      </c>
      <c r="B299" s="379" t="s">
        <v>13834</v>
      </c>
      <c r="C299" s="379">
        <v>0</v>
      </c>
    </row>
    <row r="300" spans="1:3" ht="14.5" x14ac:dyDescent="0.35">
      <c r="A300" s="380" t="s">
        <v>70</v>
      </c>
      <c r="B300" s="379" t="s">
        <v>13835</v>
      </c>
      <c r="C300" s="379">
        <v>0</v>
      </c>
    </row>
    <row r="301" spans="1:3" ht="14.5" x14ac:dyDescent="0.35">
      <c r="A301" s="380" t="s">
        <v>13836</v>
      </c>
      <c r="B301" s="379" t="s">
        <v>13837</v>
      </c>
      <c r="C301" s="379">
        <v>0</v>
      </c>
    </row>
    <row r="302" spans="1:3" ht="14.5" x14ac:dyDescent="0.35">
      <c r="A302" s="380" t="s">
        <v>13838</v>
      </c>
      <c r="B302" s="379" t="s">
        <v>13839</v>
      </c>
      <c r="C302" s="379">
        <v>0</v>
      </c>
    </row>
    <row r="303" spans="1:3" ht="14.5" x14ac:dyDescent="0.35">
      <c r="A303" s="380" t="s">
        <v>13840</v>
      </c>
      <c r="B303" s="379" t="s">
        <v>13841</v>
      </c>
      <c r="C303" s="379">
        <v>0</v>
      </c>
    </row>
    <row r="304" spans="1:3" ht="14.5" x14ac:dyDescent="0.35">
      <c r="A304" s="380" t="s">
        <v>13842</v>
      </c>
      <c r="B304" s="379" t="s">
        <v>13843</v>
      </c>
      <c r="C304" s="379">
        <v>0</v>
      </c>
    </row>
    <row r="305" spans="1:3" ht="14.5" x14ac:dyDescent="0.35">
      <c r="A305" s="380" t="s">
        <v>13844</v>
      </c>
      <c r="B305" s="379" t="s">
        <v>13845</v>
      </c>
      <c r="C305" s="379">
        <v>0</v>
      </c>
    </row>
    <row r="306" spans="1:3" ht="14.5" x14ac:dyDescent="0.35">
      <c r="A306" s="380" t="s">
        <v>13846</v>
      </c>
      <c r="B306" s="379" t="s">
        <v>13847</v>
      </c>
      <c r="C306" s="379">
        <v>0</v>
      </c>
    </row>
    <row r="307" spans="1:3" ht="14.5" x14ac:dyDescent="0.35">
      <c r="A307" s="380" t="s">
        <v>13848</v>
      </c>
      <c r="B307" s="379" t="s">
        <v>13849</v>
      </c>
      <c r="C307" s="379">
        <v>0</v>
      </c>
    </row>
    <row r="308" spans="1:3" ht="14.5" x14ac:dyDescent="0.35">
      <c r="A308" s="380" t="s">
        <v>13850</v>
      </c>
      <c r="B308" s="379" t="s">
        <v>13851</v>
      </c>
      <c r="C308" s="379">
        <v>0</v>
      </c>
    </row>
    <row r="309" spans="1:3" ht="14.5" x14ac:dyDescent="0.35">
      <c r="A309" s="380" t="s">
        <v>13852</v>
      </c>
      <c r="B309" s="379" t="s">
        <v>13853</v>
      </c>
      <c r="C309" s="379">
        <v>0</v>
      </c>
    </row>
    <row r="310" spans="1:3" ht="14.5" x14ac:dyDescent="0.35">
      <c r="A310" s="380" t="s">
        <v>13854</v>
      </c>
      <c r="B310" s="379" t="s">
        <v>13855</v>
      </c>
      <c r="C310" s="379">
        <v>0</v>
      </c>
    </row>
    <row r="311" spans="1:3" ht="14.5" x14ac:dyDescent="0.35">
      <c r="A311" s="380" t="s">
        <v>13856</v>
      </c>
      <c r="B311" s="379" t="s">
        <v>13857</v>
      </c>
      <c r="C311" s="379">
        <v>0</v>
      </c>
    </row>
    <row r="312" spans="1:3" ht="14.5" x14ac:dyDescent="0.35">
      <c r="A312" s="380" t="s">
        <v>13858</v>
      </c>
      <c r="B312" s="379" t="s">
        <v>13859</v>
      </c>
      <c r="C312" s="379">
        <v>0</v>
      </c>
    </row>
    <row r="313" spans="1:3" ht="14.5" x14ac:dyDescent="0.35">
      <c r="A313" s="380" t="s">
        <v>305</v>
      </c>
      <c r="B313" s="379" t="s">
        <v>13860</v>
      </c>
      <c r="C313" s="379">
        <v>1</v>
      </c>
    </row>
    <row r="314" spans="1:3" ht="14.5" x14ac:dyDescent="0.35">
      <c r="A314" s="380" t="s">
        <v>13861</v>
      </c>
      <c r="B314" s="379" t="s">
        <v>13862</v>
      </c>
      <c r="C314" s="379">
        <v>0</v>
      </c>
    </row>
    <row r="315" spans="1:3" ht="14.5" x14ac:dyDescent="0.35">
      <c r="A315" s="380" t="s">
        <v>86</v>
      </c>
      <c r="B315" s="379" t="s">
        <v>13863</v>
      </c>
      <c r="C315" s="379">
        <v>1</v>
      </c>
    </row>
    <row r="316" spans="1:3" ht="14.5" x14ac:dyDescent="0.35">
      <c r="A316" s="380" t="s">
        <v>13864</v>
      </c>
      <c r="B316" s="379" t="s">
        <v>13865</v>
      </c>
      <c r="C316" s="379">
        <v>0</v>
      </c>
    </row>
    <row r="317" spans="1:3" ht="14.5" x14ac:dyDescent="0.35">
      <c r="A317" s="380" t="s">
        <v>13866</v>
      </c>
      <c r="B317" s="379" t="s">
        <v>13867</v>
      </c>
      <c r="C317" s="379">
        <v>0</v>
      </c>
    </row>
    <row r="318" spans="1:3" ht="14.5" x14ac:dyDescent="0.35">
      <c r="A318" s="380" t="s">
        <v>13868</v>
      </c>
      <c r="B318" s="379" t="s">
        <v>13869</v>
      </c>
      <c r="C318" s="379">
        <v>1</v>
      </c>
    </row>
    <row r="319" spans="1:3" ht="14.5" x14ac:dyDescent="0.35">
      <c r="A319" s="380" t="s">
        <v>13870</v>
      </c>
      <c r="B319" s="379" t="s">
        <v>13871</v>
      </c>
      <c r="C319" s="379">
        <v>0</v>
      </c>
    </row>
    <row r="320" spans="1:3" ht="14.5" x14ac:dyDescent="0.35">
      <c r="A320" s="380" t="s">
        <v>13872</v>
      </c>
      <c r="B320" s="379" t="s">
        <v>13873</v>
      </c>
      <c r="C320" s="379">
        <v>0</v>
      </c>
    </row>
    <row r="321" spans="1:3" ht="14.5" x14ac:dyDescent="0.35">
      <c r="A321" s="380" t="s">
        <v>13874</v>
      </c>
      <c r="B321" s="379" t="s">
        <v>13875</v>
      </c>
      <c r="C321" s="379">
        <v>0</v>
      </c>
    </row>
    <row r="322" spans="1:3" ht="14.5" x14ac:dyDescent="0.35">
      <c r="A322" s="380" t="s">
        <v>13876</v>
      </c>
      <c r="B322" s="379" t="s">
        <v>13877</v>
      </c>
      <c r="C322" s="379">
        <v>0</v>
      </c>
    </row>
    <row r="323" spans="1:3" ht="14.5" x14ac:dyDescent="0.35">
      <c r="A323" s="380" t="s">
        <v>77</v>
      </c>
      <c r="B323" s="379" t="s">
        <v>13878</v>
      </c>
      <c r="C323" s="379">
        <v>1</v>
      </c>
    </row>
    <row r="324" spans="1:3" ht="14.5" x14ac:dyDescent="0.35">
      <c r="A324" s="380" t="s">
        <v>13879</v>
      </c>
      <c r="B324" s="379" t="s">
        <v>13880</v>
      </c>
      <c r="C324" s="379">
        <v>1</v>
      </c>
    </row>
    <row r="325" spans="1:3" ht="14.5" x14ac:dyDescent="0.35">
      <c r="A325" s="380" t="s">
        <v>13881</v>
      </c>
      <c r="B325" s="379" t="s">
        <v>13882</v>
      </c>
      <c r="C325" s="379">
        <v>0</v>
      </c>
    </row>
    <row r="326" spans="1:3" ht="14.5" x14ac:dyDescent="0.35">
      <c r="A326" s="380" t="s">
        <v>1662</v>
      </c>
      <c r="B326" s="379" t="s">
        <v>13883</v>
      </c>
      <c r="C326" s="379">
        <v>1</v>
      </c>
    </row>
    <row r="327" spans="1:3" ht="14.5" x14ac:dyDescent="0.35">
      <c r="A327" s="380" t="s">
        <v>13884</v>
      </c>
      <c r="B327" s="379" t="s">
        <v>13885</v>
      </c>
      <c r="C327" s="379">
        <v>0</v>
      </c>
    </row>
    <row r="328" spans="1:3" ht="14.5" x14ac:dyDescent="0.35">
      <c r="A328" s="380" t="s">
        <v>13886</v>
      </c>
      <c r="B328" s="379" t="s">
        <v>13887</v>
      </c>
      <c r="C328" s="379">
        <v>0</v>
      </c>
    </row>
    <row r="329" spans="1:3" ht="14.5" x14ac:dyDescent="0.35">
      <c r="A329" s="380" t="s">
        <v>13888</v>
      </c>
      <c r="B329" s="379" t="s">
        <v>13889</v>
      </c>
      <c r="C329" s="379">
        <v>0</v>
      </c>
    </row>
    <row r="330" spans="1:3" ht="14.5" x14ac:dyDescent="0.35">
      <c r="A330" s="380" t="s">
        <v>13890</v>
      </c>
      <c r="B330" s="379" t="s">
        <v>13891</v>
      </c>
      <c r="C330" s="379">
        <v>0</v>
      </c>
    </row>
    <row r="331" spans="1:3" ht="14.5" x14ac:dyDescent="0.35">
      <c r="A331" s="380" t="s">
        <v>13892</v>
      </c>
      <c r="B331" s="379" t="s">
        <v>13893</v>
      </c>
      <c r="C331" s="379">
        <v>0</v>
      </c>
    </row>
    <row r="332" spans="1:3" ht="14.5" x14ac:dyDescent="0.35">
      <c r="A332" s="380" t="s">
        <v>13894</v>
      </c>
      <c r="B332" s="379" t="s">
        <v>13895</v>
      </c>
      <c r="C332" s="379">
        <v>0</v>
      </c>
    </row>
    <row r="333" spans="1:3" ht="14.5" x14ac:dyDescent="0.35">
      <c r="A333" s="380" t="s">
        <v>13896</v>
      </c>
      <c r="B333" s="379" t="s">
        <v>13897</v>
      </c>
      <c r="C333" s="379">
        <v>1</v>
      </c>
    </row>
    <row r="334" spans="1:3" ht="14.5" x14ac:dyDescent="0.35">
      <c r="A334" s="380" t="s">
        <v>13898</v>
      </c>
      <c r="B334" s="379" t="s">
        <v>13899</v>
      </c>
      <c r="C334" s="379">
        <v>1</v>
      </c>
    </row>
    <row r="335" spans="1:3" ht="14.5" x14ac:dyDescent="0.35">
      <c r="A335" s="380" t="s">
        <v>82</v>
      </c>
      <c r="B335" s="379" t="s">
        <v>13900</v>
      </c>
      <c r="C335" s="379">
        <v>1</v>
      </c>
    </row>
    <row r="336" spans="1:3" ht="14.5" x14ac:dyDescent="0.35">
      <c r="A336" s="380" t="s">
        <v>13901</v>
      </c>
      <c r="B336" s="379" t="s">
        <v>13902</v>
      </c>
      <c r="C336" s="379">
        <v>0</v>
      </c>
    </row>
    <row r="337" spans="1:3" ht="14.5" x14ac:dyDescent="0.35">
      <c r="A337" s="380" t="s">
        <v>13903</v>
      </c>
      <c r="B337" s="379" t="s">
        <v>13904</v>
      </c>
      <c r="C337" s="379">
        <v>0</v>
      </c>
    </row>
    <row r="338" spans="1:3" ht="14.5" x14ac:dyDescent="0.35">
      <c r="A338" s="380" t="s">
        <v>13905</v>
      </c>
      <c r="B338" s="379" t="s">
        <v>13906</v>
      </c>
      <c r="C338" s="379">
        <v>0</v>
      </c>
    </row>
    <row r="339" spans="1:3" ht="14.5" x14ac:dyDescent="0.35">
      <c r="A339" s="380" t="s">
        <v>13907</v>
      </c>
      <c r="B339" s="379" t="s">
        <v>13908</v>
      </c>
      <c r="C339" s="379">
        <v>0</v>
      </c>
    </row>
    <row r="340" spans="1:3" ht="14.5" x14ac:dyDescent="0.35">
      <c r="A340" s="380" t="s">
        <v>13909</v>
      </c>
      <c r="B340" s="379" t="s">
        <v>13910</v>
      </c>
      <c r="C340" s="379">
        <v>0</v>
      </c>
    </row>
    <row r="341" spans="1:3" ht="14.5" x14ac:dyDescent="0.35">
      <c r="A341" s="380" t="s">
        <v>13911</v>
      </c>
      <c r="B341" s="379" t="s">
        <v>13912</v>
      </c>
      <c r="C341" s="379">
        <v>0</v>
      </c>
    </row>
    <row r="342" spans="1:3" ht="14.5" x14ac:dyDescent="0.35">
      <c r="A342" s="380" t="s">
        <v>13913</v>
      </c>
      <c r="B342" s="379" t="s">
        <v>13914</v>
      </c>
      <c r="C342" s="379">
        <v>0</v>
      </c>
    </row>
    <row r="343" spans="1:3" ht="14.5" x14ac:dyDescent="0.35">
      <c r="A343" s="380" t="s">
        <v>13915</v>
      </c>
      <c r="B343" s="379" t="s">
        <v>13916</v>
      </c>
      <c r="C343" s="379">
        <v>0</v>
      </c>
    </row>
    <row r="344" spans="1:3" ht="14.5" x14ac:dyDescent="0.35">
      <c r="A344" s="380" t="s">
        <v>13917</v>
      </c>
      <c r="B344" s="379" t="s">
        <v>13918</v>
      </c>
      <c r="C344" s="379">
        <v>0</v>
      </c>
    </row>
    <row r="345" spans="1:3" ht="14.5" x14ac:dyDescent="0.35">
      <c r="A345" s="380" t="s">
        <v>13919</v>
      </c>
      <c r="B345" s="379" t="s">
        <v>13920</v>
      </c>
      <c r="C345" s="379">
        <v>0</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16</vt:i4>
      </vt:variant>
      <vt:variant>
        <vt:lpstr>Intervalos Nomeados</vt:lpstr>
      </vt:variant>
      <vt:variant>
        <vt:i4>1</vt:i4>
      </vt:variant>
    </vt:vector>
  </HeadingPairs>
  <TitlesOfParts>
    <vt:vector size="17" baseType="lpstr">
      <vt:lpstr>RESUMO</vt:lpstr>
      <vt:lpstr>COTAÇÃO</vt:lpstr>
      <vt:lpstr>RESUMO DEP</vt:lpstr>
      <vt:lpstr>RESUMO AUX</vt:lpstr>
      <vt:lpstr>Banco Jul25</vt:lpstr>
      <vt:lpstr>IPCA</vt:lpstr>
      <vt:lpstr>Filtro</vt:lpstr>
      <vt:lpstr>COMPOSIÇÃO</vt:lpstr>
      <vt:lpstr>AUXILIAR</vt:lpstr>
      <vt:lpstr>IPC </vt:lpstr>
      <vt:lpstr>DEPRECIAÇÃO-MÊS</vt:lpstr>
      <vt:lpstr>DEPRECIAÇÃO-H</vt:lpstr>
      <vt:lpstr>Conversões MO</vt:lpstr>
      <vt:lpstr>Prop Materiais</vt:lpstr>
      <vt:lpstr>Unidades</vt:lpstr>
      <vt:lpstr>UNIDS</vt:lpstr>
      <vt:lpstr>BANCO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Alcis</dc:creator>
  <cp:lastModifiedBy>Matheus Teixeira Nemeth</cp:lastModifiedBy>
  <cp:lastPrinted>2021-03-25T18:36:10Z</cp:lastPrinted>
  <dcterms:created xsi:type="dcterms:W3CDTF">1996-10-11T02:29:12Z</dcterms:created>
  <dcterms:modified xsi:type="dcterms:W3CDTF">2025-08-26T17:03:33Z</dcterms:modified>
</cp:coreProperties>
</file>