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 SEMANAL" sheetId="1" r:id="rId3"/>
    <sheet state="visible" name="M. SEMANAL" sheetId="2" r:id="rId4"/>
    <sheet state="visible" name="BD MENSAL" sheetId="3" r:id="rId5"/>
    <sheet state="visible" name="M. MENSAL" sheetId="4" r:id="rId6"/>
    <sheet state="hidden" name="Dashboard Faturamento Vs Invest" sheetId="5" r:id="rId7"/>
    <sheet state="hidden" name="Dashboard Leads  Opps  Vendas S" sheetId="6" r:id="rId8"/>
  </sheets>
  <definedNames/>
  <calcPr/>
</workbook>
</file>

<file path=xl/sharedStrings.xml><?xml version="1.0" encoding="utf-8"?>
<sst xmlns="http://schemas.openxmlformats.org/spreadsheetml/2006/main" count="132" uniqueCount="92">
  <si>
    <t>PERÍODO</t>
  </si>
  <si>
    <t>29/12 - 13/01</t>
  </si>
  <si>
    <t>14/14 - 23/01</t>
  </si>
  <si>
    <t>24/01 - 05/02</t>
  </si>
  <si>
    <t>06/02 - 20/02</t>
  </si>
  <si>
    <t>21/02 - 05/03</t>
  </si>
  <si>
    <t>06/03 - 19/03</t>
  </si>
  <si>
    <t>20/03 - 02/04</t>
  </si>
  <si>
    <t>03/04 - 17/04</t>
  </si>
  <si>
    <t>18/04 - 01/05</t>
  </si>
  <si>
    <t>02/05 - 15/05</t>
  </si>
  <si>
    <t>16/05 - 29/05</t>
  </si>
  <si>
    <t>30/05 - 12/06</t>
  </si>
  <si>
    <t>13/06 26/06</t>
  </si>
  <si>
    <t>27/06 09/07</t>
  </si>
  <si>
    <t>10/07 08/08</t>
  </si>
  <si>
    <t>09/08 21/08</t>
  </si>
  <si>
    <t>DADOS</t>
  </si>
  <si>
    <t>CHECK-IN 1</t>
  </si>
  <si>
    <t>CHECK-IN 2</t>
  </si>
  <si>
    <t>CHECK-IN 3</t>
  </si>
  <si>
    <t>CHECK-IN 4</t>
  </si>
  <si>
    <t>CHECK-IN 5</t>
  </si>
  <si>
    <t>CHECK-IN 6</t>
  </si>
  <si>
    <t>CHECK-IN 7</t>
  </si>
  <si>
    <t>CHECK-IN 8</t>
  </si>
  <si>
    <t>CHECK-IN 9</t>
  </si>
  <si>
    <t>CHECK-IN 10</t>
  </si>
  <si>
    <t>CHECK-IN 11</t>
  </si>
  <si>
    <t>CHECK-IN 12</t>
  </si>
  <si>
    <t>CHECK-IN 13</t>
  </si>
  <si>
    <t>CHECK-IN 14</t>
  </si>
  <si>
    <t>CHECK-IN 15</t>
  </si>
  <si>
    <t>SEMANA 24</t>
  </si>
  <si>
    <t>SEMANA 25</t>
  </si>
  <si>
    <t>SEMANA 26</t>
  </si>
  <si>
    <t>SEMANA 27</t>
  </si>
  <si>
    <t>SEMANA 28</t>
  </si>
  <si>
    <t>SEMANA 29</t>
  </si>
  <si>
    <t>SEMANA 30</t>
  </si>
  <si>
    <t>ORÇAMENTO</t>
  </si>
  <si>
    <t>Gasto Mídia</t>
  </si>
  <si>
    <t>Leads</t>
  </si>
  <si>
    <t>Oportunidades</t>
  </si>
  <si>
    <t>-</t>
  </si>
  <si>
    <t>Vendas</t>
  </si>
  <si>
    <t>FATURAMENTO DIRETO</t>
  </si>
  <si>
    <t>RECORRÊNCIA</t>
  </si>
  <si>
    <t>MC (margem de contribuição)</t>
  </si>
  <si>
    <t>MAP - MARKETING DE ALTA PERFORMANCE</t>
  </si>
  <si>
    <t>TOTAL MAP</t>
  </si>
  <si>
    <t>SEMANAS</t>
  </si>
  <si>
    <t>FATO RELEVANTE</t>
  </si>
  <si>
    <t>ORÇAMENTO PLANEJADO</t>
  </si>
  <si>
    <t>TICKET MÉDIO</t>
  </si>
  <si>
    <t>LTV EM MESES (life time value)</t>
  </si>
  <si>
    <t>INVESTIMENTO REALIZADO</t>
  </si>
  <si>
    <t>LEADS (Contatos, cadastro, downloads...)</t>
  </si>
  <si>
    <t>OPORTUNIDADES</t>
  </si>
  <si>
    <t>TAXA DE OPORTUNIDADES POR LEADS</t>
  </si>
  <si>
    <t>VENDAS</t>
  </si>
  <si>
    <t>TAXA DE VENDAS POR OPORTUNIDADE</t>
  </si>
  <si>
    <t>CUSTO POR LEAD</t>
  </si>
  <si>
    <t>CUSTO POR OPORTUNIDADE</t>
  </si>
  <si>
    <t>CAC OU CPV</t>
  </si>
  <si>
    <t>FATURAMENTO LTV</t>
  </si>
  <si>
    <t>ROAS DIRETO</t>
  </si>
  <si>
    <t>ROAS LTV</t>
  </si>
  <si>
    <t>FATURAMENTO * MC</t>
  </si>
  <si>
    <t>FATURAMENTO LTV * MC</t>
  </si>
  <si>
    <t>ROI DIRETO</t>
  </si>
  <si>
    <t>ROI LTV</t>
  </si>
  <si>
    <t>Dados -&gt;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</si>
  <si>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</si>
  <si>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</si>
  <si>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</si>
  <si>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</si>
  <si>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</si>
  <si>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</si>
  <si>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</si>
  <si>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</si>
  <si>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</si>
  <si>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</si>
  <si>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</si>
  <si>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</si>
  <si>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Fato #1</t>
  </si>
  <si>
    <t>Fato #2</t>
  </si>
  <si>
    <t>Fato #3</t>
  </si>
  <si>
    <t>Fato #4</t>
  </si>
  <si>
    <t>Fato #5</t>
  </si>
  <si>
    <t>Fato #6</t>
  </si>
  <si>
    <t>Fato #7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</si>
</sst>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&quot;R$&quot;\ #,##0.00"/>
    <numFmt numFmtId="166" formatCode="&quot;$&quot;#,##0.00"/>
  </numFmts>
  <fonts count="8">
    <font>
      <sz val="11.0"/>
      <color rgb="FF000000"/>
      <name val="Calibri"/>
    </font>
    <font>
      <sz val="10.0"/>
      <name val="Arial"/>
    </font>
    <font>
      <b/>
      <sz val="14.0"/>
      <color rgb="FF000000"/>
      <name val="Calibri"/>
    </font>
    <font/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CB4D"/>
        <bgColor rgb="FFF7CB4D"/>
      </patternFill>
    </fill>
    <fill>
      <patternFill patternType="solid">
        <fgColor rgb="FFFEF8E3"/>
        <bgColor rgb="FFFEF8E3"/>
      </patternFill>
    </fill>
  </fills>
  <borders count="25">
    <border/>
    <border>
      <left/>
      <right style="medium">
        <color rgb="FF000000"/>
      </right>
      <top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1" fillId="2" fontId="0" numFmtId="0" xfId="0" applyAlignment="1" applyBorder="1" applyFill="1" applyFont="1">
      <alignment horizontal="left"/>
    </xf>
    <xf borderId="2" fillId="3" fontId="2" numFmtId="0" xfId="0" applyAlignment="1" applyBorder="1" applyFill="1" applyFont="1">
      <alignment horizontal="center" readingOrder="0" vertical="center"/>
    </xf>
    <xf borderId="2" fillId="3" fontId="3" numFmtId="0" xfId="0" applyBorder="1" applyFont="1"/>
    <xf borderId="3" fillId="3" fontId="3" numFmtId="0" xfId="0" applyBorder="1" applyFont="1"/>
    <xf borderId="4" fillId="2" fontId="2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horizontal="left" readingOrder="0"/>
    </xf>
    <xf borderId="6" fillId="2" fontId="4" numFmtId="164" xfId="0" applyAlignment="1" applyBorder="1" applyFont="1" applyNumberFormat="1">
      <alignment horizontal="center" readingOrder="0"/>
    </xf>
    <xf borderId="7" fillId="2" fontId="4" numFmtId="164" xfId="0" applyAlignment="1" applyBorder="1" applyFont="1" applyNumberFormat="1">
      <alignment horizontal="center" readingOrder="0"/>
    </xf>
    <xf borderId="7" fillId="2" fontId="4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/>
    </xf>
    <xf borderId="9" fillId="4" fontId="4" numFmtId="0" xfId="0" applyAlignment="1" applyBorder="1" applyFill="1" applyFont="1">
      <alignment vertical="bottom"/>
    </xf>
    <xf borderId="10" fillId="4" fontId="4" numFmtId="164" xfId="0" applyAlignment="1" applyBorder="1" applyFont="1" applyNumberFormat="1">
      <alignment horizontal="center" vertical="bottom"/>
    </xf>
    <xf borderId="10" fillId="4" fontId="4" numFmtId="0" xfId="0" applyAlignment="1" applyBorder="1" applyFont="1">
      <alignment horizontal="center" vertical="bottom"/>
    </xf>
    <xf borderId="11" fillId="4" fontId="6" numFmtId="0" xfId="0" applyAlignment="1" applyBorder="1" applyFont="1">
      <alignment vertical="bottom"/>
    </xf>
    <xf borderId="12" fillId="2" fontId="4" numFmtId="0" xfId="0" applyAlignment="1" applyBorder="1" applyFont="1">
      <alignment vertical="bottom"/>
    </xf>
    <xf borderId="13" fillId="2" fontId="4" numFmtId="0" xfId="0" applyAlignment="1" applyBorder="1" applyFont="1">
      <alignment horizontal="center" vertical="bottom"/>
    </xf>
    <xf borderId="13" fillId="2" fontId="4" numFmtId="0" xfId="0" applyAlignment="1" applyBorder="1" applyFont="1">
      <alignment horizontal="center" readingOrder="0" vertical="bottom"/>
    </xf>
    <xf borderId="14" fillId="2" fontId="6" numFmtId="0" xfId="0" applyAlignment="1" applyBorder="1" applyFont="1">
      <alignment vertical="bottom"/>
    </xf>
    <xf borderId="12" fillId="4" fontId="4" numFmtId="0" xfId="0" applyAlignment="1" applyBorder="1" applyFont="1">
      <alignment vertical="bottom"/>
    </xf>
    <xf borderId="13" fillId="4" fontId="4" numFmtId="165" xfId="0" applyAlignment="1" applyBorder="1" applyFont="1" applyNumberFormat="1">
      <alignment horizontal="center" vertical="bottom"/>
    </xf>
    <xf borderId="14" fillId="4" fontId="4" numFmtId="165" xfId="0" applyAlignment="1" applyBorder="1" applyFont="1" applyNumberFormat="1">
      <alignment horizontal="center" vertical="bottom"/>
    </xf>
    <xf borderId="12" fillId="2" fontId="4" numFmtId="164" xfId="0" applyAlignment="1" applyBorder="1" applyFont="1" applyNumberFormat="1">
      <alignment vertical="bottom"/>
    </xf>
    <xf borderId="13" fillId="2" fontId="4" numFmtId="164" xfId="0" applyAlignment="1" applyBorder="1" applyFont="1" applyNumberFormat="1">
      <alignment horizontal="center" vertical="bottom"/>
    </xf>
    <xf borderId="14" fillId="2" fontId="5" numFmtId="164" xfId="0" applyAlignment="1" applyBorder="1" applyFont="1" applyNumberFormat="1">
      <alignment horizontal="center" vertical="bottom"/>
    </xf>
    <xf borderId="12" fillId="4" fontId="4" numFmtId="4" xfId="0" applyAlignment="1" applyBorder="1" applyFont="1" applyNumberFormat="1">
      <alignment vertical="bottom"/>
    </xf>
    <xf borderId="13" fillId="4" fontId="4" numFmtId="4" xfId="0" applyAlignment="1" applyBorder="1" applyFont="1" applyNumberFormat="1">
      <alignment horizontal="center" vertical="bottom"/>
    </xf>
    <xf borderId="14" fillId="4" fontId="5" numFmtId="4" xfId="0" applyAlignment="1" applyBorder="1" applyFont="1" applyNumberFormat="1">
      <alignment horizontal="center" vertical="bottom"/>
    </xf>
    <xf borderId="13" fillId="4" fontId="4" numFmtId="0" xfId="0" applyAlignment="1" applyBorder="1" applyFont="1">
      <alignment horizontal="center" vertical="bottom"/>
    </xf>
    <xf borderId="14" fillId="4" fontId="5" numFmtId="0" xfId="0" applyAlignment="1" applyBorder="1" applyFont="1">
      <alignment horizontal="center" vertical="bottom"/>
    </xf>
    <xf borderId="12" fillId="2" fontId="4" numFmtId="3" xfId="0" applyAlignment="1" applyBorder="1" applyFont="1" applyNumberFormat="1">
      <alignment vertical="bottom"/>
    </xf>
    <xf borderId="13" fillId="2" fontId="4" numFmtId="3" xfId="0" applyAlignment="1" applyBorder="1" applyFont="1" applyNumberFormat="1">
      <alignment horizontal="center" vertical="bottom"/>
    </xf>
    <xf borderId="14" fillId="2" fontId="5" numFmtId="3" xfId="0" applyAlignment="1" applyBorder="1" applyFont="1" applyNumberFormat="1">
      <alignment horizontal="center" vertical="bottom"/>
    </xf>
    <xf borderId="13" fillId="4" fontId="4" numFmtId="10" xfId="0" applyAlignment="1" applyBorder="1" applyFont="1" applyNumberFormat="1">
      <alignment horizontal="center" vertical="bottom"/>
    </xf>
    <xf borderId="14" fillId="4" fontId="4" numFmtId="10" xfId="0" applyAlignment="1" applyBorder="1" applyFont="1" applyNumberFormat="1">
      <alignment horizontal="center" vertical="bottom"/>
    </xf>
    <xf borderId="13" fillId="2" fontId="4" numFmtId="0" xfId="0" applyAlignment="1" applyBorder="1" applyFont="1">
      <alignment horizontal="center" vertical="bottom"/>
    </xf>
    <xf borderId="14" fillId="2" fontId="5" numFmtId="0" xfId="0" applyAlignment="1" applyBorder="1" applyFont="1">
      <alignment horizontal="center" vertical="bottom"/>
    </xf>
    <xf borderId="12" fillId="4" fontId="4" numFmtId="164" xfId="0" applyAlignment="1" applyBorder="1" applyFont="1" applyNumberFormat="1">
      <alignment vertical="bottom"/>
    </xf>
    <xf borderId="13" fillId="4" fontId="4" numFmtId="164" xfId="0" applyAlignment="1" applyBorder="1" applyFont="1" applyNumberFormat="1">
      <alignment horizontal="center" vertical="bottom"/>
    </xf>
    <xf borderId="14" fillId="4" fontId="4" numFmtId="164" xfId="0" applyAlignment="1" applyBorder="1" applyFont="1" applyNumberFormat="1">
      <alignment horizontal="center" vertical="bottom"/>
    </xf>
    <xf borderId="14" fillId="2" fontId="4" numFmtId="164" xfId="0" applyAlignment="1" applyBorder="1" applyFont="1" applyNumberFormat="1">
      <alignment horizontal="center" vertical="bottom"/>
    </xf>
    <xf borderId="12" fillId="4" fontId="4" numFmtId="166" xfId="0" applyAlignment="1" applyBorder="1" applyFont="1" applyNumberFormat="1">
      <alignment vertical="bottom"/>
    </xf>
    <xf borderId="12" fillId="2" fontId="4" numFmtId="166" xfId="0" applyAlignment="1" applyBorder="1" applyFont="1" applyNumberFormat="1">
      <alignment vertical="bottom"/>
    </xf>
    <xf borderId="13" fillId="4" fontId="4" numFmtId="2" xfId="0" applyAlignment="1" applyBorder="1" applyFont="1" applyNumberFormat="1">
      <alignment horizontal="center" vertical="bottom"/>
    </xf>
    <xf borderId="14" fillId="4" fontId="4" numFmtId="2" xfId="0" applyAlignment="1" applyBorder="1" applyFont="1" applyNumberFormat="1">
      <alignment horizontal="center" vertical="bottom"/>
    </xf>
    <xf borderId="13" fillId="2" fontId="4" numFmtId="4" xfId="0" applyAlignment="1" applyBorder="1" applyFont="1" applyNumberFormat="1">
      <alignment horizontal="center" vertical="bottom"/>
    </xf>
    <xf borderId="14" fillId="2" fontId="4" numFmtId="4" xfId="0" applyAlignment="1" applyBorder="1" applyFont="1" applyNumberFormat="1">
      <alignment horizontal="center" vertical="bottom"/>
    </xf>
    <xf borderId="15" fillId="4" fontId="4" numFmtId="0" xfId="0" applyAlignment="1" applyBorder="1" applyFont="1">
      <alignment vertical="bottom"/>
    </xf>
    <xf borderId="16" fillId="4" fontId="4" numFmtId="4" xfId="0" applyAlignment="1" applyBorder="1" applyFont="1" applyNumberFormat="1">
      <alignment horizontal="center" vertical="bottom"/>
    </xf>
    <xf borderId="17" fillId="4" fontId="4" numFmtId="4" xfId="0" applyAlignment="1" applyBorder="1" applyFont="1" applyNumberFormat="1">
      <alignment horizontal="center" vertical="bottom"/>
    </xf>
    <xf borderId="0" fillId="0" fontId="6" numFmtId="0" xfId="0" applyFont="1"/>
    <xf borderId="0" fillId="0" fontId="6" numFmtId="164" xfId="0" applyFont="1" applyNumberFormat="1"/>
    <xf borderId="0" fillId="0" fontId="6" numFmtId="164" xfId="0" applyAlignment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9" xfId="0" applyFont="1" applyNumberFormat="1"/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9" xfId="0" applyAlignment="1" applyFont="1" applyNumberFormat="1">
      <alignment readingOrder="0"/>
    </xf>
    <xf borderId="0" fillId="0" fontId="6" numFmtId="0" xfId="0" applyAlignment="1" applyFont="1">
      <alignment horizontal="right" readingOrder="0" vertical="bottom"/>
    </xf>
    <xf borderId="0" fillId="0" fontId="6" numFmtId="0" xfId="0" applyFont="1"/>
    <xf borderId="18" fillId="2" fontId="2" numFmtId="0" xfId="0" applyAlignment="1" applyBorder="1" applyFont="1">
      <alignment horizontal="center" readingOrder="0" vertical="center"/>
    </xf>
    <xf borderId="19" fillId="2" fontId="4" numFmtId="0" xfId="0" applyAlignment="1" applyBorder="1" applyFont="1">
      <alignment horizontal="left" readingOrder="0"/>
    </xf>
    <xf borderId="20" fillId="2" fontId="5" numFmtId="164" xfId="0" applyAlignment="1" applyBorder="1" applyFont="1" applyNumberFormat="1">
      <alignment horizontal="center" vertical="bottom"/>
    </xf>
    <xf borderId="9" fillId="2" fontId="5" numFmtId="0" xfId="0" applyAlignment="1" applyBorder="1" applyFont="1">
      <alignment horizontal="center"/>
    </xf>
    <xf borderId="19" fillId="2" fontId="4" numFmtId="0" xfId="0" applyAlignment="1" applyBorder="1" applyFont="1">
      <alignment horizontal="left" readingOrder="0" shrinkToFit="0" wrapText="0"/>
    </xf>
    <xf borderId="21" fillId="4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center" shrinkToFit="0" wrapText="0"/>
    </xf>
    <xf borderId="21" fillId="2" fontId="5" numFmtId="165" xfId="0" applyAlignment="1" applyBorder="1" applyFont="1" applyNumberFormat="1">
      <alignment horizontal="center" vertical="bottom"/>
    </xf>
    <xf borderId="9" fillId="2" fontId="4" numFmtId="165" xfId="0" applyAlignment="1" applyBorder="1" applyFont="1" applyNumberFormat="1">
      <alignment horizontal="center" readingOrder="0"/>
    </xf>
    <xf borderId="19" fillId="2" fontId="4" numFmtId="164" xfId="0" applyAlignment="1" applyBorder="1" applyFont="1" applyNumberFormat="1">
      <alignment horizontal="left" readingOrder="0"/>
    </xf>
    <xf borderId="21" fillId="4" fontId="5" numFmtId="164" xfId="0" applyAlignment="1" applyBorder="1" applyFont="1" applyNumberFormat="1">
      <alignment horizontal="center" vertical="bottom"/>
    </xf>
    <xf borderId="9" fillId="2" fontId="5" numFmtId="164" xfId="0" applyAlignment="1" applyBorder="1" applyFont="1" applyNumberFormat="1">
      <alignment horizontal="center"/>
    </xf>
    <xf borderId="19" fillId="2" fontId="4" numFmtId="4" xfId="0" applyAlignment="1" applyBorder="1" applyFont="1" applyNumberFormat="1">
      <alignment horizontal="left" readingOrder="0"/>
    </xf>
    <xf borderId="21" fillId="2" fontId="5" numFmtId="4" xfId="0" applyAlignment="1" applyBorder="1" applyFont="1" applyNumberFormat="1">
      <alignment horizontal="center" vertical="bottom"/>
    </xf>
    <xf borderId="9" fillId="2" fontId="5" numFmtId="4" xfId="0" applyAlignment="1" applyBorder="1" applyFont="1" applyNumberFormat="1">
      <alignment horizontal="center" readingOrder="0"/>
    </xf>
    <xf borderId="21" fillId="2" fontId="5" numFmtId="0" xfId="0" applyAlignment="1" applyBorder="1" applyFont="1">
      <alignment horizontal="center" vertical="bottom"/>
    </xf>
    <xf borderId="19" fillId="2" fontId="4" numFmtId="3" xfId="0" applyAlignment="1" applyBorder="1" applyFont="1" applyNumberFormat="1">
      <alignment horizontal="left" readingOrder="0"/>
    </xf>
    <xf borderId="21" fillId="4" fontId="5" numFmtId="3" xfId="0" applyAlignment="1" applyBorder="1" applyFont="1" applyNumberFormat="1">
      <alignment horizontal="center" vertical="bottom"/>
    </xf>
    <xf borderId="21" fillId="2" fontId="5" numFmtId="10" xfId="0" applyAlignment="1" applyBorder="1" applyFont="1" applyNumberFormat="1">
      <alignment horizontal="center" vertical="bottom"/>
    </xf>
    <xf borderId="9" fillId="2" fontId="4" numFmtId="10" xfId="0" applyAlignment="1" applyBorder="1" applyFont="1" applyNumberFormat="1">
      <alignment horizontal="center"/>
    </xf>
    <xf borderId="21" fillId="4" fontId="5" numFmtId="0" xfId="0" applyAlignment="1" applyBorder="1" applyFont="1">
      <alignment horizontal="center" vertical="bottom"/>
    </xf>
    <xf borderId="21" fillId="2" fontId="5" numFmtId="164" xfId="0" applyAlignment="1" applyBorder="1" applyFont="1" applyNumberFormat="1">
      <alignment horizontal="center" vertical="bottom"/>
    </xf>
    <xf borderId="9" fillId="2" fontId="4" numFmtId="164" xfId="0" applyAlignment="1" applyBorder="1" applyFont="1" applyNumberFormat="1">
      <alignment horizontal="center"/>
    </xf>
    <xf borderId="19" fillId="2" fontId="4" numFmtId="166" xfId="0" applyAlignment="1" applyBorder="1" applyFont="1" applyNumberFormat="1">
      <alignment horizontal="left" readingOrder="0"/>
    </xf>
    <xf borderId="21" fillId="2" fontId="5" numFmtId="2" xfId="0" applyAlignment="1" applyBorder="1" applyFont="1" applyNumberFormat="1">
      <alignment horizontal="center" vertical="bottom"/>
    </xf>
    <xf borderId="9" fillId="2" fontId="4" numFmtId="2" xfId="0" applyAlignment="1" applyBorder="1" applyFont="1" applyNumberFormat="1">
      <alignment horizontal="center"/>
    </xf>
    <xf borderId="21" fillId="4" fontId="5" numFmtId="4" xfId="0" applyAlignment="1" applyBorder="1" applyFont="1" applyNumberFormat="1">
      <alignment horizontal="center" vertical="bottom"/>
    </xf>
    <xf borderId="9" fillId="2" fontId="4" numFmtId="4" xfId="0" applyAlignment="1" applyBorder="1" applyFont="1" applyNumberFormat="1">
      <alignment horizontal="center"/>
    </xf>
    <xf borderId="9" fillId="2" fontId="4" numFmtId="10" xfId="0" applyAlignment="1" applyBorder="1" applyFont="1" applyNumberFormat="1">
      <alignment horizontal="center" readingOrder="0"/>
    </xf>
    <xf borderId="22" fillId="2" fontId="4" numFmtId="0" xfId="0" applyAlignment="1" applyBorder="1" applyFont="1">
      <alignment horizontal="left" readingOrder="0"/>
    </xf>
    <xf borderId="23" fillId="2" fontId="5" numFmtId="4" xfId="0" applyAlignment="1" applyBorder="1" applyFont="1" applyNumberFormat="1">
      <alignment horizontal="center" vertical="bottom"/>
    </xf>
    <xf borderId="24" fillId="2" fontId="4" numFmtId="4" xfId="0" applyAlignment="1" applyBorder="1" applyFont="1" applyNumberFormat="1">
      <alignment horizontal="center" vertical="bottom"/>
    </xf>
    <xf borderId="0" fillId="0" fontId="7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  <tableStyles count="4">
    <tableStyle count="3" pivot="0" name="M. SEMANAL-style">
      <tableStyleElement dxfId="1" type="headerRow"/>
      <tableStyleElement dxfId="2" type="firstRowStripe"/>
      <tableStyleElement dxfId="3" type="secondRowStripe"/>
    </tableStyle>
    <tableStyle count="3" pivot="0" name="M. SEMANAL-style 2">
      <tableStyleElement dxfId="4" type="headerRow"/>
      <tableStyleElement dxfId="2" type="firstRowStripe"/>
      <tableStyleElement dxfId="3" type="secondRowStripe"/>
    </tableStyle>
    <tableStyle count="3" pivot="0" name="M. MENSAL-style">
      <tableStyleElement dxfId="1" type="headerRow"/>
      <tableStyleElement dxfId="2" type="firstRowStripe"/>
      <tableStyleElement dxfId="3" type="secondRowStripe"/>
    </tableStyle>
    <tableStyle count="3" pivot="0" name="M. MENSAL-style 2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Investimento vs Faturamento Direto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'M. SEMANAL'!$A$8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'M. SEMANAL'!$B$3:$F$3</c:f>
            </c:strRef>
          </c:cat>
          <c:val>
            <c:numRef>
              <c:f>'M. SEMANAL'!$B$8:$F$8</c:f>
              <c:numCache/>
            </c:numRef>
          </c:val>
        </c:ser>
        <c:axId val="1325129498"/>
        <c:axId val="1959151600"/>
      </c:areaChart>
      <c:catAx>
        <c:axId val="1325129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Semanas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59151600"/>
      </c:catAx>
      <c:valAx>
        <c:axId val="1959151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5129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OPORTUNIDADES</a:t>
            </a:r>
          </a:p>
        </c:rich>
      </c:tx>
      <c:overlay val="0"/>
    </c:title>
    <c:plotArea>
      <c:layout/>
      <c:areaChart>
        <c:axId val="101991547"/>
        <c:axId val="993238302"/>
      </c:areaChart>
      <c:catAx>
        <c:axId val="101991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Semanas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3238302"/>
      </c:catAx>
      <c:valAx>
        <c:axId val="993238302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019915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VENDAS</a:t>
            </a:r>
          </a:p>
        </c:rich>
      </c:tx>
      <c:overlay val="0"/>
    </c:title>
    <c:plotArea>
      <c:layout/>
      <c:areaChart>
        <c:axId val="317863219"/>
        <c:axId val="878841529"/>
      </c:areaChart>
      <c:catAx>
        <c:axId val="317863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Semanas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78841529"/>
      </c:catAx>
      <c:valAx>
        <c:axId val="87884152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178632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Faturamento Direto e Faturamento LTV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'M. SEMANAL'!$A$17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'M. SEMANAL'!$B$3:$F$3</c:f>
            </c:strRef>
          </c:cat>
          <c:val>
            <c:numRef>
              <c:f>'M. SEMANAL'!$B$17:$F$17</c:f>
              <c:numCache/>
            </c:numRef>
          </c:val>
        </c:ser>
        <c:axId val="2023312441"/>
        <c:axId val="472259221"/>
      </c:areaChart>
      <c:catAx>
        <c:axId val="2023312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Semanas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2259221"/>
      </c:catAx>
      <c:valAx>
        <c:axId val="472259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33124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ROI Direto vs ROAS Direto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'M. SEMANAL'!$A$24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'M. SEMANAL'!$B$3:$F$3</c:f>
            </c:strRef>
          </c:cat>
          <c:val>
            <c:numRef>
              <c:f>'M. SEMANAL'!$B$24:$F$24</c:f>
              <c:numCache/>
            </c:numRef>
          </c:val>
        </c:ser>
        <c:ser>
          <c:idx val="1"/>
          <c:order val="1"/>
          <c:tx>
            <c:strRef>
              <c:f>'M. SEMANAL'!$A$19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cat>
            <c:strRef>
              <c:f>'M. SEMANAL'!$B$3:$F$3</c:f>
            </c:strRef>
          </c:cat>
          <c:val>
            <c:numRef>
              <c:f>'M. SEMANAL'!$B$19:$F$19</c:f>
              <c:numCache/>
            </c:numRef>
          </c:val>
        </c:ser>
        <c:axId val="790966536"/>
        <c:axId val="1905712275"/>
      </c:areaChart>
      <c:catAx>
        <c:axId val="79096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Semanas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5712275"/>
      </c:catAx>
      <c:valAx>
        <c:axId val="1905712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ROI Direto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0966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ROI LTV vs ROAS LTV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'M. SEMANAL'!$A$25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'M. SEMANAL'!$B$3:$F$3</c:f>
            </c:strRef>
          </c:cat>
          <c:val>
            <c:numRef>
              <c:f>'M. SEMANAL'!$B$25:$F$25</c:f>
              <c:numCache/>
            </c:numRef>
          </c:val>
        </c:ser>
        <c:ser>
          <c:idx val="1"/>
          <c:order val="1"/>
          <c:tx>
            <c:strRef>
              <c:f>'M. SEMANAL'!$A$20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cat>
            <c:strRef>
              <c:f>'M. SEMANAL'!$B$3:$F$3</c:f>
            </c:strRef>
          </c:cat>
          <c:val>
            <c:numRef>
              <c:f>'M. SEMANAL'!$B$20:$F$20</c:f>
              <c:numCache/>
            </c:numRef>
          </c:val>
        </c:ser>
        <c:axId val="1711890855"/>
        <c:axId val="104271677"/>
      </c:areaChart>
      <c:catAx>
        <c:axId val="1711890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Semanas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4271677"/>
      </c:catAx>
      <c:valAx>
        <c:axId val="104271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ROI LTV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1890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LEADS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'M. SEMANAL'!$A$9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'M. SEMANAL'!$B$3:$F$3</c:f>
            </c:strRef>
          </c:cat>
          <c:val>
            <c:numRef>
              <c:f>'M. SEMANAL'!$B$9:$F$9</c:f>
              <c:numCache/>
            </c:numRef>
          </c:val>
        </c:ser>
        <c:axId val="1029869569"/>
        <c:axId val="460034531"/>
      </c:areaChart>
      <c:catAx>
        <c:axId val="1029869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Semanas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60034531"/>
      </c:catAx>
      <c:valAx>
        <c:axId val="460034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Leads (Contatos, visitas, downloads...)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9869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Leads em Oportunidades e Leads em Vendas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'M. SEMANAL'!$A$11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'M. SEMANAL'!$B$3:$F$3</c:f>
            </c:strRef>
          </c:cat>
          <c:val>
            <c:numRef>
              <c:f>'M. SEMANAL'!$B$11:$F$11</c:f>
              <c:numCache/>
            </c:numRef>
          </c:val>
        </c:ser>
        <c:axId val="1713101811"/>
        <c:axId val="1770497044"/>
      </c:areaChart>
      <c:catAx>
        <c:axId val="1713101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Semanas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0497044"/>
      </c:catAx>
      <c:valAx>
        <c:axId val="1770497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 Leads em Oportunidades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3101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Custo Por Oportunidade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'M. SEMANAL'!$A$14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'M. SEMANAL'!$B$3:$M$3</c:f>
            </c:strRef>
          </c:cat>
          <c:val>
            <c:numRef>
              <c:f>'M. SEMANAL'!$B$14:$M$14</c:f>
              <c:numCache/>
            </c:numRef>
          </c:val>
        </c:ser>
        <c:axId val="2100446612"/>
        <c:axId val="75531782"/>
      </c:areaChart>
      <c:catAx>
        <c:axId val="2100446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Semanas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5531782"/>
      </c:catAx>
      <c:valAx>
        <c:axId val="75531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0446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Custo por Lead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'M. SEMANAL'!$A$14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'M. SEMANAL'!$B$3:$F$3</c:f>
            </c:strRef>
          </c:cat>
          <c:val>
            <c:numRef>
              <c:f>'M. SEMANAL'!$B$14:$F$14</c:f>
              <c:numCache/>
            </c:numRef>
          </c:val>
        </c:ser>
        <c:axId val="610684164"/>
        <c:axId val="352033701"/>
      </c:areaChart>
      <c:catAx>
        <c:axId val="610684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Semanas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2033701"/>
      </c:catAx>
      <c:valAx>
        <c:axId val="352033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Custo Por Lead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10684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Custo por Venda</a:t>
            </a:r>
          </a:p>
        </c:rich>
      </c:tx>
      <c:overlay val="0"/>
    </c:title>
    <c:plotArea>
      <c:layout/>
      <c:areaChart>
        <c:axId val="1967861825"/>
        <c:axId val="1906084391"/>
      </c:areaChart>
      <c:catAx>
        <c:axId val="1967861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Semanas -&gt;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06084391"/>
      </c:catAx>
      <c:valAx>
        <c:axId val="190608439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67861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324100" cy="847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428875" cy="8858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1150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0</xdr:rowOff>
    </xdr:from>
    <xdr:ext cx="61150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819150</xdr:colOff>
      <xdr:row>0</xdr:row>
      <xdr:rowOff>0</xdr:rowOff>
    </xdr:from>
    <xdr:ext cx="61150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819150</xdr:colOff>
      <xdr:row>19</xdr:row>
      <xdr:rowOff>0</xdr:rowOff>
    </xdr:from>
    <xdr:ext cx="611505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953125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19050</xdr:rowOff>
    </xdr:from>
    <xdr:ext cx="5953125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190500</xdr:colOff>
      <xdr:row>18</xdr:row>
      <xdr:rowOff>104775</xdr:rowOff>
    </xdr:from>
    <xdr:ext cx="5953125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104775</xdr:rowOff>
    </xdr:from>
    <xdr:ext cx="5953125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390525</xdr:colOff>
      <xdr:row>18</xdr:row>
      <xdr:rowOff>104775</xdr:rowOff>
    </xdr:from>
    <xdr:ext cx="5953125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190500</xdr:colOff>
      <xdr:row>0</xdr:row>
      <xdr:rowOff>0</xdr:rowOff>
    </xdr:from>
    <xdr:ext cx="5953125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381000</xdr:colOff>
      <xdr:row>0</xdr:row>
      <xdr:rowOff>0</xdr:rowOff>
    </xdr:from>
    <xdr:ext cx="5953125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A25" displayName="Table_1" name="Table_1" id="1">
  <tableColumns count="1">
    <tableColumn name="Column1" id="1"/>
  </tableColumns>
  <tableStyleInfo name="M. SEMAN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M1:M25" displayName="Table_2" name="Table_2" id="2">
  <tableColumns count="1">
    <tableColumn name="TOTAL MAP" id="1"/>
  </tableColumns>
  <tableStyleInfo name="M. SEMANAL-style 2" showColumnStripes="0" showFirstColumn="1" showLastColumn="1" showRowStripes="1"/>
</table>
</file>

<file path=xl/tables/table3.xml><?xml version="1.0" encoding="utf-8"?>
<table xmlns="http://schemas.openxmlformats.org/spreadsheetml/2006/main" headerRowCount="0" ref="A1:A24" displayName="Table_3" name="Table_3" id="3">
  <tableColumns count="1">
    <tableColumn name="Column1" id="1"/>
  </tableColumns>
  <tableStyleInfo name="M. MENS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I1:I24" displayName="Table_4" name="Table_4" id="4">
  <tableColumns count="1">
    <tableColumn name="TOTAL MAP" id="1"/>
  </tableColumns>
  <tableStyleInfo name="M. MENSAL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6.29"/>
    <col customWidth="1" min="2" max="3" width="12.57"/>
    <col customWidth="1" min="4" max="4" width="11.57"/>
    <col customWidth="1" min="5" max="6" width="13.86"/>
    <col customWidth="1" min="7" max="7" width="14.14"/>
    <col customWidth="1" min="8" max="8" width="13.29"/>
    <col customWidth="1" min="9" max="9" width="13.43"/>
    <col customWidth="1" min="10" max="10" width="14.57"/>
    <col customWidth="1" min="11" max="25" width="11.86"/>
    <col customWidth="1" min="26" max="35" width="27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>
      <c r="A2" s="1" t="s">
        <v>17</v>
      </c>
      <c r="B2" s="2" t="s">
        <v>18</v>
      </c>
      <c r="C2" s="2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31</v>
      </c>
      <c r="Q2" s="1" t="s">
        <v>32</v>
      </c>
      <c r="R2" s="4"/>
      <c r="S2" s="4" t="s">
        <v>33</v>
      </c>
      <c r="T2" s="4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  <c r="Z2" s="4"/>
      <c r="AA2" s="4"/>
      <c r="AB2" s="4"/>
      <c r="AC2" s="4"/>
      <c r="AD2" s="4"/>
      <c r="AE2" s="4"/>
      <c r="AF2" s="4"/>
      <c r="AG2" s="4"/>
      <c r="AH2" s="4"/>
      <c r="AI2" s="4"/>
    </row>
    <row r="3">
      <c r="A3" s="5" t="s">
        <v>40</v>
      </c>
      <c r="B3" s="2">
        <v>500.0</v>
      </c>
      <c r="C3" s="2">
        <v>500.0</v>
      </c>
      <c r="D3" s="2">
        <v>500.0</v>
      </c>
      <c r="E3" s="2">
        <v>500.0</v>
      </c>
      <c r="F3" s="2">
        <v>500.0</v>
      </c>
      <c r="G3" s="2">
        <v>500.0</v>
      </c>
      <c r="H3" s="2">
        <v>500.0</v>
      </c>
      <c r="I3" s="2">
        <v>500.0</v>
      </c>
      <c r="J3" s="5">
        <v>500.0</v>
      </c>
      <c r="K3" s="5">
        <v>500.0</v>
      </c>
      <c r="L3" s="5">
        <v>500.0</v>
      </c>
      <c r="M3" s="5">
        <v>500.0</v>
      </c>
      <c r="N3" s="5">
        <v>500.0</v>
      </c>
      <c r="O3" s="5">
        <v>500.0</v>
      </c>
      <c r="P3" s="5">
        <v>1000.0</v>
      </c>
      <c r="Q3" s="5">
        <v>500.0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>
      <c r="A4" s="5" t="s">
        <v>41</v>
      </c>
      <c r="B4" s="2">
        <v>140.0</v>
      </c>
      <c r="C4" s="2">
        <v>445.0</v>
      </c>
      <c r="D4" s="2">
        <v>150.0</v>
      </c>
      <c r="E4" s="2">
        <v>640.0</v>
      </c>
      <c r="F4" s="2">
        <v>515.49</v>
      </c>
      <c r="G4" s="2">
        <v>309.44</v>
      </c>
      <c r="H4" s="2">
        <v>437.57</v>
      </c>
      <c r="I4" s="5">
        <v>224.46</v>
      </c>
      <c r="J4" s="5">
        <v>492.0</v>
      </c>
      <c r="K4" s="5">
        <v>718.0</v>
      </c>
      <c r="L4" s="5">
        <v>492.0</v>
      </c>
      <c r="M4" s="5">
        <v>347.47</v>
      </c>
      <c r="N4" s="5">
        <v>377.86</v>
      </c>
      <c r="O4" s="5">
        <v>402.0</v>
      </c>
      <c r="P4" s="5">
        <v>1442.69</v>
      </c>
      <c r="Q4" s="5">
        <v>559.69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>
      <c r="A5" s="1" t="s">
        <v>42</v>
      </c>
      <c r="B5" s="3">
        <v>4.0</v>
      </c>
      <c r="C5" s="3"/>
      <c r="D5" s="3"/>
      <c r="E5" s="6"/>
      <c r="F5" s="6"/>
      <c r="G5" s="3"/>
      <c r="H5" s="3"/>
      <c r="I5" s="1"/>
      <c r="J5" s="1">
        <v>13.0</v>
      </c>
      <c r="K5" s="1">
        <v>29.0</v>
      </c>
      <c r="L5" s="1">
        <v>9.0</v>
      </c>
      <c r="M5" s="1">
        <v>4.0</v>
      </c>
      <c r="N5" s="1">
        <v>16.0</v>
      </c>
      <c r="O5" s="1">
        <v>25.0</v>
      </c>
      <c r="P5" s="1">
        <v>51.0</v>
      </c>
      <c r="Q5" s="1">
        <v>22.0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>
      <c r="A6" s="1" t="s">
        <v>43</v>
      </c>
      <c r="B6" s="3"/>
      <c r="C6" s="3"/>
      <c r="D6" s="3"/>
      <c r="E6" s="3"/>
      <c r="F6" s="3"/>
      <c r="G6" s="3"/>
      <c r="H6" s="3"/>
      <c r="I6" s="1"/>
      <c r="J6" s="1" t="s">
        <v>44</v>
      </c>
      <c r="K6" s="1" t="s">
        <v>44</v>
      </c>
      <c r="L6" s="1" t="s">
        <v>44</v>
      </c>
      <c r="M6" s="1" t="s">
        <v>44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>
      <c r="A7" s="1" t="s">
        <v>45</v>
      </c>
      <c r="B7" s="3"/>
      <c r="C7" s="3"/>
      <c r="D7" s="3"/>
      <c r="E7" s="6"/>
      <c r="F7" s="6"/>
      <c r="G7" s="3"/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>
      <c r="A8" s="5" t="s">
        <v>46</v>
      </c>
      <c r="B8" s="2"/>
      <c r="C8" s="2"/>
      <c r="D8" s="2"/>
      <c r="E8" s="7"/>
      <c r="F8" s="7"/>
      <c r="G8" s="2"/>
      <c r="H8" s="2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>
      <c r="A9" s="1" t="s">
        <v>47</v>
      </c>
      <c r="B9" s="3">
        <v>1.0</v>
      </c>
      <c r="C9" s="3">
        <v>1.0</v>
      </c>
      <c r="D9" s="3">
        <v>1.0</v>
      </c>
      <c r="E9" s="3">
        <v>1.0</v>
      </c>
      <c r="F9" s="3">
        <v>1.0</v>
      </c>
      <c r="G9" s="3">
        <v>1.0</v>
      </c>
      <c r="H9" s="3">
        <v>1.0</v>
      </c>
      <c r="I9" s="1">
        <v>1.0</v>
      </c>
      <c r="J9" s="1">
        <v>1.0</v>
      </c>
      <c r="K9" s="1">
        <v>1.0</v>
      </c>
      <c r="L9" s="1">
        <v>1.0</v>
      </c>
      <c r="M9" s="1">
        <v>1.0</v>
      </c>
      <c r="N9" s="1">
        <v>1.0</v>
      </c>
      <c r="O9" s="1">
        <v>1.0</v>
      </c>
      <c r="P9" s="1">
        <v>1.0</v>
      </c>
      <c r="Q9" s="1">
        <v>1.0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>
      <c r="A10" s="1" t="s">
        <v>48</v>
      </c>
      <c r="B10" s="3"/>
      <c r="C10" s="3"/>
      <c r="D10" s="3"/>
      <c r="E10" s="6"/>
      <c r="F10" s="6"/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13" width="17.0"/>
  </cols>
  <sheetData>
    <row r="1" ht="72.0" customHeight="1">
      <c r="A1" s="8"/>
      <c r="B1" s="9" t="s">
        <v>49</v>
      </c>
      <c r="C1" s="10"/>
      <c r="D1" s="10"/>
      <c r="E1" s="10"/>
      <c r="F1" s="10"/>
      <c r="G1" s="10"/>
      <c r="H1" s="10"/>
      <c r="I1" s="10"/>
      <c r="J1" s="10"/>
      <c r="K1" s="10"/>
      <c r="L1" s="11"/>
      <c r="M1" s="12" t="s">
        <v>50</v>
      </c>
    </row>
    <row r="2">
      <c r="A2" s="13" t="s">
        <v>0</v>
      </c>
      <c r="B2" s="14" t="str">
        <f>'BD SEMANAL'!B1</f>
        <v>29/12 - 13/01</v>
      </c>
      <c r="C2" s="15" t="str">
        <f>'BD SEMANAL'!C1</f>
        <v>14/14 - 23/01</v>
      </c>
      <c r="D2" s="16" t="str">
        <f>'BD SEMANAL'!D1</f>
        <v>24/01 - 05/02</v>
      </c>
      <c r="E2" s="16" t="str">
        <f>'BD SEMANAL'!E1</f>
        <v>06/02 - 20/02</v>
      </c>
      <c r="F2" s="16" t="str">
        <f>'BD SEMANAL'!F1</f>
        <v>21/02 - 05/03</v>
      </c>
      <c r="G2" s="15" t="str">
        <f>'BD SEMANAL'!G1</f>
        <v>06/03 - 19/03</v>
      </c>
      <c r="H2" s="16" t="str">
        <f>'BD SEMANAL'!H1</f>
        <v>20/03 - 02/04</v>
      </c>
      <c r="I2" s="16" t="str">
        <f>'BD SEMANAL'!I1</f>
        <v>03/04 - 17/04</v>
      </c>
      <c r="J2" s="16" t="str">
        <f>'BD SEMANAL'!J1</f>
        <v>18/04 - 01/05</v>
      </c>
      <c r="K2" s="16" t="str">
        <f>'BD SEMANAL'!K1</f>
        <v>02/05 - 15/05</v>
      </c>
      <c r="L2" s="16" t="str">
        <f>'BD SEMANAL'!L1</f>
        <v>16/05 - 29/05</v>
      </c>
      <c r="M2" s="17"/>
    </row>
    <row r="3">
      <c r="A3" s="18" t="s">
        <v>51</v>
      </c>
      <c r="B3" s="19" t="str">
        <f>'BD SEMANAL'!B2</f>
        <v>CHECK-IN 1</v>
      </c>
      <c r="C3" s="19" t="str">
        <f>'BD SEMANAL'!C2</f>
        <v>CHECK-IN 2</v>
      </c>
      <c r="D3" s="20" t="str">
        <f>'BD SEMANAL'!D2</f>
        <v>CHECK-IN 3</v>
      </c>
      <c r="E3" s="20" t="str">
        <f>'BD SEMANAL'!E2</f>
        <v>CHECK-IN 4</v>
      </c>
      <c r="F3" s="20" t="str">
        <f>'BD SEMANAL'!F2</f>
        <v>CHECK-IN 5</v>
      </c>
      <c r="G3" s="20" t="str">
        <f>'BD SEMANAL'!G2</f>
        <v>CHECK-IN 6</v>
      </c>
      <c r="H3" s="20" t="str">
        <f>'BD SEMANAL'!H2</f>
        <v>CHECK-IN 7</v>
      </c>
      <c r="I3" s="20" t="str">
        <f>'BD SEMANAL'!I2</f>
        <v>CHECK-IN 8</v>
      </c>
      <c r="J3" s="20" t="str">
        <f>'BD SEMANAL'!J2</f>
        <v>CHECK-IN 9</v>
      </c>
      <c r="K3" s="20" t="str">
        <f>'BD SEMANAL'!K2</f>
        <v>CHECK-IN 10</v>
      </c>
      <c r="L3" s="20" t="str">
        <f>'BD SEMANAL'!L2</f>
        <v>CHECK-IN 11</v>
      </c>
      <c r="M3" s="21"/>
    </row>
    <row r="4">
      <c r="A4" s="22" t="s">
        <v>52</v>
      </c>
      <c r="B4" s="23"/>
      <c r="C4" s="23"/>
      <c r="D4" s="23"/>
      <c r="E4" s="23"/>
      <c r="F4" s="23"/>
      <c r="G4" s="23"/>
      <c r="H4" s="23"/>
      <c r="I4" s="23"/>
      <c r="J4" s="24"/>
      <c r="K4" s="23"/>
      <c r="L4" s="23"/>
      <c r="M4" s="25"/>
    </row>
    <row r="5">
      <c r="A5" s="26" t="s">
        <v>53</v>
      </c>
      <c r="B5" s="27">
        <f>'BD SEMANAL'!B3</f>
        <v>500</v>
      </c>
      <c r="C5" s="27">
        <f>'BD SEMANAL'!C3</f>
        <v>500</v>
      </c>
      <c r="D5" s="27">
        <f>'BD SEMANAL'!D3</f>
        <v>500</v>
      </c>
      <c r="E5" s="27">
        <f>'BD SEMANAL'!E3</f>
        <v>500</v>
      </c>
      <c r="F5" s="27">
        <f>'BD SEMANAL'!F3</f>
        <v>500</v>
      </c>
      <c r="G5" s="27">
        <f>'BD SEMANAL'!G3</f>
        <v>500</v>
      </c>
      <c r="H5" s="27">
        <f>'BD SEMANAL'!H3</f>
        <v>500</v>
      </c>
      <c r="I5" s="27">
        <f>'BD SEMANAL'!I3</f>
        <v>500</v>
      </c>
      <c r="J5" s="27">
        <f>'BD SEMANAL'!J3</f>
        <v>500</v>
      </c>
      <c r="K5" s="27">
        <f>'BD SEMANAL'!K3</f>
        <v>500</v>
      </c>
      <c r="L5" s="27">
        <f>'BD SEMANAL'!L3</f>
        <v>500</v>
      </c>
      <c r="M5" s="28">
        <f>IFERROR(SUM(B5:L5),"")</f>
        <v>5500</v>
      </c>
    </row>
    <row r="6">
      <c r="A6" s="29" t="s">
        <v>54</v>
      </c>
      <c r="B6" s="30" t="str">
        <f t="shared" ref="B6:M6" si="1">IFERROR(B17/B12,"")</f>
        <v/>
      </c>
      <c r="C6" s="30" t="str">
        <f t="shared" si="1"/>
        <v/>
      </c>
      <c r="D6" s="30" t="str">
        <f t="shared" si="1"/>
        <v/>
      </c>
      <c r="E6" s="30" t="str">
        <f t="shared" si="1"/>
        <v/>
      </c>
      <c r="F6" s="30" t="str">
        <f t="shared" si="1"/>
        <v/>
      </c>
      <c r="G6" s="30" t="str">
        <f t="shared" si="1"/>
        <v/>
      </c>
      <c r="H6" s="30" t="str">
        <f t="shared" si="1"/>
        <v/>
      </c>
      <c r="I6" s="30" t="str">
        <f t="shared" si="1"/>
        <v/>
      </c>
      <c r="J6" s="30" t="str">
        <f t="shared" si="1"/>
        <v/>
      </c>
      <c r="K6" s="30" t="str">
        <f t="shared" si="1"/>
        <v/>
      </c>
      <c r="L6" s="30" t="str">
        <f t="shared" si="1"/>
        <v/>
      </c>
      <c r="M6" s="31" t="str">
        <f t="shared" si="1"/>
        <v/>
      </c>
    </row>
    <row r="7">
      <c r="A7" s="32" t="s">
        <v>55</v>
      </c>
      <c r="B7" s="33">
        <f>'BD SEMANAL'!B9</f>
        <v>1</v>
      </c>
      <c r="C7" s="33">
        <f>'BD SEMANAL'!C9</f>
        <v>1</v>
      </c>
      <c r="D7" s="33">
        <f>'BD SEMANAL'!D9</f>
        <v>1</v>
      </c>
      <c r="E7" s="33">
        <f>'BD SEMANAL'!E9</f>
        <v>1</v>
      </c>
      <c r="F7" s="33">
        <f>'BD SEMANAL'!F9</f>
        <v>1</v>
      </c>
      <c r="G7" s="33">
        <f>'BD SEMANAL'!G9</f>
        <v>1</v>
      </c>
      <c r="H7" s="33">
        <f>'BD SEMANAL'!H9</f>
        <v>1</v>
      </c>
      <c r="I7" s="33">
        <f>'BD SEMANAL'!I9</f>
        <v>1</v>
      </c>
      <c r="J7" s="33">
        <f>'BD SEMANAL'!J9</f>
        <v>1</v>
      </c>
      <c r="K7" s="33">
        <f>'BD SEMANAL'!K9</f>
        <v>1</v>
      </c>
      <c r="L7" s="33">
        <f>'BD SEMANAL'!L9</f>
        <v>1</v>
      </c>
      <c r="M7" s="34">
        <f>IFERROR(AVERAGE(B7:L7),"")</f>
        <v>1</v>
      </c>
    </row>
    <row r="8">
      <c r="A8" s="29" t="s">
        <v>56</v>
      </c>
      <c r="B8" s="30">
        <f>'BD SEMANAL'!B4</f>
        <v>140</v>
      </c>
      <c r="C8" s="30">
        <f>'BD SEMANAL'!C4</f>
        <v>445</v>
      </c>
      <c r="D8" s="30">
        <f>'BD SEMANAL'!D4</f>
        <v>150</v>
      </c>
      <c r="E8" s="30">
        <f>'BD SEMANAL'!E4</f>
        <v>640</v>
      </c>
      <c r="F8" s="30">
        <f>'BD SEMANAL'!F4</f>
        <v>515.49</v>
      </c>
      <c r="G8" s="30">
        <f>'BD SEMANAL'!G4</f>
        <v>309.44</v>
      </c>
      <c r="H8" s="30">
        <f>'BD SEMANAL'!H4</f>
        <v>437.57</v>
      </c>
      <c r="I8" s="30">
        <f>'BD SEMANAL'!I4</f>
        <v>224.46</v>
      </c>
      <c r="J8" s="30">
        <f>'BD SEMANAL'!J4</f>
        <v>492</v>
      </c>
      <c r="K8" s="30">
        <f>'BD SEMANAL'!K4</f>
        <v>718</v>
      </c>
      <c r="L8" s="30">
        <f>'BD SEMANAL'!L4</f>
        <v>492</v>
      </c>
      <c r="M8" s="31">
        <f t="shared" ref="M8:M10" si="2">IFERROR(SUM(B8:L8),"")</f>
        <v>4563.96</v>
      </c>
    </row>
    <row r="9">
      <c r="A9" s="26" t="s">
        <v>57</v>
      </c>
      <c r="B9" s="35">
        <f>'BD SEMANAL'!B5</f>
        <v>4</v>
      </c>
      <c r="C9" s="35" t="str">
        <f>'BD SEMANAL'!C5</f>
        <v/>
      </c>
      <c r="D9" s="35" t="str">
        <f>'BD SEMANAL'!D5</f>
        <v/>
      </c>
      <c r="E9" s="35" t="str">
        <f>'BD SEMANAL'!E5</f>
        <v/>
      </c>
      <c r="F9" s="35" t="str">
        <f>'BD SEMANAL'!F5</f>
        <v/>
      </c>
      <c r="G9" s="35" t="str">
        <f>'BD SEMANAL'!G5</f>
        <v/>
      </c>
      <c r="H9" s="35" t="str">
        <f>'BD SEMANAL'!H5</f>
        <v/>
      </c>
      <c r="I9" s="35" t="str">
        <f>'BD SEMANAL'!I5</f>
        <v/>
      </c>
      <c r="J9" s="35">
        <f>'BD SEMANAL'!J5</f>
        <v>13</v>
      </c>
      <c r="K9" s="35">
        <f>'BD SEMANAL'!K5</f>
        <v>29</v>
      </c>
      <c r="L9" s="35">
        <f>'BD SEMANAL'!L5</f>
        <v>9</v>
      </c>
      <c r="M9" s="36">
        <f t="shared" si="2"/>
        <v>55</v>
      </c>
    </row>
    <row r="10">
      <c r="A10" s="37" t="s">
        <v>58</v>
      </c>
      <c r="B10" s="38" t="str">
        <f>'BD SEMANAL'!B6</f>
        <v/>
      </c>
      <c r="C10" s="38" t="str">
        <f>'BD SEMANAL'!C6</f>
        <v/>
      </c>
      <c r="D10" s="38" t="str">
        <f>'BD SEMANAL'!D6</f>
        <v/>
      </c>
      <c r="E10" s="38" t="str">
        <f>'BD SEMANAL'!E6</f>
        <v/>
      </c>
      <c r="F10" s="38" t="str">
        <f>'BD SEMANAL'!F6</f>
        <v/>
      </c>
      <c r="G10" s="38" t="str">
        <f>'BD SEMANAL'!G6</f>
        <v/>
      </c>
      <c r="H10" s="38" t="str">
        <f>'BD SEMANAL'!H6</f>
        <v/>
      </c>
      <c r="I10" s="38" t="str">
        <f>'BD SEMANAL'!I6</f>
        <v/>
      </c>
      <c r="J10" s="38" t="str">
        <f>'BD SEMANAL'!J6</f>
        <v>-</v>
      </c>
      <c r="K10" s="38" t="str">
        <f>'BD SEMANAL'!K6</f>
        <v>-</v>
      </c>
      <c r="L10" s="38" t="str">
        <f>'BD SEMANAL'!L6</f>
        <v>-</v>
      </c>
      <c r="M10" s="39">
        <f t="shared" si="2"/>
        <v>0</v>
      </c>
    </row>
    <row r="11">
      <c r="A11" s="26" t="s">
        <v>59</v>
      </c>
      <c r="B11" s="40">
        <f t="shared" ref="B11:M11" si="3">IFERROR(B10/B9,"")</f>
        <v>0</v>
      </c>
      <c r="C11" s="40" t="str">
        <f t="shared" si="3"/>
        <v/>
      </c>
      <c r="D11" s="40" t="str">
        <f t="shared" si="3"/>
        <v/>
      </c>
      <c r="E11" s="40" t="str">
        <f t="shared" si="3"/>
        <v/>
      </c>
      <c r="F11" s="40" t="str">
        <f t="shared" si="3"/>
        <v/>
      </c>
      <c r="G11" s="40" t="str">
        <f t="shared" si="3"/>
        <v/>
      </c>
      <c r="H11" s="40" t="str">
        <f t="shared" si="3"/>
        <v/>
      </c>
      <c r="I11" s="40" t="str">
        <f t="shared" si="3"/>
        <v/>
      </c>
      <c r="J11" s="40" t="str">
        <f t="shared" si="3"/>
        <v/>
      </c>
      <c r="K11" s="40" t="str">
        <f t="shared" si="3"/>
        <v/>
      </c>
      <c r="L11" s="40" t="str">
        <f t="shared" si="3"/>
        <v/>
      </c>
      <c r="M11" s="41">
        <f t="shared" si="3"/>
        <v>0</v>
      </c>
    </row>
    <row r="12">
      <c r="A12" s="22" t="s">
        <v>60</v>
      </c>
      <c r="B12" s="42" t="str">
        <f>'BD SEMANAL'!B7</f>
        <v/>
      </c>
      <c r="C12" s="42" t="str">
        <f>'BD SEMANAL'!C7</f>
        <v/>
      </c>
      <c r="D12" s="42" t="str">
        <f>'BD SEMANAL'!D7</f>
        <v/>
      </c>
      <c r="E12" s="42" t="str">
        <f>'BD SEMANAL'!E7</f>
        <v/>
      </c>
      <c r="F12" s="42" t="str">
        <f>'BD SEMANAL'!F7</f>
        <v/>
      </c>
      <c r="G12" s="42" t="str">
        <f>'BD SEMANAL'!G7</f>
        <v/>
      </c>
      <c r="H12" s="42" t="str">
        <f>'BD SEMANAL'!H7</f>
        <v/>
      </c>
      <c r="I12" s="42" t="str">
        <f>'BD SEMANAL'!I7</f>
        <v/>
      </c>
      <c r="J12" s="42" t="str">
        <f>'BD SEMANAL'!J7</f>
        <v/>
      </c>
      <c r="K12" s="42" t="str">
        <f>'BD SEMANAL'!K7</f>
        <v/>
      </c>
      <c r="L12" s="42" t="str">
        <f>'BD SEMANAL'!L7</f>
        <v/>
      </c>
      <c r="M12" s="43">
        <f>IFERROR(SUM(B12:L12),"")</f>
        <v>0</v>
      </c>
    </row>
    <row r="13">
      <c r="A13" s="26" t="s">
        <v>61</v>
      </c>
      <c r="B13" s="40" t="str">
        <f t="shared" ref="B13:M13" si="4">IFERROR(B12/B10,"")</f>
        <v/>
      </c>
      <c r="C13" s="40" t="str">
        <f t="shared" si="4"/>
        <v/>
      </c>
      <c r="D13" s="40" t="str">
        <f t="shared" si="4"/>
        <v/>
      </c>
      <c r="E13" s="40" t="str">
        <f t="shared" si="4"/>
        <v/>
      </c>
      <c r="F13" s="40" t="str">
        <f t="shared" si="4"/>
        <v/>
      </c>
      <c r="G13" s="40" t="str">
        <f t="shared" si="4"/>
        <v/>
      </c>
      <c r="H13" s="40" t="str">
        <f t="shared" si="4"/>
        <v/>
      </c>
      <c r="I13" s="40" t="str">
        <f t="shared" si="4"/>
        <v/>
      </c>
      <c r="J13" s="40" t="str">
        <f t="shared" si="4"/>
        <v/>
      </c>
      <c r="K13" s="40" t="str">
        <f t="shared" si="4"/>
        <v/>
      </c>
      <c r="L13" s="40" t="str">
        <f t="shared" si="4"/>
        <v/>
      </c>
      <c r="M13" s="41" t="str">
        <f t="shared" si="4"/>
        <v/>
      </c>
    </row>
    <row r="14">
      <c r="A14" s="29" t="s">
        <v>62</v>
      </c>
      <c r="B14" s="30">
        <f t="shared" ref="B14:M14" si="5">IFERROR(B8/B9,"")</f>
        <v>35</v>
      </c>
      <c r="C14" s="30" t="str">
        <f t="shared" si="5"/>
        <v/>
      </c>
      <c r="D14" s="30" t="str">
        <f t="shared" si="5"/>
        <v/>
      </c>
      <c r="E14" s="30" t="str">
        <f t="shared" si="5"/>
        <v/>
      </c>
      <c r="F14" s="30" t="str">
        <f t="shared" si="5"/>
        <v/>
      </c>
      <c r="G14" s="30" t="str">
        <f t="shared" si="5"/>
        <v/>
      </c>
      <c r="H14" s="30" t="str">
        <f t="shared" si="5"/>
        <v/>
      </c>
      <c r="I14" s="30" t="str">
        <f t="shared" si="5"/>
        <v/>
      </c>
      <c r="J14" s="30">
        <f t="shared" si="5"/>
        <v>37.84615385</v>
      </c>
      <c r="K14" s="30">
        <f t="shared" si="5"/>
        <v>24.75862069</v>
      </c>
      <c r="L14" s="30">
        <f t="shared" si="5"/>
        <v>54.66666667</v>
      </c>
      <c r="M14" s="31">
        <f t="shared" si="5"/>
        <v>82.98109091</v>
      </c>
    </row>
    <row r="15">
      <c r="A15" s="44" t="s">
        <v>63</v>
      </c>
      <c r="B15" s="45" t="str">
        <f t="shared" ref="B15:M15" si="6">IFERROR(B8/B10,"")</f>
        <v/>
      </c>
      <c r="C15" s="45" t="str">
        <f t="shared" si="6"/>
        <v/>
      </c>
      <c r="D15" s="45" t="str">
        <f t="shared" si="6"/>
        <v/>
      </c>
      <c r="E15" s="45" t="str">
        <f t="shared" si="6"/>
        <v/>
      </c>
      <c r="F15" s="45" t="str">
        <f t="shared" si="6"/>
        <v/>
      </c>
      <c r="G15" s="45" t="str">
        <f t="shared" si="6"/>
        <v/>
      </c>
      <c r="H15" s="45" t="str">
        <f t="shared" si="6"/>
        <v/>
      </c>
      <c r="I15" s="45" t="str">
        <f t="shared" si="6"/>
        <v/>
      </c>
      <c r="J15" s="45" t="str">
        <f t="shared" si="6"/>
        <v/>
      </c>
      <c r="K15" s="45" t="str">
        <f t="shared" si="6"/>
        <v/>
      </c>
      <c r="L15" s="45" t="str">
        <f t="shared" si="6"/>
        <v/>
      </c>
      <c r="M15" s="46" t="str">
        <f t="shared" si="6"/>
        <v/>
      </c>
    </row>
    <row r="16">
      <c r="A16" s="29" t="s">
        <v>64</v>
      </c>
      <c r="B16" s="30" t="str">
        <f t="shared" ref="B16:M16" si="7">IFERROR(B8/B12,"")</f>
        <v/>
      </c>
      <c r="C16" s="30" t="str">
        <f t="shared" si="7"/>
        <v/>
      </c>
      <c r="D16" s="30" t="str">
        <f t="shared" si="7"/>
        <v/>
      </c>
      <c r="E16" s="30" t="str">
        <f t="shared" si="7"/>
        <v/>
      </c>
      <c r="F16" s="30" t="str">
        <f t="shared" si="7"/>
        <v/>
      </c>
      <c r="G16" s="30" t="str">
        <f t="shared" si="7"/>
        <v/>
      </c>
      <c r="H16" s="30" t="str">
        <f t="shared" si="7"/>
        <v/>
      </c>
      <c r="I16" s="30" t="str">
        <f t="shared" si="7"/>
        <v/>
      </c>
      <c r="J16" s="30" t="str">
        <f t="shared" si="7"/>
        <v/>
      </c>
      <c r="K16" s="30" t="str">
        <f t="shared" si="7"/>
        <v/>
      </c>
      <c r="L16" s="30" t="str">
        <f t="shared" si="7"/>
        <v/>
      </c>
      <c r="M16" s="47" t="str">
        <f t="shared" si="7"/>
        <v/>
      </c>
    </row>
    <row r="17">
      <c r="A17" s="48" t="s">
        <v>46</v>
      </c>
      <c r="B17" s="45" t="str">
        <f>'BD SEMANAL'!B8</f>
        <v/>
      </c>
      <c r="C17" s="45" t="str">
        <f>'BD SEMANAL'!C8</f>
        <v/>
      </c>
      <c r="D17" s="45" t="str">
        <f>'BD SEMANAL'!D8</f>
        <v/>
      </c>
      <c r="E17" s="45" t="str">
        <f>'BD SEMANAL'!E8</f>
        <v/>
      </c>
      <c r="F17" s="45" t="str">
        <f>'BD SEMANAL'!F8</f>
        <v/>
      </c>
      <c r="G17" s="45" t="str">
        <f>'BD SEMANAL'!G8</f>
        <v/>
      </c>
      <c r="H17" s="45" t="str">
        <f>'BD SEMANAL'!H8</f>
        <v/>
      </c>
      <c r="I17" s="45" t="str">
        <f>'BD SEMANAL'!I8</f>
        <v/>
      </c>
      <c r="J17" s="45" t="str">
        <f>'BD SEMANAL'!J8</f>
        <v/>
      </c>
      <c r="K17" s="45" t="str">
        <f>'BD SEMANAL'!K8</f>
        <v/>
      </c>
      <c r="L17" s="45" t="str">
        <f>'BD SEMANAL'!L8</f>
        <v/>
      </c>
      <c r="M17" s="46">
        <f>IFERROR(SUM(B17:L17),"")</f>
        <v>0</v>
      </c>
    </row>
    <row r="18">
      <c r="A18" s="49" t="s">
        <v>65</v>
      </c>
      <c r="B18" s="30">
        <f t="shared" ref="B18:M18" si="8">IFERROR(B17*B7,"")</f>
        <v>0</v>
      </c>
      <c r="C18" s="30">
        <f t="shared" si="8"/>
        <v>0</v>
      </c>
      <c r="D18" s="30">
        <f t="shared" si="8"/>
        <v>0</v>
      </c>
      <c r="E18" s="30">
        <f t="shared" si="8"/>
        <v>0</v>
      </c>
      <c r="F18" s="30">
        <f t="shared" si="8"/>
        <v>0</v>
      </c>
      <c r="G18" s="30">
        <f t="shared" si="8"/>
        <v>0</v>
      </c>
      <c r="H18" s="30">
        <f t="shared" si="8"/>
        <v>0</v>
      </c>
      <c r="I18" s="30">
        <f t="shared" si="8"/>
        <v>0</v>
      </c>
      <c r="J18" s="30">
        <f t="shared" si="8"/>
        <v>0</v>
      </c>
      <c r="K18" s="30">
        <f t="shared" si="8"/>
        <v>0</v>
      </c>
      <c r="L18" s="30">
        <f t="shared" si="8"/>
        <v>0</v>
      </c>
      <c r="M18" s="47">
        <f t="shared" si="8"/>
        <v>0</v>
      </c>
    </row>
    <row r="19">
      <c r="A19" s="26" t="s">
        <v>66</v>
      </c>
      <c r="B19" s="50">
        <f t="shared" ref="B19:M19" si="9">IFERROR(B17/B8,"")</f>
        <v>0</v>
      </c>
      <c r="C19" s="50">
        <f t="shared" si="9"/>
        <v>0</v>
      </c>
      <c r="D19" s="50">
        <f t="shared" si="9"/>
        <v>0</v>
      </c>
      <c r="E19" s="50">
        <f t="shared" si="9"/>
        <v>0</v>
      </c>
      <c r="F19" s="50">
        <f t="shared" si="9"/>
        <v>0</v>
      </c>
      <c r="G19" s="50">
        <f t="shared" si="9"/>
        <v>0</v>
      </c>
      <c r="H19" s="50">
        <f t="shared" si="9"/>
        <v>0</v>
      </c>
      <c r="I19" s="50">
        <f t="shared" si="9"/>
        <v>0</v>
      </c>
      <c r="J19" s="50">
        <f t="shared" si="9"/>
        <v>0</v>
      </c>
      <c r="K19" s="50">
        <f t="shared" si="9"/>
        <v>0</v>
      </c>
      <c r="L19" s="50">
        <f t="shared" si="9"/>
        <v>0</v>
      </c>
      <c r="M19" s="51">
        <f t="shared" si="9"/>
        <v>0</v>
      </c>
    </row>
    <row r="20">
      <c r="A20" s="22" t="s">
        <v>67</v>
      </c>
      <c r="B20" s="52">
        <f t="shared" ref="B20:M20" si="10">IFERROR(B18/B8,"")</f>
        <v>0</v>
      </c>
      <c r="C20" s="52">
        <f t="shared" si="10"/>
        <v>0</v>
      </c>
      <c r="D20" s="52">
        <f t="shared" si="10"/>
        <v>0</v>
      </c>
      <c r="E20" s="52">
        <f t="shared" si="10"/>
        <v>0</v>
      </c>
      <c r="F20" s="52">
        <f t="shared" si="10"/>
        <v>0</v>
      </c>
      <c r="G20" s="52">
        <f t="shared" si="10"/>
        <v>0</v>
      </c>
      <c r="H20" s="52">
        <f t="shared" si="10"/>
        <v>0</v>
      </c>
      <c r="I20" s="52">
        <f t="shared" si="10"/>
        <v>0</v>
      </c>
      <c r="J20" s="52">
        <f t="shared" si="10"/>
        <v>0</v>
      </c>
      <c r="K20" s="52">
        <f t="shared" si="10"/>
        <v>0</v>
      </c>
      <c r="L20" s="52">
        <f t="shared" si="10"/>
        <v>0</v>
      </c>
      <c r="M20" s="53">
        <f t="shared" si="10"/>
        <v>0</v>
      </c>
    </row>
    <row r="21">
      <c r="A21" s="48" t="s">
        <v>48</v>
      </c>
      <c r="B21" s="40" t="str">
        <f>'BD SEMANAL'!B10</f>
        <v/>
      </c>
      <c r="C21" s="40" t="str">
        <f>'BD SEMANAL'!C10</f>
        <v/>
      </c>
      <c r="D21" s="40" t="str">
        <f>'BD SEMANAL'!D10</f>
        <v/>
      </c>
      <c r="E21" s="40" t="str">
        <f>'BD SEMANAL'!E10</f>
        <v/>
      </c>
      <c r="F21" s="40" t="str">
        <f>'BD SEMANAL'!F10</f>
        <v/>
      </c>
      <c r="G21" s="40" t="str">
        <f>'BD SEMANAL'!G10</f>
        <v/>
      </c>
      <c r="H21" s="40" t="str">
        <f>'BD SEMANAL'!H10</f>
        <v/>
      </c>
      <c r="I21" s="40" t="str">
        <f>'BD SEMANAL'!I10</f>
        <v/>
      </c>
      <c r="J21" s="40" t="str">
        <f>'BD SEMANAL'!J10</f>
        <v/>
      </c>
      <c r="K21" s="40" t="str">
        <f>'BD SEMANAL'!K10</f>
        <v/>
      </c>
      <c r="L21" s="40" t="str">
        <f>'BD SEMANAL'!L10</f>
        <v/>
      </c>
      <c r="M21" s="41" t="str">
        <f>IFERROR(AVERAGE(B21:L21),"")</f>
        <v/>
      </c>
    </row>
    <row r="22">
      <c r="A22" s="29" t="s">
        <v>68</v>
      </c>
      <c r="B22" s="30">
        <f t="shared" ref="B22:M22" si="11">IFERROR(B17*B21,"")</f>
        <v>0</v>
      </c>
      <c r="C22" s="30">
        <f t="shared" si="11"/>
        <v>0</v>
      </c>
      <c r="D22" s="30">
        <f t="shared" si="11"/>
        <v>0</v>
      </c>
      <c r="E22" s="30">
        <f t="shared" si="11"/>
        <v>0</v>
      </c>
      <c r="F22" s="30">
        <f t="shared" si="11"/>
        <v>0</v>
      </c>
      <c r="G22" s="30">
        <f t="shared" si="11"/>
        <v>0</v>
      </c>
      <c r="H22" s="30">
        <f t="shared" si="11"/>
        <v>0</v>
      </c>
      <c r="I22" s="30">
        <f t="shared" si="11"/>
        <v>0</v>
      </c>
      <c r="J22" s="30">
        <f t="shared" si="11"/>
        <v>0</v>
      </c>
      <c r="K22" s="30">
        <f t="shared" si="11"/>
        <v>0</v>
      </c>
      <c r="L22" s="30">
        <f t="shared" si="11"/>
        <v>0</v>
      </c>
      <c r="M22" s="47">
        <f t="shared" si="11"/>
        <v>0</v>
      </c>
    </row>
    <row r="23">
      <c r="A23" s="44" t="s">
        <v>69</v>
      </c>
      <c r="B23" s="45">
        <f t="shared" ref="B23:M23" si="12">IFERROR(B18*B21,"")</f>
        <v>0</v>
      </c>
      <c r="C23" s="45">
        <f t="shared" si="12"/>
        <v>0</v>
      </c>
      <c r="D23" s="45">
        <f t="shared" si="12"/>
        <v>0</v>
      </c>
      <c r="E23" s="45">
        <f t="shared" si="12"/>
        <v>0</v>
      </c>
      <c r="F23" s="45">
        <f t="shared" si="12"/>
        <v>0</v>
      </c>
      <c r="G23" s="45">
        <f t="shared" si="12"/>
        <v>0</v>
      </c>
      <c r="H23" s="45">
        <f t="shared" si="12"/>
        <v>0</v>
      </c>
      <c r="I23" s="45">
        <f t="shared" si="12"/>
        <v>0</v>
      </c>
      <c r="J23" s="45">
        <f t="shared" si="12"/>
        <v>0</v>
      </c>
      <c r="K23" s="45">
        <f t="shared" si="12"/>
        <v>0</v>
      </c>
      <c r="L23" s="45">
        <f t="shared" si="12"/>
        <v>0</v>
      </c>
      <c r="M23" s="46">
        <f t="shared" si="12"/>
        <v>0</v>
      </c>
    </row>
    <row r="24">
      <c r="A24" s="22" t="s">
        <v>70</v>
      </c>
      <c r="B24" s="52">
        <f t="shared" ref="B24:M24" si="13">IFERROR((B22-B8)/B8,"")</f>
        <v>-1</v>
      </c>
      <c r="C24" s="52">
        <f t="shared" si="13"/>
        <v>-1</v>
      </c>
      <c r="D24" s="52">
        <f t="shared" si="13"/>
        <v>-1</v>
      </c>
      <c r="E24" s="52">
        <f t="shared" si="13"/>
        <v>-1</v>
      </c>
      <c r="F24" s="52">
        <f t="shared" si="13"/>
        <v>-1</v>
      </c>
      <c r="G24" s="52">
        <f t="shared" si="13"/>
        <v>-1</v>
      </c>
      <c r="H24" s="52">
        <f t="shared" si="13"/>
        <v>-1</v>
      </c>
      <c r="I24" s="52">
        <f t="shared" si="13"/>
        <v>-1</v>
      </c>
      <c r="J24" s="52">
        <f t="shared" si="13"/>
        <v>-1</v>
      </c>
      <c r="K24" s="52">
        <f t="shared" si="13"/>
        <v>-1</v>
      </c>
      <c r="L24" s="52">
        <f t="shared" si="13"/>
        <v>-1</v>
      </c>
      <c r="M24" s="53">
        <f t="shared" si="13"/>
        <v>-1</v>
      </c>
    </row>
    <row r="25">
      <c r="A25" s="54" t="s">
        <v>71</v>
      </c>
      <c r="B25" s="55">
        <f t="shared" ref="B25:M25" si="14">IFERROR((B23-B8)/B8,"")</f>
        <v>-1</v>
      </c>
      <c r="C25" s="55">
        <f t="shared" si="14"/>
        <v>-1</v>
      </c>
      <c r="D25" s="55">
        <f t="shared" si="14"/>
        <v>-1</v>
      </c>
      <c r="E25" s="55">
        <f t="shared" si="14"/>
        <v>-1</v>
      </c>
      <c r="F25" s="55">
        <f t="shared" si="14"/>
        <v>-1</v>
      </c>
      <c r="G25" s="55">
        <f t="shared" si="14"/>
        <v>-1</v>
      </c>
      <c r="H25" s="55">
        <f t="shared" si="14"/>
        <v>-1</v>
      </c>
      <c r="I25" s="55">
        <f t="shared" si="14"/>
        <v>-1</v>
      </c>
      <c r="J25" s="55">
        <f t="shared" si="14"/>
        <v>-1</v>
      </c>
      <c r="K25" s="55">
        <f t="shared" si="14"/>
        <v>-1</v>
      </c>
      <c r="L25" s="55">
        <f t="shared" si="14"/>
        <v>-1</v>
      </c>
      <c r="M25" s="56">
        <f t="shared" si="14"/>
        <v>-1</v>
      </c>
    </row>
  </sheetData>
  <mergeCells count="1">
    <mergeCell ref="B1:L1"/>
  </mergeCells>
  <printOptions/>
  <pageMargins bottom="0.787401575" footer="0.0" header="0.0" left="0.511811024" right="0.511811024" top="0.787401575"/>
  <pageSetup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57"/>
    <col customWidth="1" min="7" max="7" width="21.0"/>
    <col customWidth="1" min="9" max="23" width="27.71"/>
  </cols>
  <sheetData>
    <row r="1">
      <c r="A1" s="57" t="s">
        <v>72</v>
      </c>
      <c r="B1" s="58" t="s">
        <v>73</v>
      </c>
      <c r="C1" s="59" t="s">
        <v>74</v>
      </c>
      <c r="D1" s="60" t="s">
        <v>75</v>
      </c>
      <c r="E1" s="60" t="s">
        <v>76</v>
      </c>
      <c r="F1" s="60" t="s">
        <v>77</v>
      </c>
      <c r="G1" s="58" t="s">
        <v>78</v>
      </c>
      <c r="H1" s="57" t="s">
        <v>79</v>
      </c>
      <c r="I1" s="61" t="s">
        <v>80</v>
      </c>
      <c r="J1" s="61" t="s">
        <v>81</v>
      </c>
      <c r="K1" s="61" t="s">
        <v>82</v>
      </c>
      <c r="L1" s="61" t="s">
        <v>83</v>
      </c>
      <c r="M1" s="61" t="s">
        <v>84</v>
      </c>
      <c r="N1" s="62"/>
      <c r="O1" s="62"/>
      <c r="P1" s="62"/>
      <c r="Q1" s="62"/>
      <c r="R1" s="62"/>
      <c r="S1" s="62"/>
      <c r="T1" s="62"/>
      <c r="U1" s="62"/>
      <c r="V1" s="62"/>
      <c r="W1" s="62"/>
    </row>
    <row r="2">
      <c r="A2" s="58" t="s">
        <v>40</v>
      </c>
      <c r="B2" s="63">
        <v>500.0</v>
      </c>
      <c r="C2" s="64"/>
      <c r="D2" s="65"/>
      <c r="E2" s="64"/>
      <c r="F2" s="64"/>
      <c r="G2" s="63"/>
      <c r="H2" s="64"/>
      <c r="I2" s="61"/>
      <c r="J2" s="61"/>
      <c r="K2" s="61"/>
      <c r="L2" s="61"/>
      <c r="M2" s="61"/>
      <c r="N2" s="66"/>
      <c r="O2" s="66"/>
      <c r="P2" s="66"/>
      <c r="Q2" s="66"/>
      <c r="R2" s="66"/>
      <c r="S2" s="66"/>
      <c r="T2" s="66"/>
      <c r="U2" s="66"/>
      <c r="V2" s="66"/>
      <c r="W2" s="66"/>
    </row>
    <row r="3">
      <c r="A3" s="58" t="s">
        <v>41</v>
      </c>
      <c r="B3" s="63">
        <v>245.0</v>
      </c>
      <c r="C3" s="63">
        <v>400.0</v>
      </c>
      <c r="D3" s="64"/>
      <c r="E3" s="64"/>
      <c r="F3" s="64"/>
      <c r="G3" s="63"/>
      <c r="H3" s="64"/>
      <c r="I3" s="61"/>
      <c r="J3" s="61"/>
      <c r="K3" s="61"/>
      <c r="L3" s="61"/>
      <c r="M3" s="61"/>
      <c r="N3" s="66"/>
      <c r="O3" s="66"/>
      <c r="P3" s="66"/>
      <c r="Q3" s="66"/>
      <c r="R3" s="66"/>
      <c r="S3" s="66"/>
      <c r="T3" s="66"/>
      <c r="U3" s="66"/>
      <c r="V3" s="66"/>
      <c r="W3" s="66"/>
    </row>
    <row r="4">
      <c r="A4" s="57" t="s">
        <v>42</v>
      </c>
      <c r="B4" s="62">
        <v>11.0</v>
      </c>
      <c r="C4" s="65"/>
      <c r="D4" s="65"/>
      <c r="E4" s="65"/>
      <c r="F4" s="65"/>
      <c r="G4" s="67"/>
      <c r="H4" s="65"/>
      <c r="I4" s="57"/>
      <c r="J4" s="57"/>
      <c r="K4" s="57"/>
      <c r="L4" s="57"/>
      <c r="M4" s="57"/>
      <c r="N4" s="62"/>
      <c r="O4" s="62"/>
      <c r="P4" s="62"/>
      <c r="Q4" s="62"/>
      <c r="R4" s="62"/>
      <c r="S4" s="62"/>
      <c r="T4" s="62"/>
      <c r="U4" s="62"/>
      <c r="V4" s="62"/>
      <c r="W4" s="62"/>
    </row>
    <row r="5">
      <c r="A5" s="57" t="s">
        <v>43</v>
      </c>
      <c r="B5" s="65"/>
      <c r="C5" s="65"/>
      <c r="D5" s="65"/>
      <c r="E5" s="65"/>
      <c r="F5" s="65"/>
      <c r="G5" s="67"/>
      <c r="H5" s="65"/>
      <c r="I5" s="57"/>
      <c r="J5" s="57"/>
      <c r="K5" s="57"/>
      <c r="L5" s="57"/>
      <c r="M5" s="57"/>
      <c r="N5" s="62"/>
      <c r="O5" s="62"/>
      <c r="P5" s="62"/>
      <c r="Q5" s="62"/>
      <c r="R5" s="62"/>
      <c r="S5" s="62"/>
      <c r="T5" s="62"/>
      <c r="U5" s="62"/>
      <c r="V5" s="62"/>
      <c r="W5" s="62"/>
    </row>
    <row r="6">
      <c r="A6" s="57" t="s">
        <v>45</v>
      </c>
      <c r="B6" s="65"/>
      <c r="C6" s="65"/>
      <c r="D6" s="65"/>
      <c r="E6" s="65"/>
      <c r="F6" s="67"/>
      <c r="G6" s="67"/>
      <c r="H6" s="65"/>
      <c r="I6" s="57"/>
      <c r="J6" s="57"/>
      <c r="K6" s="57"/>
      <c r="L6" s="57"/>
      <c r="M6" s="57"/>
      <c r="N6" s="62"/>
      <c r="O6" s="62"/>
      <c r="P6" s="62"/>
      <c r="Q6" s="62"/>
      <c r="R6" s="62"/>
      <c r="S6" s="62"/>
      <c r="T6" s="62"/>
      <c r="U6" s="62"/>
      <c r="V6" s="62"/>
      <c r="W6" s="62"/>
    </row>
    <row r="7">
      <c r="A7" s="58" t="s">
        <v>46</v>
      </c>
      <c r="B7" s="58"/>
      <c r="C7" s="64"/>
      <c r="D7" s="64"/>
      <c r="E7" s="64"/>
      <c r="F7" s="64"/>
      <c r="G7" s="64"/>
      <c r="H7" s="64"/>
      <c r="I7" s="61"/>
      <c r="J7" s="61"/>
      <c r="K7" s="61"/>
      <c r="L7" s="61"/>
      <c r="M7" s="61"/>
      <c r="N7" s="66"/>
      <c r="O7" s="66"/>
      <c r="P7" s="66"/>
      <c r="Q7" s="66"/>
      <c r="R7" s="66"/>
      <c r="S7" s="66"/>
      <c r="T7" s="66"/>
      <c r="U7" s="66"/>
      <c r="V7" s="66"/>
      <c r="W7" s="66"/>
    </row>
    <row r="8">
      <c r="A8" s="57" t="s">
        <v>47</v>
      </c>
      <c r="B8" s="65"/>
      <c r="C8" s="65"/>
      <c r="D8" s="65"/>
      <c r="E8" s="65"/>
      <c r="F8" s="65"/>
      <c r="G8" s="65"/>
      <c r="H8" s="65"/>
      <c r="I8" s="57"/>
      <c r="J8" s="57"/>
      <c r="K8" s="57"/>
      <c r="L8" s="57"/>
      <c r="M8" s="57"/>
      <c r="N8" s="62"/>
      <c r="O8" s="62"/>
      <c r="P8" s="62"/>
      <c r="Q8" s="62"/>
      <c r="R8" s="62"/>
      <c r="S8" s="62"/>
      <c r="T8" s="62"/>
      <c r="U8" s="62"/>
      <c r="V8" s="62"/>
      <c r="W8" s="62"/>
    </row>
    <row r="9">
      <c r="A9" s="57" t="s">
        <v>48</v>
      </c>
      <c r="B9" s="65"/>
      <c r="C9" s="65"/>
      <c r="D9" s="65"/>
      <c r="E9" s="65"/>
      <c r="F9" s="65"/>
      <c r="G9" s="65"/>
      <c r="H9" s="65"/>
      <c r="I9" s="57"/>
      <c r="J9" s="57"/>
      <c r="K9" s="57"/>
      <c r="L9" s="57"/>
      <c r="M9" s="57"/>
      <c r="N9" s="62"/>
      <c r="O9" s="62"/>
      <c r="P9" s="62"/>
      <c r="Q9" s="62"/>
      <c r="R9" s="62"/>
      <c r="S9" s="62"/>
      <c r="T9" s="62"/>
      <c r="U9" s="62"/>
      <c r="V9" s="62"/>
      <c r="W9" s="62"/>
    </row>
    <row r="10">
      <c r="A10" s="68"/>
      <c r="B10" s="63"/>
      <c r="C10" s="63"/>
      <c r="D10" s="67"/>
      <c r="E10" s="65"/>
      <c r="F10" s="65"/>
      <c r="G10" s="63"/>
      <c r="H10" s="67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6.71"/>
    <col customWidth="1" min="2" max="9" width="17.0"/>
  </cols>
  <sheetData>
    <row r="1" ht="72.0" customHeight="1">
      <c r="A1" s="8"/>
      <c r="B1" s="9" t="s">
        <v>49</v>
      </c>
      <c r="C1" s="10"/>
      <c r="D1" s="10"/>
      <c r="E1" s="10"/>
      <c r="F1" s="10"/>
      <c r="G1" s="10"/>
      <c r="H1" s="11"/>
      <c r="I1" s="69" t="s">
        <v>50</v>
      </c>
    </row>
    <row r="2">
      <c r="A2" s="70" t="s">
        <v>51</v>
      </c>
      <c r="B2" s="71" t="str">
        <f>'BD MENSAL'!B1</f>
        <v>ABRIL</v>
      </c>
      <c r="C2" s="71" t="str">
        <f>'BD MENSAL'!C1</f>
        <v>MAIO</v>
      </c>
      <c r="D2" s="71" t="str">
        <f>'BD MENSAL'!D1</f>
        <v>JUNHO</v>
      </c>
      <c r="E2" s="71" t="str">
        <f>'BD MENSAL'!E1</f>
        <v>JULHO</v>
      </c>
      <c r="F2" s="71" t="str">
        <f>'BD MENSAL'!F1</f>
        <v>AGOSTO</v>
      </c>
      <c r="G2" s="71" t="str">
        <f>'BD MENSAL'!G1</f>
        <v>SETEMBRO</v>
      </c>
      <c r="H2" s="71" t="str">
        <f>'BD MENSAL'!H1</f>
        <v>OUTUBRO</v>
      </c>
      <c r="I2" s="72"/>
    </row>
    <row r="3">
      <c r="A3" s="73" t="s">
        <v>52</v>
      </c>
      <c r="B3" s="74" t="s">
        <v>85</v>
      </c>
      <c r="C3" s="74" t="s">
        <v>86</v>
      </c>
      <c r="D3" s="74" t="s">
        <v>87</v>
      </c>
      <c r="E3" s="74" t="s">
        <v>88</v>
      </c>
      <c r="F3" s="74" t="s">
        <v>89</v>
      </c>
      <c r="G3" s="74" t="s">
        <v>90</v>
      </c>
      <c r="H3" s="74" t="s">
        <v>91</v>
      </c>
      <c r="I3" s="75"/>
    </row>
    <row r="4">
      <c r="A4" s="70" t="s">
        <v>53</v>
      </c>
      <c r="B4" s="76">
        <f>'BD MENSAL'!B2</f>
        <v>500</v>
      </c>
      <c r="C4" s="76" t="str">
        <f>'BD MENSAL'!C2</f>
        <v/>
      </c>
      <c r="D4" s="76" t="str">
        <f>'BD MENSAL'!D2</f>
        <v/>
      </c>
      <c r="E4" s="76" t="str">
        <f>'BD MENSAL'!E2</f>
        <v/>
      </c>
      <c r="F4" s="76" t="str">
        <f>'BD MENSAL'!F2</f>
        <v/>
      </c>
      <c r="G4" s="76" t="str">
        <f>'BD MENSAL'!G2</f>
        <v/>
      </c>
      <c r="H4" s="76" t="str">
        <f>'BD MENSAL'!H2</f>
        <v/>
      </c>
      <c r="I4" s="77">
        <f>IFERROR(SUM(B4:F4),"")</f>
        <v>500</v>
      </c>
    </row>
    <row r="5">
      <c r="A5" s="78" t="s">
        <v>54</v>
      </c>
      <c r="B5" s="79" t="str">
        <f t="shared" ref="B5:I5" si="1">IFERROR(B16/B11,"")</f>
        <v/>
      </c>
      <c r="C5" s="79" t="str">
        <f t="shared" si="1"/>
        <v/>
      </c>
      <c r="D5" s="79" t="str">
        <f t="shared" si="1"/>
        <v/>
      </c>
      <c r="E5" s="79" t="str">
        <f t="shared" si="1"/>
        <v/>
      </c>
      <c r="F5" s="79" t="str">
        <f t="shared" si="1"/>
        <v/>
      </c>
      <c r="G5" s="79" t="str">
        <f t="shared" si="1"/>
        <v/>
      </c>
      <c r="H5" s="79" t="str">
        <f t="shared" si="1"/>
        <v/>
      </c>
      <c r="I5" s="80" t="str">
        <f t="shared" si="1"/>
        <v/>
      </c>
    </row>
    <row r="6">
      <c r="A6" s="81" t="s">
        <v>55</v>
      </c>
      <c r="B6" s="82" t="str">
        <f>'BD MENSAL'!B8</f>
        <v/>
      </c>
      <c r="C6" s="82" t="str">
        <f>'BD MENSAL'!C8</f>
        <v/>
      </c>
      <c r="D6" s="82" t="str">
        <f>'BD MENSAL'!D8</f>
        <v/>
      </c>
      <c r="E6" s="82" t="str">
        <f>'BD MENSAL'!E8</f>
        <v/>
      </c>
      <c r="F6" s="82" t="str">
        <f>'BD MENSAL'!F8</f>
        <v/>
      </c>
      <c r="G6" s="82" t="str">
        <f>'BD MENSAL'!G8</f>
        <v/>
      </c>
      <c r="H6" s="82" t="str">
        <f>'BD MENSAL'!H8</f>
        <v/>
      </c>
      <c r="I6" s="83" t="str">
        <f>IFERROR(AVERAGE(B6:F6),"")</f>
        <v/>
      </c>
    </row>
    <row r="7">
      <c r="A7" s="78" t="s">
        <v>56</v>
      </c>
      <c r="B7" s="79">
        <f>'BD MENSAL'!B3</f>
        <v>245</v>
      </c>
      <c r="C7" s="79">
        <f>'BD MENSAL'!C3</f>
        <v>400</v>
      </c>
      <c r="D7" s="79" t="str">
        <f>'BD MENSAL'!D3</f>
        <v/>
      </c>
      <c r="E7" s="79" t="str">
        <f>'BD MENSAL'!E3</f>
        <v/>
      </c>
      <c r="F7" s="79" t="str">
        <f>'BD MENSAL'!F3</f>
        <v/>
      </c>
      <c r="G7" s="79" t="str">
        <f>'BD MENSAL'!G3</f>
        <v/>
      </c>
      <c r="H7" s="79" t="str">
        <f>'BD MENSAL'!H3</f>
        <v/>
      </c>
      <c r="I7" s="80">
        <f t="shared" ref="I7:I9" si="2">IFERROR(SUM(B7:F7),"")</f>
        <v>645</v>
      </c>
    </row>
    <row r="8">
      <c r="A8" s="70" t="s">
        <v>57</v>
      </c>
      <c r="B8" s="84">
        <f>'BD MENSAL'!B4</f>
        <v>11</v>
      </c>
      <c r="C8" s="84" t="str">
        <f>'BD MENSAL'!C4</f>
        <v/>
      </c>
      <c r="D8" s="84" t="str">
        <f>'BD MENSAL'!D4</f>
        <v/>
      </c>
      <c r="E8" s="84" t="str">
        <f>'BD MENSAL'!E4</f>
        <v/>
      </c>
      <c r="F8" s="84" t="str">
        <f>'BD MENSAL'!F4</f>
        <v/>
      </c>
      <c r="G8" s="84" t="str">
        <f>'BD MENSAL'!G4</f>
        <v/>
      </c>
      <c r="H8" s="84" t="str">
        <f>'BD MENSAL'!H4</f>
        <v/>
      </c>
      <c r="I8" s="72">
        <f t="shared" si="2"/>
        <v>11</v>
      </c>
    </row>
    <row r="9">
      <c r="A9" s="85" t="s">
        <v>58</v>
      </c>
      <c r="B9" s="86" t="str">
        <f>'BD MENSAL'!B5</f>
        <v/>
      </c>
      <c r="C9" s="86" t="str">
        <f>'BD MENSAL'!C5</f>
        <v/>
      </c>
      <c r="D9" s="86" t="str">
        <f>'BD MENSAL'!D5</f>
        <v/>
      </c>
      <c r="E9" s="86" t="str">
        <f>'BD MENSAL'!E5</f>
        <v/>
      </c>
      <c r="F9" s="86" t="str">
        <f>'BD MENSAL'!F5</f>
        <v/>
      </c>
      <c r="G9" s="86" t="str">
        <f>'BD MENSAL'!G5</f>
        <v/>
      </c>
      <c r="H9" s="86" t="str">
        <f>'BD MENSAL'!H5</f>
        <v/>
      </c>
      <c r="I9" s="72">
        <f t="shared" si="2"/>
        <v>0</v>
      </c>
    </row>
    <row r="10">
      <c r="A10" s="70" t="s">
        <v>59</v>
      </c>
      <c r="B10" s="87">
        <f t="shared" ref="B10:I10" si="3">IFERROR(B9/B8,"")</f>
        <v>0</v>
      </c>
      <c r="C10" s="87" t="str">
        <f t="shared" si="3"/>
        <v/>
      </c>
      <c r="D10" s="87" t="str">
        <f t="shared" si="3"/>
        <v/>
      </c>
      <c r="E10" s="87" t="str">
        <f t="shared" si="3"/>
        <v/>
      </c>
      <c r="F10" s="87" t="str">
        <f t="shared" si="3"/>
        <v/>
      </c>
      <c r="G10" s="87" t="str">
        <f t="shared" si="3"/>
        <v/>
      </c>
      <c r="H10" s="87" t="str">
        <f t="shared" si="3"/>
        <v/>
      </c>
      <c r="I10" s="88">
        <f t="shared" si="3"/>
        <v>0</v>
      </c>
    </row>
    <row r="11">
      <c r="A11" s="70" t="s">
        <v>60</v>
      </c>
      <c r="B11" s="89" t="str">
        <f>'BD MENSAL'!B6</f>
        <v/>
      </c>
      <c r="C11" s="89" t="str">
        <f>'BD MENSAL'!C6</f>
        <v/>
      </c>
      <c r="D11" s="89" t="str">
        <f>'BD MENSAL'!D6</f>
        <v/>
      </c>
      <c r="E11" s="89" t="str">
        <f>'BD MENSAL'!E6</f>
        <v/>
      </c>
      <c r="F11" s="89" t="str">
        <f>'BD MENSAL'!F6</f>
        <v/>
      </c>
      <c r="G11" s="89" t="str">
        <f>'BD MENSAL'!G6</f>
        <v/>
      </c>
      <c r="H11" s="89" t="str">
        <f>'BD MENSAL'!H6</f>
        <v/>
      </c>
      <c r="I11" s="72">
        <f>IFERROR(SUM(B11:F11),"")</f>
        <v>0</v>
      </c>
    </row>
    <row r="12">
      <c r="A12" s="70" t="s">
        <v>61</v>
      </c>
      <c r="B12" s="87" t="str">
        <f t="shared" ref="B12:I12" si="4">IFERROR(B11/B9,"")</f>
        <v/>
      </c>
      <c r="C12" s="87" t="str">
        <f t="shared" si="4"/>
        <v/>
      </c>
      <c r="D12" s="87" t="str">
        <f t="shared" si="4"/>
        <v/>
      </c>
      <c r="E12" s="87" t="str">
        <f t="shared" si="4"/>
        <v/>
      </c>
      <c r="F12" s="87" t="str">
        <f t="shared" si="4"/>
        <v/>
      </c>
      <c r="G12" s="87" t="str">
        <f t="shared" si="4"/>
        <v/>
      </c>
      <c r="H12" s="87" t="str">
        <f t="shared" si="4"/>
        <v/>
      </c>
      <c r="I12" s="88" t="str">
        <f t="shared" si="4"/>
        <v/>
      </c>
    </row>
    <row r="13">
      <c r="A13" s="78" t="s">
        <v>62</v>
      </c>
      <c r="B13" s="79">
        <f t="shared" ref="B13:I13" si="5">IFERROR(B7/B8,"")</f>
        <v>22.27272727</v>
      </c>
      <c r="C13" s="79" t="str">
        <f t="shared" si="5"/>
        <v/>
      </c>
      <c r="D13" s="79" t="str">
        <f t="shared" si="5"/>
        <v/>
      </c>
      <c r="E13" s="79" t="str">
        <f t="shared" si="5"/>
        <v/>
      </c>
      <c r="F13" s="79" t="str">
        <f t="shared" si="5"/>
        <v/>
      </c>
      <c r="G13" s="79" t="str">
        <f t="shared" si="5"/>
        <v/>
      </c>
      <c r="H13" s="79" t="str">
        <f t="shared" si="5"/>
        <v/>
      </c>
      <c r="I13" s="80">
        <f t="shared" si="5"/>
        <v>58.63636364</v>
      </c>
    </row>
    <row r="14">
      <c r="A14" s="78" t="s">
        <v>63</v>
      </c>
      <c r="B14" s="90" t="str">
        <f t="shared" ref="B14:I14" si="6">IFERROR(B7/B9,"")</f>
        <v/>
      </c>
      <c r="C14" s="90" t="str">
        <f t="shared" si="6"/>
        <v/>
      </c>
      <c r="D14" s="90" t="str">
        <f t="shared" si="6"/>
        <v/>
      </c>
      <c r="E14" s="90" t="str">
        <f t="shared" si="6"/>
        <v/>
      </c>
      <c r="F14" s="90" t="str">
        <f t="shared" si="6"/>
        <v/>
      </c>
      <c r="G14" s="90" t="str">
        <f t="shared" si="6"/>
        <v/>
      </c>
      <c r="H14" s="90" t="str">
        <f t="shared" si="6"/>
        <v/>
      </c>
      <c r="I14" s="91" t="str">
        <f t="shared" si="6"/>
        <v/>
      </c>
    </row>
    <row r="15">
      <c r="A15" s="78" t="s">
        <v>64</v>
      </c>
      <c r="B15" s="79" t="str">
        <f t="shared" ref="B15:I15" si="7">IFERROR(B7/B11,"")</f>
        <v/>
      </c>
      <c r="C15" s="79" t="str">
        <f t="shared" si="7"/>
        <v/>
      </c>
      <c r="D15" s="79" t="str">
        <f t="shared" si="7"/>
        <v/>
      </c>
      <c r="E15" s="79" t="str">
        <f t="shared" si="7"/>
        <v/>
      </c>
      <c r="F15" s="79" t="str">
        <f t="shared" si="7"/>
        <v/>
      </c>
      <c r="G15" s="79" t="str">
        <f t="shared" si="7"/>
        <v/>
      </c>
      <c r="H15" s="79" t="str">
        <f t="shared" si="7"/>
        <v/>
      </c>
      <c r="I15" s="91" t="str">
        <f t="shared" si="7"/>
        <v/>
      </c>
    </row>
    <row r="16">
      <c r="A16" s="92" t="s">
        <v>46</v>
      </c>
      <c r="B16" s="90" t="str">
        <f>'BD MENSAL'!B7</f>
        <v/>
      </c>
      <c r="C16" s="90" t="str">
        <f>'BD MENSAL'!C7</f>
        <v/>
      </c>
      <c r="D16" s="90" t="str">
        <f>'BD MENSAL'!D7</f>
        <v/>
      </c>
      <c r="E16" s="90" t="str">
        <f>'BD MENSAL'!E7</f>
        <v/>
      </c>
      <c r="F16" s="90" t="str">
        <f>'BD MENSAL'!F7</f>
        <v/>
      </c>
      <c r="G16" s="90" t="str">
        <f>'BD MENSAL'!G7</f>
        <v/>
      </c>
      <c r="H16" s="90" t="str">
        <f>'BD MENSAL'!H7</f>
        <v/>
      </c>
      <c r="I16" s="91">
        <f>IFERROR(SUM(B16:F16),"")</f>
        <v>0</v>
      </c>
    </row>
    <row r="17">
      <c r="A17" s="92" t="s">
        <v>65</v>
      </c>
      <c r="B17" s="79">
        <f t="shared" ref="B17:I17" si="8">IFERROR(B16*B6,"")</f>
        <v>0</v>
      </c>
      <c r="C17" s="79">
        <f t="shared" si="8"/>
        <v>0</v>
      </c>
      <c r="D17" s="79">
        <f t="shared" si="8"/>
        <v>0</v>
      </c>
      <c r="E17" s="79">
        <f t="shared" si="8"/>
        <v>0</v>
      </c>
      <c r="F17" s="79">
        <f t="shared" si="8"/>
        <v>0</v>
      </c>
      <c r="G17" s="79">
        <f t="shared" si="8"/>
        <v>0</v>
      </c>
      <c r="H17" s="79">
        <f t="shared" si="8"/>
        <v>0</v>
      </c>
      <c r="I17" s="91">
        <f t="shared" si="8"/>
        <v>0</v>
      </c>
    </row>
    <row r="18">
      <c r="A18" s="70" t="s">
        <v>66</v>
      </c>
      <c r="B18" s="93">
        <f t="shared" ref="B18:I18" si="9">IFERROR(B16/B7,"")</f>
        <v>0</v>
      </c>
      <c r="C18" s="93">
        <f t="shared" si="9"/>
        <v>0</v>
      </c>
      <c r="D18" s="93" t="str">
        <f t="shared" si="9"/>
        <v/>
      </c>
      <c r="E18" s="93" t="str">
        <f t="shared" si="9"/>
        <v/>
      </c>
      <c r="F18" s="93" t="str">
        <f t="shared" si="9"/>
        <v/>
      </c>
      <c r="G18" s="93" t="str">
        <f t="shared" si="9"/>
        <v/>
      </c>
      <c r="H18" s="93" t="str">
        <f t="shared" si="9"/>
        <v/>
      </c>
      <c r="I18" s="94">
        <f t="shared" si="9"/>
        <v>0</v>
      </c>
    </row>
    <row r="19">
      <c r="A19" s="70" t="s">
        <v>67</v>
      </c>
      <c r="B19" s="95">
        <f t="shared" ref="B19:I19" si="10">IFERROR(B17/B7,"")</f>
        <v>0</v>
      </c>
      <c r="C19" s="95">
        <f t="shared" si="10"/>
        <v>0</v>
      </c>
      <c r="D19" s="95" t="str">
        <f t="shared" si="10"/>
        <v/>
      </c>
      <c r="E19" s="95" t="str">
        <f t="shared" si="10"/>
        <v/>
      </c>
      <c r="F19" s="95" t="str">
        <f t="shared" si="10"/>
        <v/>
      </c>
      <c r="G19" s="95" t="str">
        <f t="shared" si="10"/>
        <v/>
      </c>
      <c r="H19" s="95" t="str">
        <f t="shared" si="10"/>
        <v/>
      </c>
      <c r="I19" s="96">
        <f t="shared" si="10"/>
        <v>0</v>
      </c>
    </row>
    <row r="20">
      <c r="A20" s="92" t="s">
        <v>48</v>
      </c>
      <c r="B20" s="87" t="str">
        <f>'BD MENSAL'!B9</f>
        <v/>
      </c>
      <c r="C20" s="87" t="str">
        <f>'BD MENSAL'!C9</f>
        <v/>
      </c>
      <c r="D20" s="87" t="str">
        <f>'BD MENSAL'!D9</f>
        <v/>
      </c>
      <c r="E20" s="87" t="str">
        <f>'BD MENSAL'!E9</f>
        <v/>
      </c>
      <c r="F20" s="87" t="str">
        <f>'BD MENSAL'!F9</f>
        <v/>
      </c>
      <c r="G20" s="87" t="str">
        <f>'BD MENSAL'!G9</f>
        <v/>
      </c>
      <c r="H20" s="87" t="str">
        <f>'BD MENSAL'!H9</f>
        <v/>
      </c>
      <c r="I20" s="97" t="str">
        <f>IFERROR(AVERAGE(B20:F20),"")</f>
        <v/>
      </c>
    </row>
    <row r="21">
      <c r="A21" s="78" t="s">
        <v>68</v>
      </c>
      <c r="B21" s="79">
        <f t="shared" ref="B21:I21" si="11">IFERROR(B16*B20,"")</f>
        <v>0</v>
      </c>
      <c r="C21" s="79">
        <f t="shared" si="11"/>
        <v>0</v>
      </c>
      <c r="D21" s="79">
        <f t="shared" si="11"/>
        <v>0</v>
      </c>
      <c r="E21" s="79">
        <f t="shared" si="11"/>
        <v>0</v>
      </c>
      <c r="F21" s="79">
        <f t="shared" si="11"/>
        <v>0</v>
      </c>
      <c r="G21" s="79">
        <f t="shared" si="11"/>
        <v>0</v>
      </c>
      <c r="H21" s="79">
        <f t="shared" si="11"/>
        <v>0</v>
      </c>
      <c r="I21" s="91">
        <f t="shared" si="11"/>
        <v>0</v>
      </c>
    </row>
    <row r="22">
      <c r="A22" s="78" t="s">
        <v>69</v>
      </c>
      <c r="B22" s="90">
        <f t="shared" ref="B22:I22" si="12">IFERROR(B17*B20,"")</f>
        <v>0</v>
      </c>
      <c r="C22" s="90">
        <f t="shared" si="12"/>
        <v>0</v>
      </c>
      <c r="D22" s="90">
        <f t="shared" si="12"/>
        <v>0</v>
      </c>
      <c r="E22" s="90">
        <f t="shared" si="12"/>
        <v>0</v>
      </c>
      <c r="F22" s="90">
        <f t="shared" si="12"/>
        <v>0</v>
      </c>
      <c r="G22" s="90">
        <f t="shared" si="12"/>
        <v>0</v>
      </c>
      <c r="H22" s="90">
        <f t="shared" si="12"/>
        <v>0</v>
      </c>
      <c r="I22" s="91">
        <f t="shared" si="12"/>
        <v>0</v>
      </c>
    </row>
    <row r="23">
      <c r="A23" s="70" t="s">
        <v>70</v>
      </c>
      <c r="B23" s="95">
        <f t="shared" ref="B23:I23" si="13">IFERROR((B21-B7)/B7,"")</f>
        <v>-1</v>
      </c>
      <c r="C23" s="95">
        <f t="shared" si="13"/>
        <v>-1</v>
      </c>
      <c r="D23" s="95" t="str">
        <f t="shared" si="13"/>
        <v/>
      </c>
      <c r="E23" s="95" t="str">
        <f t="shared" si="13"/>
        <v/>
      </c>
      <c r="F23" s="95" t="str">
        <f t="shared" si="13"/>
        <v/>
      </c>
      <c r="G23" s="95" t="str">
        <f t="shared" si="13"/>
        <v/>
      </c>
      <c r="H23" s="95" t="str">
        <f t="shared" si="13"/>
        <v/>
      </c>
      <c r="I23" s="96">
        <f t="shared" si="13"/>
        <v>-1</v>
      </c>
    </row>
    <row r="24">
      <c r="A24" s="98" t="s">
        <v>71</v>
      </c>
      <c r="B24" s="99">
        <f t="shared" ref="B24:I24" si="14">IFERROR((B22-B7)/B7,"")</f>
        <v>-1</v>
      </c>
      <c r="C24" s="99">
        <f t="shared" si="14"/>
        <v>-1</v>
      </c>
      <c r="D24" s="99" t="str">
        <f t="shared" si="14"/>
        <v/>
      </c>
      <c r="E24" s="99" t="str">
        <f t="shared" si="14"/>
        <v/>
      </c>
      <c r="F24" s="99" t="str">
        <f t="shared" si="14"/>
        <v/>
      </c>
      <c r="G24" s="99" t="str">
        <f t="shared" si="14"/>
        <v/>
      </c>
      <c r="H24" s="99" t="str">
        <f t="shared" si="14"/>
        <v/>
      </c>
      <c r="I24" s="100">
        <f t="shared" si="14"/>
        <v>-1</v>
      </c>
    </row>
  </sheetData>
  <mergeCells count="1">
    <mergeCell ref="B1:H1"/>
  </mergeCells>
  <printOptions/>
  <pageMargins bottom="0.787401575" footer="0.0" header="0.0" left="0.511811024" right="0.511811024" top="0.787401575"/>
  <pageSetup orientation="landscape"/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" width="8.71"/>
    <col customWidth="1" min="16" max="16" width="3.29"/>
  </cols>
  <sheetData>
    <row r="10">
      <c r="J10" s="10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9" max="19" width="8.57"/>
  </cols>
  <sheetData>
    <row r="56" ht="10.5" customHeight="1"/>
  </sheetData>
  <drawing r:id="rId1"/>
</worksheet>
</file>