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portfolio\bank-customer-segmentation_old\"/>
    </mc:Choice>
  </mc:AlternateContent>
  <xr:revisionPtr revIDLastSave="0" documentId="13_ncr:1_{90E7944C-D1A1-48A3-A6BC-F6DA16FD8466}" xr6:coauthVersionLast="47" xr6:coauthVersionMax="47" xr10:uidLastSave="{00000000-0000-0000-0000-000000000000}"/>
  <bookViews>
    <workbookView xWindow="165" yWindow="75" windowWidth="27015" windowHeight="15240" xr2:uid="{44516A8B-09E3-4EC4-AD78-2326FC6FF98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52" i="1" s="1"/>
  <c r="D17" i="1"/>
  <c r="B11" i="1"/>
  <c r="C7" i="1"/>
  <c r="C13" i="1" s="1"/>
  <c r="B7" i="1"/>
  <c r="D7" i="1"/>
  <c r="B21" i="1"/>
  <c r="B56" i="1"/>
  <c r="B54" i="1"/>
  <c r="B53" i="1"/>
  <c r="B29" i="1"/>
  <c r="B28" i="1"/>
  <c r="B27" i="1"/>
  <c r="B26" i="1"/>
  <c r="B25" i="1"/>
  <c r="B23" i="1"/>
  <c r="B24" i="1"/>
  <c r="B22" i="1"/>
  <c r="D8" i="1"/>
  <c r="C8" i="1"/>
  <c r="B8" i="1"/>
  <c r="B15" i="1" l="1"/>
  <c r="B12" i="1"/>
  <c r="B17" i="1" s="1"/>
  <c r="B14" i="1"/>
  <c r="B13" i="1"/>
  <c r="B55" i="1"/>
  <c r="D11" i="1"/>
  <c r="C14" i="1"/>
  <c r="D14" i="1"/>
  <c r="C12" i="1"/>
  <c r="D12" i="1"/>
  <c r="D13" i="1"/>
  <c r="D15" i="1"/>
  <c r="C11" i="1"/>
  <c r="C15" i="1"/>
  <c r="B16" i="1" l="1"/>
  <c r="D16" i="1"/>
  <c r="C16" i="1"/>
  <c r="C17" i="1"/>
</calcChain>
</file>

<file path=xl/sharedStrings.xml><?xml version="1.0" encoding="utf-8"?>
<sst xmlns="http://schemas.openxmlformats.org/spreadsheetml/2006/main" count="70" uniqueCount="52">
  <si>
    <t>id_transacao</t>
  </si>
  <si>
    <t>saldo_da_conta</t>
  </si>
  <si>
    <t>valor_da_transacao_INR</t>
  </si>
  <si>
    <t>idade_em_2016</t>
  </si>
  <si>
    <t>T1</t>
  </si>
  <si>
    <t>T2</t>
  </si>
  <si>
    <t>T3</t>
  </si>
  <si>
    <t>T4</t>
  </si>
  <si>
    <t>T5</t>
  </si>
  <si>
    <t>Média</t>
  </si>
  <si>
    <t>Z_saldo_da_conta</t>
  </si>
  <si>
    <t>Z_valor_da_transacao_INR</t>
  </si>
  <si>
    <t>Z_idade_em_2016</t>
  </si>
  <si>
    <t>Desvio Padrão</t>
  </si>
  <si>
    <t>Pares de Observações</t>
  </si>
  <si>
    <t>T1 - T2</t>
  </si>
  <si>
    <t>T1 - T3</t>
  </si>
  <si>
    <t>T1 - T4</t>
  </si>
  <si>
    <t>T1 - T5</t>
  </si>
  <si>
    <t>T2 - T3</t>
  </si>
  <si>
    <t>T2 - T4</t>
  </si>
  <si>
    <t>T2 - T5</t>
  </si>
  <si>
    <t>T3 - T4</t>
  </si>
  <si>
    <t>T3 - T5</t>
  </si>
  <si>
    <t>T4 - T5</t>
  </si>
  <si>
    <t>Dist. Euclidiana</t>
  </si>
  <si>
    <t>Métodos de Encadeamento</t>
  </si>
  <si>
    <t>Clusters</t>
  </si>
  <si>
    <t>(T1 - T3)</t>
  </si>
  <si>
    <t>(T1 - T3 - T5 - T4)</t>
  </si>
  <si>
    <t>(T1 - T3 - T5)</t>
  </si>
  <si>
    <t>Único - Single Linkage - Combinação Min</t>
  </si>
  <si>
    <t>Complete Linkage - Combinação Max</t>
  </si>
  <si>
    <t>Average Linkage - Combinação Média</t>
  </si>
  <si>
    <t>Calc. Médias</t>
  </si>
  <si>
    <t>(T1 - T3) = 6</t>
  </si>
  <si>
    <t>(T1 - T3)T2 = 38, 40 = 38</t>
  </si>
  <si>
    <t>(T1 - T3)T4 = 21, 23 = 21</t>
  </si>
  <si>
    <t>(T1  - T3)T5 =  6, 10 = 6</t>
  </si>
  <si>
    <t>(T1 - T3 - T5)T2 = 38, 40, 32 = 32</t>
  </si>
  <si>
    <t>(T1 - T3 - T5)T4 = 21, 23, 16 = 16</t>
  </si>
  <si>
    <t>(T1 - T3)T2 = 38, 40 = 40</t>
  </si>
  <si>
    <t>(T1 - T3)T4 = 21, 23 = 23</t>
  </si>
  <si>
    <t>(T1 - T3)T5 = 6, 10 = 10</t>
  </si>
  <si>
    <t xml:space="preserve">(T1 - T3 - T5)T2 = 38, 40, 32 = 40 </t>
  </si>
  <si>
    <t>(T1 - T3 - T5)T4 = 21, 23, 16 = 23</t>
  </si>
  <si>
    <t>(T1 - T3 - T5 - T4)T2 = 38, 40, 32, 16 = 40</t>
  </si>
  <si>
    <t xml:space="preserve">(T1 - T3)T2  = (38 + 40) / 2 = </t>
  </si>
  <si>
    <t>(T1 - T3)T4  = (21 + 23) / 2 =</t>
  </si>
  <si>
    <t xml:space="preserve">(T1 - T3)T5 = (6 + 10) / 2 = </t>
  </si>
  <si>
    <t xml:space="preserve">(T1 - T3 - T5)T2 = (38 + 10 + 32) / 3 = </t>
  </si>
  <si>
    <t xml:space="preserve">(T1 - T3 - T5)T4 = (21 + 23 + 16) / 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</si>
</sst>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0" fontId="1" fillId="0" borderId="0" xfId="0" applyFont="1" applyBorder="1"/>
    <xf numFmtId="1" fontId="0" fillId="0" borderId="0" xfId="0" applyNumberFormat="1" applyFill="1" applyBorder="1"/>
    <xf numFmtId="0" fontId="0" fillId="0" borderId="0" xfId="0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1" fontId="1" fillId="0" borderId="1" xfId="0" applyNumberFormat="1" applyFont="1" applyFill="1" applyBorder="1"/>
    <xf numFmtId="1" fontId="1" fillId="0" borderId="2" xfId="0" applyNumberFormat="1" applyFont="1" applyFill="1" applyBorder="1"/>
    <xf numFmtId="1" fontId="1" fillId="0" borderId="0" xfId="0" applyNumberFormat="1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/>
    <xf numFmtId="2" fontId="0" fillId="0" borderId="1" xfId="0" applyNumberFormat="1" applyBorder="1"/>
    <xf numFmtId="0" fontId="1" fillId="0" borderId="1" xfId="0" applyNumberFormat="1" applyFont="1" applyFill="1" applyBorder="1"/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3" Type="http://schemas.openxmlformats.org/officeDocument/2006/relationships/image" Target="../media/image3.png"/><Relationship Id="rId7" Type="http://schemas.openxmlformats.org/officeDocument/2006/relationships/customXml" Target="../ink/ink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ustomXml" Target="../ink/ink1.xml"/><Relationship Id="rId4" Type="http://schemas.openxmlformats.org/officeDocument/2006/relationships/image" Target="../media/image4.png"/><Relationship Id="rId9" Type="http://schemas.openxmlformats.org/officeDocument/2006/relationships/customXml" Target="../ink/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0</xdr:row>
      <xdr:rowOff>0</xdr:rowOff>
    </xdr:from>
    <xdr:to>
      <xdr:col>6</xdr:col>
      <xdr:colOff>405413</xdr:colOff>
      <xdr:row>7</xdr:row>
      <xdr:rowOff>171450</xdr:rowOff>
    </xdr:to>
    <xdr:pic>
      <xdr:nvPicPr>
        <xdr:cNvPr id="2" name="Imagem 1" descr="Ledidi | Z-scores">
          <a:extLst>
            <a:ext uri="{FF2B5EF4-FFF2-40B4-BE49-F238E27FC236}">
              <a16:creationId xmlns:a16="http://schemas.microsoft.com/office/drawing/2014/main" id="{6E861D00-DFED-487D-AEB8-B850314C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0"/>
          <a:ext cx="2491388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9</xdr:row>
      <xdr:rowOff>38100</xdr:rowOff>
    </xdr:from>
    <xdr:to>
      <xdr:col>7</xdr:col>
      <xdr:colOff>123324</xdr:colOff>
      <xdr:row>15</xdr:row>
      <xdr:rowOff>19050</xdr:rowOff>
    </xdr:to>
    <xdr:pic>
      <xdr:nvPicPr>
        <xdr:cNvPr id="3" name="Imagem 2" descr="Medidas de similaridade e dissimilaridade | by Sarah | Medium">
          <a:extLst>
            <a:ext uri="{FF2B5EF4-FFF2-40B4-BE49-F238E27FC236}">
              <a16:creationId xmlns:a16="http://schemas.microsoft.com/office/drawing/2014/main" id="{0C001687-3EBE-4A89-89C2-6A616E3BB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752600"/>
          <a:ext cx="3638049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28</xdr:row>
      <xdr:rowOff>38100</xdr:rowOff>
    </xdr:from>
    <xdr:to>
      <xdr:col>8</xdr:col>
      <xdr:colOff>619125</xdr:colOff>
      <xdr:row>45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0C1FEA4-7DDA-452E-BE33-D7C5E7F6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5372100"/>
          <a:ext cx="5667375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85725</xdr:colOff>
      <xdr:row>17</xdr:row>
      <xdr:rowOff>104775</xdr:rowOff>
    </xdr:from>
    <xdr:to>
      <xdr:col>8</xdr:col>
      <xdr:colOff>810604</xdr:colOff>
      <xdr:row>26</xdr:row>
      <xdr:rowOff>114300</xdr:rowOff>
    </xdr:to>
    <xdr:pic>
      <xdr:nvPicPr>
        <xdr:cNvPr id="28" name="Imagem 27" descr="6: The three linkage types of hierarchical clustering: single-link,... |  Download Scientific Diagram">
          <a:extLst>
            <a:ext uri="{FF2B5EF4-FFF2-40B4-BE49-F238E27FC236}">
              <a16:creationId xmlns:a16="http://schemas.microsoft.com/office/drawing/2014/main" id="{A1978960-331B-431B-B875-386425A88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8575" y="3343275"/>
          <a:ext cx="5792179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237990</xdr:colOff>
      <xdr:row>43</xdr:row>
      <xdr:rowOff>151860</xdr:rowOff>
    </xdr:from>
    <xdr:to>
      <xdr:col>4</xdr:col>
      <xdr:colOff>238350</xdr:colOff>
      <xdr:row>43</xdr:row>
      <xdr:rowOff>152220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2" name="Tinta 91">
              <a:extLst>
                <a:ext uri="{FF2B5EF4-FFF2-40B4-BE49-F238E27FC236}">
                  <a16:creationId xmlns:a16="http://schemas.microsoft.com/office/drawing/2014/main" id="{5196E960-3092-4FC7-A93F-3FDF856AC0A7}"/>
                </a:ext>
              </a:extLst>
            </xdr14:cNvPr>
            <xdr14:cNvContentPartPr/>
          </xdr14:nvContentPartPr>
          <xdr14:nvPr macro=""/>
          <xdr14:xfrm>
            <a:off x="7800840" y="8343360"/>
            <a:ext cx="360" cy="360"/>
          </xdr14:xfrm>
        </xdr:contentPart>
      </mc:Choice>
      <mc:Fallback>
        <xdr:pic>
          <xdr:nvPicPr>
            <xdr:cNvPr id="92" name="Tinta 91">
              <a:extLst>
                <a:ext uri="{FF2B5EF4-FFF2-40B4-BE49-F238E27FC236}">
                  <a16:creationId xmlns:a16="http://schemas.microsoft.com/office/drawing/2014/main" id="{5196E960-3092-4FC7-A93F-3FDF856AC0A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791840" y="8334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171195</xdr:colOff>
      <xdr:row>30</xdr:row>
      <xdr:rowOff>18780</xdr:rowOff>
    </xdr:from>
    <xdr:to>
      <xdr:col>1</xdr:col>
      <xdr:colOff>171555</xdr:colOff>
      <xdr:row>30</xdr:row>
      <xdr:rowOff>19140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4" name="Tinta 93">
              <a:extLst>
                <a:ext uri="{FF2B5EF4-FFF2-40B4-BE49-F238E27FC236}">
                  <a16:creationId xmlns:a16="http://schemas.microsoft.com/office/drawing/2014/main" id="{D8265F30-D519-4394-860A-4F65ECB598A9}"/>
                </a:ext>
              </a:extLst>
            </xdr14:cNvPr>
            <xdr14:cNvContentPartPr/>
          </xdr14:nvContentPartPr>
          <xdr14:nvPr macro=""/>
          <xdr14:xfrm>
            <a:off x="3838320" y="5733780"/>
            <a:ext cx="360" cy="360"/>
          </xdr14:xfrm>
        </xdr:contentPart>
      </mc:Choice>
      <mc:Fallback>
        <xdr:pic>
          <xdr:nvPicPr>
            <xdr:cNvPr id="94" name="Tinta 93">
              <a:extLst>
                <a:ext uri="{FF2B5EF4-FFF2-40B4-BE49-F238E27FC236}">
                  <a16:creationId xmlns:a16="http://schemas.microsoft.com/office/drawing/2014/main" id="{D8265F30-D519-4394-860A-4F65ECB598A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29320" y="57251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9390</xdr:colOff>
      <xdr:row>29</xdr:row>
      <xdr:rowOff>28200</xdr:rowOff>
    </xdr:from>
    <xdr:to>
      <xdr:col>4</xdr:col>
      <xdr:colOff>9750</xdr:colOff>
      <xdr:row>29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6" name="Tinta 95">
              <a:extLst>
                <a:ext uri="{FF2B5EF4-FFF2-40B4-BE49-F238E27FC236}">
                  <a16:creationId xmlns:a16="http://schemas.microsoft.com/office/drawing/2014/main" id="{BFAE6C99-163A-4B46-A174-312D6C88F7B1}"/>
                </a:ext>
              </a:extLst>
            </xdr14:cNvPr>
            <xdr14:cNvContentPartPr/>
          </xdr14:nvContentPartPr>
          <xdr14:nvPr macro=""/>
          <xdr14:xfrm>
            <a:off x="7572240" y="5552700"/>
            <a:ext cx="360" cy="360"/>
          </xdr14:xfrm>
        </xdr:contentPart>
      </mc:Choice>
      <mc:Fallback>
        <xdr:pic>
          <xdr:nvPicPr>
            <xdr:cNvPr id="96" name="Tinta 95">
              <a:extLst>
                <a:ext uri="{FF2B5EF4-FFF2-40B4-BE49-F238E27FC236}">
                  <a16:creationId xmlns:a16="http://schemas.microsoft.com/office/drawing/2014/main" id="{BFAE6C99-163A-4B46-A174-312D6C88F7B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63240" y="55440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771405</xdr:colOff>
      <xdr:row>39</xdr:row>
      <xdr:rowOff>47040</xdr:rowOff>
    </xdr:from>
    <xdr:to>
      <xdr:col>9</xdr:col>
      <xdr:colOff>771765</xdr:colOff>
      <xdr:row>39</xdr:row>
      <xdr:rowOff>47400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8" name="Tinta 97">
              <a:extLst>
                <a:ext uri="{FF2B5EF4-FFF2-40B4-BE49-F238E27FC236}">
                  <a16:creationId xmlns:a16="http://schemas.microsoft.com/office/drawing/2014/main" id="{24AD1FC1-F86B-4AAC-8B94-D98DB3A9C94D}"/>
                </a:ext>
              </a:extLst>
            </xdr14:cNvPr>
            <xdr14:cNvContentPartPr/>
          </xdr14:nvContentPartPr>
          <xdr14:nvPr macro=""/>
          <xdr14:xfrm>
            <a:off x="14782680" y="7476540"/>
            <a:ext cx="360" cy="360"/>
          </xdr14:xfrm>
        </xdr:contentPart>
      </mc:Choice>
      <mc:Fallback>
        <xdr:pic>
          <xdr:nvPicPr>
            <xdr:cNvPr id="98" name="Tinta 97">
              <a:extLst>
                <a:ext uri="{FF2B5EF4-FFF2-40B4-BE49-F238E27FC236}">
                  <a16:creationId xmlns:a16="http://schemas.microsoft.com/office/drawing/2014/main" id="{24AD1FC1-F86B-4AAC-8B94-D98DB3A9C94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773680" y="74679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09T03:55:13.2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09T04:07:34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09T04:08:28.3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8-09T04:08:38.8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A00B-007D-496B-8B2B-FACE38BE7F9D}">
  <dimension ref="A1:E56"/>
  <sheetViews>
    <sheetView tabSelected="1" topLeftCell="A25" workbookViewId="0">
      <selection activeCell="A33" sqref="A33"/>
    </sheetView>
  </sheetViews>
  <sheetFormatPr defaultColWidth="20.7109375" defaultRowHeight="15" x14ac:dyDescent="0.25"/>
  <cols>
    <col min="1" max="1" width="55" bestFit="1" customWidth="1"/>
    <col min="2" max="2" width="16.85546875" bestFit="1" customWidth="1"/>
    <col min="3" max="3" width="24.5703125" bestFit="1" customWidth="1"/>
    <col min="4" max="4" width="17" bestFit="1" customWidth="1"/>
    <col min="5" max="5" width="13.85546875" bestFit="1" customWidth="1"/>
  </cols>
  <sheetData>
    <row r="1" spans="1:4" x14ac:dyDescent="0.25">
      <c r="A1" s="18" t="s">
        <v>0</v>
      </c>
      <c r="B1" s="18" t="s">
        <v>1</v>
      </c>
      <c r="C1" s="18" t="s">
        <v>2</v>
      </c>
      <c r="D1" s="18" t="s">
        <v>3</v>
      </c>
    </row>
    <row r="2" spans="1:4" x14ac:dyDescent="0.25">
      <c r="A2" s="2" t="s">
        <v>4</v>
      </c>
      <c r="B2" s="22">
        <v>3.7</v>
      </c>
      <c r="C2" s="22">
        <v>2.7</v>
      </c>
      <c r="D2" s="3">
        <v>22</v>
      </c>
    </row>
    <row r="3" spans="1:4" x14ac:dyDescent="0.25">
      <c r="A3" s="2" t="s">
        <v>5</v>
      </c>
      <c r="B3" s="22">
        <v>7.8</v>
      </c>
      <c r="C3" s="22">
        <v>8</v>
      </c>
      <c r="D3" s="3">
        <v>59</v>
      </c>
    </row>
    <row r="4" spans="1:4" x14ac:dyDescent="0.25">
      <c r="A4" s="2" t="s">
        <v>6</v>
      </c>
      <c r="B4" s="22">
        <v>8.9</v>
      </c>
      <c r="C4" s="22">
        <v>1</v>
      </c>
      <c r="D4" s="3">
        <v>20</v>
      </c>
    </row>
    <row r="5" spans="1:4" x14ac:dyDescent="0.25">
      <c r="A5" s="2" t="s">
        <v>7</v>
      </c>
      <c r="B5" s="22">
        <v>7</v>
      </c>
      <c r="C5" s="22">
        <v>5</v>
      </c>
      <c r="D5" s="3">
        <v>43</v>
      </c>
    </row>
    <row r="6" spans="1:4" x14ac:dyDescent="0.25">
      <c r="A6" s="2" t="s">
        <v>8</v>
      </c>
      <c r="B6" s="22">
        <v>3.4</v>
      </c>
      <c r="C6" s="22">
        <v>2.5</v>
      </c>
      <c r="D6" s="3">
        <v>28</v>
      </c>
    </row>
    <row r="7" spans="1:4" x14ac:dyDescent="0.25">
      <c r="A7" s="2" t="s">
        <v>9</v>
      </c>
      <c r="B7" s="22">
        <f>AVERAGE(B2:B6)</f>
        <v>6.1599999999999993</v>
      </c>
      <c r="C7" s="22">
        <f>AVERAGE(C2:C6)</f>
        <v>3.84</v>
      </c>
      <c r="D7" s="22">
        <f>AVERAGE(D2:D6)</f>
        <v>34.4</v>
      </c>
    </row>
    <row r="8" spans="1:4" x14ac:dyDescent="0.25">
      <c r="A8" s="2" t="s">
        <v>13</v>
      </c>
      <c r="B8" s="16">
        <f>_xlfn.STDEV.S(B2:B6)</f>
        <v>2.4785076154815435</v>
      </c>
      <c r="C8" s="16">
        <f>_xlfn.STDEV.S(C2:C6)</f>
        <v>2.73001831495688</v>
      </c>
      <c r="D8" s="22">
        <f>_xlfn.STDEV.S(D2:D6)</f>
        <v>16.440802900101929</v>
      </c>
    </row>
    <row r="10" spans="1:4" x14ac:dyDescent="0.25">
      <c r="A10" s="18" t="s">
        <v>0</v>
      </c>
      <c r="B10" s="18" t="s">
        <v>10</v>
      </c>
      <c r="C10" s="18" t="s">
        <v>11</v>
      </c>
      <c r="D10" s="18" t="s">
        <v>12</v>
      </c>
    </row>
    <row r="11" spans="1:4" x14ac:dyDescent="0.25">
      <c r="A11" s="2" t="s">
        <v>4</v>
      </c>
      <c r="B11" s="22">
        <f>(B2-$B$7)/$B$8</f>
        <v>-0.9925327582752056</v>
      </c>
      <c r="C11" s="22">
        <f>(C2-$C$7)/$C$8</f>
        <v>-0.41757961613455541</v>
      </c>
      <c r="D11" s="3">
        <f>(D2-$D$7)/$D$8</f>
        <v>-0.75422107273867522</v>
      </c>
    </row>
    <row r="12" spans="1:4" x14ac:dyDescent="0.25">
      <c r="A12" s="2" t="s">
        <v>5</v>
      </c>
      <c r="B12" s="22">
        <f>(B3-$B$7)/$B$8</f>
        <v>0.66168850551680425</v>
      </c>
      <c r="C12" s="22">
        <f t="shared" ref="C12:C15" si="0">(C3-$C$7)/$C$8</f>
        <v>1.5237993009822377</v>
      </c>
      <c r="D12" s="3">
        <f t="shared" ref="D12:D15" si="1">(D3-$D$7)/$D$8</f>
        <v>1.4962772894654366</v>
      </c>
    </row>
    <row r="13" spans="1:4" x14ac:dyDescent="0.25">
      <c r="A13" s="2" t="s">
        <v>6</v>
      </c>
      <c r="B13" s="22">
        <f>(B4-$B$7)/$B$8</f>
        <v>1.105503966534173</v>
      </c>
      <c r="C13" s="22">
        <f>(C4-$C$7)/$C$8</f>
        <v>-1.0402860612474891</v>
      </c>
      <c r="D13" s="3">
        <f t="shared" si="1"/>
        <v>-0.87586963285781638</v>
      </c>
    </row>
    <row r="14" spans="1:4" x14ac:dyDescent="0.25">
      <c r="A14" s="2" t="s">
        <v>7</v>
      </c>
      <c r="B14" s="22">
        <f>(B5-$B$7)/$B$8</f>
        <v>0.3389136247768999</v>
      </c>
      <c r="C14" s="22">
        <f t="shared" si="0"/>
        <v>0.42490557431235476</v>
      </c>
      <c r="D14" s="3">
        <f>(D5-$D$7)/$D$8</f>
        <v>0.5230888085123071</v>
      </c>
    </row>
    <row r="15" spans="1:4" x14ac:dyDescent="0.25">
      <c r="A15" s="2" t="s">
        <v>8</v>
      </c>
      <c r="B15" s="22">
        <f>(B6-$B$7)/$B$8</f>
        <v>-1.1135733385526698</v>
      </c>
      <c r="C15" s="22">
        <f>(C6-$C$7)/$C$8</f>
        <v>-0.49083919791254765</v>
      </c>
      <c r="D15" s="3">
        <f>(D6-$D$7)/$D$8</f>
        <v>-0.38927539238125164</v>
      </c>
    </row>
    <row r="16" spans="1:4" x14ac:dyDescent="0.25">
      <c r="A16" s="2" t="s">
        <v>9</v>
      </c>
      <c r="B16" s="22">
        <f>AVERAGE(B11:B15)</f>
        <v>3.5527136788005011E-16</v>
      </c>
      <c r="C16" s="22">
        <f t="shared" ref="C16" si="2">AVERAGE(C11:C15)</f>
        <v>0</v>
      </c>
      <c r="D16" s="22">
        <f>AVERAGE(D11:D15)</f>
        <v>8.8817841970012528E-17</v>
      </c>
    </row>
    <row r="17" spans="1:5" x14ac:dyDescent="0.25">
      <c r="A17" s="2" t="s">
        <v>13</v>
      </c>
      <c r="B17" s="22">
        <f>_xlfn.STDEV.S(B11:B15)</f>
        <v>0.99999999999999944</v>
      </c>
      <c r="C17" s="22">
        <f>_xlfn.STDEV.S(C11:C15)</f>
        <v>0.99999999999999978</v>
      </c>
      <c r="D17" s="3">
        <f>_xlfn.STDEV.S(D11:D15)</f>
        <v>1</v>
      </c>
    </row>
    <row r="19" spans="1:5" x14ac:dyDescent="0.25">
      <c r="A19" s="17" t="s">
        <v>14</v>
      </c>
      <c r="B19" s="18" t="s">
        <v>25</v>
      </c>
    </row>
    <row r="20" spans="1:5" x14ac:dyDescent="0.25">
      <c r="A20" s="2" t="s">
        <v>15</v>
      </c>
      <c r="B20" s="10">
        <f>SQRT((B2-B3)^2+(C2-C3)^2+(D2-D3)^2)</f>
        <v>37.601861656040384</v>
      </c>
    </row>
    <row r="21" spans="1:5" x14ac:dyDescent="0.25">
      <c r="A21" s="13" t="s">
        <v>16</v>
      </c>
      <c r="B21" s="10">
        <f>SQRT((B2-B4)^2+(C2-C4)^2+(D2-D4)^2)</f>
        <v>5.8249463516842805</v>
      </c>
    </row>
    <row r="22" spans="1:5" x14ac:dyDescent="0.25">
      <c r="A22" s="13" t="s">
        <v>17</v>
      </c>
      <c r="B22" s="10">
        <f>SQRT((B2-B5)^2+(C2-C5)^2+(D2-D5)^2)</f>
        <v>21.381767934387465</v>
      </c>
    </row>
    <row r="23" spans="1:5" x14ac:dyDescent="0.25">
      <c r="A23" s="13" t="s">
        <v>18</v>
      </c>
      <c r="B23" s="10">
        <f>SQRT((B2-B6)^2+(C2-C6)^2+(D2-D6)^2)</f>
        <v>6.0108235708594879</v>
      </c>
    </row>
    <row r="24" spans="1:5" x14ac:dyDescent="0.25">
      <c r="A24" s="13" t="s">
        <v>19</v>
      </c>
      <c r="B24" s="10">
        <f>SQRT((B3-B4)^2+(C3-C4)^2+(D3-D4)^2)</f>
        <v>39.638491394098239</v>
      </c>
    </row>
    <row r="25" spans="1:5" x14ac:dyDescent="0.25">
      <c r="A25" s="13" t="s">
        <v>20</v>
      </c>
      <c r="B25" s="10">
        <f>SQRT((B3-B5)^2+(C3-C5)^2+(D3-D5)^2)</f>
        <v>16.298466185503468</v>
      </c>
      <c r="C25" s="1"/>
      <c r="D25" s="1"/>
      <c r="E25" s="12"/>
    </row>
    <row r="26" spans="1:5" x14ac:dyDescent="0.25">
      <c r="A26" s="13" t="s">
        <v>21</v>
      </c>
      <c r="B26" s="11">
        <f>SQRT((B3-B6)^2+(C3-C6)^2+(D3-D6)^2)</f>
        <v>31.79009279634144</v>
      </c>
      <c r="C26" s="7"/>
      <c r="D26" s="7"/>
    </row>
    <row r="27" spans="1:5" x14ac:dyDescent="0.25">
      <c r="A27" s="13" t="s">
        <v>22</v>
      </c>
      <c r="B27" s="11">
        <f>SQRT((B4-B5)^2+(C4-C5)^2+(D4-D5)^2)</f>
        <v>23.422425151977752</v>
      </c>
      <c r="C27" s="8"/>
      <c r="D27" s="5"/>
    </row>
    <row r="28" spans="1:5" x14ac:dyDescent="0.25">
      <c r="A28" s="13" t="s">
        <v>23</v>
      </c>
      <c r="B28" s="11">
        <f>SQRT((B4-B6)^2+(C4-C6)^2+(D4-D6)^2)</f>
        <v>9.8234413521942496</v>
      </c>
      <c r="C28" s="8"/>
      <c r="D28" s="5"/>
    </row>
    <row r="29" spans="1:5" x14ac:dyDescent="0.25">
      <c r="A29" s="2" t="s">
        <v>24</v>
      </c>
      <c r="B29" s="11">
        <f>SQRT((B5-B6)^2+(C5-C6)^2+(D5-D6)^2)</f>
        <v>15.627219842313604</v>
      </c>
      <c r="C29" s="8"/>
      <c r="D29" s="5"/>
    </row>
    <row r="30" spans="1:5" x14ac:dyDescent="0.25">
      <c r="C30" s="8"/>
      <c r="D30" s="5"/>
    </row>
    <row r="31" spans="1:5" x14ac:dyDescent="0.25">
      <c r="A31" s="19" t="s">
        <v>26</v>
      </c>
      <c r="B31" s="19"/>
      <c r="C31" s="19"/>
      <c r="D31" s="9"/>
    </row>
    <row r="32" spans="1:5" x14ac:dyDescent="0.25">
      <c r="A32" s="19" t="s">
        <v>31</v>
      </c>
      <c r="B32" s="19"/>
      <c r="C32" s="18" t="s">
        <v>27</v>
      </c>
      <c r="D32" s="7"/>
    </row>
    <row r="33" spans="1:4" x14ac:dyDescent="0.25">
      <c r="A33" s="13" t="s">
        <v>35</v>
      </c>
      <c r="B33" s="10"/>
      <c r="C33" s="23" t="s">
        <v>28</v>
      </c>
      <c r="D33" s="5"/>
    </row>
    <row r="34" spans="1:4" x14ac:dyDescent="0.25">
      <c r="A34" s="13" t="s">
        <v>36</v>
      </c>
      <c r="B34" s="10"/>
      <c r="C34" s="23" t="s">
        <v>30</v>
      </c>
      <c r="D34" s="5"/>
    </row>
    <row r="35" spans="1:4" x14ac:dyDescent="0.25">
      <c r="A35" s="13" t="s">
        <v>37</v>
      </c>
      <c r="B35" s="10"/>
      <c r="C35" s="23" t="s">
        <v>29</v>
      </c>
      <c r="D35" s="5"/>
    </row>
    <row r="36" spans="1:4" x14ac:dyDescent="0.25">
      <c r="A36" s="13" t="s">
        <v>38</v>
      </c>
      <c r="B36" s="10"/>
      <c r="C36" s="23"/>
      <c r="D36" s="5"/>
    </row>
    <row r="37" spans="1:4" x14ac:dyDescent="0.25">
      <c r="A37" s="13" t="s">
        <v>39</v>
      </c>
      <c r="B37" s="13"/>
      <c r="C37" s="10"/>
    </row>
    <row r="38" spans="1:4" x14ac:dyDescent="0.25">
      <c r="A38" s="24" t="s">
        <v>40</v>
      </c>
      <c r="B38" s="24"/>
      <c r="C38" s="24"/>
    </row>
    <row r="39" spans="1:4" x14ac:dyDescent="0.25">
      <c r="A39" s="14"/>
      <c r="B39" s="15"/>
      <c r="C39" s="8"/>
    </row>
    <row r="40" spans="1:4" x14ac:dyDescent="0.25">
      <c r="A40" s="19" t="s">
        <v>32</v>
      </c>
      <c r="B40" s="19"/>
      <c r="C40" s="18" t="s">
        <v>27</v>
      </c>
    </row>
    <row r="41" spans="1:4" x14ac:dyDescent="0.25">
      <c r="A41" s="2" t="s">
        <v>35</v>
      </c>
      <c r="B41" s="2"/>
      <c r="C41" s="10" t="s">
        <v>28</v>
      </c>
    </row>
    <row r="42" spans="1:4" x14ac:dyDescent="0.25">
      <c r="A42" s="2" t="s">
        <v>41</v>
      </c>
      <c r="B42" s="16"/>
      <c r="C42" s="10" t="s">
        <v>30</v>
      </c>
    </row>
    <row r="43" spans="1:4" x14ac:dyDescent="0.25">
      <c r="A43" s="2" t="s">
        <v>42</v>
      </c>
      <c r="B43" s="16"/>
      <c r="C43" s="10" t="s">
        <v>29</v>
      </c>
    </row>
    <row r="44" spans="1:4" x14ac:dyDescent="0.25">
      <c r="A44" s="2" t="s">
        <v>43</v>
      </c>
      <c r="B44" s="16"/>
      <c r="C44" s="10"/>
    </row>
    <row r="45" spans="1:4" x14ac:dyDescent="0.25">
      <c r="A45" s="2" t="s">
        <v>44</v>
      </c>
      <c r="B45" s="16"/>
      <c r="C45" s="16"/>
    </row>
    <row r="46" spans="1:4" x14ac:dyDescent="0.25">
      <c r="A46" s="2" t="s">
        <v>45</v>
      </c>
      <c r="B46" s="16"/>
      <c r="C46" s="16"/>
    </row>
    <row r="47" spans="1:4" x14ac:dyDescent="0.25">
      <c r="A47" s="2" t="s">
        <v>46</v>
      </c>
      <c r="B47" s="16"/>
      <c r="C47" s="16"/>
    </row>
    <row r="48" spans="1:4" x14ac:dyDescent="0.25">
      <c r="A48" s="1"/>
    </row>
    <row r="49" spans="1:3" x14ac:dyDescent="0.25">
      <c r="A49" s="4"/>
      <c r="B49" s="15"/>
      <c r="C49" s="6"/>
    </row>
    <row r="50" spans="1:3" x14ac:dyDescent="0.25">
      <c r="A50" s="20" t="s">
        <v>33</v>
      </c>
      <c r="B50" s="21" t="s">
        <v>34</v>
      </c>
      <c r="C50" s="21" t="s">
        <v>27</v>
      </c>
    </row>
    <row r="51" spans="1:3" x14ac:dyDescent="0.25">
      <c r="A51" s="2" t="s">
        <v>35</v>
      </c>
      <c r="B51" s="3"/>
      <c r="C51" s="2" t="s">
        <v>28</v>
      </c>
    </row>
    <row r="52" spans="1:3" x14ac:dyDescent="0.25">
      <c r="A52" s="2" t="s">
        <v>47</v>
      </c>
      <c r="B52" s="3">
        <f>AVERAGE(B20,B24)</f>
        <v>38.620176525069311</v>
      </c>
      <c r="C52" s="2" t="s">
        <v>30</v>
      </c>
    </row>
    <row r="53" spans="1:3" x14ac:dyDescent="0.25">
      <c r="A53" s="2" t="s">
        <v>48</v>
      </c>
      <c r="B53" s="3">
        <f>AVERAGE(B22,B27)</f>
        <v>22.402096543182608</v>
      </c>
      <c r="C53" s="2" t="s">
        <v>29</v>
      </c>
    </row>
    <row r="54" spans="1:3" x14ac:dyDescent="0.25">
      <c r="A54" s="2" t="s">
        <v>49</v>
      </c>
      <c r="B54" s="3">
        <f>AVERAGE(B23,B28)</f>
        <v>7.9171324615268688</v>
      </c>
      <c r="C54" s="16"/>
    </row>
    <row r="55" spans="1:3" x14ac:dyDescent="0.25">
      <c r="A55" s="2" t="s">
        <v>50</v>
      </c>
      <c r="B55" s="3">
        <f>AVERAGE(B20,B24,B26)</f>
        <v>36.343481948826685</v>
      </c>
      <c r="C55" s="16"/>
    </row>
    <row r="56" spans="1:3" x14ac:dyDescent="0.25">
      <c r="A56" s="2" t="s">
        <v>51</v>
      </c>
      <c r="B56" s="3">
        <f>AVERAGE(B22,B27,B29)</f>
        <v>20.143804309559609</v>
      </c>
      <c r="C56" s="16"/>
    </row>
  </sheetData>
  <mergeCells count="3">
    <mergeCell ref="A31:C31"/>
    <mergeCell ref="A32:B32"/>
    <mergeCell ref="A40:B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2024-08-08T12:53:45Z</dcterms:created>
  <dcterms:modified xsi:type="dcterms:W3CDTF">2024-08-09T05:29:48Z</dcterms:modified>
</cp:coreProperties>
</file>