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52B8FBDB-4980-4AED-B3C2-D7C10847E205}" xr6:coauthVersionLast="47" xr6:coauthVersionMax="47" xr10:uidLastSave="{00000000-0000-0000-0000-000000000000}"/>
  <bookViews>
    <workbookView xWindow="-109" yWindow="-109" windowWidth="26301" windowHeight="14305" activeTab="1" xr2:uid="{FE7EAB9A-19C3-4E00-A1FE-7D328C08052D}"/>
  </bookViews>
  <sheets>
    <sheet name="article_verification" sheetId="1" r:id="rId1"/>
    <sheet name="shear_ratio_stud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2" i="1"/>
  <c r="F41" i="1"/>
  <c r="F40" i="1"/>
  <c r="F39" i="1"/>
  <c r="F38" i="1"/>
  <c r="F37" i="1"/>
  <c r="F31" i="1"/>
  <c r="F30" i="1"/>
  <c r="F29" i="1"/>
  <c r="F28" i="1"/>
  <c r="F27" i="1"/>
  <c r="F26" i="1"/>
  <c r="F16" i="1"/>
  <c r="F17" i="1"/>
  <c r="F18" i="1"/>
  <c r="F19" i="1"/>
  <c r="F20" i="1"/>
  <c r="F15" i="1"/>
  <c r="F5" i="1"/>
  <c r="F6" i="1"/>
  <c r="F7" i="1"/>
  <c r="F8" i="1"/>
  <c r="F9" i="1"/>
  <c r="F4" i="1"/>
  <c r="C38" i="1"/>
  <c r="G38" i="1"/>
  <c r="C15" i="1"/>
  <c r="C16" i="1"/>
  <c r="C17" i="1"/>
  <c r="C18" i="1"/>
  <c r="C19" i="1"/>
  <c r="C20" i="1"/>
  <c r="C26" i="1"/>
  <c r="C27" i="1"/>
  <c r="C28" i="1"/>
  <c r="C29" i="1"/>
  <c r="C30" i="1"/>
  <c r="C31" i="1"/>
  <c r="C37" i="1"/>
  <c r="C39" i="1"/>
  <c r="C40" i="1"/>
  <c r="C41" i="1"/>
  <c r="C42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<sst xmlns="http://schemas.openxmlformats.org/spreadsheetml/2006/main" count="118" uniqueCount="51">
  <si>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</si>
  <si>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</si>
  <si>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</si>
  <si>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</si>
  <si>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</si>
  <si>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</si>
  <si>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</si>
  <si>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</si>
  <si>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</si>
  <si>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</si>
  <si>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</si>
  <si>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</si>
  <si>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</si>
  <si>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</si>
  <si>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</si>
  <si>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</si>
  <si>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</si>
  <si>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</si>
  <si>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</si>
  <si>
    <t>stack</t>
  </si>
  <si>
    <t>Discrete variable study</t>
  </si>
  <si>
    <t>[-45, 45, 0, 90, 90, 0, 45, -45]</t>
  </si>
  <si>
    <t>[90, -45, 45, 0, 0, 45, -45, 90]</t>
  </si>
  <si>
    <t>[90, -45, 0, 45, 45, 0, -45, 90]</t>
  </si>
  <si>
    <t>[90, 0, -45, 45, 45, -45, 0, 90]</t>
  </si>
  <si>
    <t>[-45, -45, 45, 45, 0, 90, 90, 0, 45, 45, -45, -45]</t>
  </si>
  <si>
    <t>[-45, 90, 90, 45, 90, 0, 0, 90, 45, 90, 90, -45]</t>
  </si>
  <si>
    <t>[90, 90, -45, 45, 90, 0, 0, 90, 45, -45, 90, 90]</t>
  </si>
  <si>
    <t>[90, 90, 90, -45, 45, 0, 0, 45, -45, 90, 90, 90]</t>
  </si>
  <si>
    <t>[90, 90, 90, -45, 0, 45, 45, 0, -45, 90, 90, 90]</t>
  </si>
  <si>
    <t>[90, 90, 90, 0, -45, 45, 45, -45, 0, 90, 90, 90]</t>
  </si>
  <si>
    <t>[45, 45, -45, -45, -45, 45, 0, 90, 90, 0, 45, -45, -45, -45, 45, 45]</t>
  </si>
  <si>
    <t>[-45, 90, 90, 45, -45, 90, 0, 45, 45, 0, 90, -45, 45, 90, 90, -45]</t>
  </si>
  <si>
    <t>[90, 90, -45, 90, 45, 90, 90, 0, 0, 90, 90, 45, 90, -45, 90, 90]</t>
  </si>
  <si>
    <t>[90, 90, 90, -45, 90, 0, 0, 45, 45, 0, 0, 90, -45, 90, 90, 90]</t>
  </si>
  <si>
    <t>[90, 90, 90, -45, 90, 90, 45, 0, 0, 45, 90, 90, -45, 90, 90, 90]</t>
  </si>
  <si>
    <t>[90, 90, 90, -45, 90, 0, 90, 45, 45, 90, 0, 90, -45, 90, 90, 90]</t>
  </si>
  <si>
    <t>[45, 45, -45, 45, 0, -45, -45, 90, -45, 90, 0, 45, 45, 0, 90, -45, 90, -45, -45, 0, 45, -45, 45, 45]</t>
  </si>
  <si>
    <t>[-45, 90, -45, 90, 45, 90, 90, 0, 90, 45, 90, 0, 0, 90, 45, 90, 0, 90, 90, 45, 90, -45, 90, -45]</t>
  </si>
  <si>
    <t>[90, 45, 90, 90, 90, -45, 90, -45, 0, 0, 45, 0, 0, 45, 0, 0, -45, 90, -45, 90, 90, 90, 45, 90]</t>
  </si>
  <si>
    <t>[90, 90, 90, -45, 90, 0, 45, 0, 45, 90, 0, -45, -45, 0, 90, 45, 0, 45, 0, 90, -45, 90, 90, 90]</t>
  </si>
  <si>
    <t>[90, 90, 90, -45, 90, -45, 90, 45, 0, 90, 0, 45, 45, 0, 90, 0, 45, 90, -45, 90, -45, 90, 90, 90]</t>
  </si>
  <si>
    <t>[90, 90, 90, 0, 90, 45, -45, 0, 0, 90, 45, -45, -45, 45, 90, 0, 0, -45, 45, 90, 0, 90, 90, 90]</t>
  </si>
  <si>
    <t>t = 3.048 (discrete)</t>
  </si>
  <si>
    <t>t = 1.016 (discrete)</t>
  </si>
  <si>
    <t>Diff</t>
  </si>
  <si>
    <t xml:space="preserve">Max error Article </t>
  </si>
  <si>
    <t>Diff stats</t>
  </si>
  <si>
    <t>average</t>
  </si>
  <si>
    <t>Std dev</t>
  </si>
  <si>
    <t>Extremos, pura compressão e puro shear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</si>
</sst>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831-B99F-B2B231E3F015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article_verification!$B$15:$B$20</c:f>
              <c:numCache>
                <c:formatCode>0.0</c:formatCode>
                <c:ptCount val="6"/>
                <c:pt idx="0">
                  <c:v>12.8423668584854</c:v>
                </c:pt>
                <c:pt idx="1">
                  <c:v>6.9931266100140999</c:v>
                </c:pt>
                <c:pt idx="2">
                  <c:v>4.5992599985319202</c:v>
                </c:pt>
                <c:pt idx="3">
                  <c:v>3.4263583001996301</c:v>
                </c:pt>
                <c:pt idx="4">
                  <c:v>2.73012364040894</c:v>
                </c:pt>
                <c:pt idx="5">
                  <c:v>2.2690529119505198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831-B99F-B2B231E3F015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article_verification!$B$26:$B$31</c:f>
              <c:numCache>
                <c:formatCode>0.0</c:formatCode>
                <c:ptCount val="6"/>
                <c:pt idx="0">
                  <c:v>30.44116588</c:v>
                </c:pt>
                <c:pt idx="1">
                  <c:v>16.576299660832401</c:v>
                </c:pt>
                <c:pt idx="2">
                  <c:v>10.9019494969371</c:v>
                </c:pt>
                <c:pt idx="3">
                  <c:v>8.1217395197936604</c:v>
                </c:pt>
                <c:pt idx="4">
                  <c:v>6.4714047935697598</c:v>
                </c:pt>
                <c:pt idx="5">
                  <c:v>5.3784961261037703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2-4831-B99F-B2B231E3F015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2-4831-B99F-B2B231E3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8105689107048835"/>
          <c:y val="6.8841311243549613E-2"/>
          <c:w val="0.10472319043220843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article_verification!$B$34</c:f>
              <c:strCache>
                <c:ptCount val="1"/>
                <c:pt idx="0">
                  <c:v>t = 3.048 (discrete)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article_verification!$E$37:$E$42</c:f>
              <c:numCache>
                <c:formatCode>General</c:formatCode>
                <c:ptCount val="6"/>
                <c:pt idx="0">
                  <c:v>94.643549969999995</c:v>
                </c:pt>
                <c:pt idx="1">
                  <c:v>53.382076929999997</c:v>
                </c:pt>
                <c:pt idx="2">
                  <c:v>35.141667810000001</c:v>
                </c:pt>
                <c:pt idx="3">
                  <c:v>24.242732889999999</c:v>
                </c:pt>
                <c:pt idx="4">
                  <c:v>20.063900010000001</c:v>
                </c:pt>
                <c:pt idx="5">
                  <c:v>14.828589190000001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A-4543-8643-8A6BC06A72A0}"/>
            </c:ext>
          </c:extLst>
        </c:ser>
        <c:ser>
          <c:idx val="3"/>
          <c:order val="1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543-8643-8A6BC06A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8105689107048835"/>
          <c:y val="6.8841311243549613E-2"/>
          <c:w val="0.10472319043220843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709529068796"/>
          <c:y val="7.892044758911157E-2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8EC-B553-7831DC099233}"/>
            </c:ext>
          </c:extLst>
        </c:ser>
        <c:ser>
          <c:idx val="3"/>
          <c:order val="1"/>
          <c:tx>
            <c:strRef>
              <c:f>article_verification!$B$1</c:f>
              <c:strCache>
                <c:ptCount val="1"/>
                <c:pt idx="0">
                  <c:v>t = 1.016 (discrete)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article_verification!$E$4:$E$9</c:f>
              <c:numCache>
                <c:formatCode>General</c:formatCode>
                <c:ptCount val="6"/>
                <c:pt idx="0">
                  <c:v>3.5079523799999999</c:v>
                </c:pt>
                <c:pt idx="1">
                  <c:v>1.9293114200000001</c:v>
                </c:pt>
                <c:pt idx="2">
                  <c:v>1.1924668599999999</c:v>
                </c:pt>
                <c:pt idx="3">
                  <c:v>0.85184291999999995</c:v>
                </c:pt>
                <c:pt idx="4">
                  <c:v>0.59752698000000004</c:v>
                </c:pt>
                <c:pt idx="5">
                  <c:v>0.48888727999999998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8EC-B553-7831DC0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8105689107048835"/>
          <c:y val="6.8841311243549613E-2"/>
          <c:w val="0.10472319043220843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Ny/Nx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526211</xdr:colOff>
      <xdr:row>1</xdr:row>
      <xdr:rowOff>155276</xdr:rowOff>
    </xdr:from>
    <xdr:to>
      <xdr:col>25</xdr:col>
      <xdr:colOff>15864</xdr:colOff>
      <xdr:row>39</xdr:row>
      <xdr:rowOff>111302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455" y="337952"/>
          <a:ext cx="10632952" cy="6897754"/>
        </a:xfrm>
        <a:prstGeom prst="rect">
          <a:avLst/>
        </a:prstGeom>
      </xdr:spPr>
    </xdr:pic>
    <xdr:clientData/>
  </xdr:twoCellAnchor>
  <xdr:twoCellAnchor>
    <xdr:from>
      <xdr:col>10</xdr:col>
      <xdr:colOff>21563</xdr:colOff>
      <xdr:row>0</xdr:row>
      <xdr:rowOff>25879</xdr:rowOff>
    </xdr:from>
    <xdr:to>
      <xdr:col>22</xdr:col>
      <xdr:colOff>491706</xdr:colOff>
      <xdr:row>32</xdr:row>
      <xdr:rowOff>34506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59721</xdr:colOff>
      <xdr:row>12</xdr:row>
      <xdr:rowOff>165893</xdr:rowOff>
    </xdr:from>
    <xdr:to>
      <xdr:col>14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  <xdr:twoCellAnchor>
    <xdr:from>
      <xdr:col>2</xdr:col>
      <xdr:colOff>907850</xdr:colOff>
      <xdr:row>52</xdr:row>
      <xdr:rowOff>60892</xdr:rowOff>
    </xdr:from>
    <xdr:to>
      <xdr:col>11</xdr:col>
      <xdr:colOff>188745</xdr:colOff>
      <xdr:row>84</xdr:row>
      <xdr:rowOff>69517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6492F-10F2-41CD-96D3-F73FDAD8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405948</xdr:colOff>
      <xdr:row>51</xdr:row>
      <xdr:rowOff>182677</xdr:rowOff>
    </xdr:from>
    <xdr:to>
      <xdr:col>25</xdr:col>
      <xdr:colOff>255172</xdr:colOff>
      <xdr:row>84</xdr:row>
      <xdr:rowOff>8624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8EF21D-AFA9-4B8F-AF7C-17A7604A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314612</xdr:colOff>
      <xdr:row>52</xdr:row>
      <xdr:rowOff>40594</xdr:rowOff>
    </xdr:from>
    <xdr:to>
      <xdr:col>39</xdr:col>
      <xdr:colOff>163836</xdr:colOff>
      <xdr:row>85</xdr:row>
      <xdr:rowOff>121785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B9BCFA-589B-4674-B9E3-F8487622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513045</xdr:colOff>
      <xdr:row>16</xdr:row>
      <xdr:rowOff>5492</xdr:rowOff>
    </xdr:from>
    <xdr:to>
      <xdr:col>18</xdr:col>
      <xdr:colOff>110649</xdr:colOff>
      <xdr:row>19</xdr:row>
      <xdr:rowOff>140785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C23FBE4-3DE8-9D05-784B-D9EF4BED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1472" y="2911232"/>
          <a:ext cx="3329664" cy="68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I63"/>
  <sheetViews>
    <sheetView topLeftCell="A46" zoomScaleNormal="100" workbookViewId="0">
      <selection activeCell="B61" sqref="B61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38.75" customWidth="1"/>
    <col min="5" max="5" width="9" customWidth="1"/>
    <col min="6" max="6" width="15.875" bestFit="1" customWidth="1"/>
    <col min="7" max="7" width="9" customWidth="1"/>
  </cols>
  <sheetData>
    <row r="1" spans="1:9" x14ac:dyDescent="0.25">
      <c r="A1" t="s">
        <v>0</v>
      </c>
      <c r="B1" t="s">
        <v>44</v>
      </c>
      <c r="I1" t="s">
        <v>8</v>
      </c>
    </row>
    <row r="2" spans="1:9" x14ac:dyDescent="0.25">
      <c r="A2" t="s">
        <v>1</v>
      </c>
      <c r="D2" t="s">
        <v>20</v>
      </c>
    </row>
    <row r="3" spans="1:9" x14ac:dyDescent="0.25">
      <c r="A3" t="s">
        <v>2</v>
      </c>
      <c r="B3" t="s">
        <v>6</v>
      </c>
      <c r="C3" t="s">
        <v>7</v>
      </c>
      <c r="D3" t="s">
        <v>19</v>
      </c>
      <c r="E3" t="s">
        <v>6</v>
      </c>
      <c r="F3" t="s">
        <v>45</v>
      </c>
    </row>
    <row r="4" spans="1:9" x14ac:dyDescent="0.25">
      <c r="A4" s="1">
        <v>0</v>
      </c>
      <c r="B4" s="1">
        <v>3.8051457358475398</v>
      </c>
      <c r="C4" s="1">
        <f>B4*5.71015</f>
        <v>21.727952923549829</v>
      </c>
      <c r="D4" t="s">
        <v>21</v>
      </c>
      <c r="E4">
        <v>3.5079523799999999</v>
      </c>
      <c r="F4" s="4">
        <f>(B4-E4)/B4</f>
        <v>7.8103015358318331E-2</v>
      </c>
    </row>
    <row r="5" spans="1:9" x14ac:dyDescent="0.25">
      <c r="A5" s="1">
        <v>0.5</v>
      </c>
      <c r="B5" s="1">
        <v>2.0720368595696499</v>
      </c>
      <c r="C5" s="1">
        <f t="shared" ref="C5:C42" si="0">B5*5.71015</f>
        <v>11.831641273671636</v>
      </c>
      <c r="D5" t="s">
        <v>22</v>
      </c>
      <c r="E5">
        <v>1.9293114200000001</v>
      </c>
      <c r="F5" s="4">
        <f t="shared" ref="F5:F9" si="1">(B5-E5)/B5</f>
        <v>6.8881708793198312E-2</v>
      </c>
    </row>
    <row r="6" spans="1:9" x14ac:dyDescent="0.25">
      <c r="A6" s="1">
        <v>1</v>
      </c>
      <c r="B6" s="1">
        <v>1.3627436214488</v>
      </c>
      <c r="C6" s="1">
        <f t="shared" si="0"/>
        <v>7.7814704900158649</v>
      </c>
      <c r="D6" t="s">
        <v>23</v>
      </c>
      <c r="E6">
        <v>1.1924668599999999</v>
      </c>
      <c r="F6" s="4">
        <f t="shared" si="1"/>
        <v>0.12495142796395589</v>
      </c>
    </row>
    <row r="7" spans="1:9" x14ac:dyDescent="0.25">
      <c r="A7" s="1">
        <v>1.5</v>
      </c>
      <c r="B7" s="1">
        <v>1.0152170426940099</v>
      </c>
      <c r="C7" s="1">
        <f t="shared" si="0"/>
        <v>5.7970415963392004</v>
      </c>
      <c r="D7" t="s">
        <v>23</v>
      </c>
      <c r="E7">
        <v>0.85184291999999995</v>
      </c>
      <c r="F7" s="4">
        <f t="shared" si="1"/>
        <v>0.16092531530053472</v>
      </c>
    </row>
    <row r="8" spans="1:9" x14ac:dyDescent="0.25">
      <c r="A8" s="1">
        <v>2</v>
      </c>
      <c r="B8" s="1">
        <v>0.80892558967486305</v>
      </c>
      <c r="C8" s="1">
        <f t="shared" si="0"/>
        <v>4.6190864558819191</v>
      </c>
      <c r="D8" t="s">
        <v>24</v>
      </c>
      <c r="E8">
        <v>0.59752698000000004</v>
      </c>
      <c r="F8" s="4">
        <f t="shared" si="1"/>
        <v>0.26133257789487396</v>
      </c>
    </row>
    <row r="9" spans="1:9" x14ac:dyDescent="0.25">
      <c r="A9" s="1">
        <v>2.5</v>
      </c>
      <c r="B9" s="1">
        <v>0.67231198825882599</v>
      </c>
      <c r="C9" s="1">
        <f t="shared" si="0"/>
        <v>3.8390022997561348</v>
      </c>
      <c r="D9" t="s">
        <v>24</v>
      </c>
      <c r="E9">
        <v>0.48888727999999998</v>
      </c>
      <c r="F9" s="4">
        <f t="shared" si="1"/>
        <v>0.27282677010395856</v>
      </c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A12" t="s">
        <v>3</v>
      </c>
      <c r="B12" s="1"/>
      <c r="C12" s="1"/>
    </row>
    <row r="13" spans="1:9" x14ac:dyDescent="0.25">
      <c r="A13" t="s">
        <v>1</v>
      </c>
      <c r="B13" s="1"/>
      <c r="C13" s="1"/>
      <c r="D13" t="s">
        <v>20</v>
      </c>
    </row>
    <row r="14" spans="1:9" x14ac:dyDescent="0.25">
      <c r="A14" t="s">
        <v>2</v>
      </c>
      <c r="B14" t="s">
        <v>6</v>
      </c>
      <c r="C14" t="s">
        <v>7</v>
      </c>
      <c r="D14" t="s">
        <v>19</v>
      </c>
      <c r="E14" t="s">
        <v>6</v>
      </c>
      <c r="F14" t="s">
        <v>45</v>
      </c>
    </row>
    <row r="15" spans="1:9" x14ac:dyDescent="0.25">
      <c r="A15" s="1">
        <v>0</v>
      </c>
      <c r="B15" s="1">
        <v>12.8423668584854</v>
      </c>
      <c r="C15" s="1">
        <f t="shared" si="0"/>
        <v>73.331841116980399</v>
      </c>
      <c r="D15" t="s">
        <v>25</v>
      </c>
      <c r="E15">
        <v>11.707954790000001</v>
      </c>
      <c r="F15" s="4">
        <f>(B15-E15)/B15</f>
        <v>8.8333566622561796E-2</v>
      </c>
    </row>
    <row r="16" spans="1:9" x14ac:dyDescent="0.25">
      <c r="A16" s="1">
        <v>0.5</v>
      </c>
      <c r="B16" s="1">
        <v>6.9931266100140999</v>
      </c>
      <c r="C16" s="1">
        <f t="shared" si="0"/>
        <v>39.931801912172013</v>
      </c>
      <c r="D16" t="s">
        <v>26</v>
      </c>
      <c r="E16">
        <v>6.6159842700000002</v>
      </c>
      <c r="F16" s="4">
        <f t="shared" ref="F16:F20" si="2">(B16-E16)/B16</f>
        <v>5.3930432129461935E-2</v>
      </c>
    </row>
    <row r="17" spans="1:6" x14ac:dyDescent="0.25">
      <c r="A17" s="1">
        <v>1</v>
      </c>
      <c r="B17" s="1">
        <v>4.5992599985319202</v>
      </c>
      <c r="C17" s="1">
        <f t="shared" si="0"/>
        <v>26.262464480617041</v>
      </c>
      <c r="D17" t="s">
        <v>27</v>
      </c>
      <c r="E17">
        <v>4.5737325000000002</v>
      </c>
      <c r="F17" s="4">
        <f t="shared" si="2"/>
        <v>5.5503490866070631E-3</v>
      </c>
    </row>
    <row r="18" spans="1:6" x14ac:dyDescent="0.25">
      <c r="A18" s="1">
        <v>1.5</v>
      </c>
      <c r="B18" s="1">
        <v>3.4263583001996301</v>
      </c>
      <c r="C18" s="1">
        <f t="shared" si="0"/>
        <v>19.565019847884916</v>
      </c>
      <c r="D18" t="s">
        <v>28</v>
      </c>
      <c r="E18">
        <v>3.40302032</v>
      </c>
      <c r="F18" s="4">
        <f t="shared" si="2"/>
        <v>6.8113075618128809E-3</v>
      </c>
    </row>
    <row r="19" spans="1:6" x14ac:dyDescent="0.25">
      <c r="A19" s="1">
        <v>2</v>
      </c>
      <c r="B19" s="1">
        <v>2.73012364040894</v>
      </c>
      <c r="C19" s="1">
        <f t="shared" si="0"/>
        <v>15.589415505281108</v>
      </c>
      <c r="D19" t="s">
        <v>29</v>
      </c>
      <c r="E19">
        <v>2.6223532000000001</v>
      </c>
      <c r="F19" s="4">
        <f t="shared" si="2"/>
        <v>3.9474564013810443E-2</v>
      </c>
    </row>
    <row r="20" spans="1:6" x14ac:dyDescent="0.25">
      <c r="A20" s="1">
        <v>2.5</v>
      </c>
      <c r="B20" s="1">
        <v>2.2690529119505198</v>
      </c>
      <c r="C20" s="1">
        <f t="shared" si="0"/>
        <v>12.956632485174261</v>
      </c>
      <c r="D20" t="s">
        <v>30</v>
      </c>
      <c r="E20">
        <v>2.08730182</v>
      </c>
      <c r="F20" s="4">
        <f t="shared" si="2"/>
        <v>8.0099979596457829E-2</v>
      </c>
    </row>
    <row r="21" spans="1:6" x14ac:dyDescent="0.25">
      <c r="B21" s="1"/>
      <c r="C21" s="1"/>
    </row>
    <row r="22" spans="1:6" x14ac:dyDescent="0.25">
      <c r="B22" s="1"/>
      <c r="C22" s="1"/>
    </row>
    <row r="23" spans="1:6" x14ac:dyDescent="0.25">
      <c r="A23" t="s">
        <v>4</v>
      </c>
      <c r="B23" s="1"/>
      <c r="C23" s="1"/>
    </row>
    <row r="24" spans="1:6" x14ac:dyDescent="0.25">
      <c r="A24" t="s">
        <v>1</v>
      </c>
      <c r="B24" s="1"/>
      <c r="C24" s="1"/>
      <c r="D24" t="s">
        <v>20</v>
      </c>
    </row>
    <row r="25" spans="1:6" x14ac:dyDescent="0.25">
      <c r="A25" t="s">
        <v>2</v>
      </c>
      <c r="B25" t="s">
        <v>6</v>
      </c>
      <c r="C25" t="s">
        <v>7</v>
      </c>
      <c r="D25" t="s">
        <v>19</v>
      </c>
      <c r="E25" t="s">
        <v>6</v>
      </c>
      <c r="F25" t="s">
        <v>45</v>
      </c>
    </row>
    <row r="26" spans="1:6" x14ac:dyDescent="0.25">
      <c r="A26" s="1">
        <v>0</v>
      </c>
      <c r="B26" s="1">
        <v>30.44116588</v>
      </c>
      <c r="C26" s="1">
        <f t="shared" si="0"/>
        <v>173.82362334968198</v>
      </c>
      <c r="D26" t="s">
        <v>31</v>
      </c>
      <c r="E26">
        <v>29.585646239999999</v>
      </c>
      <c r="F26" s="4">
        <f>(B26-E26)/B26</f>
        <v>2.8104036598745431E-2</v>
      </c>
    </row>
    <row r="27" spans="1:6" x14ac:dyDescent="0.25">
      <c r="A27" s="1">
        <v>0.5</v>
      </c>
      <c r="B27" s="1">
        <v>16.576299660832401</v>
      </c>
      <c r="C27" s="1">
        <f t="shared" si="0"/>
        <v>94.653157508302129</v>
      </c>
      <c r="D27" t="s">
        <v>32</v>
      </c>
      <c r="E27">
        <v>16.023814900000001</v>
      </c>
      <c r="F27" s="4">
        <f t="shared" ref="F27:F31" si="3">(B27-E27)/B27</f>
        <v>3.3329800506553812E-2</v>
      </c>
    </row>
    <row r="28" spans="1:6" x14ac:dyDescent="0.25">
      <c r="A28" s="1">
        <v>1</v>
      </c>
      <c r="B28" s="1">
        <v>10.9019494969371</v>
      </c>
      <c r="C28" s="1">
        <f t="shared" si="0"/>
        <v>62.251766919935378</v>
      </c>
      <c r="D28" t="s">
        <v>33</v>
      </c>
      <c r="E28">
        <v>10.79348184</v>
      </c>
      <c r="F28" s="4">
        <f t="shared" si="3"/>
        <v>9.9493817108191017E-3</v>
      </c>
    </row>
    <row r="29" spans="1:6" x14ac:dyDescent="0.25">
      <c r="A29" s="1">
        <v>1.5</v>
      </c>
      <c r="B29" s="1">
        <v>8.1217395197936604</v>
      </c>
      <c r="C29" s="1">
        <f t="shared" si="0"/>
        <v>46.376350918949768</v>
      </c>
      <c r="D29" t="s">
        <v>34</v>
      </c>
      <c r="E29">
        <v>7.7869021900000002</v>
      </c>
      <c r="F29" s="4">
        <f t="shared" si="3"/>
        <v>4.1227292377159004E-2</v>
      </c>
    </row>
    <row r="30" spans="1:6" x14ac:dyDescent="0.25">
      <c r="A30" s="1">
        <v>2</v>
      </c>
      <c r="B30" s="1">
        <v>6.4714047935697598</v>
      </c>
      <c r="C30" s="1">
        <f t="shared" si="0"/>
        <v>36.952692082002365</v>
      </c>
      <c r="D30" t="s">
        <v>35</v>
      </c>
      <c r="E30">
        <v>6.2878650199999999</v>
      </c>
      <c r="F30" s="4">
        <f t="shared" si="3"/>
        <v>2.8361658623508177E-2</v>
      </c>
    </row>
    <row r="31" spans="1:6" x14ac:dyDescent="0.25">
      <c r="A31" s="1">
        <v>2.5</v>
      </c>
      <c r="B31" s="1">
        <v>5.3784961261037703</v>
      </c>
      <c r="C31" s="1">
        <f t="shared" si="0"/>
        <v>30.71201965447144</v>
      </c>
      <c r="D31" t="s">
        <v>36</v>
      </c>
      <c r="E31">
        <v>5.0132338000000001</v>
      </c>
      <c r="F31" s="4">
        <f t="shared" si="3"/>
        <v>6.7911609033428716E-2</v>
      </c>
    </row>
    <row r="32" spans="1:6" x14ac:dyDescent="0.25">
      <c r="A32" s="1"/>
      <c r="B32" s="1"/>
      <c r="C32" s="1"/>
    </row>
    <row r="33" spans="1:7" x14ac:dyDescent="0.25">
      <c r="B33" s="1"/>
      <c r="C33" s="1"/>
    </row>
    <row r="34" spans="1:7" x14ac:dyDescent="0.25">
      <c r="A34" t="s">
        <v>5</v>
      </c>
      <c r="B34" t="s">
        <v>43</v>
      </c>
      <c r="C34" s="1"/>
    </row>
    <row r="35" spans="1:7" x14ac:dyDescent="0.25">
      <c r="A35" t="s">
        <v>1</v>
      </c>
      <c r="B35" s="1"/>
      <c r="C35" s="1"/>
      <c r="D35" t="s">
        <v>20</v>
      </c>
    </row>
    <row r="36" spans="1:7" x14ac:dyDescent="0.25">
      <c r="A36" t="s">
        <v>2</v>
      </c>
      <c r="B36" t="s">
        <v>6</v>
      </c>
      <c r="C36" t="s">
        <v>7</v>
      </c>
      <c r="D36" t="s">
        <v>19</v>
      </c>
      <c r="E36" t="s">
        <v>6</v>
      </c>
      <c r="F36" t="s">
        <v>45</v>
      </c>
    </row>
    <row r="37" spans="1:7" x14ac:dyDescent="0.25">
      <c r="A37" s="1">
        <v>0</v>
      </c>
      <c r="B37" s="1">
        <v>102.73893486788199</v>
      </c>
      <c r="C37" s="1">
        <f t="shared" si="0"/>
        <v>586.65472893583637</v>
      </c>
      <c r="D37" t="s">
        <v>37</v>
      </c>
      <c r="E37">
        <v>94.643549969999995</v>
      </c>
      <c r="F37" s="4">
        <f>(B37-E37)/B37</f>
        <v>7.8795686448300525E-2</v>
      </c>
      <c r="G37" t="s">
        <v>46</v>
      </c>
    </row>
    <row r="38" spans="1:7" x14ac:dyDescent="0.25">
      <c r="A38" s="1">
        <v>0.5</v>
      </c>
      <c r="B38" s="1">
        <v>55.945012728074197</v>
      </c>
      <c r="C38" s="1">
        <f t="shared" si="0"/>
        <v>319.45441442921287</v>
      </c>
      <c r="D38" t="s">
        <v>38</v>
      </c>
      <c r="E38">
        <v>53.382076929999997</v>
      </c>
      <c r="F38" s="4">
        <f t="shared" ref="F38:F42" si="4">(B38-E38)/B38</f>
        <v>4.5811693895425165E-2</v>
      </c>
      <c r="G38" s="2">
        <f>(330-319.5)/330</f>
        <v>3.1818181818181815E-2</v>
      </c>
    </row>
    <row r="39" spans="1:7" x14ac:dyDescent="0.25">
      <c r="A39" s="1">
        <v>1</v>
      </c>
      <c r="B39" s="1">
        <v>36.794079604819601</v>
      </c>
      <c r="C39" s="1">
        <f t="shared" si="0"/>
        <v>210.09971365546062</v>
      </c>
      <c r="D39" t="s">
        <v>39</v>
      </c>
      <c r="E39">
        <v>35.141667810000001</v>
      </c>
      <c r="F39" s="4">
        <f t="shared" si="4"/>
        <v>4.4909719513765267E-2</v>
      </c>
    </row>
    <row r="40" spans="1:7" x14ac:dyDescent="0.25">
      <c r="A40" s="1">
        <v>1.5</v>
      </c>
      <c r="B40" s="1">
        <v>27.4108707249421</v>
      </c>
      <c r="C40" s="1">
        <f t="shared" si="0"/>
        <v>156.52018347002812</v>
      </c>
      <c r="D40" t="s">
        <v>40</v>
      </c>
      <c r="E40">
        <v>24.242732889999999</v>
      </c>
      <c r="F40" s="4">
        <f t="shared" si="4"/>
        <v>0.11557961316636697</v>
      </c>
    </row>
    <row r="41" spans="1:7" x14ac:dyDescent="0.25">
      <c r="A41" s="1">
        <v>2</v>
      </c>
      <c r="B41" s="1">
        <v>21.840991334268899</v>
      </c>
      <c r="C41" s="1">
        <f t="shared" si="0"/>
        <v>124.71533666737555</v>
      </c>
      <c r="D41" t="s">
        <v>41</v>
      </c>
      <c r="E41">
        <v>20.063900010000001</v>
      </c>
      <c r="F41" s="4">
        <f t="shared" si="4"/>
        <v>8.1364957161107004E-2</v>
      </c>
    </row>
    <row r="42" spans="1:7" x14ac:dyDescent="0.25">
      <c r="A42" s="1">
        <v>2.5</v>
      </c>
      <c r="B42" s="1">
        <v>18.1524240267699</v>
      </c>
      <c r="C42" s="1">
        <f t="shared" si="0"/>
        <v>103.65306405646014</v>
      </c>
      <c r="D42" t="s">
        <v>42</v>
      </c>
      <c r="E42">
        <v>14.828589190000001</v>
      </c>
      <c r="F42" s="4">
        <f t="shared" si="4"/>
        <v>0.18310694108225684</v>
      </c>
    </row>
    <row r="43" spans="1:7" x14ac:dyDescent="0.25">
      <c r="B43" s="1"/>
    </row>
    <row r="44" spans="1:7" x14ac:dyDescent="0.25">
      <c r="B44" s="1"/>
    </row>
    <row r="45" spans="1:7" x14ac:dyDescent="0.25">
      <c r="B45" s="1"/>
      <c r="F45" t="s">
        <v>47</v>
      </c>
    </row>
    <row r="46" spans="1:7" x14ac:dyDescent="0.25">
      <c r="B46" s="1"/>
      <c r="E46" t="s">
        <v>48</v>
      </c>
      <c r="F46" s="5">
        <f>AVERAGE(F4:F9,F15:F20,F26:F31,F37:F42)</f>
        <v>8.3319725189291163E-2</v>
      </c>
    </row>
    <row r="47" spans="1:7" x14ac:dyDescent="0.25">
      <c r="B47" s="1"/>
      <c r="E47" t="s">
        <v>49</v>
      </c>
      <c r="F47" s="4">
        <f>_xlfn.STDEV.S(F4:F9,F15:F20,F26:F31,F37:F42)</f>
        <v>7.2286098956684683E-2</v>
      </c>
    </row>
    <row r="48" spans="1: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Q72"/>
  <sheetViews>
    <sheetView tabSelected="1" zoomScale="190" zoomScaleNormal="190" workbookViewId="0">
      <selection activeCell="Q12" sqref="Q12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17" x14ac:dyDescent="0.25">
      <c r="A1" t="s">
        <v>9</v>
      </c>
      <c r="D1" t="s">
        <v>18</v>
      </c>
    </row>
    <row r="2" spans="1:17" x14ac:dyDescent="0.25">
      <c r="A2" t="s">
        <v>10</v>
      </c>
      <c r="D2" t="s">
        <v>10</v>
      </c>
      <c r="Q2" t="s">
        <v>50</v>
      </c>
    </row>
    <row r="3" spans="1:17" x14ac:dyDescent="0.25">
      <c r="A3" t="s">
        <v>2</v>
      </c>
      <c r="B3" t="s">
        <v>6</v>
      </c>
      <c r="D3" t="s">
        <v>2</v>
      </c>
      <c r="E3" t="s">
        <v>6</v>
      </c>
    </row>
    <row r="4" spans="1:17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17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17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17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17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17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17" x14ac:dyDescent="0.25">
      <c r="B10" s="3"/>
      <c r="D10" s="1"/>
      <c r="E10" s="3"/>
    </row>
    <row r="11" spans="1:17" x14ac:dyDescent="0.25">
      <c r="A11" t="s">
        <v>11</v>
      </c>
      <c r="B11" s="3"/>
      <c r="D11" s="1" t="s">
        <v>11</v>
      </c>
      <c r="E11" s="3"/>
    </row>
    <row r="12" spans="1:17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17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17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17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17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12</v>
      </c>
      <c r="B20" s="3"/>
      <c r="D20" s="1" t="s">
        <v>12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13</v>
      </c>
      <c r="B29" s="3"/>
      <c r="D29" s="1" t="s">
        <v>13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14</v>
      </c>
      <c r="B38" s="3"/>
      <c r="D38" s="1" t="s">
        <v>14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15</v>
      </c>
      <c r="B47" s="3"/>
      <c r="D47" s="1" t="s">
        <v>15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16</v>
      </c>
      <c r="B56" s="3"/>
      <c r="D56" s="1" t="s">
        <v>16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17</v>
      </c>
      <c r="B65" s="3"/>
      <c r="D65" s="1" t="s">
        <v>17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article_verification</vt:lpstr>
      <vt:lpstr>shear_ratio_study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2023-10-02T11:51:41Z</dcterms:modified>
</cp:coreProperties>
</file>