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compositeoptimization\multiaxial_plate_optimization\"/>
    </mc:Choice>
  </mc:AlternateContent>
  <xr:revisionPtr revIDLastSave="0" documentId="13_ncr:1_{93AF33F5-D528-4ABD-8F99-DC1A2E977E15}" xr6:coauthVersionLast="47" xr6:coauthVersionMax="47" xr10:uidLastSave="{00000000-0000-0000-0000-000000000000}"/>
  <bookViews>
    <workbookView xWindow="-109" yWindow="-109" windowWidth="26301" windowHeight="14305" xr2:uid="{FE7EAB9A-19C3-4E00-A1FE-7D328C08052D}"/>
  </bookViews>
  <sheets>
    <sheet name="Performance" sheetId="3" r:id="rId1"/>
    <sheet name="article_verification" sheetId="1" r:id="rId2"/>
    <sheet name="shear_ratio_study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3" l="1"/>
  <c r="F47" i="1"/>
  <c r="F46" i="1"/>
  <c r="F42" i="1"/>
  <c r="C42" i="1"/>
  <c r="F41" i="1"/>
  <c r="C41" i="1"/>
  <c r="F40" i="1"/>
  <c r="C40" i="1"/>
  <c r="F39" i="1"/>
  <c r="C39" i="1"/>
  <c r="G38" i="1"/>
  <c r="F38" i="1"/>
  <c r="C38" i="1"/>
  <c r="F37" i="1"/>
  <c r="C37" i="1"/>
  <c r="F31" i="1"/>
  <c r="C31" i="1"/>
  <c r="F30" i="1"/>
  <c r="C30" i="1"/>
  <c r="F29" i="1"/>
  <c r="C29" i="1"/>
  <c r="F28" i="1"/>
  <c r="C28" i="1"/>
  <c r="F27" i="1"/>
  <c r="C27" i="1"/>
  <c r="F26" i="1"/>
  <c r="C26" i="1"/>
  <c r="F20" i="1"/>
  <c r="C20" i="1"/>
  <c r="F19" i="1"/>
  <c r="C19" i="1"/>
  <c r="F18" i="1"/>
  <c r="C18" i="1"/>
  <c r="F17" i="1"/>
  <c r="C17" i="1"/>
  <c r="F16" i="1"/>
  <c r="C16" i="1"/>
  <c r="F15" i="1"/>
  <c r="C15" i="1"/>
  <c r="F9" i="1"/>
  <c r="C9" i="1"/>
  <c r="F8" i="1"/>
  <c r="C8" i="1"/>
  <c r="F7" i="1"/>
  <c r="C7" i="1"/>
  <c r="F6" i="1"/>
  <c r="C6" i="1"/>
  <c r="F5" i="1"/>
  <c r="C5" i="1"/>
  <c r="F4" i="1"/>
  <c r="C4" i="1"/>
</calcChain>
</file>

<file path=xl/sharedStrings.xml><?xml version="1.0" encoding="utf-8"?>
<sst xmlns="http://schemas.openxmlformats.org/spreadsheetml/2006/main" count="127" uniqueCount="59">
  <si>
    <t>t = 1.016</t>
  </si>
  <si>
    <t>=========================</t>
  </si>
  <si>
    <t>ratio</t>
  </si>
  <si>
    <t>t = 1.524</t>
  </si>
  <si>
    <t>t = 2.032</t>
  </si>
  <si>
    <t>t = 3.048</t>
  </si>
  <si>
    <t>lambda crit (N/mm)</t>
  </si>
  <si>
    <t>lambda crit (lb/in)</t>
  </si>
  <si>
    <t>Complete reproduction in 4 min 45s</t>
  </si>
  <si>
    <t>T = 1.016</t>
  </si>
  <si>
    <t>shear_ratio = 0</t>
  </si>
  <si>
    <t>shear_ratio = 0.5</t>
  </si>
  <si>
    <t>shear_ratio = 1.0</t>
  </si>
  <si>
    <t>shear_ratio = 2.0</t>
  </si>
  <si>
    <t>shear_ratio = 2.5</t>
  </si>
  <si>
    <t>shear_ratio = 3.0</t>
  </si>
  <si>
    <t>shear_ratio = 3.5</t>
  </si>
  <si>
    <t>shear_ratio = 4.0</t>
  </si>
  <si>
    <t>T = 3.048</t>
  </si>
  <si>
    <t>stack</t>
  </si>
  <si>
    <t>Discrete variable study</t>
  </si>
  <si>
    <t>[-45, 45, 0, 90, 90, 0, 45, -45]</t>
  </si>
  <si>
    <t>[90, -45, 45, 0, 0, 45, -45, 90]</t>
  </si>
  <si>
    <t>[90, -45, 0, 45, 45, 0, -45, 90]</t>
  </si>
  <si>
    <t>[90, 0, -45, 45, 45, -45, 0, 90]</t>
  </si>
  <si>
    <t>[-45, -45, 45, 45, 0, 90, 90, 0, 45, 45, -45, -45]</t>
  </si>
  <si>
    <t>[-45, 90, 90, 45, 90, 0, 0, 90, 45, 90, 90, -45]</t>
  </si>
  <si>
    <t>[90, 90, -45, 45, 90, 0, 0, 90, 45, -45, 90, 90]</t>
  </si>
  <si>
    <t>[90, 90, 90, -45, 45, 0, 0, 45, -45, 90, 90, 90]</t>
  </si>
  <si>
    <t>[90, 90, 90, -45, 0, 45, 45, 0, -45, 90, 90, 90]</t>
  </si>
  <si>
    <t>[90, 90, 90, 0, -45, 45, 45, -45, 0, 90, 90, 90]</t>
  </si>
  <si>
    <t>[45, 45, -45, -45, -45, 45, 0, 90, 90, 0, 45, -45, -45, -45, 45, 45]</t>
  </si>
  <si>
    <t>[-45, 90, 90, 45, -45, 90, 0, 45, 45, 0, 90, -45, 45, 90, 90, -45]</t>
  </si>
  <si>
    <t>[90, 90, -45, 90, 45, 90, 90, 0, 0, 90, 90, 45, 90, -45, 90, 90]</t>
  </si>
  <si>
    <t>[90, 90, 90, -45, 90, 0, 0, 45, 45, 0, 0, 90, -45, 90, 90, 90]</t>
  </si>
  <si>
    <t>[90, 90, 90, -45, 90, 90, 45, 0, 0, 45, 90, 90, -45, 90, 90, 90]</t>
  </si>
  <si>
    <t>[90, 90, 90, -45, 90, 0, 90, 45, 45, 90, 0, 90, -45, 90, 90, 90]</t>
  </si>
  <si>
    <t>[45, 45, -45, 45, 0, -45, -45, 90, -45, 90, 0, 45, 45, 0, 90, -45, 90, -45, -45, 0, 45, -45, 45, 45]</t>
  </si>
  <si>
    <t>[-45, 90, -45, 90, 45, 90, 90, 0, 90, 45, 90, 0, 0, 90, 45, 90, 0, 90, 90, 45, 90, -45, 90, -45]</t>
  </si>
  <si>
    <t>[90, 45, 90, 90, 90, -45, 90, -45, 0, 0, 45, 0, 0, 45, 0, 0, -45, 90, -45, 90, 90, 90, 45, 90]</t>
  </si>
  <si>
    <t>[90, 90, 90, -45, 90, 0, 45, 0, 45, 90, 0, -45, -45, 0, 90, 45, 0, 45, 0, 90, -45, 90, 90, 90]</t>
  </si>
  <si>
    <t>[90, 90, 90, -45, 90, -45, 90, 45, 0, 90, 0, 45, 45, 0, 90, 0, 45, 90, -45, 90, -45, 90, 90, 90]</t>
  </si>
  <si>
    <t>[90, 90, 90, 0, 90, 45, -45, 0, 0, 90, 45, -45, -45, 45, 90, 0, 0, -45, 45, 90, 0, 90, 90, 90]</t>
  </si>
  <si>
    <t>t = 3.048 (discrete)</t>
  </si>
  <si>
    <t>t = 1.016 (discrete)</t>
  </si>
  <si>
    <t>Diff</t>
  </si>
  <si>
    <t xml:space="preserve">Max error Article </t>
  </si>
  <si>
    <t>Diff stats</t>
  </si>
  <si>
    <t>average</t>
  </si>
  <si>
    <t>Std dev</t>
  </si>
  <si>
    <t>Extremos, pura compressão e puro shear</t>
  </si>
  <si>
    <t>Reproduction of Gurdal and haftka</t>
  </si>
  <si>
    <t>Total runtime 4m 44.3 s</t>
  </si>
  <si>
    <t>T</t>
  </si>
  <si>
    <t>xi1</t>
  </si>
  <si>
    <t>xi3</t>
  </si>
  <si>
    <t>buckling load</t>
  </si>
  <si>
    <t>nev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</si>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</sst>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2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article_verification!$C$4:$C$9</c:f>
              <c:numCache>
                <c:formatCode>0.0</c:formatCode>
                <c:ptCount val="6"/>
                <c:pt idx="0">
                  <c:v>21.727952923549829</c:v>
                </c:pt>
                <c:pt idx="1">
                  <c:v>11.831641273671636</c:v>
                </c:pt>
                <c:pt idx="2">
                  <c:v>7.7814704900158649</c:v>
                </c:pt>
                <c:pt idx="3">
                  <c:v>5.7970415963392004</c:v>
                </c:pt>
                <c:pt idx="4">
                  <c:v>4.6190864558819191</c:v>
                </c:pt>
                <c:pt idx="5">
                  <c:v>3.8390022997561348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F-4270-B7DE-FB5036010198}"/>
            </c:ext>
          </c:extLst>
        </c:ser>
        <c:ser>
          <c:idx val="1"/>
          <c:order val="1"/>
          <c:tx>
            <c:strRef>
              <c:f>article_verification!$A$12</c:f>
              <c:strCache>
                <c:ptCount val="1"/>
                <c:pt idx="0">
                  <c:v>t = 1.524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article_verification!$A$15:$A$20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article_verification!$C$15:$C$20</c:f>
              <c:numCache>
                <c:formatCode>0.0</c:formatCode>
                <c:ptCount val="6"/>
                <c:pt idx="0">
                  <c:v>73.331841116980399</c:v>
                </c:pt>
                <c:pt idx="1">
                  <c:v>39.931801912172013</c:v>
                </c:pt>
                <c:pt idx="2">
                  <c:v>26.262464480617041</c:v>
                </c:pt>
                <c:pt idx="3">
                  <c:v>19.565019847884916</c:v>
                </c:pt>
                <c:pt idx="4">
                  <c:v>15.589415505281108</c:v>
                </c:pt>
                <c:pt idx="5">
                  <c:v>12.956632485174261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F-4270-B7DE-FB5036010198}"/>
            </c:ext>
          </c:extLst>
        </c:ser>
        <c:ser>
          <c:idx val="2"/>
          <c:order val="2"/>
          <c:tx>
            <c:strRef>
              <c:f>article_verification!$A$23</c:f>
              <c:strCache>
                <c:ptCount val="1"/>
                <c:pt idx="0">
                  <c:v>t = 2.032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article_verification!$A$26:$A$31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article_verification!$C$26:$C$31</c:f>
              <c:numCache>
                <c:formatCode>0.0</c:formatCode>
                <c:ptCount val="6"/>
                <c:pt idx="0">
                  <c:v>173.82362334968198</c:v>
                </c:pt>
                <c:pt idx="1">
                  <c:v>94.653157508302129</c:v>
                </c:pt>
                <c:pt idx="2">
                  <c:v>62.251766919935378</c:v>
                </c:pt>
                <c:pt idx="3">
                  <c:v>46.376350918949768</c:v>
                </c:pt>
                <c:pt idx="4">
                  <c:v>36.952692082002365</c:v>
                </c:pt>
                <c:pt idx="5">
                  <c:v>30.71201965447144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F-4270-B7DE-FB5036010198}"/>
            </c:ext>
          </c:extLst>
        </c:ser>
        <c:ser>
          <c:idx val="3"/>
          <c:order val="3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article_verification!$C$37:$C$42</c:f>
              <c:numCache>
                <c:formatCode>0.0</c:formatCode>
                <c:ptCount val="6"/>
                <c:pt idx="0">
                  <c:v>586.65472893583637</c:v>
                </c:pt>
                <c:pt idx="1">
                  <c:v>319.45441442921287</c:v>
                </c:pt>
                <c:pt idx="2">
                  <c:v>210.09971365546062</c:v>
                </c:pt>
                <c:pt idx="3">
                  <c:v>156.52018347002812</c:v>
                </c:pt>
                <c:pt idx="4">
                  <c:v>124.71533666737555</c:v>
                </c:pt>
                <c:pt idx="5">
                  <c:v>103.65306405646014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F-4270-B7DE-FB503601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noFill/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article_verification!$B$4:$B$9</c:f>
              <c:numCache>
                <c:formatCode>0.0</c:formatCode>
                <c:ptCount val="6"/>
                <c:pt idx="0">
                  <c:v>3.8051457358475398</c:v>
                </c:pt>
                <c:pt idx="1">
                  <c:v>2.0720368595696499</c:v>
                </c:pt>
                <c:pt idx="2">
                  <c:v>1.3627436214488</c:v>
                </c:pt>
                <c:pt idx="3">
                  <c:v>1.0152170426940099</c:v>
                </c:pt>
                <c:pt idx="4">
                  <c:v>0.80892558967486305</c:v>
                </c:pt>
                <c:pt idx="5">
                  <c:v>0.67231198825882599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831-B99F-B2B231E3F015}"/>
            </c:ext>
          </c:extLst>
        </c:ser>
        <c:ser>
          <c:idx val="1"/>
          <c:order val="1"/>
          <c:tx>
            <c:strRef>
              <c:f>article_verification!$A$12</c:f>
              <c:strCache>
                <c:ptCount val="1"/>
                <c:pt idx="0">
                  <c:v>t = 1.524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article_verification!$A$15:$A$20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article_verification!$B$15:$B$20</c:f>
              <c:numCache>
                <c:formatCode>0.0</c:formatCode>
                <c:ptCount val="6"/>
                <c:pt idx="0">
                  <c:v>12.8423668584854</c:v>
                </c:pt>
                <c:pt idx="1">
                  <c:v>6.9931266100140999</c:v>
                </c:pt>
                <c:pt idx="2">
                  <c:v>4.5992599985319202</c:v>
                </c:pt>
                <c:pt idx="3">
                  <c:v>3.4263583001996301</c:v>
                </c:pt>
                <c:pt idx="4">
                  <c:v>2.73012364040894</c:v>
                </c:pt>
                <c:pt idx="5">
                  <c:v>2.2690529119505198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831-B99F-B2B231E3F015}"/>
            </c:ext>
          </c:extLst>
        </c:ser>
        <c:ser>
          <c:idx val="2"/>
          <c:order val="2"/>
          <c:tx>
            <c:strRef>
              <c:f>article_verification!$A$23</c:f>
              <c:strCache>
                <c:ptCount val="1"/>
                <c:pt idx="0">
                  <c:v>t = 2.032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article_verification!$A$26:$A$31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article_verification!$B$26:$B$31</c:f>
              <c:numCache>
                <c:formatCode>0.0</c:formatCode>
                <c:ptCount val="6"/>
                <c:pt idx="0">
                  <c:v>30.44116588</c:v>
                </c:pt>
                <c:pt idx="1">
                  <c:v>16.576299660832401</c:v>
                </c:pt>
                <c:pt idx="2">
                  <c:v>10.9019494969371</c:v>
                </c:pt>
                <c:pt idx="3">
                  <c:v>8.1217395197936604</c:v>
                </c:pt>
                <c:pt idx="4">
                  <c:v>6.4714047935697598</c:v>
                </c:pt>
                <c:pt idx="5">
                  <c:v>5.3784961261037703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12-4831-B99F-B2B231E3F015}"/>
            </c:ext>
          </c:extLst>
        </c:ser>
        <c:ser>
          <c:idx val="3"/>
          <c:order val="3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article_verification!$B$37:$B$42</c:f>
              <c:numCache>
                <c:formatCode>0.0</c:formatCode>
                <c:ptCount val="6"/>
                <c:pt idx="0">
                  <c:v>102.73893486788199</c:v>
                </c:pt>
                <c:pt idx="1">
                  <c:v>55.945012728074197</c:v>
                </c:pt>
                <c:pt idx="2">
                  <c:v>36.794079604819601</c:v>
                </c:pt>
                <c:pt idx="3">
                  <c:v>27.4108707249421</c:v>
                </c:pt>
                <c:pt idx="4">
                  <c:v>21.840991334268899</c:v>
                </c:pt>
                <c:pt idx="5">
                  <c:v>18.1524240267699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12-4831-B99F-B2B231E3F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4416358475602649"/>
          <c:y val="6.8841311243549613E-2"/>
          <c:w val="0.14161640945169504"/>
          <c:h val="0.1672646896549368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article_verification!$B$34</c:f>
              <c:strCache>
                <c:ptCount val="1"/>
                <c:pt idx="0">
                  <c:v>t = 3.048 (discrete)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article_verification!$E$37:$E$42</c:f>
              <c:numCache>
                <c:formatCode>General</c:formatCode>
                <c:ptCount val="6"/>
                <c:pt idx="0">
                  <c:v>94.643549969999995</c:v>
                </c:pt>
                <c:pt idx="1">
                  <c:v>53.382076929999997</c:v>
                </c:pt>
                <c:pt idx="2">
                  <c:v>35.141667810000001</c:v>
                </c:pt>
                <c:pt idx="3">
                  <c:v>24.242732889999999</c:v>
                </c:pt>
                <c:pt idx="4">
                  <c:v>20.063900010000001</c:v>
                </c:pt>
                <c:pt idx="5">
                  <c:v>14.828589190000001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A-4543-8643-8A6BC06A72A0}"/>
            </c:ext>
          </c:extLst>
        </c:ser>
        <c:ser>
          <c:idx val="3"/>
          <c:order val="1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article_verification!$B$37:$B$42</c:f>
              <c:numCache>
                <c:formatCode>0.0</c:formatCode>
                <c:ptCount val="6"/>
                <c:pt idx="0">
                  <c:v>102.73893486788199</c:v>
                </c:pt>
                <c:pt idx="1">
                  <c:v>55.945012728074197</c:v>
                </c:pt>
                <c:pt idx="2">
                  <c:v>36.794079604819601</c:v>
                </c:pt>
                <c:pt idx="3">
                  <c:v>27.4108707249421</c:v>
                </c:pt>
                <c:pt idx="4">
                  <c:v>21.840991334268899</c:v>
                </c:pt>
                <c:pt idx="5">
                  <c:v>18.1524240267699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A-4543-8643-8A6BC06A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4547679280227508"/>
          <c:y val="6.8841311243549599E-2"/>
          <c:w val="0.2242215621257358"/>
          <c:h val="0.2037234233357076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07709529068796"/>
          <c:y val="7.892044758911157E-2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article_verification!$B$4:$B$9</c:f>
              <c:numCache>
                <c:formatCode>0.0</c:formatCode>
                <c:ptCount val="6"/>
                <c:pt idx="0">
                  <c:v>3.8051457358475398</c:v>
                </c:pt>
                <c:pt idx="1">
                  <c:v>2.0720368595696499</c:v>
                </c:pt>
                <c:pt idx="2">
                  <c:v>1.3627436214488</c:v>
                </c:pt>
                <c:pt idx="3">
                  <c:v>1.0152170426940099</c:v>
                </c:pt>
                <c:pt idx="4">
                  <c:v>0.80892558967486305</c:v>
                </c:pt>
                <c:pt idx="5">
                  <c:v>0.67231198825882599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1-48EC-B553-7831DC099233}"/>
            </c:ext>
          </c:extLst>
        </c:ser>
        <c:ser>
          <c:idx val="3"/>
          <c:order val="1"/>
          <c:tx>
            <c:strRef>
              <c:f>article_verification!$B$1</c:f>
              <c:strCache>
                <c:ptCount val="1"/>
                <c:pt idx="0">
                  <c:v>t = 1.016 (discrete)</c:v>
                </c:pt>
              </c:strCache>
            </c:strRef>
          </c:tx>
          <c:spPr>
            <a:ln w="1587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75000"/>
                </a:schemeClr>
              </a:solidFill>
              <a:ln w="381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article_verification!$E$4:$E$9</c:f>
              <c:numCache>
                <c:formatCode>General</c:formatCode>
                <c:ptCount val="6"/>
                <c:pt idx="0">
                  <c:v>3.5079523799999999</c:v>
                </c:pt>
                <c:pt idx="1">
                  <c:v>1.9293114200000001</c:v>
                </c:pt>
                <c:pt idx="2">
                  <c:v>1.1924668599999999</c:v>
                </c:pt>
                <c:pt idx="3">
                  <c:v>0.85184291999999995</c:v>
                </c:pt>
                <c:pt idx="4">
                  <c:v>0.59752698000000004</c:v>
                </c:pt>
                <c:pt idx="5">
                  <c:v>0.48888727999999998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01-48EC-B553-7831DC09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4757856050059501"/>
          <c:y val="6.8841311243549613E-2"/>
          <c:w val="0.23820152100210173"/>
          <c:h val="0.2213113868623652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shear_ratio_study!$A$2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shear_ratio_study!$B$4:$B$9</c:f>
              <c:numCache>
                <c:formatCode>0.00</c:formatCode>
                <c:ptCount val="6"/>
                <c:pt idx="0">
                  <c:v>3.8051457358475398</c:v>
                </c:pt>
                <c:pt idx="1">
                  <c:v>2.0720368595381502</c:v>
                </c:pt>
                <c:pt idx="2">
                  <c:v>1.36274362146328</c:v>
                </c:pt>
                <c:pt idx="3">
                  <c:v>1.0152170427607501</c:v>
                </c:pt>
                <c:pt idx="4">
                  <c:v>0.80892558966892603</c:v>
                </c:pt>
                <c:pt idx="5">
                  <c:v>0.67231198825959704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A-47FD-A134-41E6ED519A5C}"/>
            </c:ext>
          </c:extLst>
        </c:ser>
        <c:ser>
          <c:idx val="1"/>
          <c:order val="1"/>
          <c:tx>
            <c:strRef>
              <c:f>shear_ratio_study!$A$11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shear_ratio_study!$A$13:$A$18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shear_ratio_study!$B$13:$B$18</c:f>
              <c:numCache>
                <c:formatCode>0.00</c:formatCode>
                <c:ptCount val="6"/>
                <c:pt idx="0">
                  <c:v>3.4600061212738802</c:v>
                </c:pt>
                <c:pt idx="1">
                  <c:v>2.0154054759972602</c:v>
                </c:pt>
                <c:pt idx="2">
                  <c:v>1.3469992189287401</c:v>
                </c:pt>
                <c:pt idx="3">
                  <c:v>1.00875029899985</c:v>
                </c:pt>
                <c:pt idx="4">
                  <c:v>0.80566011317541697</c:v>
                </c:pt>
                <c:pt idx="5">
                  <c:v>0.67043768734314502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DA-47FD-A134-41E6ED519A5C}"/>
            </c:ext>
          </c:extLst>
        </c:ser>
        <c:ser>
          <c:idx val="2"/>
          <c:order val="2"/>
          <c:tx>
            <c:strRef>
              <c:f>shear_ratio_study!$A$20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shear_ratio_study!$A$22:$A$27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shear_ratio_study!$B$22:$B$27</c:f>
              <c:numCache>
                <c:formatCode>0.00</c:formatCode>
                <c:ptCount val="6"/>
                <c:pt idx="0">
                  <c:v>2.8563442951865698</c:v>
                </c:pt>
                <c:pt idx="1">
                  <c:v>1.86921703518209</c:v>
                </c:pt>
                <c:pt idx="2">
                  <c:v>1.3024751182693499</c:v>
                </c:pt>
                <c:pt idx="3">
                  <c:v>0.98995342284552301</c:v>
                </c:pt>
                <c:pt idx="4">
                  <c:v>0.79605685785312097</c:v>
                </c:pt>
                <c:pt idx="5">
                  <c:v>0.66489140340726804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DA-47FD-A134-41E6ED519A5C}"/>
            </c:ext>
          </c:extLst>
        </c:ser>
        <c:ser>
          <c:idx val="3"/>
          <c:order val="3"/>
          <c:tx>
            <c:strRef>
              <c:f>shear_ratio_study!$A$29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shear_ratio_study!$A$31:$A$36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shear_ratio_study!$B$31:$B$36</c:f>
              <c:numCache>
                <c:formatCode>0.00</c:formatCode>
                <c:ptCount val="6"/>
                <c:pt idx="0">
                  <c:v>1.97813785285584</c:v>
                </c:pt>
                <c:pt idx="1">
                  <c:v>1.5117872742671099</c:v>
                </c:pt>
                <c:pt idx="2">
                  <c:v>1.16110892178152</c:v>
                </c:pt>
                <c:pt idx="3">
                  <c:v>0.92381463535619401</c:v>
                </c:pt>
                <c:pt idx="4">
                  <c:v>0.76061670223633504</c:v>
                </c:pt>
                <c:pt idx="5">
                  <c:v>0.64389873071261905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DA-47FD-A134-41E6ED519A5C}"/>
            </c:ext>
          </c:extLst>
        </c:ser>
        <c:ser>
          <c:idx val="4"/>
          <c:order val="4"/>
          <c:tx>
            <c:strRef>
              <c:f>shear_ratio_study!$A$38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shear_ratio_study!$A$40:$A$45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shear_ratio_study!$B$40:$B$45</c:f>
              <c:numCache>
                <c:formatCode>0.00</c:formatCode>
                <c:ptCount val="6"/>
                <c:pt idx="0">
                  <c:v>1.6990812901811601</c:v>
                </c:pt>
                <c:pt idx="1">
                  <c:v>1.35723705709562</c:v>
                </c:pt>
                <c:pt idx="2">
                  <c:v>1.0831611469234499</c:v>
                </c:pt>
                <c:pt idx="3">
                  <c:v>0.88252835663497797</c:v>
                </c:pt>
                <c:pt idx="4">
                  <c:v>0.73700467930983005</c:v>
                </c:pt>
                <c:pt idx="5">
                  <c:v>0.62938939930534799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DA-47FD-A134-41E6ED519A5C}"/>
            </c:ext>
          </c:extLst>
        </c:ser>
        <c:ser>
          <c:idx val="5"/>
          <c:order val="5"/>
          <c:tx>
            <c:strRef>
              <c:f>shear_ratio_study!$A$47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shear_ratio_study!$A$49:$A$54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shear_ratio_study!$B$49:$B$54</c:f>
              <c:numCache>
                <c:formatCode>0.00</c:formatCode>
                <c:ptCount val="6"/>
                <c:pt idx="0">
                  <c:v>1.4846702696110601</c:v>
                </c:pt>
                <c:pt idx="1">
                  <c:v>1.2257444946704099</c:v>
                </c:pt>
                <c:pt idx="2">
                  <c:v>1.00844039103768</c:v>
                </c:pt>
                <c:pt idx="3">
                  <c:v>0.83957173105266103</c:v>
                </c:pt>
                <c:pt idx="4">
                  <c:v>0.71115115595182399</c:v>
                </c:pt>
                <c:pt idx="5">
                  <c:v>0.61298940063852103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DA-47FD-A134-41E6ED519A5C}"/>
            </c:ext>
          </c:extLst>
        </c:ser>
        <c:ser>
          <c:idx val="6"/>
          <c:order val="6"/>
          <c:tx>
            <c:strRef>
              <c:f>shear_ratio_study!$A$56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shear_ratio_study!$A$58:$A$63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shear_ratio_study!$B$58:$B$63</c:f>
              <c:numCache>
                <c:formatCode>0.00</c:formatCode>
                <c:ptCount val="6"/>
                <c:pt idx="0">
                  <c:v>1.3168355179749001</c:v>
                </c:pt>
                <c:pt idx="1">
                  <c:v>1.11464818315745</c:v>
                </c:pt>
                <c:pt idx="2">
                  <c:v>0.93937281769941705</c:v>
                </c:pt>
                <c:pt idx="3">
                  <c:v>0.79693445884072001</c:v>
                </c:pt>
                <c:pt idx="4">
                  <c:v>0.68418438512434898</c:v>
                </c:pt>
                <c:pt idx="5">
                  <c:v>0.59530272659085604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DA-47FD-A134-41E6ED519A5C}"/>
            </c:ext>
          </c:extLst>
        </c:ser>
        <c:ser>
          <c:idx val="7"/>
          <c:order val="7"/>
          <c:tx>
            <c:strRef>
              <c:f>shear_ratio_study!$A$65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shear_ratio_study!$A$67:$A$72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shear_ratio_study!$B$67:$B$72</c:f>
              <c:numCache>
                <c:formatCode>0.00</c:formatCode>
                <c:ptCount val="6"/>
                <c:pt idx="0">
                  <c:v>1.18260880303153</c:v>
                </c:pt>
                <c:pt idx="1">
                  <c:v>1.0204857528451901</c:v>
                </c:pt>
                <c:pt idx="2">
                  <c:v>0.87670583034451599</c:v>
                </c:pt>
                <c:pt idx="3">
                  <c:v>0.75586565368031899</c:v>
                </c:pt>
                <c:pt idx="4">
                  <c:v>0.65699648786106501</c:v>
                </c:pt>
                <c:pt idx="5">
                  <c:v>0.57687273392924698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DA-47FD-A134-41E6ED51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Ny/Nx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shear_ratio_study!$D$2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shear_ratio_study!$D$4:$D$9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shear_ratio_study!$E$4:$E$9</c:f>
              <c:numCache>
                <c:formatCode>0.00</c:formatCode>
                <c:ptCount val="6"/>
                <c:pt idx="0">
                  <c:v>102.738934867886</c:v>
                </c:pt>
                <c:pt idx="1">
                  <c:v>55.945012872786897</c:v>
                </c:pt>
                <c:pt idx="2">
                  <c:v>36.794079525118001</c:v>
                </c:pt>
                <c:pt idx="3">
                  <c:v>27.410870722909898</c:v>
                </c:pt>
                <c:pt idx="4">
                  <c:v>21.840991328848901</c:v>
                </c:pt>
                <c:pt idx="5">
                  <c:v>18.152424029155402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6-434D-BFE2-BEEEB429D833}"/>
            </c:ext>
          </c:extLst>
        </c:ser>
        <c:ser>
          <c:idx val="1"/>
          <c:order val="1"/>
          <c:tx>
            <c:strRef>
              <c:f>shear_ratio_study!$D$11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shear_ratio_study!$D$13:$D$18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shear_ratio_study!$E$13:$E$18</c:f>
              <c:numCache>
                <c:formatCode>0.00</c:formatCode>
                <c:ptCount val="6"/>
                <c:pt idx="0">
                  <c:v>93.420165274385297</c:v>
                </c:pt>
                <c:pt idx="1">
                  <c:v>54.415950854668701</c:v>
                </c:pt>
                <c:pt idx="2">
                  <c:v>36.368979741973199</c:v>
                </c:pt>
                <c:pt idx="3">
                  <c:v>27.236263409090402</c:v>
                </c:pt>
                <c:pt idx="4">
                  <c:v>21.752826122530301</c:v>
                </c:pt>
                <c:pt idx="5">
                  <c:v>18.101817617749699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6-434D-BFE2-BEEEB429D833}"/>
            </c:ext>
          </c:extLst>
        </c:ser>
        <c:ser>
          <c:idx val="2"/>
          <c:order val="2"/>
          <c:tx>
            <c:strRef>
              <c:f>shear_ratio_study!$D$20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shear_ratio_study!$D$22:$D$27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shear_ratio_study!$E$22:$E$27</c:f>
              <c:numCache>
                <c:formatCode>0.00</c:formatCode>
                <c:ptCount val="6"/>
                <c:pt idx="0">
                  <c:v>77.121295970035206</c:v>
                </c:pt>
                <c:pt idx="1">
                  <c:v>50.4688602030418</c:v>
                </c:pt>
                <c:pt idx="2">
                  <c:v>35.166831150860098</c:v>
                </c:pt>
                <c:pt idx="3">
                  <c:v>26.728742751436201</c:v>
                </c:pt>
                <c:pt idx="4">
                  <c:v>21.4935367691705</c:v>
                </c:pt>
                <c:pt idx="5">
                  <c:v>17.9520725405884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26-434D-BFE2-BEEEB429D833}"/>
            </c:ext>
          </c:extLst>
        </c:ser>
        <c:ser>
          <c:idx val="3"/>
          <c:order val="3"/>
          <c:tx>
            <c:strRef>
              <c:f>shear_ratio_study!$D$29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shear_ratio_study!$D$31:$D$36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shear_ratio_study!$E$31:$E$36</c:f>
              <c:numCache>
                <c:formatCode>0.00</c:formatCode>
                <c:ptCount val="6"/>
                <c:pt idx="0">
                  <c:v>53.409722027111698</c:v>
                </c:pt>
                <c:pt idx="1">
                  <c:v>40.818256776181798</c:v>
                </c:pt>
                <c:pt idx="2">
                  <c:v>31.3499413366299</c:v>
                </c:pt>
                <c:pt idx="3">
                  <c:v>24.942999194716101</c:v>
                </c:pt>
                <c:pt idx="4">
                  <c:v>20.536653843599701</c:v>
                </c:pt>
                <c:pt idx="5">
                  <c:v>17.385268200684301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26-434D-BFE2-BEEEB429D833}"/>
            </c:ext>
          </c:extLst>
        </c:ser>
        <c:ser>
          <c:idx val="4"/>
          <c:order val="4"/>
          <c:tx>
            <c:strRef>
              <c:f>shear_ratio_study!$D$38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shear_ratio_study!$D$40:$D$45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shear_ratio_study!$E$40:$E$45</c:f>
              <c:numCache>
                <c:formatCode>0.00</c:formatCode>
                <c:ptCount val="6"/>
                <c:pt idx="0">
                  <c:v>45.875194834896803</c:v>
                </c:pt>
                <c:pt idx="1">
                  <c:v>36.645399998342398</c:v>
                </c:pt>
                <c:pt idx="2">
                  <c:v>29.245355536993099</c:v>
                </c:pt>
                <c:pt idx="3">
                  <c:v>23.828266754290699</c:v>
                </c:pt>
                <c:pt idx="4">
                  <c:v>19.899127672244401</c:v>
                </c:pt>
                <c:pt idx="5">
                  <c:v>16.993514074534399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26-434D-BFE2-BEEEB429D833}"/>
            </c:ext>
          </c:extLst>
        </c:ser>
        <c:ser>
          <c:idx val="5"/>
          <c:order val="5"/>
          <c:tx>
            <c:strRef>
              <c:f>shear_ratio_study!$D$47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shear_ratio_study!$D$49:$D$54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shear_ratio_study!$E$49:$E$54</c:f>
              <c:numCache>
                <c:formatCode>0.00</c:formatCode>
                <c:ptCount val="6"/>
                <c:pt idx="0">
                  <c:v>40.086106941930801</c:v>
                </c:pt>
                <c:pt idx="1">
                  <c:v>33.095102802654502</c:v>
                </c:pt>
                <c:pt idx="2">
                  <c:v>27.2278915587402</c:v>
                </c:pt>
                <c:pt idx="3">
                  <c:v>22.668444800470301</c:v>
                </c:pt>
                <c:pt idx="4">
                  <c:v>19.2010816188338</c:v>
                </c:pt>
                <c:pt idx="5">
                  <c:v>16.550716519079799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26-434D-BFE2-BEEEB429D833}"/>
            </c:ext>
          </c:extLst>
        </c:ser>
        <c:ser>
          <c:idx val="6"/>
          <c:order val="6"/>
          <c:tx>
            <c:strRef>
              <c:f>shear_ratio_study!$D$56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shear_ratio_study!$D$58:$D$63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shear_ratio_study!$E$58:$E$63</c:f>
              <c:numCache>
                <c:formatCode>0.00</c:formatCode>
                <c:ptCount val="6"/>
                <c:pt idx="0">
                  <c:v>35.554560119060703</c:v>
                </c:pt>
                <c:pt idx="1">
                  <c:v>30.095502082772999</c:v>
                </c:pt>
                <c:pt idx="2">
                  <c:v>25.363071054676901</c:v>
                </c:pt>
                <c:pt idx="3">
                  <c:v>21.5172322672814</c:v>
                </c:pt>
                <c:pt idx="4">
                  <c:v>18.472980584497002</c:v>
                </c:pt>
                <c:pt idx="5">
                  <c:v>16.073173329844401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26-434D-BFE2-BEEEB429D833}"/>
            </c:ext>
          </c:extLst>
        </c:ser>
        <c:ser>
          <c:idx val="7"/>
          <c:order val="7"/>
          <c:tx>
            <c:strRef>
              <c:f>shear_ratio_study!$D$65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shear_ratio_study!$D$67:$D$72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shear_ratio_study!$E$67:$E$72</c:f>
              <c:numCache>
                <c:formatCode>0.00</c:formatCode>
                <c:ptCount val="6"/>
                <c:pt idx="0">
                  <c:v>31.930439706561</c:v>
                </c:pt>
                <c:pt idx="1">
                  <c:v>27.553116225075701</c:v>
                </c:pt>
                <c:pt idx="2">
                  <c:v>23.671057462885901</c:v>
                </c:pt>
                <c:pt idx="3">
                  <c:v>20.4083732547798</c:v>
                </c:pt>
                <c:pt idx="4">
                  <c:v>17.738906118223699</c:v>
                </c:pt>
                <c:pt idx="5">
                  <c:v>15.5755670218243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26-434D-BFE2-BEEEB429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16392</xdr:colOff>
      <xdr:row>3</xdr:row>
      <xdr:rowOff>146650</xdr:rowOff>
    </xdr:from>
    <xdr:to>
      <xdr:col>21</xdr:col>
      <xdr:colOff>274840</xdr:colOff>
      <xdr:row>26</xdr:row>
      <xdr:rowOff>151014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763F0CD-A34A-D046-D852-621A490BB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6309" y="690114"/>
          <a:ext cx="7090569" cy="4170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526211</xdr:colOff>
      <xdr:row>1</xdr:row>
      <xdr:rowOff>155276</xdr:rowOff>
    </xdr:from>
    <xdr:to>
      <xdr:col>25</xdr:col>
      <xdr:colOff>15864</xdr:colOff>
      <xdr:row>39</xdr:row>
      <xdr:rowOff>111302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90748-B953-F403-56BE-3B8DB600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9455" y="337952"/>
          <a:ext cx="10632952" cy="6897754"/>
        </a:xfrm>
        <a:prstGeom prst="rect">
          <a:avLst/>
        </a:prstGeom>
      </xdr:spPr>
    </xdr:pic>
    <xdr:clientData/>
  </xdr:twoCellAnchor>
  <xdr:twoCellAnchor>
    <xdr:from>
      <xdr:col>10</xdr:col>
      <xdr:colOff>21563</xdr:colOff>
      <xdr:row>0</xdr:row>
      <xdr:rowOff>25879</xdr:rowOff>
    </xdr:from>
    <xdr:to>
      <xdr:col>22</xdr:col>
      <xdr:colOff>491706</xdr:colOff>
      <xdr:row>32</xdr:row>
      <xdr:rowOff>34506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D1EE18-49B1-188E-1CE4-E01B2B8F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59721</xdr:colOff>
      <xdr:row>12</xdr:row>
      <xdr:rowOff>165893</xdr:rowOff>
    </xdr:from>
    <xdr:to>
      <xdr:col>14</xdr:col>
      <xdr:colOff>311878</xdr:colOff>
      <xdr:row>17</xdr:row>
      <xdr:rowOff>59721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6CCEAC6A-50F0-F451-72A3-F52A9B886E17}"/>
            </a:ext>
          </a:extLst>
        </xdr:cNvPr>
        <xdr:cNvSpPr/>
      </xdr:nvSpPr>
      <xdr:spPr>
        <a:xfrm>
          <a:off x="7438624" y="2315861"/>
          <a:ext cx="875913" cy="78964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14</xdr:col>
      <xdr:colOff>265428</xdr:colOff>
      <xdr:row>11</xdr:row>
      <xdr:rowOff>46450</xdr:rowOff>
    </xdr:from>
    <xdr:ext cx="1194943" cy="436786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B7AE969-7D83-F98D-146C-E9514D524515}"/>
            </a:ext>
          </a:extLst>
        </xdr:cNvPr>
        <xdr:cNvSpPr txBox="1"/>
      </xdr:nvSpPr>
      <xdr:spPr>
        <a:xfrm>
          <a:off x="8268087" y="2017254"/>
          <a:ext cx="119494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aseline="0"/>
            <a:t>319.5 against 330</a:t>
          </a:r>
        </a:p>
        <a:p>
          <a:r>
            <a:rPr lang="pt-BR" sz="1100"/>
            <a:t>Max error</a:t>
          </a:r>
          <a:r>
            <a:rPr lang="pt-BR" sz="1100" baseline="0"/>
            <a:t> = 3.2</a:t>
          </a:r>
          <a:r>
            <a:rPr lang="pt-BR" sz="1100"/>
            <a:t>%</a:t>
          </a:r>
        </a:p>
      </xdr:txBody>
    </xdr:sp>
    <xdr:clientData/>
  </xdr:oneCellAnchor>
  <xdr:twoCellAnchor>
    <xdr:from>
      <xdr:col>1</xdr:col>
      <xdr:colOff>1132137</xdr:colOff>
      <xdr:row>52</xdr:row>
      <xdr:rowOff>147156</xdr:rowOff>
    </xdr:from>
    <xdr:to>
      <xdr:col>9</xdr:col>
      <xdr:colOff>490670</xdr:colOff>
      <xdr:row>84</xdr:row>
      <xdr:rowOff>155781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686492F-10F2-41CD-96D3-F73FDAD8C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405948</xdr:colOff>
      <xdr:row>51</xdr:row>
      <xdr:rowOff>182677</xdr:rowOff>
    </xdr:from>
    <xdr:to>
      <xdr:col>25</xdr:col>
      <xdr:colOff>255172</xdr:colOff>
      <xdr:row>84</xdr:row>
      <xdr:rowOff>8624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8EF21D-AFA9-4B8F-AF7C-17A7604AE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314612</xdr:colOff>
      <xdr:row>52</xdr:row>
      <xdr:rowOff>40594</xdr:rowOff>
    </xdr:from>
    <xdr:to>
      <xdr:col>39</xdr:col>
      <xdr:colOff>163836</xdr:colOff>
      <xdr:row>85</xdr:row>
      <xdr:rowOff>121785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7B9BCFA-589B-4674-B9E3-F84876222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</xdr:col>
      <xdr:colOff>1477742</xdr:colOff>
      <xdr:row>67</xdr:row>
      <xdr:rowOff>45008</xdr:rowOff>
    </xdr:from>
    <xdr:ext cx="1019190" cy="280205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B1DFF3B-EC38-036E-E070-25E09CB3F21D}"/>
            </a:ext>
          </a:extLst>
        </xdr:cNvPr>
        <xdr:cNvSpPr txBox="1"/>
      </xdr:nvSpPr>
      <xdr:spPr>
        <a:xfrm>
          <a:off x="4485735" y="12106986"/>
          <a:ext cx="101919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 b="1">
              <a:solidFill>
                <a:srgbClr val="FF0000"/>
              </a:solidFill>
            </a:rPr>
            <a:t>error of 3.2%</a:t>
          </a: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0.25665</cdr:x>
      <cdr:y>0.42694</cdr:y>
    </cdr:from>
    <cdr:to>
      <cdr:x>0.33598</cdr:x>
      <cdr:y>0.52575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6CCEAC6A-50F0-F451-72A3-F52A9B886E17}"/>
            </a:ext>
          </a:extLst>
        </cdr:cNvPr>
        <cdr:cNvSpPr/>
      </cdr:nvSpPr>
      <cdr:spPr>
        <a:xfrm xmlns:a="http://schemas.openxmlformats.org/drawingml/2006/main">
          <a:off x="2031979" y="2463272"/>
          <a:ext cx="628097" cy="57009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81951</xdr:colOff>
      <xdr:row>0</xdr:row>
      <xdr:rowOff>142335</xdr:rowOff>
    </xdr:from>
    <xdr:to>
      <xdr:col>15</xdr:col>
      <xdr:colOff>306238</xdr:colOff>
      <xdr:row>15</xdr:row>
      <xdr:rowOff>168214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559683-3C3F-C25D-01CE-A47A86131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215660</xdr:colOff>
      <xdr:row>19</xdr:row>
      <xdr:rowOff>34505</xdr:rowOff>
    </xdr:from>
    <xdr:to>
      <xdr:col>15</xdr:col>
      <xdr:colOff>439947</xdr:colOff>
      <xdr:row>34</xdr:row>
      <xdr:rowOff>60385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FF961A-01A0-4C4C-9C05-86F8F6175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513045</xdr:colOff>
      <xdr:row>16</xdr:row>
      <xdr:rowOff>5492</xdr:rowOff>
    </xdr:from>
    <xdr:to>
      <xdr:col>18</xdr:col>
      <xdr:colOff>110649</xdr:colOff>
      <xdr:row>19</xdr:row>
      <xdr:rowOff>140785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C23FBE4-3DE8-9D05-784B-D9EF4BED6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1472" y="2911232"/>
          <a:ext cx="3329664" cy="680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9918-8F97-469B-B85F-9CAF676E3B72}">
  <dimension ref="A1:F30"/>
  <sheetViews>
    <sheetView tabSelected="1" workbookViewId="0">
      <selection activeCell="G16" sqref="G16"/>
    </sheetView>
  </sheetViews>
  <sheetFormatPr defaultRowHeight="14.3" x14ac:dyDescent="0.25"/>
  <cols>
    <col min="5" max="5" width="12.5" bestFit="1" customWidth="1"/>
  </cols>
  <sheetData>
    <row r="1" spans="1:6" x14ac:dyDescent="0.25">
      <c r="B1" t="s">
        <v>51</v>
      </c>
    </row>
    <row r="2" spans="1:6" x14ac:dyDescent="0.25">
      <c r="B2" t="s">
        <v>52</v>
      </c>
    </row>
    <row r="4" spans="1:6" x14ac:dyDescent="0.25">
      <c r="A4" s="6"/>
      <c r="B4" s="6"/>
      <c r="C4" s="6"/>
      <c r="D4" s="6"/>
      <c r="E4" s="6"/>
      <c r="F4" s="6"/>
    </row>
    <row r="5" spans="1:6" x14ac:dyDescent="0.25">
      <c r="A5" s="8" t="s">
        <v>53</v>
      </c>
      <c r="B5" s="8" t="s">
        <v>2</v>
      </c>
      <c r="C5" s="9" t="s">
        <v>54</v>
      </c>
      <c r="D5" s="9" t="s">
        <v>55</v>
      </c>
      <c r="E5" s="8" t="s">
        <v>56</v>
      </c>
      <c r="F5" s="8" t="s">
        <v>57</v>
      </c>
    </row>
    <row r="6" spans="1:6" x14ac:dyDescent="0.25">
      <c r="A6" s="7">
        <v>1.016</v>
      </c>
      <c r="B6" s="8">
        <v>0</v>
      </c>
      <c r="C6" s="9">
        <v>5.0000000000234597E-5</v>
      </c>
      <c r="D6" s="9">
        <v>-0.999999999999998</v>
      </c>
      <c r="E6" s="10">
        <v>-3.8051457358475398</v>
      </c>
      <c r="F6" s="8">
        <v>9</v>
      </c>
    </row>
    <row r="7" spans="1:6" x14ac:dyDescent="0.25">
      <c r="A7" s="7"/>
      <c r="B7" s="8">
        <v>0.5</v>
      </c>
      <c r="C7" s="9">
        <v>-0.47913233359219798</v>
      </c>
      <c r="D7" s="9">
        <v>-4.1835332815604101E-2</v>
      </c>
      <c r="E7" s="10">
        <v>-2.0720368588006499</v>
      </c>
      <c r="F7" s="8">
        <v>44</v>
      </c>
    </row>
    <row r="8" spans="1:6" x14ac:dyDescent="0.25">
      <c r="A8" s="7"/>
      <c r="B8" s="8">
        <v>1</v>
      </c>
      <c r="C8" s="9">
        <v>-0.74205514036764897</v>
      </c>
      <c r="D8" s="9">
        <v>0.484010280735298</v>
      </c>
      <c r="E8" s="10">
        <v>-1.36274362145655</v>
      </c>
      <c r="F8" s="8">
        <v>55</v>
      </c>
    </row>
    <row r="9" spans="1:6" x14ac:dyDescent="0.25">
      <c r="A9" s="7"/>
      <c r="B9" s="8">
        <v>1.5</v>
      </c>
      <c r="C9" s="9">
        <v>-0.87087837929469902</v>
      </c>
      <c r="D9" s="9">
        <v>0.74165675858939994</v>
      </c>
      <c r="E9" s="10">
        <v>-1.01521704281647</v>
      </c>
      <c r="F9" s="8">
        <v>43</v>
      </c>
    </row>
    <row r="10" spans="1:6" x14ac:dyDescent="0.25">
      <c r="A10" s="7"/>
      <c r="B10" s="8">
        <v>2</v>
      </c>
      <c r="C10" s="9">
        <v>-0.947346669793526</v>
      </c>
      <c r="D10" s="9">
        <v>0.894593339587053</v>
      </c>
      <c r="E10" s="10">
        <v>-0.80892558968183903</v>
      </c>
      <c r="F10" s="8">
        <v>48</v>
      </c>
    </row>
    <row r="11" spans="1:6" x14ac:dyDescent="0.25">
      <c r="A11" s="7"/>
      <c r="B11" s="8">
        <v>2.5</v>
      </c>
      <c r="C11" s="9">
        <v>-0.99798695751447897</v>
      </c>
      <c r="D11" s="9">
        <v>0.99587391502895795</v>
      </c>
      <c r="E11" s="10">
        <v>-0.67231198825938299</v>
      </c>
      <c r="F11" s="8">
        <v>47</v>
      </c>
    </row>
    <row r="12" spans="1:6" x14ac:dyDescent="0.25">
      <c r="A12" s="7">
        <v>1.524</v>
      </c>
      <c r="B12" s="8">
        <v>0</v>
      </c>
      <c r="C12" s="9">
        <v>5.0000000000418999E-5</v>
      </c>
      <c r="D12" s="9">
        <v>-0.999999999999998</v>
      </c>
      <c r="E12" s="10">
        <v>-12.8423668584854</v>
      </c>
      <c r="F12" s="8">
        <v>6</v>
      </c>
    </row>
    <row r="13" spans="1:6" x14ac:dyDescent="0.25">
      <c r="A13" s="7"/>
      <c r="B13" s="8">
        <v>0.5</v>
      </c>
      <c r="C13" s="9">
        <v>-0.47913165808486102</v>
      </c>
      <c r="D13" s="9">
        <v>-4.1836683830281003E-2</v>
      </c>
      <c r="E13" s="10">
        <v>-6.9931266099889404</v>
      </c>
      <c r="F13" s="8">
        <v>50</v>
      </c>
    </row>
    <row r="14" spans="1:6" x14ac:dyDescent="0.25">
      <c r="A14" s="7"/>
      <c r="B14" s="8">
        <v>1</v>
      </c>
      <c r="C14" s="9">
        <v>-0.74205534113545002</v>
      </c>
      <c r="D14" s="9">
        <v>0.484010682270891</v>
      </c>
      <c r="E14" s="10">
        <v>-4.5992600260486904</v>
      </c>
      <c r="F14" s="8">
        <v>50</v>
      </c>
    </row>
    <row r="15" spans="1:6" x14ac:dyDescent="0.25">
      <c r="A15" s="7"/>
      <c r="B15" s="8">
        <v>1.5</v>
      </c>
      <c r="C15" s="9">
        <v>-0.87087797974455206</v>
      </c>
      <c r="D15" s="9">
        <v>0.74165595948909901</v>
      </c>
      <c r="E15" s="10">
        <v>-3.4263583043562198</v>
      </c>
      <c r="F15" s="8">
        <v>52</v>
      </c>
    </row>
    <row r="16" spans="1:6" x14ac:dyDescent="0.25">
      <c r="A16" s="7"/>
      <c r="B16" s="8">
        <v>2</v>
      </c>
      <c r="C16" s="9">
        <v>-0.94734640617969301</v>
      </c>
      <c r="D16" s="9">
        <v>0.89459281235938803</v>
      </c>
      <c r="E16" s="10">
        <v>-2.7301236404857998</v>
      </c>
      <c r="F16" s="8">
        <v>46</v>
      </c>
    </row>
    <row r="17" spans="1:6" x14ac:dyDescent="0.25">
      <c r="A17" s="7"/>
      <c r="B17" s="8">
        <v>2.5</v>
      </c>
      <c r="C17" s="9">
        <v>-0.99798688814339997</v>
      </c>
      <c r="D17" s="9">
        <v>0.99587377628680096</v>
      </c>
      <c r="E17" s="10">
        <v>-2.26905291199777</v>
      </c>
      <c r="F17" s="8">
        <v>35</v>
      </c>
    </row>
    <row r="18" spans="1:6" x14ac:dyDescent="0.25">
      <c r="A18" s="7">
        <v>2.032</v>
      </c>
      <c r="B18" s="8">
        <v>0</v>
      </c>
      <c r="C18" s="9">
        <v>4.9999999998434997E-5</v>
      </c>
      <c r="D18" s="9">
        <v>-0.999999999999998</v>
      </c>
      <c r="E18" s="10">
        <v>-30.441165886780599</v>
      </c>
      <c r="F18" s="8">
        <v>6</v>
      </c>
    </row>
    <row r="19" spans="1:6" x14ac:dyDescent="0.25">
      <c r="A19" s="7"/>
      <c r="B19" s="8">
        <v>0.5</v>
      </c>
      <c r="C19" s="9">
        <v>-0.47913158805508399</v>
      </c>
      <c r="D19" s="9">
        <v>-4.1836823889845401E-2</v>
      </c>
      <c r="E19" s="10">
        <v>-16.576300415339301</v>
      </c>
      <c r="F19" s="8">
        <v>58</v>
      </c>
    </row>
    <row r="20" spans="1:6" x14ac:dyDescent="0.25">
      <c r="A20" s="7"/>
      <c r="B20" s="8">
        <v>1</v>
      </c>
      <c r="C20" s="9">
        <v>-0.742055284810055</v>
      </c>
      <c r="D20" s="9">
        <v>0.48401056962012401</v>
      </c>
      <c r="E20" s="10">
        <v>-10.9019494969431</v>
      </c>
      <c r="F20" s="8">
        <v>79</v>
      </c>
    </row>
    <row r="21" spans="1:6" x14ac:dyDescent="0.25">
      <c r="A21" s="7"/>
      <c r="B21" s="8">
        <v>1.5</v>
      </c>
      <c r="C21" s="9">
        <v>-0.87087769319643005</v>
      </c>
      <c r="D21" s="9">
        <v>0.74165538639287698</v>
      </c>
      <c r="E21" s="10">
        <v>-8.1217395165769695</v>
      </c>
      <c r="F21" s="8">
        <v>52</v>
      </c>
    </row>
    <row r="22" spans="1:6" x14ac:dyDescent="0.25">
      <c r="A22" s="7"/>
      <c r="B22" s="8">
        <v>2</v>
      </c>
      <c r="C22" s="9">
        <v>-0.94734670742802196</v>
      </c>
      <c r="D22" s="9">
        <v>0.89459341485606703</v>
      </c>
      <c r="E22" s="10">
        <v>-6.4714047934906302</v>
      </c>
      <c r="F22" s="8">
        <v>47</v>
      </c>
    </row>
    <row r="23" spans="1:6" x14ac:dyDescent="0.25">
      <c r="A23" s="7"/>
      <c r="B23" s="8">
        <v>2.5</v>
      </c>
      <c r="C23" s="9">
        <v>-0.99798709067145996</v>
      </c>
      <c r="D23" s="9">
        <v>0.99587418134293504</v>
      </c>
      <c r="E23" s="10">
        <v>-5.3784961261883604</v>
      </c>
      <c r="F23" s="8">
        <v>44</v>
      </c>
    </row>
    <row r="24" spans="1:6" x14ac:dyDescent="0.25">
      <c r="A24" s="7">
        <v>3.048</v>
      </c>
      <c r="B24" s="8">
        <v>0</v>
      </c>
      <c r="C24" s="9">
        <v>4.9999999968861702E-5</v>
      </c>
      <c r="D24" s="9">
        <v>-1</v>
      </c>
      <c r="E24" s="10">
        <v>-102.738934867884</v>
      </c>
      <c r="F24" s="8">
        <v>6</v>
      </c>
    </row>
    <row r="25" spans="1:6" x14ac:dyDescent="0.25">
      <c r="A25" s="7"/>
      <c r="B25" s="8">
        <v>0.5</v>
      </c>
      <c r="C25" s="9">
        <v>-0.47913166123825801</v>
      </c>
      <c r="D25" s="9">
        <v>-4.1836677524023203E-2</v>
      </c>
      <c r="E25" s="10">
        <v>-55.945012797327202</v>
      </c>
      <c r="F25" s="8">
        <v>55</v>
      </c>
    </row>
    <row r="26" spans="1:6" x14ac:dyDescent="0.25">
      <c r="A26" s="7"/>
      <c r="B26" s="8">
        <v>1</v>
      </c>
      <c r="C26" s="9">
        <v>-0.74205528265109799</v>
      </c>
      <c r="D26" s="9">
        <v>0.48401056539334197</v>
      </c>
      <c r="E26" s="10">
        <v>-36.794079525528304</v>
      </c>
      <c r="F26" s="8">
        <v>79</v>
      </c>
    </row>
    <row r="27" spans="1:6" x14ac:dyDescent="0.25">
      <c r="A27" s="7"/>
      <c r="B27" s="8">
        <v>1.5</v>
      </c>
      <c r="C27" s="9">
        <v>-0.87087769134662796</v>
      </c>
      <c r="D27" s="9">
        <v>0.74165538269318299</v>
      </c>
      <c r="E27" s="10">
        <v>-27.4108708522303</v>
      </c>
      <c r="F27" s="8">
        <v>51</v>
      </c>
    </row>
    <row r="28" spans="1:6" x14ac:dyDescent="0.25">
      <c r="A28" s="7"/>
      <c r="B28" s="8">
        <v>2</v>
      </c>
      <c r="C28" s="9">
        <v>-0.94734672787860597</v>
      </c>
      <c r="D28" s="9">
        <v>0.89459345575695404</v>
      </c>
      <c r="E28" s="10">
        <v>-21.840991317479599</v>
      </c>
      <c r="F28" s="8">
        <v>50</v>
      </c>
    </row>
    <row r="29" spans="1:6" x14ac:dyDescent="0.25">
      <c r="A29" s="7"/>
      <c r="B29" s="8">
        <v>2.5</v>
      </c>
      <c r="C29" s="9">
        <v>-0.99798701868376705</v>
      </c>
      <c r="D29" s="9">
        <v>0.99587403736817603</v>
      </c>
      <c r="E29" s="10">
        <v>-18.152424024266399</v>
      </c>
      <c r="F29" s="8">
        <v>41</v>
      </c>
    </row>
    <row r="30" spans="1:6" x14ac:dyDescent="0.25">
      <c r="E30" t="s">
        <v>58</v>
      </c>
      <c r="F30">
        <f>SUM(F6:F29)</f>
        <v>1053</v>
      </c>
    </row>
  </sheetData>
  <mergeCells count="4">
    <mergeCell ref="A6:A11"/>
    <mergeCell ref="A12:A17"/>
    <mergeCell ref="A18:A23"/>
    <mergeCell ref="A24:A2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8029-BC16-4C1F-924A-45DA5A5A793C}">
  <dimension ref="A1:I63"/>
  <sheetViews>
    <sheetView zoomScale="70" zoomScaleNormal="70" workbookViewId="0">
      <selection activeCell="D91" sqref="D91"/>
    </sheetView>
  </sheetViews>
  <sheetFormatPr defaultRowHeight="14.3" x14ac:dyDescent="0.25"/>
  <cols>
    <col min="1" max="1" width="10.375" bestFit="1" customWidth="1"/>
    <col min="2" max="2" width="16.875" bestFit="1" customWidth="1"/>
    <col min="3" max="3" width="16.375" customWidth="1"/>
    <col min="4" max="4" width="38.75" customWidth="1"/>
    <col min="5" max="5" width="9" customWidth="1"/>
    <col min="6" max="6" width="15.875" bestFit="1" customWidth="1"/>
    <col min="7" max="7" width="9" customWidth="1"/>
  </cols>
  <sheetData>
    <row r="1" spans="1:9" x14ac:dyDescent="0.25">
      <c r="A1" t="s">
        <v>0</v>
      </c>
      <c r="B1" t="s">
        <v>44</v>
      </c>
      <c r="I1" t="s">
        <v>8</v>
      </c>
    </row>
    <row r="2" spans="1:9" x14ac:dyDescent="0.25">
      <c r="A2" t="s">
        <v>1</v>
      </c>
      <c r="D2" t="s">
        <v>20</v>
      </c>
    </row>
    <row r="3" spans="1:9" x14ac:dyDescent="0.25">
      <c r="A3" t="s">
        <v>2</v>
      </c>
      <c r="B3" t="s">
        <v>6</v>
      </c>
      <c r="C3" t="s">
        <v>7</v>
      </c>
      <c r="D3" t="s">
        <v>19</v>
      </c>
      <c r="E3" t="s">
        <v>6</v>
      </c>
      <c r="F3" t="s">
        <v>45</v>
      </c>
    </row>
    <row r="4" spans="1:9" x14ac:dyDescent="0.25">
      <c r="A4" s="1">
        <v>0</v>
      </c>
      <c r="B4" s="1">
        <v>3.8051457358475398</v>
      </c>
      <c r="C4" s="1">
        <f>B4*5.71015</f>
        <v>21.727952923549829</v>
      </c>
      <c r="D4" t="s">
        <v>21</v>
      </c>
      <c r="E4">
        <v>3.5079523799999999</v>
      </c>
      <c r="F4" s="4">
        <f t="shared" ref="F4:F9" si="0">(B4-E4)/B4</f>
        <v>7.8103015358318331E-2</v>
      </c>
    </row>
    <row r="5" spans="1:9" x14ac:dyDescent="0.25">
      <c r="A5" s="1">
        <v>0.5</v>
      </c>
      <c r="B5" s="1">
        <v>2.0720368595696499</v>
      </c>
      <c r="C5" s="1">
        <f t="shared" ref="C5:C42" si="1">B5*5.71015</f>
        <v>11.831641273671636</v>
      </c>
      <c r="D5" t="s">
        <v>22</v>
      </c>
      <c r="E5">
        <v>1.9293114200000001</v>
      </c>
      <c r="F5" s="4">
        <f t="shared" si="0"/>
        <v>6.8881708793198312E-2</v>
      </c>
    </row>
    <row r="6" spans="1:9" x14ac:dyDescent="0.25">
      <c r="A6" s="1">
        <v>1</v>
      </c>
      <c r="B6" s="1">
        <v>1.3627436214488</v>
      </c>
      <c r="C6" s="1">
        <f t="shared" si="1"/>
        <v>7.7814704900158649</v>
      </c>
      <c r="D6" t="s">
        <v>23</v>
      </c>
      <c r="E6">
        <v>1.1924668599999999</v>
      </c>
      <c r="F6" s="4">
        <f t="shared" si="0"/>
        <v>0.12495142796395589</v>
      </c>
    </row>
    <row r="7" spans="1:9" x14ac:dyDescent="0.25">
      <c r="A7" s="1">
        <v>1.5</v>
      </c>
      <c r="B7" s="1">
        <v>1.0152170426940099</v>
      </c>
      <c r="C7" s="1">
        <f t="shared" si="1"/>
        <v>5.7970415963392004</v>
      </c>
      <c r="D7" t="s">
        <v>23</v>
      </c>
      <c r="E7">
        <v>0.85184291999999995</v>
      </c>
      <c r="F7" s="4">
        <f t="shared" si="0"/>
        <v>0.16092531530053472</v>
      </c>
    </row>
    <row r="8" spans="1:9" x14ac:dyDescent="0.25">
      <c r="A8" s="1">
        <v>2</v>
      </c>
      <c r="B8" s="1">
        <v>0.80892558967486305</v>
      </c>
      <c r="C8" s="1">
        <f t="shared" si="1"/>
        <v>4.6190864558819191</v>
      </c>
      <c r="D8" t="s">
        <v>24</v>
      </c>
      <c r="E8">
        <v>0.59752698000000004</v>
      </c>
      <c r="F8" s="4">
        <f t="shared" si="0"/>
        <v>0.26133257789487396</v>
      </c>
    </row>
    <row r="9" spans="1:9" x14ac:dyDescent="0.25">
      <c r="A9" s="1">
        <v>2.5</v>
      </c>
      <c r="B9" s="1">
        <v>0.67231198825882599</v>
      </c>
      <c r="C9" s="1">
        <f t="shared" si="1"/>
        <v>3.8390022997561348</v>
      </c>
      <c r="D9" t="s">
        <v>24</v>
      </c>
      <c r="E9">
        <v>0.48888727999999998</v>
      </c>
      <c r="F9" s="4">
        <f t="shared" si="0"/>
        <v>0.27282677010395856</v>
      </c>
    </row>
    <row r="10" spans="1:9" x14ac:dyDescent="0.25">
      <c r="B10" s="1"/>
      <c r="C10" s="1"/>
    </row>
    <row r="11" spans="1:9" x14ac:dyDescent="0.25">
      <c r="B11" s="1"/>
      <c r="C11" s="1"/>
    </row>
    <row r="12" spans="1:9" x14ac:dyDescent="0.25">
      <c r="A12" t="s">
        <v>3</v>
      </c>
      <c r="B12" s="1"/>
      <c r="C12" s="1"/>
    </row>
    <row r="13" spans="1:9" x14ac:dyDescent="0.25">
      <c r="A13" t="s">
        <v>1</v>
      </c>
      <c r="B13" s="1"/>
      <c r="C13" s="1"/>
      <c r="D13" t="s">
        <v>20</v>
      </c>
    </row>
    <row r="14" spans="1:9" x14ac:dyDescent="0.25">
      <c r="A14" t="s">
        <v>2</v>
      </c>
      <c r="B14" t="s">
        <v>6</v>
      </c>
      <c r="C14" t="s">
        <v>7</v>
      </c>
      <c r="D14" t="s">
        <v>19</v>
      </c>
      <c r="E14" t="s">
        <v>6</v>
      </c>
      <c r="F14" t="s">
        <v>45</v>
      </c>
    </row>
    <row r="15" spans="1:9" x14ac:dyDescent="0.25">
      <c r="A15" s="1">
        <v>0</v>
      </c>
      <c r="B15" s="1">
        <v>12.8423668584854</v>
      </c>
      <c r="C15" s="1">
        <f t="shared" si="1"/>
        <v>73.331841116980399</v>
      </c>
      <c r="D15" t="s">
        <v>25</v>
      </c>
      <c r="E15">
        <v>11.707954790000001</v>
      </c>
      <c r="F15" s="4">
        <f t="shared" ref="F15:F20" si="2">(B15-E15)/B15</f>
        <v>8.8333566622561796E-2</v>
      </c>
    </row>
    <row r="16" spans="1:9" x14ac:dyDescent="0.25">
      <c r="A16" s="1">
        <v>0.5</v>
      </c>
      <c r="B16" s="1">
        <v>6.9931266100140999</v>
      </c>
      <c r="C16" s="1">
        <f t="shared" si="1"/>
        <v>39.931801912172013</v>
      </c>
      <c r="D16" t="s">
        <v>26</v>
      </c>
      <c r="E16">
        <v>6.6159842700000002</v>
      </c>
      <c r="F16" s="4">
        <f t="shared" si="2"/>
        <v>5.3930432129461935E-2</v>
      </c>
    </row>
    <row r="17" spans="1:6" x14ac:dyDescent="0.25">
      <c r="A17" s="1">
        <v>1</v>
      </c>
      <c r="B17" s="1">
        <v>4.5992599985319202</v>
      </c>
      <c r="C17" s="1">
        <f t="shared" si="1"/>
        <v>26.262464480617041</v>
      </c>
      <c r="D17" t="s">
        <v>27</v>
      </c>
      <c r="E17">
        <v>4.5737325000000002</v>
      </c>
      <c r="F17" s="4">
        <f t="shared" si="2"/>
        <v>5.5503490866070631E-3</v>
      </c>
    </row>
    <row r="18" spans="1:6" x14ac:dyDescent="0.25">
      <c r="A18" s="1">
        <v>1.5</v>
      </c>
      <c r="B18" s="1">
        <v>3.4263583001996301</v>
      </c>
      <c r="C18" s="1">
        <f t="shared" si="1"/>
        <v>19.565019847884916</v>
      </c>
      <c r="D18" t="s">
        <v>28</v>
      </c>
      <c r="E18">
        <v>3.40302032</v>
      </c>
      <c r="F18" s="4">
        <f t="shared" si="2"/>
        <v>6.8113075618128809E-3</v>
      </c>
    </row>
    <row r="19" spans="1:6" x14ac:dyDescent="0.25">
      <c r="A19" s="1">
        <v>2</v>
      </c>
      <c r="B19" s="1">
        <v>2.73012364040894</v>
      </c>
      <c r="C19" s="1">
        <f t="shared" si="1"/>
        <v>15.589415505281108</v>
      </c>
      <c r="D19" t="s">
        <v>29</v>
      </c>
      <c r="E19">
        <v>2.6223532000000001</v>
      </c>
      <c r="F19" s="4">
        <f t="shared" si="2"/>
        <v>3.9474564013810443E-2</v>
      </c>
    </row>
    <row r="20" spans="1:6" x14ac:dyDescent="0.25">
      <c r="A20" s="1">
        <v>2.5</v>
      </c>
      <c r="B20" s="1">
        <v>2.2690529119505198</v>
      </c>
      <c r="C20" s="1">
        <f t="shared" si="1"/>
        <v>12.956632485174261</v>
      </c>
      <c r="D20" t="s">
        <v>30</v>
      </c>
      <c r="E20">
        <v>2.08730182</v>
      </c>
      <c r="F20" s="4">
        <f t="shared" si="2"/>
        <v>8.0099979596457829E-2</v>
      </c>
    </row>
    <row r="21" spans="1:6" x14ac:dyDescent="0.25">
      <c r="B21" s="1"/>
      <c r="C21" s="1"/>
    </row>
    <row r="22" spans="1:6" x14ac:dyDescent="0.25">
      <c r="B22" s="1"/>
      <c r="C22" s="1"/>
    </row>
    <row r="23" spans="1:6" x14ac:dyDescent="0.25">
      <c r="A23" t="s">
        <v>4</v>
      </c>
      <c r="B23" s="1"/>
      <c r="C23" s="1"/>
    </row>
    <row r="24" spans="1:6" x14ac:dyDescent="0.25">
      <c r="A24" t="s">
        <v>1</v>
      </c>
      <c r="B24" s="1"/>
      <c r="C24" s="1"/>
      <c r="D24" t="s">
        <v>20</v>
      </c>
    </row>
    <row r="25" spans="1:6" x14ac:dyDescent="0.25">
      <c r="A25" t="s">
        <v>2</v>
      </c>
      <c r="B25" t="s">
        <v>6</v>
      </c>
      <c r="C25" t="s">
        <v>7</v>
      </c>
      <c r="D25" t="s">
        <v>19</v>
      </c>
      <c r="E25" t="s">
        <v>6</v>
      </c>
      <c r="F25" t="s">
        <v>45</v>
      </c>
    </row>
    <row r="26" spans="1:6" x14ac:dyDescent="0.25">
      <c r="A26" s="1">
        <v>0</v>
      </c>
      <c r="B26" s="1">
        <v>30.44116588</v>
      </c>
      <c r="C26" s="1">
        <f t="shared" si="1"/>
        <v>173.82362334968198</v>
      </c>
      <c r="D26" t="s">
        <v>31</v>
      </c>
      <c r="E26">
        <v>29.585646239999999</v>
      </c>
      <c r="F26" s="4">
        <f t="shared" ref="F26:F31" si="3">(B26-E26)/B26</f>
        <v>2.8104036598745431E-2</v>
      </c>
    </row>
    <row r="27" spans="1:6" x14ac:dyDescent="0.25">
      <c r="A27" s="1">
        <v>0.5</v>
      </c>
      <c r="B27" s="1">
        <v>16.576299660832401</v>
      </c>
      <c r="C27" s="1">
        <f t="shared" si="1"/>
        <v>94.653157508302129</v>
      </c>
      <c r="D27" t="s">
        <v>32</v>
      </c>
      <c r="E27">
        <v>16.023814900000001</v>
      </c>
      <c r="F27" s="4">
        <f t="shared" si="3"/>
        <v>3.3329800506553812E-2</v>
      </c>
    </row>
    <row r="28" spans="1:6" x14ac:dyDescent="0.25">
      <c r="A28" s="1">
        <v>1</v>
      </c>
      <c r="B28" s="1">
        <v>10.9019494969371</v>
      </c>
      <c r="C28" s="1">
        <f t="shared" si="1"/>
        <v>62.251766919935378</v>
      </c>
      <c r="D28" t="s">
        <v>33</v>
      </c>
      <c r="E28">
        <v>10.79348184</v>
      </c>
      <c r="F28" s="4">
        <f t="shared" si="3"/>
        <v>9.9493817108191017E-3</v>
      </c>
    </row>
    <row r="29" spans="1:6" x14ac:dyDescent="0.25">
      <c r="A29" s="1">
        <v>1.5</v>
      </c>
      <c r="B29" s="1">
        <v>8.1217395197936604</v>
      </c>
      <c r="C29" s="1">
        <f t="shared" si="1"/>
        <v>46.376350918949768</v>
      </c>
      <c r="D29" t="s">
        <v>34</v>
      </c>
      <c r="E29">
        <v>7.7869021900000002</v>
      </c>
      <c r="F29" s="4">
        <f t="shared" si="3"/>
        <v>4.1227292377159004E-2</v>
      </c>
    </row>
    <row r="30" spans="1:6" x14ac:dyDescent="0.25">
      <c r="A30" s="1">
        <v>2</v>
      </c>
      <c r="B30" s="1">
        <v>6.4714047935697598</v>
      </c>
      <c r="C30" s="1">
        <f t="shared" si="1"/>
        <v>36.952692082002365</v>
      </c>
      <c r="D30" t="s">
        <v>35</v>
      </c>
      <c r="E30">
        <v>6.2878650199999999</v>
      </c>
      <c r="F30" s="4">
        <f t="shared" si="3"/>
        <v>2.8361658623508177E-2</v>
      </c>
    </row>
    <row r="31" spans="1:6" x14ac:dyDescent="0.25">
      <c r="A31" s="1">
        <v>2.5</v>
      </c>
      <c r="B31" s="1">
        <v>5.3784961261037703</v>
      </c>
      <c r="C31" s="1">
        <f t="shared" si="1"/>
        <v>30.71201965447144</v>
      </c>
      <c r="D31" t="s">
        <v>36</v>
      </c>
      <c r="E31">
        <v>5.0132338000000001</v>
      </c>
      <c r="F31" s="4">
        <f t="shared" si="3"/>
        <v>6.7911609033428716E-2</v>
      </c>
    </row>
    <row r="32" spans="1:6" x14ac:dyDescent="0.25">
      <c r="A32" s="1"/>
      <c r="B32" s="1"/>
      <c r="C32" s="1"/>
    </row>
    <row r="33" spans="1:7" x14ac:dyDescent="0.25">
      <c r="B33" s="1"/>
      <c r="C33" s="1"/>
    </row>
    <row r="34" spans="1:7" x14ac:dyDescent="0.25">
      <c r="A34" t="s">
        <v>5</v>
      </c>
      <c r="B34" t="s">
        <v>43</v>
      </c>
      <c r="C34" s="1"/>
    </row>
    <row r="35" spans="1:7" x14ac:dyDescent="0.25">
      <c r="A35" t="s">
        <v>1</v>
      </c>
      <c r="B35" s="1"/>
      <c r="C35" s="1"/>
      <c r="D35" t="s">
        <v>20</v>
      </c>
    </row>
    <row r="36" spans="1:7" x14ac:dyDescent="0.25">
      <c r="A36" t="s">
        <v>2</v>
      </c>
      <c r="B36" t="s">
        <v>6</v>
      </c>
      <c r="C36" t="s">
        <v>7</v>
      </c>
      <c r="D36" t="s">
        <v>19</v>
      </c>
      <c r="E36" t="s">
        <v>6</v>
      </c>
      <c r="F36" t="s">
        <v>45</v>
      </c>
    </row>
    <row r="37" spans="1:7" x14ac:dyDescent="0.25">
      <c r="A37" s="1">
        <v>0</v>
      </c>
      <c r="B37" s="1">
        <v>102.73893486788199</v>
      </c>
      <c r="C37" s="1">
        <f t="shared" si="1"/>
        <v>586.65472893583637</v>
      </c>
      <c r="D37" t="s">
        <v>37</v>
      </c>
      <c r="E37">
        <v>94.643549969999995</v>
      </c>
      <c r="F37" s="4">
        <f t="shared" ref="F37:F42" si="4">(B37-E37)/B37</f>
        <v>7.8795686448300525E-2</v>
      </c>
      <c r="G37" t="s">
        <v>46</v>
      </c>
    </row>
    <row r="38" spans="1:7" x14ac:dyDescent="0.25">
      <c r="A38" s="1">
        <v>0.5</v>
      </c>
      <c r="B38" s="1">
        <v>55.945012728074197</v>
      </c>
      <c r="C38" s="1">
        <f t="shared" si="1"/>
        <v>319.45441442921287</v>
      </c>
      <c r="D38" t="s">
        <v>38</v>
      </c>
      <c r="E38">
        <v>53.382076929999997</v>
      </c>
      <c r="F38" s="4">
        <f t="shared" si="4"/>
        <v>4.5811693895425165E-2</v>
      </c>
      <c r="G38" s="2">
        <f>(330-319.5)/330</f>
        <v>3.1818181818181815E-2</v>
      </c>
    </row>
    <row r="39" spans="1:7" x14ac:dyDescent="0.25">
      <c r="A39" s="1">
        <v>1</v>
      </c>
      <c r="B39" s="1">
        <v>36.794079604819601</v>
      </c>
      <c r="C39" s="1">
        <f t="shared" si="1"/>
        <v>210.09971365546062</v>
      </c>
      <c r="D39" t="s">
        <v>39</v>
      </c>
      <c r="E39">
        <v>35.141667810000001</v>
      </c>
      <c r="F39" s="4">
        <f t="shared" si="4"/>
        <v>4.4909719513765267E-2</v>
      </c>
    </row>
    <row r="40" spans="1:7" x14ac:dyDescent="0.25">
      <c r="A40" s="1">
        <v>1.5</v>
      </c>
      <c r="B40" s="1">
        <v>27.4108707249421</v>
      </c>
      <c r="C40" s="1">
        <f t="shared" si="1"/>
        <v>156.52018347002812</v>
      </c>
      <c r="D40" t="s">
        <v>40</v>
      </c>
      <c r="E40">
        <v>24.242732889999999</v>
      </c>
      <c r="F40" s="4">
        <f t="shared" si="4"/>
        <v>0.11557961316636697</v>
      </c>
    </row>
    <row r="41" spans="1:7" x14ac:dyDescent="0.25">
      <c r="A41" s="1">
        <v>2</v>
      </c>
      <c r="B41" s="1">
        <v>21.840991334268899</v>
      </c>
      <c r="C41" s="1">
        <f t="shared" si="1"/>
        <v>124.71533666737555</v>
      </c>
      <c r="D41" t="s">
        <v>41</v>
      </c>
      <c r="E41">
        <v>20.063900010000001</v>
      </c>
      <c r="F41" s="4">
        <f t="shared" si="4"/>
        <v>8.1364957161107004E-2</v>
      </c>
    </row>
    <row r="42" spans="1:7" x14ac:dyDescent="0.25">
      <c r="A42" s="1">
        <v>2.5</v>
      </c>
      <c r="B42" s="1">
        <v>18.1524240267699</v>
      </c>
      <c r="C42" s="1">
        <f t="shared" si="1"/>
        <v>103.65306405646014</v>
      </c>
      <c r="D42" t="s">
        <v>42</v>
      </c>
      <c r="E42">
        <v>14.828589190000001</v>
      </c>
      <c r="F42" s="4">
        <f t="shared" si="4"/>
        <v>0.18310694108225684</v>
      </c>
    </row>
    <row r="43" spans="1:7" x14ac:dyDescent="0.25">
      <c r="B43" s="1"/>
    </row>
    <row r="44" spans="1:7" x14ac:dyDescent="0.25">
      <c r="B44" s="1"/>
    </row>
    <row r="45" spans="1:7" x14ac:dyDescent="0.25">
      <c r="B45" s="1"/>
      <c r="F45" t="s">
        <v>47</v>
      </c>
    </row>
    <row r="46" spans="1:7" x14ac:dyDescent="0.25">
      <c r="B46" s="1"/>
      <c r="E46" t="s">
        <v>48</v>
      </c>
      <c r="F46" s="5">
        <f>AVERAGE(F4:F9,F15:F20,F26:F31,F37:F42)</f>
        <v>8.3319725189291163E-2</v>
      </c>
    </row>
    <row r="47" spans="1:7" x14ac:dyDescent="0.25">
      <c r="B47" s="1"/>
      <c r="E47" t="s">
        <v>49</v>
      </c>
      <c r="F47" s="4">
        <f>_xlfn.STDEV.S(F4:F9,F15:F20,F26:F31,F37:F42)</f>
        <v>7.2286098956684683E-2</v>
      </c>
    </row>
    <row r="48" spans="1:7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D49A0-D37A-4577-88F6-A8D17B768348}">
  <dimension ref="A1:Q72"/>
  <sheetViews>
    <sheetView topLeftCell="A16" zoomScale="190" zoomScaleNormal="190" workbookViewId="0">
      <selection activeCell="A36" sqref="A36"/>
    </sheetView>
  </sheetViews>
  <sheetFormatPr defaultRowHeight="14.3" x14ac:dyDescent="0.25"/>
  <cols>
    <col min="1" max="1" width="15.5" bestFit="1" customWidth="1"/>
    <col min="2" max="2" width="16.875" bestFit="1" customWidth="1"/>
  </cols>
  <sheetData>
    <row r="1" spans="1:17" x14ac:dyDescent="0.25">
      <c r="A1" t="s">
        <v>9</v>
      </c>
      <c r="D1" t="s">
        <v>18</v>
      </c>
    </row>
    <row r="2" spans="1:17" x14ac:dyDescent="0.25">
      <c r="A2" t="s">
        <v>10</v>
      </c>
      <c r="D2" t="s">
        <v>10</v>
      </c>
      <c r="Q2" t="s">
        <v>50</v>
      </c>
    </row>
    <row r="3" spans="1:17" x14ac:dyDescent="0.25">
      <c r="A3" t="s">
        <v>2</v>
      </c>
      <c r="B3" t="s">
        <v>6</v>
      </c>
      <c r="D3" t="s">
        <v>2</v>
      </c>
      <c r="E3" t="s">
        <v>6</v>
      </c>
    </row>
    <row r="4" spans="1:17" x14ac:dyDescent="0.25">
      <c r="A4" s="1">
        <v>0</v>
      </c>
      <c r="B4" s="3">
        <v>3.8051457358475398</v>
      </c>
      <c r="D4" s="1">
        <v>0</v>
      </c>
      <c r="E4" s="3">
        <v>102.738934867886</v>
      </c>
    </row>
    <row r="5" spans="1:17" x14ac:dyDescent="0.25">
      <c r="A5" s="1">
        <v>0.5</v>
      </c>
      <c r="B5" s="3">
        <v>2.0720368595381502</v>
      </c>
      <c r="D5" s="1">
        <v>0.5</v>
      </c>
      <c r="E5" s="3">
        <v>55.945012872786897</v>
      </c>
    </row>
    <row r="6" spans="1:17" x14ac:dyDescent="0.25">
      <c r="A6" s="1">
        <v>1</v>
      </c>
      <c r="B6" s="3">
        <v>1.36274362146328</v>
      </c>
      <c r="D6" s="1">
        <v>1</v>
      </c>
      <c r="E6" s="3">
        <v>36.794079525118001</v>
      </c>
    </row>
    <row r="7" spans="1:17" x14ac:dyDescent="0.25">
      <c r="A7" s="1">
        <v>1.5</v>
      </c>
      <c r="B7" s="3">
        <v>1.0152170427607501</v>
      </c>
      <c r="D7" s="1">
        <v>1.5</v>
      </c>
      <c r="E7" s="3">
        <v>27.410870722909898</v>
      </c>
    </row>
    <row r="8" spans="1:17" x14ac:dyDescent="0.25">
      <c r="A8" s="1">
        <v>2</v>
      </c>
      <c r="B8" s="3">
        <v>0.80892558966892603</v>
      </c>
      <c r="D8" s="1">
        <v>2</v>
      </c>
      <c r="E8" s="3">
        <v>21.840991328848901</v>
      </c>
    </row>
    <row r="9" spans="1:17" x14ac:dyDescent="0.25">
      <c r="A9" s="1">
        <v>2.5</v>
      </c>
      <c r="B9" s="3">
        <v>0.67231198825959704</v>
      </c>
      <c r="D9" s="1">
        <v>2.5</v>
      </c>
      <c r="E9" s="3">
        <v>18.152424029155402</v>
      </c>
    </row>
    <row r="10" spans="1:17" x14ac:dyDescent="0.25">
      <c r="B10" s="3"/>
      <c r="D10" s="1"/>
      <c r="E10" s="3"/>
    </row>
    <row r="11" spans="1:17" x14ac:dyDescent="0.25">
      <c r="A11" t="s">
        <v>11</v>
      </c>
      <c r="B11" s="3"/>
      <c r="D11" s="1" t="s">
        <v>11</v>
      </c>
      <c r="E11" s="3"/>
    </row>
    <row r="12" spans="1:17" x14ac:dyDescent="0.25">
      <c r="A12" t="s">
        <v>2</v>
      </c>
      <c r="B12" s="3" t="s">
        <v>6</v>
      </c>
      <c r="D12" s="1" t="s">
        <v>2</v>
      </c>
      <c r="E12" s="3" t="s">
        <v>6</v>
      </c>
    </row>
    <row r="13" spans="1:17" x14ac:dyDescent="0.25">
      <c r="A13" s="1">
        <v>0</v>
      </c>
      <c r="B13" s="3">
        <v>3.4600061212738802</v>
      </c>
      <c r="D13" s="1">
        <v>0</v>
      </c>
      <c r="E13" s="3">
        <v>93.420165274385297</v>
      </c>
    </row>
    <row r="14" spans="1:17" x14ac:dyDescent="0.25">
      <c r="A14" s="1">
        <v>0.5</v>
      </c>
      <c r="B14" s="3">
        <v>2.0154054759972602</v>
      </c>
      <c r="D14" s="1">
        <v>0.5</v>
      </c>
      <c r="E14" s="3">
        <v>54.415950854668701</v>
      </c>
    </row>
    <row r="15" spans="1:17" x14ac:dyDescent="0.25">
      <c r="A15" s="1">
        <v>1</v>
      </c>
      <c r="B15" s="3">
        <v>1.3469992189287401</v>
      </c>
      <c r="D15" s="1">
        <v>1</v>
      </c>
      <c r="E15" s="3">
        <v>36.368979741973199</v>
      </c>
    </row>
    <row r="16" spans="1:17" x14ac:dyDescent="0.25">
      <c r="A16" s="1">
        <v>1.5</v>
      </c>
      <c r="B16" s="3">
        <v>1.00875029899985</v>
      </c>
      <c r="D16" s="1">
        <v>1.5</v>
      </c>
      <c r="E16" s="3">
        <v>27.236263409090402</v>
      </c>
    </row>
    <row r="17" spans="1:5" x14ac:dyDescent="0.25">
      <c r="A17" s="1">
        <v>2</v>
      </c>
      <c r="B17" s="3">
        <v>0.80566011317541697</v>
      </c>
      <c r="D17" s="1">
        <v>2</v>
      </c>
      <c r="E17" s="3">
        <v>21.752826122530301</v>
      </c>
    </row>
    <row r="18" spans="1:5" x14ac:dyDescent="0.25">
      <c r="A18" s="1">
        <v>2.5</v>
      </c>
      <c r="B18" s="3">
        <v>0.67043768734314502</v>
      </c>
      <c r="D18" s="1">
        <v>2.5</v>
      </c>
      <c r="E18" s="3">
        <v>18.101817617749699</v>
      </c>
    </row>
    <row r="19" spans="1:5" x14ac:dyDescent="0.25">
      <c r="A19" s="1"/>
      <c r="B19" s="3"/>
      <c r="D19" s="1"/>
      <c r="E19" s="3"/>
    </row>
    <row r="20" spans="1:5" x14ac:dyDescent="0.25">
      <c r="A20" s="1" t="s">
        <v>12</v>
      </c>
      <c r="B20" s="3"/>
      <c r="D20" s="1" t="s">
        <v>12</v>
      </c>
      <c r="E20" s="3"/>
    </row>
    <row r="21" spans="1:5" x14ac:dyDescent="0.25">
      <c r="A21" s="1" t="s">
        <v>2</v>
      </c>
      <c r="B21" s="3" t="s">
        <v>6</v>
      </c>
      <c r="D21" s="1" t="s">
        <v>2</v>
      </c>
      <c r="E21" s="3" t="s">
        <v>6</v>
      </c>
    </row>
    <row r="22" spans="1:5" x14ac:dyDescent="0.25">
      <c r="A22" s="1">
        <v>0</v>
      </c>
      <c r="B22" s="3">
        <v>2.8563442951865698</v>
      </c>
      <c r="D22" s="1">
        <v>0</v>
      </c>
      <c r="E22" s="3">
        <v>77.121295970035206</v>
      </c>
    </row>
    <row r="23" spans="1:5" x14ac:dyDescent="0.25">
      <c r="A23" s="1">
        <v>0.5</v>
      </c>
      <c r="B23" s="3">
        <v>1.86921703518209</v>
      </c>
      <c r="D23" s="1">
        <v>0.5</v>
      </c>
      <c r="E23" s="3">
        <v>50.4688602030418</v>
      </c>
    </row>
    <row r="24" spans="1:5" x14ac:dyDescent="0.25">
      <c r="A24" s="1">
        <v>1</v>
      </c>
      <c r="B24" s="3">
        <v>1.3024751182693499</v>
      </c>
      <c r="D24" s="1">
        <v>1</v>
      </c>
      <c r="E24" s="3">
        <v>35.166831150860098</v>
      </c>
    </row>
    <row r="25" spans="1:5" x14ac:dyDescent="0.25">
      <c r="A25" s="1">
        <v>1.5</v>
      </c>
      <c r="B25" s="3">
        <v>0.98995342284552301</v>
      </c>
      <c r="D25" s="1">
        <v>1.5</v>
      </c>
      <c r="E25" s="3">
        <v>26.728742751436201</v>
      </c>
    </row>
    <row r="26" spans="1:5" x14ac:dyDescent="0.25">
      <c r="A26" s="1">
        <v>2</v>
      </c>
      <c r="B26" s="3">
        <v>0.79605685785312097</v>
      </c>
      <c r="D26" s="1">
        <v>2</v>
      </c>
      <c r="E26" s="3">
        <v>21.4935367691705</v>
      </c>
    </row>
    <row r="27" spans="1:5" x14ac:dyDescent="0.25">
      <c r="A27" s="1">
        <v>2.5</v>
      </c>
      <c r="B27" s="3">
        <v>0.66489140340726804</v>
      </c>
      <c r="D27" s="1">
        <v>2.5</v>
      </c>
      <c r="E27" s="3">
        <v>17.9520725405884</v>
      </c>
    </row>
    <row r="28" spans="1:5" x14ac:dyDescent="0.25">
      <c r="A28" s="1"/>
      <c r="B28" s="3"/>
      <c r="D28" s="1"/>
      <c r="E28" s="3"/>
    </row>
    <row r="29" spans="1:5" x14ac:dyDescent="0.25">
      <c r="A29" s="1" t="s">
        <v>13</v>
      </c>
      <c r="B29" s="3"/>
      <c r="D29" s="1" t="s">
        <v>13</v>
      </c>
      <c r="E29" s="3"/>
    </row>
    <row r="30" spans="1:5" x14ac:dyDescent="0.25">
      <c r="A30" s="1" t="s">
        <v>2</v>
      </c>
      <c r="B30" s="3" t="s">
        <v>6</v>
      </c>
      <c r="D30" s="1" t="s">
        <v>2</v>
      </c>
      <c r="E30" s="3" t="s">
        <v>6</v>
      </c>
    </row>
    <row r="31" spans="1:5" x14ac:dyDescent="0.25">
      <c r="A31" s="1">
        <v>0</v>
      </c>
      <c r="B31" s="3">
        <v>1.97813785285584</v>
      </c>
      <c r="D31" s="1">
        <v>0</v>
      </c>
      <c r="E31" s="3">
        <v>53.409722027111698</v>
      </c>
    </row>
    <row r="32" spans="1:5" x14ac:dyDescent="0.25">
      <c r="A32" s="1">
        <v>0.5</v>
      </c>
      <c r="B32" s="3">
        <v>1.5117872742671099</v>
      </c>
      <c r="D32" s="1">
        <v>0.5</v>
      </c>
      <c r="E32" s="3">
        <v>40.818256776181798</v>
      </c>
    </row>
    <row r="33" spans="1:5" x14ac:dyDescent="0.25">
      <c r="A33" s="1">
        <v>1</v>
      </c>
      <c r="B33" s="3">
        <v>1.16110892178152</v>
      </c>
      <c r="D33" s="1">
        <v>1</v>
      </c>
      <c r="E33" s="3">
        <v>31.3499413366299</v>
      </c>
    </row>
    <row r="34" spans="1:5" x14ac:dyDescent="0.25">
      <c r="A34" s="1">
        <v>1.5</v>
      </c>
      <c r="B34" s="3">
        <v>0.92381463535619401</v>
      </c>
      <c r="D34" s="1">
        <v>1.5</v>
      </c>
      <c r="E34" s="3">
        <v>24.942999194716101</v>
      </c>
    </row>
    <row r="35" spans="1:5" x14ac:dyDescent="0.25">
      <c r="A35" s="1">
        <v>2</v>
      </c>
      <c r="B35" s="3">
        <v>0.76061670223633504</v>
      </c>
      <c r="D35" s="1">
        <v>2</v>
      </c>
      <c r="E35" s="3">
        <v>20.536653843599701</v>
      </c>
    </row>
    <row r="36" spans="1:5" x14ac:dyDescent="0.25">
      <c r="A36" s="1">
        <v>2.5</v>
      </c>
      <c r="B36" s="3">
        <v>0.64389873071261905</v>
      </c>
      <c r="D36" s="1">
        <v>2.5</v>
      </c>
      <c r="E36" s="3">
        <v>17.385268200684301</v>
      </c>
    </row>
    <row r="37" spans="1:5" x14ac:dyDescent="0.25">
      <c r="A37" s="1"/>
      <c r="B37" s="3"/>
      <c r="D37" s="1"/>
      <c r="E37" s="3"/>
    </row>
    <row r="38" spans="1:5" x14ac:dyDescent="0.25">
      <c r="A38" s="1" t="s">
        <v>14</v>
      </c>
      <c r="B38" s="3"/>
      <c r="D38" s="1" t="s">
        <v>14</v>
      </c>
      <c r="E38" s="3"/>
    </row>
    <row r="39" spans="1:5" x14ac:dyDescent="0.25">
      <c r="A39" s="1" t="s">
        <v>2</v>
      </c>
      <c r="B39" s="3" t="s">
        <v>6</v>
      </c>
      <c r="D39" s="1" t="s">
        <v>2</v>
      </c>
      <c r="E39" s="3" t="s">
        <v>6</v>
      </c>
    </row>
    <row r="40" spans="1:5" x14ac:dyDescent="0.25">
      <c r="A40" s="1">
        <v>0</v>
      </c>
      <c r="B40" s="3">
        <v>1.6990812901811601</v>
      </c>
      <c r="D40" s="1">
        <v>0</v>
      </c>
      <c r="E40" s="3">
        <v>45.875194834896803</v>
      </c>
    </row>
    <row r="41" spans="1:5" x14ac:dyDescent="0.25">
      <c r="A41" s="1">
        <v>0.5</v>
      </c>
      <c r="B41" s="3">
        <v>1.35723705709562</v>
      </c>
      <c r="D41" s="1">
        <v>0.5</v>
      </c>
      <c r="E41" s="3">
        <v>36.645399998342398</v>
      </c>
    </row>
    <row r="42" spans="1:5" x14ac:dyDescent="0.25">
      <c r="A42" s="1">
        <v>1</v>
      </c>
      <c r="B42" s="3">
        <v>1.0831611469234499</v>
      </c>
      <c r="D42" s="1">
        <v>1</v>
      </c>
      <c r="E42" s="3">
        <v>29.245355536993099</v>
      </c>
    </row>
    <row r="43" spans="1:5" x14ac:dyDescent="0.25">
      <c r="A43" s="1">
        <v>1.5</v>
      </c>
      <c r="B43" s="3">
        <v>0.88252835663497797</v>
      </c>
      <c r="D43" s="1">
        <v>1.5</v>
      </c>
      <c r="E43" s="3">
        <v>23.828266754290699</v>
      </c>
    </row>
    <row r="44" spans="1:5" x14ac:dyDescent="0.25">
      <c r="A44" s="1">
        <v>2</v>
      </c>
      <c r="B44" s="3">
        <v>0.73700467930983005</v>
      </c>
      <c r="D44" s="1">
        <v>2</v>
      </c>
      <c r="E44" s="3">
        <v>19.899127672244401</v>
      </c>
    </row>
    <row r="45" spans="1:5" x14ac:dyDescent="0.25">
      <c r="A45" s="1">
        <v>2.5</v>
      </c>
      <c r="B45" s="3">
        <v>0.62938939930534799</v>
      </c>
      <c r="D45" s="1">
        <v>2.5</v>
      </c>
      <c r="E45" s="3">
        <v>16.993514074534399</v>
      </c>
    </row>
    <row r="46" spans="1:5" x14ac:dyDescent="0.25">
      <c r="A46" s="1"/>
      <c r="B46" s="3"/>
      <c r="D46" s="1"/>
      <c r="E46" s="3"/>
    </row>
    <row r="47" spans="1:5" x14ac:dyDescent="0.25">
      <c r="A47" s="1" t="s">
        <v>15</v>
      </c>
      <c r="B47" s="3"/>
      <c r="D47" s="1" t="s">
        <v>15</v>
      </c>
      <c r="E47" s="3"/>
    </row>
    <row r="48" spans="1:5" x14ac:dyDescent="0.25">
      <c r="A48" s="1" t="s">
        <v>2</v>
      </c>
      <c r="B48" s="3" t="s">
        <v>6</v>
      </c>
      <c r="D48" s="1" t="s">
        <v>2</v>
      </c>
      <c r="E48" s="3" t="s">
        <v>6</v>
      </c>
    </row>
    <row r="49" spans="1:5" x14ac:dyDescent="0.25">
      <c r="A49" s="1">
        <v>0</v>
      </c>
      <c r="B49" s="3">
        <v>1.4846702696110601</v>
      </c>
      <c r="D49" s="1">
        <v>0</v>
      </c>
      <c r="E49" s="3">
        <v>40.086106941930801</v>
      </c>
    </row>
    <row r="50" spans="1:5" x14ac:dyDescent="0.25">
      <c r="A50" s="1">
        <v>0.5</v>
      </c>
      <c r="B50" s="3">
        <v>1.2257444946704099</v>
      </c>
      <c r="D50" s="1">
        <v>0.5</v>
      </c>
      <c r="E50" s="3">
        <v>33.095102802654502</v>
      </c>
    </row>
    <row r="51" spans="1:5" x14ac:dyDescent="0.25">
      <c r="A51" s="1">
        <v>1</v>
      </c>
      <c r="B51" s="3">
        <v>1.00844039103768</v>
      </c>
      <c r="D51" s="1">
        <v>1</v>
      </c>
      <c r="E51" s="3">
        <v>27.2278915587402</v>
      </c>
    </row>
    <row r="52" spans="1:5" x14ac:dyDescent="0.25">
      <c r="A52" s="1">
        <v>1.5</v>
      </c>
      <c r="B52" s="3">
        <v>0.83957173105266103</v>
      </c>
      <c r="D52" s="1">
        <v>1.5</v>
      </c>
      <c r="E52" s="3">
        <v>22.668444800470301</v>
      </c>
    </row>
    <row r="53" spans="1:5" x14ac:dyDescent="0.25">
      <c r="A53" s="1">
        <v>2</v>
      </c>
      <c r="B53" s="3">
        <v>0.71115115595182399</v>
      </c>
      <c r="D53" s="1">
        <v>2</v>
      </c>
      <c r="E53" s="3">
        <v>19.2010816188338</v>
      </c>
    </row>
    <row r="54" spans="1:5" x14ac:dyDescent="0.25">
      <c r="A54" s="1">
        <v>2.5</v>
      </c>
      <c r="B54" s="3">
        <v>0.61298940063852103</v>
      </c>
      <c r="D54" s="1">
        <v>2.5</v>
      </c>
      <c r="E54" s="3">
        <v>16.550716519079799</v>
      </c>
    </row>
    <row r="55" spans="1:5" x14ac:dyDescent="0.25">
      <c r="A55" s="1"/>
      <c r="B55" s="3"/>
      <c r="D55" s="1"/>
      <c r="E55" s="3"/>
    </row>
    <row r="56" spans="1:5" x14ac:dyDescent="0.25">
      <c r="A56" s="1" t="s">
        <v>16</v>
      </c>
      <c r="B56" s="3"/>
      <c r="D56" s="1" t="s">
        <v>16</v>
      </c>
      <c r="E56" s="3"/>
    </row>
    <row r="57" spans="1:5" x14ac:dyDescent="0.25">
      <c r="A57" s="1" t="s">
        <v>2</v>
      </c>
      <c r="B57" s="3" t="s">
        <v>6</v>
      </c>
      <c r="D57" s="1" t="s">
        <v>2</v>
      </c>
      <c r="E57" s="3" t="s">
        <v>6</v>
      </c>
    </row>
    <row r="58" spans="1:5" x14ac:dyDescent="0.25">
      <c r="A58" s="1">
        <v>0</v>
      </c>
      <c r="B58" s="3">
        <v>1.3168355179749001</v>
      </c>
      <c r="D58" s="1">
        <v>0</v>
      </c>
      <c r="E58" s="3">
        <v>35.554560119060703</v>
      </c>
    </row>
    <row r="59" spans="1:5" x14ac:dyDescent="0.25">
      <c r="A59" s="1">
        <v>0.5</v>
      </c>
      <c r="B59" s="3">
        <v>1.11464818315745</v>
      </c>
      <c r="D59" s="1">
        <v>0.5</v>
      </c>
      <c r="E59" s="3">
        <v>30.095502082772999</v>
      </c>
    </row>
    <row r="60" spans="1:5" x14ac:dyDescent="0.25">
      <c r="A60" s="1">
        <v>1</v>
      </c>
      <c r="B60" s="3">
        <v>0.93937281769941705</v>
      </c>
      <c r="D60" s="1">
        <v>1</v>
      </c>
      <c r="E60" s="3">
        <v>25.363071054676901</v>
      </c>
    </row>
    <row r="61" spans="1:5" x14ac:dyDescent="0.25">
      <c r="A61" s="1">
        <v>1.5</v>
      </c>
      <c r="B61" s="3">
        <v>0.79693445884072001</v>
      </c>
      <c r="D61" s="1">
        <v>1.5</v>
      </c>
      <c r="E61" s="3">
        <v>21.5172322672814</v>
      </c>
    </row>
    <row r="62" spans="1:5" x14ac:dyDescent="0.25">
      <c r="A62" s="1">
        <v>2</v>
      </c>
      <c r="B62" s="3">
        <v>0.68418438512434898</v>
      </c>
      <c r="D62" s="1">
        <v>2</v>
      </c>
      <c r="E62" s="3">
        <v>18.472980584497002</v>
      </c>
    </row>
    <row r="63" spans="1:5" x14ac:dyDescent="0.25">
      <c r="A63" s="1">
        <v>2.5</v>
      </c>
      <c r="B63" s="3">
        <v>0.59530272659085604</v>
      </c>
      <c r="D63" s="1">
        <v>2.5</v>
      </c>
      <c r="E63" s="3">
        <v>16.073173329844401</v>
      </c>
    </row>
    <row r="64" spans="1:5" x14ac:dyDescent="0.25">
      <c r="A64" s="1"/>
      <c r="B64" s="3"/>
      <c r="D64" s="1"/>
      <c r="E64" s="3"/>
    </row>
    <row r="65" spans="1:5" x14ac:dyDescent="0.25">
      <c r="A65" s="1" t="s">
        <v>17</v>
      </c>
      <c r="B65" s="3"/>
      <c r="D65" s="1" t="s">
        <v>17</v>
      </c>
      <c r="E65" s="3"/>
    </row>
    <row r="66" spans="1:5" x14ac:dyDescent="0.25">
      <c r="A66" s="1" t="s">
        <v>2</v>
      </c>
      <c r="B66" s="3" t="s">
        <v>6</v>
      </c>
      <c r="D66" s="1" t="s">
        <v>2</v>
      </c>
      <c r="E66" s="3" t="s">
        <v>6</v>
      </c>
    </row>
    <row r="67" spans="1:5" x14ac:dyDescent="0.25">
      <c r="A67" s="1">
        <v>0</v>
      </c>
      <c r="B67" s="3">
        <v>1.18260880303153</v>
      </c>
      <c r="D67" s="1">
        <v>0</v>
      </c>
      <c r="E67" s="3">
        <v>31.930439706561</v>
      </c>
    </row>
    <row r="68" spans="1:5" x14ac:dyDescent="0.25">
      <c r="A68" s="1">
        <v>0.5</v>
      </c>
      <c r="B68" s="3">
        <v>1.0204857528451901</v>
      </c>
      <c r="D68" s="1">
        <v>0.5</v>
      </c>
      <c r="E68" s="3">
        <v>27.553116225075701</v>
      </c>
    </row>
    <row r="69" spans="1:5" x14ac:dyDescent="0.25">
      <c r="A69" s="1">
        <v>1</v>
      </c>
      <c r="B69" s="3">
        <v>0.87670583034451599</v>
      </c>
      <c r="D69" s="1">
        <v>1</v>
      </c>
      <c r="E69" s="3">
        <v>23.671057462885901</v>
      </c>
    </row>
    <row r="70" spans="1:5" x14ac:dyDescent="0.25">
      <c r="A70" s="1">
        <v>1.5</v>
      </c>
      <c r="B70" s="3">
        <v>0.75586565368031899</v>
      </c>
      <c r="D70" s="1">
        <v>1.5</v>
      </c>
      <c r="E70" s="3">
        <v>20.4083732547798</v>
      </c>
    </row>
    <row r="71" spans="1:5" x14ac:dyDescent="0.25">
      <c r="A71" s="1">
        <v>2</v>
      </c>
      <c r="B71" s="3">
        <v>0.65699648786106501</v>
      </c>
      <c r="D71" s="1">
        <v>2</v>
      </c>
      <c r="E71" s="3">
        <v>17.738906118223699</v>
      </c>
    </row>
    <row r="72" spans="1:5" x14ac:dyDescent="0.25">
      <c r="A72" s="1">
        <v>2.5</v>
      </c>
      <c r="B72" s="3">
        <v>0.57687273392924698</v>
      </c>
      <c r="D72" s="1">
        <v>2.5</v>
      </c>
      <c r="E72" s="3">
        <v>15.5755670218243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Performance</vt:lpstr>
      <vt:lpstr>article_verification</vt:lpstr>
      <vt:lpstr>shear_ratio_study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2023-09-27T00:53:57Z</dcterms:created>
  <dcterms:modified xsi:type="dcterms:W3CDTF">2023-10-05T01:17:41Z</dcterms:modified>
</cp:coreProperties>
</file>