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afaelmscdissertation\multiaxial_plate_optimization\"/>
    </mc:Choice>
  </mc:AlternateContent>
  <xr:revisionPtr revIDLastSave="0" documentId="13_ncr:1_{09D4EB8D-8B3D-44E0-9194-1EFF0EC70285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Performance" sheetId="3" r:id="rId1"/>
    <sheet name="article_verification" sheetId="1" r:id="rId2"/>
    <sheet name="contour plots" sheetId="5" r:id="rId3"/>
    <sheet name="shear_ratio_study" sheetId="2" r:id="rId4"/>
    <sheet name="LP databas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H37" i="1"/>
  <c r="H26" i="1"/>
  <c r="H15" i="1"/>
  <c r="H4" i="1"/>
  <c r="F30" i="3"/>
  <c r="F47" i="1"/>
  <c r="F46" i="1"/>
  <c r="F42" i="1"/>
  <c r="C42" i="1"/>
  <c r="F41" i="1"/>
  <c r="C41" i="1"/>
  <c r="F40" i="1"/>
  <c r="C40" i="1"/>
  <c r="F39" i="1"/>
  <c r="C39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<sst xmlns="http://schemas.openxmlformats.org/spreadsheetml/2006/main" count="132" uniqueCount="60">
  <si>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</si>
  <si>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</si>
  <si>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</si>
  <si>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</si>
  <si>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</si>
  <si>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</si>
  <si>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</si>
  <si>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</si>
  <si>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</si>
  <si>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</si>
  <si>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</si>
  <si>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</si>
  <si>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</si>
  <si>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</si>
  <si>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</si>
  <si>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</si>
  <si>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</si>
  <si>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</si>
  <si>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</si>
  <si>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</si>
  <si>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</si>
  <si>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</si>
  <si>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</si>
  <si>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</si>
  <si>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</si>
  <si>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</si>
  <si>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</si>
  <si>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</si>
  <si>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</si>
  <si>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</si>
  <si>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</si>
  <si>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</si>
  <si>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</si>
  <si>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</si>
  <si>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</si>
  <si>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</si>
  <si>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</si>
  <si>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</si>
  <si>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</si>
  <si>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</si>
  <si>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</si>
  <si>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</si>
  <si>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</si>
  <si>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</si>
  <si>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</si>
  <si>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</si>
  <si>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</si>
  <si>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</si>
  <si>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</si>
  <si>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</si>
  <si>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</si>
  <si>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</si>
  <si>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</si>
  <si>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</si>
  <si>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</si>
  <si>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</si>
  <si>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</si>
  <si>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</si>
  <si>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</si>
  <si>
    <t>r, xi1D, xi3D, nplies = 1.0, -0.74205514,  0.48401028,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</si>
</sst>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69518</xdr:colOff>
      <xdr:row>5</xdr:row>
      <xdr:rowOff>13192</xdr:rowOff>
    </xdr:from>
    <xdr:to>
      <xdr:col>26</xdr:col>
      <xdr:colOff>178244</xdr:colOff>
      <xdr:row>42</xdr:row>
      <xdr:rowOff>151896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5303" y="926577"/>
          <a:ext cx="10632952" cy="6897754"/>
        </a:xfrm>
        <a:prstGeom prst="rect">
          <a:avLst/>
        </a:prstGeom>
      </xdr:spPr>
    </xdr:pic>
    <xdr:clientData/>
  </xdr:twoCellAnchor>
  <xdr:twoCellAnchor>
    <xdr:from>
      <xdr:col>11</xdr:col>
      <xdr:colOff>183942</xdr:colOff>
      <xdr:row>3</xdr:row>
      <xdr:rowOff>66473</xdr:rowOff>
    </xdr:from>
    <xdr:to>
      <xdr:col>24</xdr:col>
      <xdr:colOff>35013</xdr:colOff>
      <xdr:row>35</xdr:row>
      <xdr:rowOff>75100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130761</xdr:colOff>
      <xdr:row>15</xdr:row>
      <xdr:rowOff>165894</xdr:rowOff>
    </xdr:from>
    <xdr:to>
      <xdr:col>15</xdr:col>
      <xdr:colOff>382919</xdr:colOff>
      <xdr:row>20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12491907" y="2906049"/>
          <a:ext cx="871230" cy="8072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1111840</xdr:colOff>
      <xdr:row>52</xdr:row>
      <xdr:rowOff>86264</xdr:rowOff>
    </xdr:from>
    <xdr:to>
      <xdr:col>9</xdr:col>
      <xdr:colOff>470373</xdr:colOff>
      <xdr:row>84</xdr:row>
      <xdr:rowOff>94889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1498039</xdr:colOff>
      <xdr:row>66</xdr:row>
      <xdr:rowOff>20297</xdr:rowOff>
    </xdr:from>
    <xdr:ext cx="2023568" cy="655949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512210" y="12076981"/>
          <a:ext cx="2023568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rgbClr val="FF0000"/>
              </a:solidFill>
            </a:rPr>
            <a:t>max difference of +3.2% </a:t>
          </a:r>
          <a:r>
            <a:rPr lang="pt-BR" sz="1100" b="1">
              <a:solidFill>
                <a:srgbClr val="FF0000"/>
              </a:solidFill>
            </a:rPr>
            <a:t>in comparison with Gurdal</a:t>
          </a:r>
          <a:r>
            <a:rPr lang="pt-BR" sz="1100" b="1" baseline="0">
              <a:solidFill>
                <a:srgbClr val="FF0000"/>
              </a:solidFill>
            </a:rPr>
            <a:t> and Haftka (1993)</a:t>
          </a:r>
          <a:endParaRPr lang="pt-BR" sz="12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483080</xdr:colOff>
      <xdr:row>9</xdr:row>
      <xdr:rowOff>25880</xdr:rowOff>
    </xdr:from>
    <xdr:to>
      <xdr:col>11</xdr:col>
      <xdr:colOff>129396</xdr:colOff>
      <xdr:row>35</xdr:row>
      <xdr:rowOff>75017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ABB51-D500-6DF2-343A-DEA8D1868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080" y="1646146"/>
          <a:ext cx="6494939" cy="4729905"/>
        </a:xfrm>
        <a:prstGeom prst="rect">
          <a:avLst/>
        </a:prstGeom>
      </xdr:spPr>
    </xdr:pic>
    <xdr:clientData/>
  </xdr:twoCellAnchor>
  <xdr:twoCellAnchor>
    <xdr:from>
      <xdr:col>3</xdr:col>
      <xdr:colOff>151175</xdr:colOff>
      <xdr:row>15</xdr:row>
      <xdr:rowOff>84107</xdr:rowOff>
    </xdr:from>
    <xdr:to>
      <xdr:col>3</xdr:col>
      <xdr:colOff>255339</xdr:colOff>
      <xdr:row>16</xdr:row>
      <xdr:rowOff>10675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99C7B1A-76EE-10AF-3D61-A4C2767CD16C}"/>
            </a:ext>
          </a:extLst>
        </xdr:cNvPr>
        <xdr:cNvSpPr/>
      </xdr:nvSpPr>
      <xdr:spPr>
        <a:xfrm>
          <a:off x="2014481" y="2827307"/>
          <a:ext cx="104164" cy="10944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272019</xdr:colOff>
      <xdr:row>16</xdr:row>
      <xdr:rowOff>10153</xdr:rowOff>
    </xdr:from>
    <xdr:to>
      <xdr:col>4</xdr:col>
      <xdr:colOff>372120</xdr:colOff>
      <xdr:row>16</xdr:row>
      <xdr:rowOff>119216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62132F5-9643-1948-538B-4A369DE16EB9}"/>
            </a:ext>
          </a:extLst>
        </xdr:cNvPr>
        <xdr:cNvSpPr/>
      </xdr:nvSpPr>
      <xdr:spPr>
        <a:xfrm>
          <a:off x="2762428" y="2890625"/>
          <a:ext cx="100101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437019</xdr:colOff>
      <xdr:row>16</xdr:row>
      <xdr:rowOff>10153</xdr:rowOff>
    </xdr:from>
    <xdr:to>
      <xdr:col>8</xdr:col>
      <xdr:colOff>540999</xdr:colOff>
      <xdr:row>16</xdr:row>
      <xdr:rowOff>119216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A29AF89-80E4-B3A5-913F-E6634918F308}"/>
            </a:ext>
          </a:extLst>
        </xdr:cNvPr>
        <xdr:cNvSpPr/>
      </xdr:nvSpPr>
      <xdr:spPr>
        <a:xfrm>
          <a:off x="5417836" y="2890625"/>
          <a:ext cx="103980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269466</xdr:colOff>
      <xdr:row>15</xdr:row>
      <xdr:rowOff>146422</xdr:rowOff>
    </xdr:from>
    <xdr:to>
      <xdr:col>4</xdr:col>
      <xdr:colOff>272019</xdr:colOff>
      <xdr:row>16</xdr:row>
      <xdr:rowOff>64685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E8E21CB-8A0F-DA41-9F6E-408F58BEDB1F}"/>
            </a:ext>
          </a:extLst>
        </xdr:cNvPr>
        <xdr:cNvCxnSpPr>
          <a:endCxn id="4" idx="2"/>
        </xdr:cNvCxnSpPr>
      </xdr:nvCxnSpPr>
      <xdr:spPr>
        <a:xfrm>
          <a:off x="2137272" y="2846865"/>
          <a:ext cx="625156" cy="9829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441776</xdr:colOff>
      <xdr:row>14</xdr:row>
      <xdr:rowOff>101924</xdr:rowOff>
    </xdr:from>
    <xdr:ext cx="40896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𝑏𝑒𝑠𝑡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_𝑏𝑒𝑠𝑡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622344</xdr:colOff>
      <xdr:row>36</xdr:row>
      <xdr:rowOff>109157</xdr:rowOff>
    </xdr:from>
    <xdr:to>
      <xdr:col>5</xdr:col>
      <xdr:colOff>39835</xdr:colOff>
      <xdr:row>40</xdr:row>
      <xdr:rowOff>121055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t-B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[90/−45/0/45]</m:t>
                        </m:r>
                      </m:e>
                      <m:sub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pt-BR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Sup>
                          <m:sSubSupPr>
                            <m:ctrlP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sup>
                        </m:sSub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−0.47, −0.37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"[90/-45/0/45]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pt-BR" sz="1100" i="0">
                  <a:latin typeface="Cambria Math" panose="02040503050406030204" pitchFamily="18" charset="0"/>
                </a:rPr>
                <a:t>𝑠</a:t>
              </a:r>
              <a:endParaRPr lang="pt-BR" sz="1100"/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(𝜉_1^𝐷, 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𝜉_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^𝐷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t-BR" sz="1100" b="0" i="0">
                  <a:latin typeface="Cambria Math" panose="02040503050406030204" pitchFamily="18" charset="0"/>
                </a:rPr>
                <a:t>=(−0.47, −0.37)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3</xdr:col>
      <xdr:colOff>291514</xdr:colOff>
      <xdr:row>15</xdr:row>
      <xdr:rowOff>160631</xdr:rowOff>
    </xdr:from>
    <xdr:to>
      <xdr:col>8</xdr:col>
      <xdr:colOff>405067</xdr:colOff>
      <xdr:row>16</xdr:row>
      <xdr:rowOff>45008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12139BF-005F-CEB3-D59B-5A47D05DB720}"/>
            </a:ext>
          </a:extLst>
        </xdr:cNvPr>
        <xdr:cNvCxnSpPr/>
      </xdr:nvCxnSpPr>
      <xdr:spPr>
        <a:xfrm>
          <a:off x="2159320" y="2861074"/>
          <a:ext cx="3226564" cy="64406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10875</xdr:colOff>
      <xdr:row>14</xdr:row>
      <xdr:rowOff>120046</xdr:rowOff>
    </xdr:from>
    <xdr:ext cx="504897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𝑤𝑜𝑟𝑠𝑡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_𝑤𝑜𝑟𝑠𝑡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9</xdr:col>
      <xdr:colOff>209776</xdr:colOff>
      <xdr:row>28</xdr:row>
      <xdr:rowOff>90015</xdr:rowOff>
    </xdr:from>
    <xdr:to>
      <xdr:col>10</xdr:col>
      <xdr:colOff>480078</xdr:colOff>
      <xdr:row>31</xdr:row>
      <xdr:rowOff>173563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𝑁_𝑦𝑦/𝑁_𝑥𝑥 =1</a:t>
              </a:r>
              <a:endParaRPr lang="pt-BR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600152</xdr:colOff>
      <xdr:row>1</xdr:row>
      <xdr:rowOff>177459</xdr:rowOff>
    </xdr:from>
    <xdr:to>
      <xdr:col>11</xdr:col>
      <xdr:colOff>273678</xdr:colOff>
      <xdr:row>29</xdr:row>
      <xdr:rowOff>49295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942E73-C411-BF37-D4CD-6B531C21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152" y="362310"/>
          <a:ext cx="6451423" cy="50476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66203</xdr:colOff>
      <xdr:row>2</xdr:row>
      <xdr:rowOff>40667</xdr:rowOff>
    </xdr:from>
    <xdr:to>
      <xdr:col>22</xdr:col>
      <xdr:colOff>239073</xdr:colOff>
      <xdr:row>29</xdr:row>
      <xdr:rowOff>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C2E8DF-929F-3E53-B820-C3A12DD6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0273" y="410370"/>
          <a:ext cx="6334596" cy="4978154"/>
        </a:xfrm>
        <a:prstGeom prst="rect">
          <a:avLst/>
        </a:prstGeom>
      </xdr:spPr>
    </xdr:pic>
    <xdr:clientData/>
  </xdr:twoCellAnchor>
  <xdr:twoCellAnchor editAs="oneCell">
    <xdr:from>
      <xdr:col>0</xdr:col>
      <xdr:colOff>406673</xdr:colOff>
      <xdr:row>30</xdr:row>
      <xdr:rowOff>86262</xdr:rowOff>
    </xdr:from>
    <xdr:to>
      <xdr:col>11</xdr:col>
      <xdr:colOff>391357</xdr:colOff>
      <xdr:row>58</xdr:row>
      <xdr:rowOff>107664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C47E8F-F7BA-820D-ED87-0668943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673" y="5631815"/>
          <a:ext cx="6762581" cy="519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71525</xdr:colOff>
      <xdr:row>31</xdr:row>
      <xdr:rowOff>24646</xdr:rowOff>
    </xdr:from>
    <xdr:to>
      <xdr:col>22</xdr:col>
      <xdr:colOff>480614</xdr:colOff>
      <xdr:row>58</xdr:row>
      <xdr:rowOff>7092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5EC8CE-F6E0-DC69-0A23-D8E164252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5595" y="5755050"/>
          <a:ext cx="6570815" cy="4973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workbookViewId="0">
      <selection activeCell="H15" sqref="H15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53</v>
      </c>
      <c r="B5" s="7" t="s">
        <v>2</v>
      </c>
      <c r="C5" s="8" t="s">
        <v>54</v>
      </c>
      <c r="D5" s="8" t="s">
        <v>55</v>
      </c>
      <c r="E5" s="7" t="s">
        <v>56</v>
      </c>
      <c r="F5" s="7" t="s">
        <v>57</v>
      </c>
    </row>
    <row r="6" spans="1:6" x14ac:dyDescent="0.25">
      <c r="A6" s="10">
        <v>1.016</v>
      </c>
      <c r="B6" s="7">
        <v>0</v>
      </c>
      <c r="C6" s="8">
        <v>5.0000000000234597E-5</v>
      </c>
      <c r="D6" s="8">
        <v>-0.999999999999998</v>
      </c>
      <c r="E6" s="9">
        <v>-3.8051457358475398</v>
      </c>
      <c r="F6" s="7">
        <v>9</v>
      </c>
    </row>
    <row r="7" spans="1:6" x14ac:dyDescent="0.25">
      <c r="A7" s="10"/>
      <c r="B7" s="7">
        <v>0.5</v>
      </c>
      <c r="C7" s="8">
        <v>-0.47913233359219798</v>
      </c>
      <c r="D7" s="8">
        <v>-4.1835332815604101E-2</v>
      </c>
      <c r="E7" s="9">
        <v>-2.0720368588006499</v>
      </c>
      <c r="F7" s="7">
        <v>44</v>
      </c>
    </row>
    <row r="8" spans="1:6" x14ac:dyDescent="0.25">
      <c r="A8" s="10"/>
      <c r="B8" s="7">
        <v>1</v>
      </c>
      <c r="C8" s="8">
        <v>-0.74205514036764897</v>
      </c>
      <c r="D8" s="8">
        <v>0.484010280735298</v>
      </c>
      <c r="E8" s="9">
        <v>-1.36274362145655</v>
      </c>
      <c r="F8" s="7">
        <v>55</v>
      </c>
    </row>
    <row r="9" spans="1:6" x14ac:dyDescent="0.25">
      <c r="A9" s="10"/>
      <c r="B9" s="7">
        <v>1.5</v>
      </c>
      <c r="C9" s="8">
        <v>-0.87087837929469902</v>
      </c>
      <c r="D9" s="8">
        <v>0.74165675858939994</v>
      </c>
      <c r="E9" s="9">
        <v>-1.01521704281647</v>
      </c>
      <c r="F9" s="7">
        <v>43</v>
      </c>
    </row>
    <row r="10" spans="1:6" x14ac:dyDescent="0.25">
      <c r="A10" s="10"/>
      <c r="B10" s="7">
        <v>2</v>
      </c>
      <c r="C10" s="8">
        <v>-0.947346669793526</v>
      </c>
      <c r="D10" s="8">
        <v>0.894593339587053</v>
      </c>
      <c r="E10" s="9">
        <v>-0.80892558968183903</v>
      </c>
      <c r="F10" s="7">
        <v>48</v>
      </c>
    </row>
    <row r="11" spans="1:6" x14ac:dyDescent="0.25">
      <c r="A11" s="10"/>
      <c r="B11" s="7">
        <v>2.5</v>
      </c>
      <c r="C11" s="8">
        <v>-0.99798695751447897</v>
      </c>
      <c r="D11" s="8">
        <v>0.99587391502895795</v>
      </c>
      <c r="E11" s="9">
        <v>-0.67231198825938299</v>
      </c>
      <c r="F11" s="7">
        <v>47</v>
      </c>
    </row>
    <row r="12" spans="1:6" x14ac:dyDescent="0.25">
      <c r="A12" s="10">
        <v>1.524</v>
      </c>
      <c r="B12" s="7">
        <v>0</v>
      </c>
      <c r="C12" s="8">
        <v>5.0000000000418999E-5</v>
      </c>
      <c r="D12" s="8">
        <v>-0.999999999999998</v>
      </c>
      <c r="E12" s="9">
        <v>-12.8423668584854</v>
      </c>
      <c r="F12" s="7">
        <v>6</v>
      </c>
    </row>
    <row r="13" spans="1:6" x14ac:dyDescent="0.25">
      <c r="A13" s="10"/>
      <c r="B13" s="7">
        <v>0.5</v>
      </c>
      <c r="C13" s="8">
        <v>-0.47913165808486102</v>
      </c>
      <c r="D13" s="8">
        <v>-4.1836683830281003E-2</v>
      </c>
      <c r="E13" s="9">
        <v>-6.9931266099889404</v>
      </c>
      <c r="F13" s="7">
        <v>50</v>
      </c>
    </row>
    <row r="14" spans="1:6" x14ac:dyDescent="0.25">
      <c r="A14" s="10"/>
      <c r="B14" s="7">
        <v>1</v>
      </c>
      <c r="C14" s="8">
        <v>-0.74205534113545002</v>
      </c>
      <c r="D14" s="8">
        <v>0.484010682270891</v>
      </c>
      <c r="E14" s="9">
        <v>-4.5992600260486904</v>
      </c>
      <c r="F14" s="7">
        <v>50</v>
      </c>
    </row>
    <row r="15" spans="1:6" x14ac:dyDescent="0.25">
      <c r="A15" s="10"/>
      <c r="B15" s="7">
        <v>1.5</v>
      </c>
      <c r="C15" s="8">
        <v>-0.87087797974455206</v>
      </c>
      <c r="D15" s="8">
        <v>0.74165595948909901</v>
      </c>
      <c r="E15" s="9">
        <v>-3.4263583043562198</v>
      </c>
      <c r="F15" s="7">
        <v>52</v>
      </c>
    </row>
    <row r="16" spans="1:6" x14ac:dyDescent="0.25">
      <c r="A16" s="10"/>
      <c r="B16" s="7">
        <v>2</v>
      </c>
      <c r="C16" s="8">
        <v>-0.94734640617969301</v>
      </c>
      <c r="D16" s="8">
        <v>0.89459281235938803</v>
      </c>
      <c r="E16" s="9">
        <v>-2.7301236404857998</v>
      </c>
      <c r="F16" s="7">
        <v>46</v>
      </c>
    </row>
    <row r="17" spans="1:6" x14ac:dyDescent="0.25">
      <c r="A17" s="10"/>
      <c r="B17" s="7">
        <v>2.5</v>
      </c>
      <c r="C17" s="8">
        <v>-0.99798688814339997</v>
      </c>
      <c r="D17" s="8">
        <v>0.99587377628680096</v>
      </c>
      <c r="E17" s="9">
        <v>-2.26905291199777</v>
      </c>
      <c r="F17" s="7">
        <v>35</v>
      </c>
    </row>
    <row r="18" spans="1:6" x14ac:dyDescent="0.25">
      <c r="A18" s="10">
        <v>2.032</v>
      </c>
      <c r="B18" s="7">
        <v>0</v>
      </c>
      <c r="C18" s="8">
        <v>4.9999999998434997E-5</v>
      </c>
      <c r="D18" s="8">
        <v>-0.999999999999998</v>
      </c>
      <c r="E18" s="9">
        <v>-30.441165886780599</v>
      </c>
      <c r="F18" s="7">
        <v>6</v>
      </c>
    </row>
    <row r="19" spans="1:6" x14ac:dyDescent="0.25">
      <c r="A19" s="10"/>
      <c r="B19" s="7">
        <v>0.5</v>
      </c>
      <c r="C19" s="8">
        <v>-0.47913158805508399</v>
      </c>
      <c r="D19" s="8">
        <v>-4.1836823889845401E-2</v>
      </c>
      <c r="E19" s="9">
        <v>-16.576300415339301</v>
      </c>
      <c r="F19" s="7">
        <v>58</v>
      </c>
    </row>
    <row r="20" spans="1:6" x14ac:dyDescent="0.25">
      <c r="A20" s="10"/>
      <c r="B20" s="7">
        <v>1</v>
      </c>
      <c r="C20" s="8">
        <v>-0.742055284810055</v>
      </c>
      <c r="D20" s="8">
        <v>0.48401056962012401</v>
      </c>
      <c r="E20" s="9">
        <v>-10.9019494969431</v>
      </c>
      <c r="F20" s="7">
        <v>79</v>
      </c>
    </row>
    <row r="21" spans="1:6" x14ac:dyDescent="0.25">
      <c r="A21" s="10"/>
      <c r="B21" s="7">
        <v>1.5</v>
      </c>
      <c r="C21" s="8">
        <v>-0.87087769319643005</v>
      </c>
      <c r="D21" s="8">
        <v>0.74165538639287698</v>
      </c>
      <c r="E21" s="9">
        <v>-8.1217395165769695</v>
      </c>
      <c r="F21" s="7">
        <v>52</v>
      </c>
    </row>
    <row r="22" spans="1:6" x14ac:dyDescent="0.25">
      <c r="A22" s="10"/>
      <c r="B22" s="7">
        <v>2</v>
      </c>
      <c r="C22" s="8">
        <v>-0.94734670742802196</v>
      </c>
      <c r="D22" s="8">
        <v>0.89459341485606703</v>
      </c>
      <c r="E22" s="9">
        <v>-6.4714047934906302</v>
      </c>
      <c r="F22" s="7">
        <v>47</v>
      </c>
    </row>
    <row r="23" spans="1:6" x14ac:dyDescent="0.25">
      <c r="A23" s="10"/>
      <c r="B23" s="7">
        <v>2.5</v>
      </c>
      <c r="C23" s="8">
        <v>-0.99798709067145996</v>
      </c>
      <c r="D23" s="8">
        <v>0.99587418134293504</v>
      </c>
      <c r="E23" s="9">
        <v>-5.3784961261883604</v>
      </c>
      <c r="F23" s="7">
        <v>44</v>
      </c>
    </row>
    <row r="24" spans="1:6" x14ac:dyDescent="0.25">
      <c r="A24" s="10">
        <v>3.048</v>
      </c>
      <c r="B24" s="7">
        <v>0</v>
      </c>
      <c r="C24" s="8">
        <v>4.9999999968861702E-5</v>
      </c>
      <c r="D24" s="8">
        <v>-1</v>
      </c>
      <c r="E24" s="9">
        <v>-102.738934867884</v>
      </c>
      <c r="F24" s="7">
        <v>6</v>
      </c>
    </row>
    <row r="25" spans="1:6" x14ac:dyDescent="0.25">
      <c r="A25" s="10"/>
      <c r="B25" s="7">
        <v>0.5</v>
      </c>
      <c r="C25" s="8">
        <v>-0.47913166123825801</v>
      </c>
      <c r="D25" s="8">
        <v>-4.1836677524023203E-2</v>
      </c>
      <c r="E25" s="9">
        <v>-55.945012797327202</v>
      </c>
      <c r="F25" s="7">
        <v>55</v>
      </c>
    </row>
    <row r="26" spans="1:6" x14ac:dyDescent="0.25">
      <c r="A26" s="10"/>
      <c r="B26" s="7">
        <v>1</v>
      </c>
      <c r="C26" s="8">
        <v>-0.74205528265109799</v>
      </c>
      <c r="D26" s="8">
        <v>0.48401056539334197</v>
      </c>
      <c r="E26" s="9">
        <v>-36.794079525528304</v>
      </c>
      <c r="F26" s="7">
        <v>79</v>
      </c>
    </row>
    <row r="27" spans="1:6" x14ac:dyDescent="0.25">
      <c r="A27" s="10"/>
      <c r="B27" s="7">
        <v>1.5</v>
      </c>
      <c r="C27" s="8">
        <v>-0.87087769134662796</v>
      </c>
      <c r="D27" s="8">
        <v>0.74165538269318299</v>
      </c>
      <c r="E27" s="9">
        <v>-27.4108708522303</v>
      </c>
      <c r="F27" s="7">
        <v>51</v>
      </c>
    </row>
    <row r="28" spans="1:6" x14ac:dyDescent="0.25">
      <c r="A28" s="10"/>
      <c r="B28" s="7">
        <v>2</v>
      </c>
      <c r="C28" s="8">
        <v>-0.94734672787860597</v>
      </c>
      <c r="D28" s="8">
        <v>0.89459345575695404</v>
      </c>
      <c r="E28" s="9">
        <v>-21.840991317479599</v>
      </c>
      <c r="F28" s="7">
        <v>50</v>
      </c>
    </row>
    <row r="29" spans="1:6" x14ac:dyDescent="0.25">
      <c r="A29" s="10"/>
      <c r="B29" s="7">
        <v>2.5</v>
      </c>
      <c r="C29" s="8">
        <v>-0.99798701868376705</v>
      </c>
      <c r="D29" s="8">
        <v>0.99587403736817603</v>
      </c>
      <c r="E29" s="9">
        <v>-18.152424024266399</v>
      </c>
      <c r="F29" s="7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topLeftCell="A53" zoomScaleNormal="100" workbookViewId="0">
      <selection activeCell="L57" sqref="L57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  <c r="G4" t="s">
        <v>48</v>
      </c>
      <c r="H4" s="5">
        <f>AVERAGE(F4:F9)</f>
        <v>0.16117013590247331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  <c r="H5" s="5"/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  <c r="G15" t="s">
        <v>48</v>
      </c>
      <c r="H15" s="5">
        <f>AVERAGE(F15:F20)</f>
        <v>4.5700033168451996E-2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8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8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8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8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8" x14ac:dyDescent="0.25">
      <c r="B21" s="1"/>
      <c r="C21" s="1"/>
    </row>
    <row r="22" spans="1:8" x14ac:dyDescent="0.25">
      <c r="B22" s="1"/>
      <c r="C22" s="1"/>
    </row>
    <row r="23" spans="1:8" x14ac:dyDescent="0.25">
      <c r="A23" t="s">
        <v>4</v>
      </c>
      <c r="B23" s="1"/>
      <c r="C23" s="1"/>
    </row>
    <row r="24" spans="1:8" x14ac:dyDescent="0.25">
      <c r="A24" t="s">
        <v>1</v>
      </c>
      <c r="B24" s="1"/>
      <c r="C24" s="1"/>
      <c r="D24" t="s">
        <v>20</v>
      </c>
    </row>
    <row r="25" spans="1:8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8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  <c r="G26" t="s">
        <v>48</v>
      </c>
      <c r="H26" s="5">
        <f>AVERAGE(F26:F31)</f>
        <v>3.4813963141702375E-2</v>
      </c>
    </row>
    <row r="27" spans="1:8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8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8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8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8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8" x14ac:dyDescent="0.25">
      <c r="A32" s="1"/>
      <c r="B32" s="1"/>
      <c r="C32" s="1"/>
    </row>
    <row r="33" spans="1:8" x14ac:dyDescent="0.25">
      <c r="B33" s="1"/>
      <c r="C33" s="1"/>
    </row>
    <row r="34" spans="1:8" x14ac:dyDescent="0.25">
      <c r="A34" t="s">
        <v>5</v>
      </c>
      <c r="B34" t="s">
        <v>43</v>
      </c>
      <c r="C34" s="1"/>
    </row>
    <row r="35" spans="1:8" x14ac:dyDescent="0.25">
      <c r="A35" t="s">
        <v>1</v>
      </c>
      <c r="B35" s="1"/>
      <c r="C35" s="1"/>
      <c r="D35" t="s">
        <v>20</v>
      </c>
    </row>
    <row r="36" spans="1:8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8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48</v>
      </c>
      <c r="H37" s="5">
        <f>AVERAGE(F37:F42)</f>
        <v>9.1594768544536964E-2</v>
      </c>
    </row>
    <row r="38" spans="1:8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</row>
    <row r="39" spans="1:8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8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8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8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8" x14ac:dyDescent="0.25">
      <c r="B43" s="1"/>
    </row>
    <row r="44" spans="1:8" x14ac:dyDescent="0.25">
      <c r="B44" s="1"/>
    </row>
    <row r="45" spans="1:8" x14ac:dyDescent="0.25">
      <c r="B45" s="1"/>
      <c r="F45" t="s">
        <v>47</v>
      </c>
    </row>
    <row r="46" spans="1:8" x14ac:dyDescent="0.25">
      <c r="B46" s="1"/>
      <c r="E46" t="s">
        <v>48</v>
      </c>
      <c r="F46" s="5">
        <f>AVERAGE(F4:F9,F15:F20,F26:F31,F37:F42)</f>
        <v>8.3319725189291163E-2</v>
      </c>
    </row>
    <row r="47" spans="1:8" x14ac:dyDescent="0.25">
      <c r="B47" s="1"/>
      <c r="E47" t="s">
        <v>49</v>
      </c>
      <c r="F47" s="4">
        <f>_xlfn.STDEV.S(F4:F9,F15:F20,F26:F31,F37:F42)</f>
        <v>7.2286098956684683E-2</v>
      </c>
    </row>
    <row r="48" spans="1:8" x14ac:dyDescent="0.25">
      <c r="B48" s="1"/>
    </row>
    <row r="49" spans="2:3" x14ac:dyDescent="0.25">
      <c r="B49" s="1"/>
    </row>
    <row r="50" spans="2:3" x14ac:dyDescent="0.25">
      <c r="B50" s="1"/>
      <c r="C50" t="s">
        <v>46</v>
      </c>
    </row>
    <row r="51" spans="2:3" x14ac:dyDescent="0.25">
      <c r="B51" s="1"/>
      <c r="C51" s="2">
        <f>(330-319.5)/330</f>
        <v>3.1818181818181815E-2</v>
      </c>
    </row>
    <row r="52" spans="2:3" x14ac:dyDescent="0.25">
      <c r="B52" s="1"/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F3B3-630C-467F-BB9D-1DD7581BEBC2}">
  <dimension ref="B4"/>
  <sheetViews>
    <sheetView showGridLines="0" topLeftCell="A8" zoomScale="115" zoomScaleNormal="115" workbookViewId="0">
      <selection activeCell="N16" sqref="N16"/>
    </sheetView>
  </sheetViews>
  <sheetFormatPr defaultRowHeight="14.3" x14ac:dyDescent="0.25"/>
  <sheetData>
    <row r="4" spans="2:2" x14ac:dyDescent="0.25">
      <c r="B4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A27-AEE5-4E18-89CF-1EA204BCB0F1}">
  <dimension ref="A1"/>
  <sheetViews>
    <sheetView showGridLines="0" topLeftCell="A2" zoomScale="65" zoomScaleNormal="65" workbookViewId="0">
      <selection activeCell="AC60" sqref="AC60"/>
    </sheetView>
  </sheetViews>
  <sheetFormatPr defaultRowHeight="14.3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Performance</vt:lpstr>
      <vt:lpstr>article_verification</vt:lpstr>
      <vt:lpstr>contour plots</vt:lpstr>
      <vt:lpstr>shear_ratio_study</vt:lpstr>
      <vt:lpstr>LP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2024-02-24T18:44:20Z</dcterms:modified>
</cp:coreProperties>
</file>