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E:\Rafael-Documentos-trabalhos\PERIODOS\ITA-2019--\0 - TESE\_works\models\3-panel_2000_two-level composite wing\"/>
    </mc:Choice>
  </mc:AlternateContent>
  <xr:revisionPtr revIDLastSave="0" documentId="13_ncr:1_{E944B5DC-9B03-4DF0-B113-3FC142D34706}" xr6:coauthVersionLast="47" xr6:coauthVersionMax="47" xr10:uidLastSave="{00000000-0000-0000-0000-000000000000}"/>
  <bookViews>
    <workbookView xWindow="-20610" yWindow="-30" windowWidth="20730" windowHeight="1116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2" i="1" l="1"/>
  <c r="E136" i="1"/>
  <c r="I136" i="1" s="1"/>
  <c r="E106" i="1"/>
  <c r="I106" i="1" s="1"/>
  <c r="B136" i="1"/>
  <c r="B106" i="1"/>
  <c r="B83" i="1"/>
  <c r="H82" i="1" s="1"/>
  <c r="X31" i="1"/>
  <c r="U10" i="1" s="1"/>
  <c r="X10" i="1" s="1"/>
  <c r="Y10" i="1" l="1"/>
  <c r="U23" i="1"/>
  <c r="U21" i="1"/>
  <c r="U9" i="1"/>
  <c r="U20" i="1"/>
  <c r="U19" i="1"/>
  <c r="U18" i="1"/>
  <c r="U17" i="1"/>
  <c r="U16" i="1"/>
  <c r="U22" i="1"/>
  <c r="U15" i="1"/>
  <c r="U14" i="1"/>
  <c r="U13" i="1"/>
  <c r="U12" i="1"/>
  <c r="U11" i="1"/>
  <c r="Y14" i="1" l="1"/>
  <c r="X14" i="1"/>
  <c r="Y12" i="1"/>
  <c r="X12" i="1"/>
  <c r="X13" i="1"/>
  <c r="Y13" i="1"/>
  <c r="Y20" i="1"/>
  <c r="X20" i="1"/>
  <c r="Y11" i="1"/>
  <c r="X11" i="1"/>
  <c r="Y9" i="1"/>
  <c r="X9" i="1"/>
  <c r="Y22" i="1"/>
  <c r="X22" i="1"/>
  <c r="Y18" i="1"/>
  <c r="X18" i="1"/>
  <c r="Y19" i="1"/>
  <c r="X19" i="1"/>
  <c r="Y21" i="1"/>
  <c r="X21" i="1"/>
  <c r="Y15" i="1"/>
  <c r="X15" i="1"/>
  <c r="Y16" i="1"/>
  <c r="X16" i="1"/>
  <c r="Y17" i="1"/>
  <c r="X17" i="1"/>
  <c r="Y23" i="1"/>
  <c r="X23" i="1"/>
</calcChain>
</file>

<file path=xl/sharedStrings.xml><?xml version="1.0" encoding="utf-8"?>
<sst xmlns="http://schemas.openxmlformats.org/spreadsheetml/2006/main" count="41" uniqueCount="26">
  <si>
    <t>https://en.wikipedia.org/wiki/Shear_stress</t>
  </si>
  <si>
    <t>Os nós selecionados irão deslocar &lt; 1mm</t>
  </si>
  <si>
    <t>ID</t>
  </si>
  <si>
    <t>X1</t>
  </si>
  <si>
    <t>h</t>
  </si>
  <si>
    <t>b</t>
  </si>
  <si>
    <t>O</t>
  </si>
  <si>
    <t>A</t>
  </si>
  <si>
    <t>Y displacement</t>
  </si>
  <si>
    <t>tangente</t>
  </si>
  <si>
    <t>ID (esquerdo)</t>
  </si>
  <si>
    <t>ID (direito)</t>
  </si>
  <si>
    <t>Nas bb eu eliminei o efeito poisson, pois este causava concentração de tensão</t>
  </si>
  <si>
    <t>Resultados</t>
  </si>
  <si>
    <t>DX</t>
  </si>
  <si>
    <t>T1 reaction</t>
  </si>
  <si>
    <t>1..Simcenter NASTRAN Case 1, 52..T1 Constraint Force</t>
  </si>
  <si>
    <t>3..Simcenter NASTRAN Case 1, 53..T2 Constraint Force</t>
  </si>
  <si>
    <t>5..Simcenter NASTRAN Case 1, 53..T2 Constraint Force</t>
  </si>
  <si>
    <t>Critical Load</t>
  </si>
  <si>
    <t>Eigenvalue</t>
  </si>
  <si>
    <t>N</t>
  </si>
  <si>
    <t>Critical load</t>
  </si>
  <si>
    <t>Ritz</t>
  </si>
  <si>
    <t>Nastran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</si>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</sst>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.25"/>
      <color rgb="FF000000"/>
      <name val="Segoe UI"/>
      <family val="2"/>
    </font>
    <font>
      <sz val="8.25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2"/>
    <xf numFmtId="164" fontId="0" fillId="0" borderId="0" xfId="0" applyNumberFormat="1"/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165" fontId="0" fillId="0" borderId="0" xfId="1" applyNumberFormat="1" applyFont="1"/>
  </cellXfs>
  <cellStyles count="3">
    <cellStyle name="Hiperlink" xfId="2" builtinId="8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7620</xdr:rowOff>
    </xdr:from>
    <xdr:to>
      <xdr:col>5</xdr:col>
      <xdr:colOff>498214</xdr:colOff>
      <xdr:row>26</xdr:row>
      <xdr:rowOff>19050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0B39C73-12A5-4324-3734-D5FAAF872A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2020"/>
          <a:ext cx="3855720" cy="3855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8</xdr:col>
      <xdr:colOff>113196</xdr:colOff>
      <xdr:row>50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B3A0191-0562-EBF9-9A89-BDB512962A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937760"/>
          <a:ext cx="5384891" cy="4373880"/>
        </a:xfrm>
        <a:prstGeom prst="rect">
          <a:avLst/>
        </a:prstGeom>
      </xdr:spPr>
    </xdr:pic>
    <xdr:clientData/>
  </xdr:twoCellAnchor>
  <xdr:twoCellAnchor editAs="oneCell">
    <xdr:from>
      <xdr:col>6</xdr:col>
      <xdr:colOff>366576</xdr:colOff>
      <xdr:row>9</xdr:row>
      <xdr:rowOff>153488</xdr:rowOff>
    </xdr:from>
    <xdr:to>
      <xdr:col>15</xdr:col>
      <xdr:colOff>378099</xdr:colOff>
      <xdr:row>24</xdr:row>
      <xdr:rowOff>21248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72D7E452-BCC7-9F58-1486-1EE1F1536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40505" y="1745524"/>
          <a:ext cx="5555616" cy="2524963"/>
        </a:xfrm>
        <a:prstGeom prst="rect">
          <a:avLst/>
        </a:prstGeom>
      </xdr:spPr>
    </xdr:pic>
    <xdr:clientData/>
  </xdr:twoCellAnchor>
  <xdr:twoCellAnchor>
    <xdr:from>
      <xdr:col>20</xdr:col>
      <xdr:colOff>295836</xdr:colOff>
      <xdr:row>26</xdr:row>
      <xdr:rowOff>152401</xdr:rowOff>
    </xdr:from>
    <xdr:to>
      <xdr:col>20</xdr:col>
      <xdr:colOff>295836</xdr:colOff>
      <xdr:row>39</xdr:row>
      <xdr:rowOff>71718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DC258DB0-65D7-8DC3-CFFD-63CE600BDC61}"/>
            </a:ext>
          </a:extLst>
        </xdr:cNvPr>
        <xdr:cNvCxnSpPr/>
      </xdr:nvCxnSpPr>
      <xdr:spPr>
        <a:xfrm flipV="1">
          <a:off x="11878236" y="4814048"/>
          <a:ext cx="0" cy="225014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188259</xdr:colOff>
      <xdr:row>27</xdr:row>
      <xdr:rowOff>98612</xdr:rowOff>
    </xdr:from>
    <xdr:to>
      <xdr:col>20</xdr:col>
      <xdr:colOff>313765</xdr:colOff>
      <xdr:row>39</xdr:row>
      <xdr:rowOff>80682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11023B56-3CD2-4BE5-BB82-6D696773B338}"/>
            </a:ext>
          </a:extLst>
        </xdr:cNvPr>
        <xdr:cNvCxnSpPr/>
      </xdr:nvCxnSpPr>
      <xdr:spPr>
        <a:xfrm flipV="1">
          <a:off x="11161059" y="4939553"/>
          <a:ext cx="735106" cy="2133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170330</xdr:colOff>
      <xdr:row>39</xdr:row>
      <xdr:rowOff>44823</xdr:rowOff>
    </xdr:from>
    <xdr:to>
      <xdr:col>20</xdr:col>
      <xdr:colOff>295836</xdr:colOff>
      <xdr:row>39</xdr:row>
      <xdr:rowOff>62753</xdr:rowOff>
    </xdr:to>
    <xdr:cxnSp macro="">
      <xdr:nvCxnSpPr>
        <xdr:cNvPr id="13" name="Conector reto 12">
          <a:extLst>
            <a:ext uri="{FF2B5EF4-FFF2-40B4-BE49-F238E27FC236}">
              <a16:creationId xmlns:a16="http://schemas.microsoft.com/office/drawing/2014/main" id="{28CE388E-646C-46D6-88D3-186BE69C03D6}"/>
            </a:ext>
          </a:extLst>
        </xdr:cNvPr>
        <xdr:cNvCxnSpPr/>
      </xdr:nvCxnSpPr>
      <xdr:spPr>
        <a:xfrm flipV="1">
          <a:off x="11143130" y="7037294"/>
          <a:ext cx="735106" cy="179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80683</xdr:colOff>
      <xdr:row>28</xdr:row>
      <xdr:rowOff>116542</xdr:rowOff>
    </xdr:from>
    <xdr:to>
      <xdr:col>20</xdr:col>
      <xdr:colOff>466165</xdr:colOff>
      <xdr:row>30</xdr:row>
      <xdr:rowOff>134470</xdr:rowOff>
    </xdr:to>
    <xdr:sp macro="" textlink="">
      <xdr:nvSpPr>
        <xdr:cNvPr id="20" name="Elipse 19">
          <a:extLst>
            <a:ext uri="{FF2B5EF4-FFF2-40B4-BE49-F238E27FC236}">
              <a16:creationId xmlns:a16="http://schemas.microsoft.com/office/drawing/2014/main" id="{7FD51388-9759-333E-4EEB-A98124CAC79C}"/>
            </a:ext>
          </a:extLst>
        </xdr:cNvPr>
        <xdr:cNvSpPr/>
      </xdr:nvSpPr>
      <xdr:spPr>
        <a:xfrm>
          <a:off x="11663083" y="5136777"/>
          <a:ext cx="385482" cy="376517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3</xdr:col>
      <xdr:colOff>0</xdr:colOff>
      <xdr:row>56</xdr:row>
      <xdr:rowOff>0</xdr:rowOff>
    </xdr:from>
    <xdr:to>
      <xdr:col>9</xdr:col>
      <xdr:colOff>35379</xdr:colOff>
      <xdr:row>62</xdr:row>
      <xdr:rowOff>350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C2239987-6459-A970-36ED-7DDB304514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11680" y="10241280"/>
          <a:ext cx="3870960" cy="2042510"/>
        </a:xfrm>
        <a:prstGeom prst="rect">
          <a:avLst/>
        </a:prstGeom>
      </xdr:spPr>
    </xdr:pic>
    <xdr:clientData/>
  </xdr:twoCellAnchor>
  <xdr:twoCellAnchor editAs="oneCell">
    <xdr:from>
      <xdr:col>2</xdr:col>
      <xdr:colOff>332928</xdr:colOff>
      <xdr:row>89</xdr:row>
      <xdr:rowOff>117520</xdr:rowOff>
    </xdr:from>
    <xdr:to>
      <xdr:col>6</xdr:col>
      <xdr:colOff>283305</xdr:colOff>
      <xdr:row>92</xdr:row>
      <xdr:rowOff>1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1C51AFC7-AEEF-4FB9-07CB-076EC7E5DE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85491" y="18000708"/>
          <a:ext cx="2578324" cy="1382668"/>
        </a:xfrm>
        <a:prstGeom prst="rect">
          <a:avLst/>
        </a:prstGeom>
      </xdr:spPr>
    </xdr:pic>
    <xdr:clientData/>
  </xdr:twoCellAnchor>
  <xdr:twoCellAnchor editAs="oneCell">
    <xdr:from>
      <xdr:col>2</xdr:col>
      <xdr:colOff>303064</xdr:colOff>
      <xdr:row>109</xdr:row>
      <xdr:rowOff>230242</xdr:rowOff>
    </xdr:from>
    <xdr:to>
      <xdr:col>8</xdr:col>
      <xdr:colOff>181708</xdr:colOff>
      <xdr:row>116</xdr:row>
      <xdr:rowOff>137608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E719B015-D10C-1B1E-B527-CC1DF6F00D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50864" y="21912073"/>
          <a:ext cx="3688644" cy="1958904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63</xdr:row>
      <xdr:rowOff>140970</xdr:rowOff>
    </xdr:from>
    <xdr:to>
      <xdr:col>8</xdr:col>
      <xdr:colOff>397313</xdr:colOff>
      <xdr:row>74</xdr:row>
      <xdr:rowOff>20002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B840423E-74BA-6C79-4D01-34C4F1CCE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71689" y="13071158"/>
          <a:ext cx="3644384" cy="1978342"/>
        </a:xfrm>
        <a:prstGeom prst="rect">
          <a:avLst/>
        </a:prstGeom>
      </xdr:spPr>
    </xdr:pic>
    <xdr:clientData/>
  </xdr:twoCellAnchor>
  <xdr:twoCellAnchor editAs="oneCell">
    <xdr:from>
      <xdr:col>2</xdr:col>
      <xdr:colOff>313781</xdr:colOff>
      <xdr:row>92</xdr:row>
      <xdr:rowOff>170906</xdr:rowOff>
    </xdr:from>
    <xdr:to>
      <xdr:col>6</xdr:col>
      <xdr:colOff>228600</xdr:colOff>
      <xdr:row>100</xdr:row>
      <xdr:rowOff>2901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D30C6366-1B86-DFE3-28D5-BF2A202EC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759404" y="18868209"/>
          <a:ext cx="2507796" cy="1295035"/>
        </a:xfrm>
        <a:prstGeom prst="rect">
          <a:avLst/>
        </a:prstGeom>
      </xdr:spPr>
    </xdr:pic>
    <xdr:clientData/>
  </xdr:twoCellAnchor>
  <xdr:twoCellAnchor editAs="oneCell">
    <xdr:from>
      <xdr:col>2</xdr:col>
      <xdr:colOff>266993</xdr:colOff>
      <xdr:row>119</xdr:row>
      <xdr:rowOff>46893</xdr:rowOff>
    </xdr:from>
    <xdr:to>
      <xdr:col>8</xdr:col>
      <xdr:colOff>358941</xdr:colOff>
      <xdr:row>130</xdr:row>
      <xdr:rowOff>35170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26AC3F7B-BAC9-D55C-AC81-22077C044D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714793" y="24325385"/>
          <a:ext cx="3901948" cy="19870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n.wikipedia.org/wiki/Shear_stres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Y136"/>
  <sheetViews>
    <sheetView tabSelected="1" topLeftCell="A71" zoomScale="115" zoomScaleNormal="115" workbookViewId="0">
      <selection activeCell="F82" sqref="F82"/>
    </sheetView>
  </sheetViews>
  <sheetFormatPr defaultRowHeight="14.4" x14ac:dyDescent="0.3"/>
  <cols>
    <col min="1" max="1" width="11.44140625" customWidth="1"/>
    <col min="2" max="2" width="9.6640625" bestFit="1" customWidth="1"/>
    <col min="5" max="6" width="10" bestFit="1" customWidth="1"/>
    <col min="9" max="9" width="9.21875" bestFit="1" customWidth="1"/>
    <col min="18" max="19" width="16.44140625" customWidth="1"/>
    <col min="24" max="24" width="16" customWidth="1"/>
  </cols>
  <sheetData>
    <row r="2" spans="2:25" x14ac:dyDescent="0.3">
      <c r="B2" s="1" t="s">
        <v>0</v>
      </c>
    </row>
    <row r="3" spans="2:25" x14ac:dyDescent="0.3">
      <c r="V3" t="s">
        <v>12</v>
      </c>
    </row>
    <row r="5" spans="2:25" x14ac:dyDescent="0.3">
      <c r="R5" t="s">
        <v>1</v>
      </c>
    </row>
    <row r="7" spans="2:25" x14ac:dyDescent="0.3">
      <c r="R7" t="s">
        <v>10</v>
      </c>
      <c r="S7" t="s">
        <v>11</v>
      </c>
      <c r="T7" t="s">
        <v>3</v>
      </c>
      <c r="U7" t="s">
        <v>8</v>
      </c>
    </row>
    <row r="9" spans="2:25" x14ac:dyDescent="0.3">
      <c r="R9">
        <v>590</v>
      </c>
      <c r="S9">
        <v>602</v>
      </c>
      <c r="T9">
        <v>0</v>
      </c>
      <c r="U9">
        <f>$X$31*T9</f>
        <v>0</v>
      </c>
      <c r="X9" t="str">
        <f>_xlfn.CONCAT("SPCD,3,",R9,",2,",U9)</f>
        <v>SPCD,3,590,2,0</v>
      </c>
      <c r="Y9" t="str">
        <f>_xlfn.CONCAT("SPCD,3,",S9,",2,",U9)</f>
        <v>SPCD,3,602,2,0</v>
      </c>
    </row>
    <row r="10" spans="2:25" x14ac:dyDescent="0.3">
      <c r="R10">
        <v>5885</v>
      </c>
      <c r="S10">
        <v>5465</v>
      </c>
      <c r="T10">
        <v>53.338810000000002</v>
      </c>
      <c r="U10">
        <f t="shared" ref="U10:U23" si="0">$X$31*T10</f>
        <v>7.1428646648891078E-2</v>
      </c>
      <c r="X10" t="str">
        <f t="shared" ref="X10:X23" si="1">_xlfn.CONCAT("SPCD,3,",R10,",2,",U10)</f>
        <v>SPCD,3,5885,2,0.0714286466488911</v>
      </c>
      <c r="Y10" t="str">
        <f t="shared" ref="Y10:Y23" si="2">_xlfn.CONCAT("SPCD,3,",S10,",2,",U10)</f>
        <v>SPCD,3,5465,2,0.0714286466488911</v>
      </c>
    </row>
    <row r="11" spans="2:25" x14ac:dyDescent="0.3">
      <c r="R11">
        <v>986</v>
      </c>
      <c r="S11">
        <v>866</v>
      </c>
      <c r="T11">
        <v>106.6776</v>
      </c>
      <c r="U11">
        <f t="shared" si="0"/>
        <v>0.14285726651478994</v>
      </c>
      <c r="X11" t="str">
        <f t="shared" si="1"/>
        <v>SPCD,3,986,2,0.14285726651479</v>
      </c>
      <c r="Y11" t="str">
        <f t="shared" si="2"/>
        <v>SPCD,3,866,2,0.14285726651479</v>
      </c>
    </row>
    <row r="12" spans="2:25" x14ac:dyDescent="0.3">
      <c r="R12">
        <v>5905</v>
      </c>
      <c r="S12">
        <v>5485</v>
      </c>
      <c r="T12">
        <v>160.0164</v>
      </c>
      <c r="U12">
        <f t="shared" si="0"/>
        <v>0.2142858997721849</v>
      </c>
      <c r="X12" t="str">
        <f t="shared" si="1"/>
        <v>SPCD,3,5905,2,0.214285899772185</v>
      </c>
      <c r="Y12" t="str">
        <f t="shared" si="2"/>
        <v>SPCD,3,5485,2,0.214285899772185</v>
      </c>
    </row>
    <row r="13" spans="2:25" x14ac:dyDescent="0.3">
      <c r="R13">
        <v>987</v>
      </c>
      <c r="S13">
        <v>867</v>
      </c>
      <c r="T13">
        <v>213.3552</v>
      </c>
      <c r="U13">
        <f t="shared" si="0"/>
        <v>0.28571453302957989</v>
      </c>
      <c r="X13" t="str">
        <f t="shared" si="1"/>
        <v>SPCD,3,987,2,0.28571453302958</v>
      </c>
      <c r="Y13" t="str">
        <f t="shared" si="2"/>
        <v>SPCD,3,867,2,0.28571453302958</v>
      </c>
    </row>
    <row r="14" spans="2:25" x14ac:dyDescent="0.3">
      <c r="R14">
        <v>5925</v>
      </c>
      <c r="S14">
        <v>5505</v>
      </c>
      <c r="T14">
        <v>266.69400000000002</v>
      </c>
      <c r="U14">
        <f t="shared" si="0"/>
        <v>0.35714316628697484</v>
      </c>
      <c r="X14" t="str">
        <f t="shared" si="1"/>
        <v>SPCD,3,5925,2,0.357143166286975</v>
      </c>
      <c r="Y14" t="str">
        <f t="shared" si="2"/>
        <v>SPCD,3,5505,2,0.357143166286975</v>
      </c>
    </row>
    <row r="15" spans="2:25" x14ac:dyDescent="0.3">
      <c r="R15">
        <v>988</v>
      </c>
      <c r="S15">
        <v>868</v>
      </c>
      <c r="T15">
        <v>320.03289999999998</v>
      </c>
      <c r="U15">
        <f t="shared" si="0"/>
        <v>0.42857193345933087</v>
      </c>
      <c r="X15" t="str">
        <f t="shared" si="1"/>
        <v>SPCD,3,988,2,0.428571933459331</v>
      </c>
      <c r="Y15" t="str">
        <f t="shared" si="2"/>
        <v>SPCD,3,868,2,0.428571933459331</v>
      </c>
    </row>
    <row r="16" spans="2:25" x14ac:dyDescent="0.3">
      <c r="R16">
        <v>5945</v>
      </c>
      <c r="S16">
        <v>5525</v>
      </c>
      <c r="T16">
        <v>373.37169999999998</v>
      </c>
      <c r="U16">
        <f t="shared" si="0"/>
        <v>0.50000056671672588</v>
      </c>
      <c r="X16" t="str">
        <f t="shared" si="1"/>
        <v>SPCD,3,5945,2,0.500000566716726</v>
      </c>
      <c r="Y16" t="str">
        <f t="shared" si="2"/>
        <v>SPCD,3,5525,2,0.500000566716726</v>
      </c>
    </row>
    <row r="17" spans="18:25" x14ac:dyDescent="0.3">
      <c r="R17">
        <v>989</v>
      </c>
      <c r="S17">
        <v>869</v>
      </c>
      <c r="T17">
        <v>426.71050000000002</v>
      </c>
      <c r="U17">
        <f t="shared" si="0"/>
        <v>0.57142919997412089</v>
      </c>
      <c r="X17" t="str">
        <f t="shared" si="1"/>
        <v>SPCD,3,989,2,0.571429199974121</v>
      </c>
      <c r="Y17" t="str">
        <f t="shared" si="2"/>
        <v>SPCD,3,869,2,0.571429199974121</v>
      </c>
    </row>
    <row r="18" spans="18:25" x14ac:dyDescent="0.3">
      <c r="R18">
        <v>5965</v>
      </c>
      <c r="S18">
        <v>5545</v>
      </c>
      <c r="T18">
        <v>480.04930000000002</v>
      </c>
      <c r="U18">
        <f t="shared" si="0"/>
        <v>0.6428578332315158</v>
      </c>
      <c r="X18" t="str">
        <f t="shared" si="1"/>
        <v>SPCD,3,5965,2,0.642857833231516</v>
      </c>
      <c r="Y18" t="str">
        <f t="shared" si="2"/>
        <v>SPCD,3,5545,2,0.642857833231516</v>
      </c>
    </row>
    <row r="19" spans="18:25" x14ac:dyDescent="0.3">
      <c r="R19">
        <v>990</v>
      </c>
      <c r="S19">
        <v>870</v>
      </c>
      <c r="T19">
        <v>533.38810000000001</v>
      </c>
      <c r="U19">
        <f t="shared" si="0"/>
        <v>0.71428646648891081</v>
      </c>
      <c r="X19" t="str">
        <f t="shared" si="1"/>
        <v>SPCD,3,990,2,0.714286466488911</v>
      </c>
      <c r="Y19" t="str">
        <f t="shared" si="2"/>
        <v>SPCD,3,870,2,0.714286466488911</v>
      </c>
    </row>
    <row r="20" spans="18:25" x14ac:dyDescent="0.3">
      <c r="R20">
        <v>5985</v>
      </c>
      <c r="S20">
        <v>5565</v>
      </c>
      <c r="T20">
        <v>586.7269</v>
      </c>
      <c r="U20">
        <f t="shared" si="0"/>
        <v>0.78571509974630571</v>
      </c>
      <c r="X20" t="str">
        <f t="shared" si="1"/>
        <v>SPCD,3,5985,2,0.785715099746306</v>
      </c>
      <c r="Y20" t="str">
        <f t="shared" si="2"/>
        <v>SPCD,3,5565,2,0.785715099746306</v>
      </c>
    </row>
    <row r="21" spans="18:25" x14ac:dyDescent="0.3">
      <c r="R21">
        <v>991</v>
      </c>
      <c r="S21">
        <v>871</v>
      </c>
      <c r="T21">
        <v>640.06569999999999</v>
      </c>
      <c r="U21">
        <f t="shared" si="0"/>
        <v>0.85714373300370073</v>
      </c>
      <c r="X21" t="str">
        <f t="shared" si="1"/>
        <v>SPCD,3,991,2,0.857143733003701</v>
      </c>
      <c r="Y21" t="str">
        <f t="shared" si="2"/>
        <v>SPCD,3,871,2,0.857143733003701</v>
      </c>
    </row>
    <row r="22" spans="18:25" x14ac:dyDescent="0.3">
      <c r="R22">
        <v>6005</v>
      </c>
      <c r="S22">
        <v>5585</v>
      </c>
      <c r="T22">
        <v>693.40449999999998</v>
      </c>
      <c r="U22">
        <f t="shared" si="0"/>
        <v>0.92857236626109563</v>
      </c>
      <c r="X22" t="str">
        <f t="shared" si="1"/>
        <v>SPCD,3,6005,2,0.928572366261096</v>
      </c>
      <c r="Y22" t="str">
        <f t="shared" si="2"/>
        <v>SPCD,3,5585,2,0.928572366261096</v>
      </c>
    </row>
    <row r="23" spans="18:25" x14ac:dyDescent="0.3">
      <c r="R23">
        <v>395</v>
      </c>
      <c r="S23">
        <v>407</v>
      </c>
      <c r="T23">
        <v>746.74329999999998</v>
      </c>
      <c r="U23">
        <f t="shared" si="0"/>
        <v>1.0000009995184906</v>
      </c>
      <c r="X23" t="str">
        <f t="shared" si="1"/>
        <v>SPCD,3,395,2,1.00000099951849</v>
      </c>
      <c r="Y23" t="str">
        <f t="shared" si="2"/>
        <v>SPCD,3,407,2,1.00000099951849</v>
      </c>
    </row>
    <row r="29" spans="18:25" x14ac:dyDescent="0.3">
      <c r="W29" t="s">
        <v>4</v>
      </c>
      <c r="X29">
        <v>746.74300000000005</v>
      </c>
      <c r="Y29" t="s">
        <v>6</v>
      </c>
    </row>
    <row r="30" spans="18:25" x14ac:dyDescent="0.3">
      <c r="W30" t="s">
        <v>5</v>
      </c>
      <c r="X30">
        <v>1</v>
      </c>
      <c r="Y30" t="s">
        <v>7</v>
      </c>
    </row>
    <row r="31" spans="18:25" x14ac:dyDescent="0.3">
      <c r="W31" t="s">
        <v>9</v>
      </c>
      <c r="X31" s="2">
        <f>TAN(X30/X29)</f>
        <v>1.3391496107410547E-3</v>
      </c>
    </row>
    <row r="54" spans="1:2" x14ac:dyDescent="0.3">
      <c r="A54" t="s">
        <v>13</v>
      </c>
    </row>
    <row r="55" spans="1:2" x14ac:dyDescent="0.3">
      <c r="A55" t="s">
        <v>14</v>
      </c>
    </row>
    <row r="56" spans="1:2" x14ac:dyDescent="0.3">
      <c r="A56" t="s">
        <v>15</v>
      </c>
    </row>
    <row r="57" spans="1:2" ht="88.2" x14ac:dyDescent="0.3">
      <c r="A57" s="3" t="s">
        <v>2</v>
      </c>
      <c r="B57" s="3" t="s">
        <v>16</v>
      </c>
    </row>
    <row r="58" spans="1:2" x14ac:dyDescent="0.3">
      <c r="A58" s="4">
        <v>590</v>
      </c>
      <c r="B58" s="4">
        <v>38098.449999999997</v>
      </c>
    </row>
    <row r="59" spans="1:2" x14ac:dyDescent="0.3">
      <c r="A59" s="4">
        <v>591</v>
      </c>
      <c r="B59" s="4">
        <v>76196.12</v>
      </c>
    </row>
    <row r="60" spans="1:2" x14ac:dyDescent="0.3">
      <c r="A60" s="4">
        <v>592</v>
      </c>
      <c r="B60" s="4">
        <v>76195.73</v>
      </c>
    </row>
    <row r="61" spans="1:2" x14ac:dyDescent="0.3">
      <c r="A61" s="4">
        <v>593</v>
      </c>
      <c r="B61" s="4">
        <v>76196.12</v>
      </c>
    </row>
    <row r="62" spans="1:2" x14ac:dyDescent="0.3">
      <c r="A62" s="4">
        <v>594</v>
      </c>
      <c r="B62" s="4">
        <v>76196.12</v>
      </c>
    </row>
    <row r="63" spans="1:2" x14ac:dyDescent="0.3">
      <c r="A63" s="4">
        <v>595</v>
      </c>
      <c r="B63" s="4">
        <v>76196.12</v>
      </c>
    </row>
    <row r="64" spans="1:2" x14ac:dyDescent="0.3">
      <c r="A64" s="4">
        <v>596</v>
      </c>
      <c r="B64" s="4">
        <v>76196.12</v>
      </c>
    </row>
    <row r="65" spans="1:5" x14ac:dyDescent="0.3">
      <c r="A65" s="4">
        <v>597</v>
      </c>
      <c r="B65" s="4">
        <v>76196.12</v>
      </c>
    </row>
    <row r="66" spans="1:5" x14ac:dyDescent="0.3">
      <c r="A66" s="4">
        <v>598</v>
      </c>
      <c r="B66" s="4">
        <v>76196.12</v>
      </c>
    </row>
    <row r="67" spans="1:5" x14ac:dyDescent="0.3">
      <c r="A67" s="4">
        <v>599</v>
      </c>
      <c r="B67" s="4">
        <v>76196.12</v>
      </c>
    </row>
    <row r="68" spans="1:5" x14ac:dyDescent="0.3">
      <c r="A68" s="4">
        <v>600</v>
      </c>
      <c r="B68" s="4">
        <v>76196.12</v>
      </c>
    </row>
    <row r="69" spans="1:5" x14ac:dyDescent="0.3">
      <c r="A69" s="4">
        <v>601</v>
      </c>
      <c r="B69" s="4">
        <v>76196.12</v>
      </c>
    </row>
    <row r="70" spans="1:5" x14ac:dyDescent="0.3">
      <c r="A70" s="4">
        <v>602</v>
      </c>
      <c r="B70" s="4">
        <v>38098.06</v>
      </c>
    </row>
    <row r="71" spans="1:5" x14ac:dyDescent="0.3">
      <c r="A71" s="4">
        <v>4465</v>
      </c>
      <c r="B71" s="4">
        <v>76196.12</v>
      </c>
    </row>
    <row r="72" spans="1:5" x14ac:dyDescent="0.3">
      <c r="A72" s="4">
        <v>4485</v>
      </c>
      <c r="B72" s="4">
        <v>76196.12</v>
      </c>
    </row>
    <row r="73" spans="1:5" x14ac:dyDescent="0.3">
      <c r="A73" s="4">
        <v>4505</v>
      </c>
      <c r="B73" s="4">
        <v>76196.12</v>
      </c>
    </row>
    <row r="74" spans="1:5" x14ac:dyDescent="0.3">
      <c r="A74" s="4">
        <v>4525</v>
      </c>
      <c r="B74" s="4">
        <v>76196.12</v>
      </c>
    </row>
    <row r="75" spans="1:5" x14ac:dyDescent="0.3">
      <c r="A75" s="4">
        <v>4545</v>
      </c>
      <c r="B75" s="4">
        <v>76196.12</v>
      </c>
    </row>
    <row r="76" spans="1:5" x14ac:dyDescent="0.3">
      <c r="A76" s="4">
        <v>4565</v>
      </c>
      <c r="B76" s="4">
        <v>76196.12</v>
      </c>
    </row>
    <row r="77" spans="1:5" x14ac:dyDescent="0.3">
      <c r="A77" s="4">
        <v>4585</v>
      </c>
      <c r="B77" s="4">
        <v>76196.12</v>
      </c>
    </row>
    <row r="78" spans="1:5" x14ac:dyDescent="0.3">
      <c r="A78" s="4">
        <v>4605</v>
      </c>
      <c r="B78" s="4">
        <v>76196.12</v>
      </c>
    </row>
    <row r="79" spans="1:5" x14ac:dyDescent="0.3">
      <c r="A79" s="4">
        <v>4625</v>
      </c>
      <c r="B79" s="4">
        <v>76196.12</v>
      </c>
      <c r="D79" t="s">
        <v>24</v>
      </c>
    </row>
    <row r="80" spans="1:5" x14ac:dyDescent="0.3">
      <c r="A80" s="4">
        <v>4645</v>
      </c>
      <c r="B80" s="4">
        <v>76196.12</v>
      </c>
      <c r="D80" t="s">
        <v>20</v>
      </c>
      <c r="E80">
        <v>0.625911</v>
      </c>
    </row>
    <row r="81" spans="1:8" x14ac:dyDescent="0.3">
      <c r="A81" s="4">
        <v>4665</v>
      </c>
      <c r="B81" s="4">
        <v>76196.12</v>
      </c>
      <c r="D81" t="s">
        <v>19</v>
      </c>
      <c r="F81" t="s">
        <v>23</v>
      </c>
      <c r="H81" t="s">
        <v>25</v>
      </c>
    </row>
    <row r="82" spans="1:8" x14ac:dyDescent="0.3">
      <c r="A82" s="4">
        <v>4685</v>
      </c>
      <c r="B82" s="4">
        <v>76196.12</v>
      </c>
      <c r="D82">
        <f>B83*E80</f>
        <v>1144607.7519676804</v>
      </c>
      <c r="E82" t="s">
        <v>21</v>
      </c>
      <c r="F82">
        <v>1134067.20856763</v>
      </c>
      <c r="G82" t="s">
        <v>21</v>
      </c>
      <c r="H82" s="5">
        <f>ABS(F82/D82-1)</f>
        <v>9.208869485577309E-3</v>
      </c>
    </row>
    <row r="83" spans="1:8" x14ac:dyDescent="0.3">
      <c r="B83">
        <f>SUM(B58:B82)</f>
        <v>1828706.8800000008</v>
      </c>
    </row>
    <row r="87" spans="1:8" x14ac:dyDescent="0.3">
      <c r="A87" t="s">
        <v>13</v>
      </c>
    </row>
    <row r="88" spans="1:8" x14ac:dyDescent="0.3">
      <c r="A88" t="s">
        <v>14</v>
      </c>
    </row>
    <row r="89" spans="1:8" x14ac:dyDescent="0.3">
      <c r="A89" t="s">
        <v>15</v>
      </c>
    </row>
    <row r="90" spans="1:8" ht="88.2" x14ac:dyDescent="0.3">
      <c r="A90" s="3" t="s">
        <v>2</v>
      </c>
      <c r="B90" s="3" t="s">
        <v>17</v>
      </c>
    </row>
    <row r="91" spans="1:8" x14ac:dyDescent="0.3">
      <c r="A91" s="4">
        <v>395</v>
      </c>
      <c r="B91" s="4">
        <v>-28758.76</v>
      </c>
    </row>
    <row r="92" spans="1:8" x14ac:dyDescent="0.3">
      <c r="A92" s="4">
        <v>590</v>
      </c>
      <c r="B92" s="4">
        <v>-28758.77</v>
      </c>
    </row>
    <row r="93" spans="1:8" x14ac:dyDescent="0.3">
      <c r="A93" s="4">
        <v>986</v>
      </c>
      <c r="B93" s="4">
        <v>-57517.52</v>
      </c>
    </row>
    <row r="94" spans="1:8" x14ac:dyDescent="0.3">
      <c r="A94" s="4">
        <v>987</v>
      </c>
      <c r="B94" s="4">
        <v>-57517.52</v>
      </c>
    </row>
    <row r="95" spans="1:8" x14ac:dyDescent="0.3">
      <c r="A95" s="4">
        <v>988</v>
      </c>
      <c r="B95" s="4">
        <v>-57517.57</v>
      </c>
    </row>
    <row r="96" spans="1:8" x14ac:dyDescent="0.3">
      <c r="A96" s="4">
        <v>989</v>
      </c>
      <c r="B96" s="4">
        <v>-57517.52</v>
      </c>
    </row>
    <row r="97" spans="1:9" x14ac:dyDescent="0.3">
      <c r="A97" s="4">
        <v>990</v>
      </c>
      <c r="B97" s="4">
        <v>-57517.52</v>
      </c>
    </row>
    <row r="98" spans="1:9" x14ac:dyDescent="0.3">
      <c r="A98" s="4">
        <v>991</v>
      </c>
      <c r="B98" s="4">
        <v>-57517.52</v>
      </c>
    </row>
    <row r="99" spans="1:9" x14ac:dyDescent="0.3">
      <c r="A99" s="4">
        <v>5885</v>
      </c>
      <c r="B99" s="4">
        <v>-57517.52</v>
      </c>
    </row>
    <row r="100" spans="1:9" x14ac:dyDescent="0.3">
      <c r="A100" s="4">
        <v>5905</v>
      </c>
      <c r="B100" s="4">
        <v>-57517.52</v>
      </c>
    </row>
    <row r="101" spans="1:9" x14ac:dyDescent="0.3">
      <c r="A101" s="4">
        <v>5925</v>
      </c>
      <c r="B101" s="4">
        <v>-57517.57</v>
      </c>
    </row>
    <row r="102" spans="1:9" x14ac:dyDescent="0.3">
      <c r="A102" s="4">
        <v>5945</v>
      </c>
      <c r="B102" s="4">
        <v>-57517.52</v>
      </c>
    </row>
    <row r="103" spans="1:9" x14ac:dyDescent="0.3">
      <c r="A103" s="4">
        <v>5965</v>
      </c>
      <c r="B103" s="4">
        <v>-57517.52</v>
      </c>
    </row>
    <row r="104" spans="1:9" x14ac:dyDescent="0.3">
      <c r="A104" s="4">
        <v>5985</v>
      </c>
      <c r="B104" s="4">
        <v>-57517.52</v>
      </c>
    </row>
    <row r="105" spans="1:9" x14ac:dyDescent="0.3">
      <c r="A105" s="4">
        <v>6005</v>
      </c>
      <c r="B105" s="4">
        <v>-57517.52</v>
      </c>
      <c r="D105" t="s">
        <v>20</v>
      </c>
      <c r="E105">
        <v>1.790745</v>
      </c>
      <c r="G105" t="s">
        <v>23</v>
      </c>
      <c r="I105" t="s">
        <v>25</v>
      </c>
    </row>
    <row r="106" spans="1:9" x14ac:dyDescent="0.3">
      <c r="B106">
        <f>SUM(B91:B105)</f>
        <v>-805245.39000000013</v>
      </c>
      <c r="D106" t="s">
        <v>19</v>
      </c>
      <c r="E106">
        <f>ABS(B106*E105)</f>
        <v>1441989.1559155502</v>
      </c>
      <c r="F106" t="s">
        <v>21</v>
      </c>
      <c r="G106">
        <v>1605734.1288999999</v>
      </c>
      <c r="I106" s="5">
        <f>ABS(G106/E106-1)</f>
        <v>0.11355492675704926</v>
      </c>
    </row>
    <row r="110" spans="1:9" ht="75.599999999999994" x14ac:dyDescent="0.3">
      <c r="A110" s="3" t="s">
        <v>2</v>
      </c>
      <c r="B110" s="3" t="s">
        <v>18</v>
      </c>
    </row>
    <row r="111" spans="1:9" x14ac:dyDescent="0.3">
      <c r="A111" s="4">
        <v>590</v>
      </c>
      <c r="B111" s="4">
        <v>-6583.75</v>
      </c>
    </row>
    <row r="112" spans="1:9" x14ac:dyDescent="0.3">
      <c r="A112" s="4">
        <v>591</v>
      </c>
      <c r="B112" s="4">
        <v>-13167.36</v>
      </c>
    </row>
    <row r="113" spans="1:2" x14ac:dyDescent="0.3">
      <c r="A113" s="4">
        <v>592</v>
      </c>
      <c r="B113" s="4">
        <v>-13167.29</v>
      </c>
    </row>
    <row r="114" spans="1:2" x14ac:dyDescent="0.3">
      <c r="A114" s="4">
        <v>593</v>
      </c>
      <c r="B114" s="4">
        <v>-13167.36</v>
      </c>
    </row>
    <row r="115" spans="1:2" x14ac:dyDescent="0.3">
      <c r="A115" s="4">
        <v>594</v>
      </c>
      <c r="B115" s="4">
        <v>-13167.36</v>
      </c>
    </row>
    <row r="116" spans="1:2" x14ac:dyDescent="0.3">
      <c r="A116" s="4">
        <v>595</v>
      </c>
      <c r="B116" s="4">
        <v>-13167.36</v>
      </c>
    </row>
    <row r="117" spans="1:2" x14ac:dyDescent="0.3">
      <c r="A117" s="4">
        <v>596</v>
      </c>
      <c r="B117" s="4">
        <v>-13167.36</v>
      </c>
    </row>
    <row r="118" spans="1:2" x14ac:dyDescent="0.3">
      <c r="A118" s="4">
        <v>597</v>
      </c>
      <c r="B118" s="4">
        <v>-13167.36</v>
      </c>
    </row>
    <row r="119" spans="1:2" x14ac:dyDescent="0.3">
      <c r="A119" s="4">
        <v>598</v>
      </c>
      <c r="B119" s="4">
        <v>-13167.36</v>
      </c>
    </row>
    <row r="120" spans="1:2" x14ac:dyDescent="0.3">
      <c r="A120" s="4">
        <v>599</v>
      </c>
      <c r="B120" s="4">
        <v>-13167.36</v>
      </c>
    </row>
    <row r="121" spans="1:2" x14ac:dyDescent="0.3">
      <c r="A121" s="4">
        <v>600</v>
      </c>
      <c r="B121" s="4">
        <v>-13167.36</v>
      </c>
    </row>
    <row r="122" spans="1:2" x14ac:dyDescent="0.3">
      <c r="A122" s="4">
        <v>601</v>
      </c>
      <c r="B122" s="4">
        <v>-13167.36</v>
      </c>
    </row>
    <row r="123" spans="1:2" x14ac:dyDescent="0.3">
      <c r="A123" s="4">
        <v>602</v>
      </c>
      <c r="B123" s="4">
        <v>-6583.683</v>
      </c>
    </row>
    <row r="124" spans="1:2" x14ac:dyDescent="0.3">
      <c r="A124" s="4">
        <v>4465</v>
      </c>
      <c r="B124" s="4">
        <v>-13167.35</v>
      </c>
    </row>
    <row r="125" spans="1:2" x14ac:dyDescent="0.3">
      <c r="A125" s="4">
        <v>4485</v>
      </c>
      <c r="B125" s="4">
        <v>-13167.36</v>
      </c>
    </row>
    <row r="126" spans="1:2" x14ac:dyDescent="0.3">
      <c r="A126" s="4">
        <v>4505</v>
      </c>
      <c r="B126" s="4">
        <v>-13167.36</v>
      </c>
    </row>
    <row r="127" spans="1:2" x14ac:dyDescent="0.3">
      <c r="A127" s="4">
        <v>4525</v>
      </c>
      <c r="B127" s="4">
        <v>-13167.36</v>
      </c>
    </row>
    <row r="128" spans="1:2" x14ac:dyDescent="0.3">
      <c r="A128" s="4">
        <v>4545</v>
      </c>
      <c r="B128" s="4">
        <v>-13167.36</v>
      </c>
    </row>
    <row r="129" spans="1:9" x14ac:dyDescent="0.3">
      <c r="A129" s="4">
        <v>4565</v>
      </c>
      <c r="B129" s="4">
        <v>-13167.36</v>
      </c>
    </row>
    <row r="130" spans="1:9" x14ac:dyDescent="0.3">
      <c r="A130" s="4">
        <v>4585</v>
      </c>
      <c r="B130" s="4">
        <v>-13167.36</v>
      </c>
    </row>
    <row r="131" spans="1:9" x14ac:dyDescent="0.3">
      <c r="A131" s="4">
        <v>4605</v>
      </c>
      <c r="B131" s="4">
        <v>-13167.36</v>
      </c>
    </row>
    <row r="132" spans="1:9" x14ac:dyDescent="0.3">
      <c r="A132" s="4">
        <v>4625</v>
      </c>
      <c r="B132" s="4">
        <v>-13167.36</v>
      </c>
    </row>
    <row r="133" spans="1:9" x14ac:dyDescent="0.3">
      <c r="A133" s="4">
        <v>4645</v>
      </c>
      <c r="B133" s="4">
        <v>-13167.36</v>
      </c>
    </row>
    <row r="134" spans="1:9" x14ac:dyDescent="0.3">
      <c r="A134" s="4">
        <v>4665</v>
      </c>
      <c r="B134" s="4">
        <v>-13167.36</v>
      </c>
    </row>
    <row r="135" spans="1:9" x14ac:dyDescent="0.3">
      <c r="A135" s="4">
        <v>4685</v>
      </c>
      <c r="B135" s="4">
        <v>-13167.35</v>
      </c>
      <c r="D135" t="s">
        <v>20</v>
      </c>
      <c r="E135">
        <v>13.64137</v>
      </c>
      <c r="G135" t="s">
        <v>23</v>
      </c>
      <c r="I135" t="s">
        <v>25</v>
      </c>
    </row>
    <row r="136" spans="1:9" x14ac:dyDescent="0.3">
      <c r="B136">
        <f>SUM(B111:B135)</f>
        <v>-316016.62299999985</v>
      </c>
      <c r="D136" t="s">
        <v>22</v>
      </c>
      <c r="E136">
        <f>ABS(B136*E135)</f>
        <v>4310899.6804935075</v>
      </c>
      <c r="F136" t="s">
        <v>21</v>
      </c>
      <c r="G136">
        <v>4145483.67</v>
      </c>
      <c r="I136" s="5">
        <f>ABS(G136/E136-1)</f>
        <v>3.8371575019943593E-2</v>
      </c>
    </row>
  </sheetData>
  <hyperlinks>
    <hyperlink ref="B2" r:id="rId1" xr:uid="{DFF7412A-004E-4E0F-B6D1-3E2540041D04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Pereira</dc:creator>
  <cp:lastModifiedBy>Pichau</cp:lastModifiedBy>
  <dcterms:created xsi:type="dcterms:W3CDTF">2015-06-05T18:19:34Z</dcterms:created>
  <dcterms:modified xsi:type="dcterms:W3CDTF">2022-11-10T00:51:13Z</dcterms:modified>
</cp:coreProperties>
</file>