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repositories\compositeoptimization\wing_optimization_SSCC\loads\"/>
    </mc:Choice>
  </mc:AlternateContent>
  <xr:revisionPtr revIDLastSave="0" documentId="13_ncr:1_{1027140B-A9C2-4ED3-A926-121DA0F71FC7}" xr6:coauthVersionLast="47" xr6:coauthVersionMax="47" xr10:uidLastSave="{00000000-0000-0000-0000-000000000000}"/>
  <bookViews>
    <workbookView xWindow="-18666" yWindow="2405" windowWidth="18775" windowHeight="10066" activeTab="1" xr2:uid="{00000000-000D-0000-FFFF-FFFF00000000}"/>
  </bookViews>
  <sheets>
    <sheet name="tim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" l="1"/>
  <c r="J69" i="2"/>
  <c r="J70" i="2"/>
  <c r="J71" i="2"/>
  <c r="J72" i="2"/>
  <c r="J73" i="2"/>
  <c r="J74" i="2"/>
  <c r="J75" i="2"/>
  <c r="J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I67" i="2"/>
  <c r="H67" i="2"/>
  <c r="G67" i="2"/>
  <c r="R16" i="2"/>
  <c r="C14" i="1"/>
  <c r="C13" i="1"/>
  <c r="C12" i="1"/>
  <c r="S14" i="2"/>
  <c r="R14" i="2"/>
  <c r="T14" i="2"/>
  <c r="U14" i="2"/>
  <c r="V14" i="2"/>
  <c r="W14" i="2"/>
  <c r="X14" i="2"/>
  <c r="Y14" i="2"/>
  <c r="Q14" i="2"/>
</calcChain>
</file>

<file path=xl/sharedStrings.xml><?xml version="1.0" encoding="utf-8"?>
<sst xmlns="http://schemas.openxmlformats.org/spreadsheetml/2006/main" count="204" uniqueCount="95">
  <si>
    <t>iteration</t>
  </si>
  <si>
    <t>min</t>
  </si>
  <si>
    <t>seg</t>
  </si>
  <si>
    <t>Nxx</t>
  </si>
  <si>
    <t>Nyy</t>
  </si>
  <si>
    <t>Nxy</t>
  </si>
  <si>
    <t>t</t>
  </si>
  <si>
    <t>xiD1</t>
  </si>
  <si>
    <t>xiD3</t>
  </si>
  <si>
    <t>message</t>
  </si>
  <si>
    <t>nfev</t>
  </si>
  <si>
    <t>Iter</t>
  </si>
  <si>
    <t>Panel</t>
  </si>
  <si>
    <t>Rótulos de Linha</t>
  </si>
  <si>
    <t>Total Geral</t>
  </si>
  <si>
    <t>Rótulos de Coluna</t>
  </si>
  <si>
    <t>Optimization terminated successfully</t>
  </si>
  <si>
    <t>Positive directional derivative for linesearch</t>
  </si>
  <si>
    <t>n_plies</t>
  </si>
  <si>
    <t>stack</t>
  </si>
  <si>
    <t xml:space="preserve"> </t>
  </si>
  <si>
    <t>Soma de n_plies</t>
  </si>
  <si>
    <t>std</t>
  </si>
  <si>
    <t>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</t>
  </si>
  <si>
    <t>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</t>
  </si>
  <si>
    <t>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</t>
  </si>
  <si>
    <t>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</t>
  </si>
  <si>
    <t>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</t>
  </si>
  <si>
    <t>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</t>
  </si>
  <si>
    <t>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</t>
  </si>
  <si>
    <t>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</t>
  </si>
  <si>
    <t>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</t>
  </si>
  <si>
    <t>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</t>
  </si>
  <si>
    <t>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</t>
  </si>
  <si>
    <t>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</t>
  </si>
  <si>
    <t>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</t>
  </si>
  <si>
    <t>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</t>
  </si>
  <si>
    <t>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</t>
  </si>
  <si>
    <t>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</t>
  </si>
  <si>
    <t>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</t>
  </si>
  <si>
    <t>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</t>
  </si>
  <si>
    <t>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</t>
  </si>
  <si>
    <t>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</t>
  </si>
  <si>
    <t>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</t>
  </si>
  <si>
    <t>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</t>
  </si>
  <si>
    <t>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</t>
  </si>
  <si>
    <t>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</t>
  </si>
  <si>
    <t>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</t>
  </si>
  <si>
    <t>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</t>
  </si>
  <si>
    <t>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</t>
  </si>
  <si>
    <t>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</t>
  </si>
  <si>
    <t>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</t>
  </si>
  <si>
    <t>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</t>
  </si>
  <si>
    <t>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</t>
  </si>
  <si>
    <t>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</t>
  </si>
  <si>
    <t>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</t>
  </si>
  <si>
    <t>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</t>
  </si>
  <si>
    <t>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</t>
  </si>
  <si>
    <t>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</t>
  </si>
  <si>
    <t>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</t>
  </si>
  <si>
    <t>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</t>
  </si>
  <si>
    <t>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</t>
  </si>
  <si>
    <t>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</t>
  </si>
  <si>
    <t>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</t>
  </si>
  <si>
    <t>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</t>
  </si>
  <si>
    <t>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</t>
  </si>
  <si>
    <t>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</t>
  </si>
  <si>
    <t>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</t>
  </si>
  <si>
    <t>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</t>
  </si>
  <si>
    <t>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</t>
  </si>
  <si>
    <t>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</t>
  </si>
  <si>
    <t>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</t>
  </si>
  <si>
    <t>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</t>
  </si>
  <si>
    <t>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</t>
  </si>
  <si>
    <t>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</t>
  </si>
  <si>
    <t>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</t>
  </si>
  <si>
    <t>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</t>
  </si>
  <si>
    <t>total</t>
  </si>
  <si>
    <t>minues total run time</t>
  </si>
  <si>
    <t>average std</t>
  </si>
  <si>
    <t>Final loads</t>
  </si>
  <si>
    <t>Nzz</t>
  </si>
  <si>
    <t>pnxx</t>
  </si>
  <si>
    <t>pnyy</t>
  </si>
  <si>
    <t>pnxy</t>
  </si>
  <si>
    <t>panel</t>
  </si>
  <si>
    <t>(0.25,0.12)</t>
  </si>
  <si>
    <t>(0.02,0.01)</t>
  </si>
  <si>
    <t>(0.01,0.14)</t>
  </si>
  <si>
    <t>(0.07,0.39)</t>
  </si>
  <si>
    <t>(0.11,0.14)</t>
  </si>
  <si>
    <t>(0.26,0.05)</t>
  </si>
  <si>
    <t>(0.20,0.01)</t>
  </si>
  <si>
    <t>(0.04,0.19)</t>
  </si>
  <si>
    <t>(0.01,0.53)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</si>
</sst>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963-A836-3C25A1FDBEE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1C5-AE33-3081437DA29B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1C5-AE33-3081437DA29B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1C5-AE33-3081437DA29B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1C5-AE33-3081437DA29B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1C5-AE33-3081437DA29B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1C5-AE33-3081437DA29B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1C5-AE33-3081437DA29B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4-41C5-AE33-3081437DA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3440"/>
        <c:axId val="628834160"/>
      </c:bar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3F5-8F6E-1C1F825934C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10B-A5B7-EFF2C4FDCC9A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B-410B-A5B7-EFF2C4FDCC9A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B-410B-A5B7-EFF2C4FDCC9A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B-410B-A5B7-EFF2C4FDCC9A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B-410B-A5B7-EFF2C4FDCC9A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B-410B-A5B7-EFF2C4FDCC9A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B-410B-A5B7-EFF2C4FDCC9A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B-410B-A5B7-EFF2C4FDC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833440"/>
        <c:axId val="628834160"/>
      </c:lineChart>
      <c:catAx>
        <c:axId val="6288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147962</xdr:colOff>
      <xdr:row>0</xdr:row>
      <xdr:rowOff>0</xdr:rowOff>
    </xdr:from>
    <xdr:to>
      <xdr:col>31</xdr:col>
      <xdr:colOff>364747</xdr:colOff>
      <xdr:row>15</xdr:row>
      <xdr:rowOff>25879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44FBB-5E7B-4162-C548-8BB59D7B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937655</xdr:colOff>
      <xdr:row>23</xdr:row>
      <xdr:rowOff>121143</xdr:rowOff>
    </xdr:from>
    <xdr:to>
      <xdr:col>26</xdr:col>
      <xdr:colOff>204783</xdr:colOff>
      <xdr:row>56</xdr:row>
      <xdr:rowOff>52508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795CD-3760-46DE-9CFE-0727581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185.954029976849" createdVersion="8" refreshedVersion="8" minRefreshableVersion="3" recordCount="64" xr:uid="{738A7532-C95D-45D4-9D16-BBB2B5A2A728}">
  <cacheSource type="worksheet">
    <worksheetSource ref="A1:L1048576" sheet="results"/>
  </cacheSource>
  <cacheFields count="12">
    <cacheField name="Iter" numFmtId="0">
      <sharedItems containsString="0" containsBlank="1" containsNumber="1" containsInteger="1" minValue="0" maxValue="6" count="8">
        <n v="0"/>
        <n v="1"/>
        <n v="2"/>
        <n v="3"/>
        <n v="4"/>
        <n v="5"/>
        <m/>
        <n v="6" u="1"/>
      </sharedItems>
    </cacheField>
    <cacheField name="Panel" numFmtId="0">
      <sharedItems containsString="0" containsBlank="1" containsNumber="1" containsInteger="1" minValue="0" maxValue="18" count="19">
        <n v="10"/>
        <n v="11"/>
        <n v="12"/>
        <n v="13"/>
        <n v="14"/>
        <n v="15"/>
        <n v="16"/>
        <n v="17"/>
        <n v="18"/>
        <m/>
        <n v="0" u="1"/>
        <n v="1" u="1"/>
        <n v="2" u="1"/>
        <n v="3" u="1"/>
        <n v="4" u="1"/>
        <n v="5" u="1"/>
        <n v="6" u="1"/>
        <n v="7" u="1"/>
        <n v="8" u="1"/>
      </sharedItems>
    </cacheField>
    <cacheField name="Nxx" numFmtId="0">
      <sharedItems containsString="0" containsBlank="1" containsNumber="1" minValue="-2874.2130000000002" maxValue="-442.30373129999998"/>
    </cacheField>
    <cacheField name="Nyy" numFmtId="0">
      <sharedItems containsString="0" containsBlank="1" containsNumber="1" minValue="-741.61694999999997" maxValue="45.765079999999998"/>
    </cacheField>
    <cacheField name="Nxy" numFmtId="0">
      <sharedItems containsString="0" containsBlank="1" containsNumber="1" minValue="-327.41200629999997" maxValue="291.68527499999999"/>
    </cacheField>
    <cacheField name="t" numFmtId="0">
      <sharedItems containsString="0" containsBlank="1" containsNumber="1" minValue="10.02408805696791" maxValue="20.082248929057041"/>
    </cacheField>
    <cacheField name="xiD1" numFmtId="0">
      <sharedItems containsString="0" containsBlank="1" containsNumber="1" minValue="-0.1121085692577892" maxValue="5.0033219248643329E-5"/>
    </cacheField>
    <cacheField name="xiD3" numFmtId="0">
      <sharedItems containsString="0" containsBlank="1" containsNumber="1" minValue="-1" maxValue="-0.77588294466670737"/>
    </cacheField>
    <cacheField name="message" numFmtId="0">
      <sharedItems containsBlank="1"/>
    </cacheField>
    <cacheField name="nfev" numFmtId="0">
      <sharedItems containsString="0" containsBlank="1" containsNumber="1" containsInteger="1" minValue="23" maxValue="282"/>
    </cacheField>
    <cacheField name="n_plies" numFmtId="0">
      <sharedItems containsString="0" containsBlank="1" containsNumber="1" containsInteger="1" minValue="79" maxValue="159"/>
    </cacheField>
    <cacheField name="stac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-2493.6680000000001"/>
    <n v="-458.88119999999998"/>
    <n v="227.87350000000001"/>
    <n v="18.705069896187041"/>
    <n v="-5.0025441907383207E-5"/>
    <n v="-1"/>
    <s v="Optimization terminated successfully"/>
    <n v="37"/>
    <n v="148"/>
    <s v="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"/>
  </r>
  <r>
    <x v="0"/>
    <x v="1"/>
    <n v="-1549.2149999999999"/>
    <n v="-40.49991"/>
    <n v="-58.997109999999999"/>
    <n v="15.370662863144091"/>
    <n v="5.0000000152603288E-5"/>
    <n v="-1"/>
    <s v="Optimization terminated successfully"/>
    <n v="39"/>
    <n v="122"/>
    <s v="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"/>
  </r>
  <r>
    <x v="0"/>
    <x v="2"/>
    <n v="-519.5806"/>
    <n v="32.057490000000001"/>
    <n v="-58.085909999999998"/>
    <n v="10.497162991250979"/>
    <n v="4.9641752206646398E-5"/>
    <n v="-0.99999957655239902"/>
    <s v="Positive directional derivative for linesearch"/>
    <n v="63"/>
    <n v="83"/>
    <s v="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"/>
  </r>
  <r>
    <x v="0"/>
    <x v="3"/>
    <n v="-511.61739999999998"/>
    <n v="45.765079999999998"/>
    <n v="-200.93129999999999"/>
    <n v="10.54502122388708"/>
    <n v="4.9997869882464803E-5"/>
    <n v="-1"/>
    <s v="Optimization terminated successfully"/>
    <n v="38"/>
    <n v="84"/>
    <s v="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"/>
  </r>
  <r>
    <x v="0"/>
    <x v="4"/>
    <n v="-1578.64"/>
    <n v="-109.94799999999999"/>
    <n v="-198.7227"/>
    <n v="15.72916277723353"/>
    <n v="-3.570688691465726E-2"/>
    <n v="-0.92868621207409341"/>
    <s v="Optimization terminated successfully"/>
    <n v="260"/>
    <n v="124"/>
    <s v="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"/>
  </r>
  <r>
    <x v="0"/>
    <x v="5"/>
    <n v="-2618.3270000000002"/>
    <n v="-577.96860000000004"/>
    <n v="-132.14230000000001"/>
    <n v="19.322386962383451"/>
    <n v="-4.9990665114071953E-5"/>
    <n v="-0.99999999340387846"/>
    <s v="Optimization terminated successfully"/>
    <n v="39"/>
    <n v="153"/>
    <s v="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"/>
  </r>
  <r>
    <x v="0"/>
    <x v="6"/>
    <n v="-2772.1379999999999"/>
    <n v="-514.04819999999995"/>
    <n v="-19.771599999999999"/>
    <n v="19.372690984026718"/>
    <n v="-4.9999999696312033E-5"/>
    <n v="-0.99999999999963929"/>
    <s v="Positive directional derivative for linesearch"/>
    <n v="48"/>
    <n v="153"/>
    <s v="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"/>
  </r>
  <r>
    <x v="0"/>
    <x v="7"/>
    <n v="-1593.0219999999999"/>
    <n v="-23.420639999999999"/>
    <n v="-304.45490000000001"/>
    <n v="15.53807439054027"/>
    <n v="5.0000000079320762E-5"/>
    <n v="-0.99999999999999978"/>
    <s v="Positive directional derivative for linesearch"/>
    <n v="79"/>
    <n v="123"/>
    <s v="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"/>
  </r>
  <r>
    <x v="0"/>
    <x v="8"/>
    <n v="-533.40859999999998"/>
    <n v="19.472249999999999"/>
    <n v="-296.59690000000001"/>
    <n v="10.97015663002411"/>
    <n v="4.9999999955475837E-5"/>
    <n v="-1"/>
    <s v="Optimization terminated successfully"/>
    <n v="32"/>
    <n v="87"/>
    <s v="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"/>
  </r>
  <r>
    <x v="1"/>
    <x v="0"/>
    <n v="-2462.8325"/>
    <n v="-494.69040000000001"/>
    <n v="264.13024999999999"/>
    <n v="18.778898953680422"/>
    <n v="-4.9998395163182617E-5"/>
    <n v="-1"/>
    <s v="Optimization terminated successfully"/>
    <n v="61"/>
    <n v="148"/>
    <s v="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"/>
  </r>
  <r>
    <x v="1"/>
    <x v="1"/>
    <n v="-1529.8405"/>
    <n v="-65.414484999999999"/>
    <n v="-46.169930000000001"/>
    <n v="15.357302822751979"/>
    <n v="5.0004114205815192E-5"/>
    <n v="-0.99999999177761811"/>
    <s v="Optimization terminated successfully"/>
    <n v="74"/>
    <n v="121"/>
    <s v="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"/>
  </r>
  <r>
    <x v="1"/>
    <x v="2"/>
    <n v="-491.62675000000002"/>
    <n v="24.003485000000001"/>
    <n v="-56.092550000000003"/>
    <n v="10.334587378819309"/>
    <n v="4.9999999925661037E-5"/>
    <n v="-1"/>
    <s v="Optimization terminated successfully"/>
    <n v="37"/>
    <n v="82"/>
    <s v="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"/>
  </r>
  <r>
    <x v="1"/>
    <x v="3"/>
    <n v="-495.50029999999998"/>
    <n v="39.118189999999998"/>
    <n v="-195.91985"/>
    <n v="10.458310928620151"/>
    <n v="5.0000000142716712E-5"/>
    <n v="-1"/>
    <s v="Optimization terminated successfully"/>
    <n v="40"/>
    <n v="83"/>
    <s v="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"/>
  </r>
  <r>
    <x v="1"/>
    <x v="4"/>
    <n v="-1576.7819999999999"/>
    <n v="-131.06360000000001"/>
    <n v="-196.2972"/>
    <n v="15.85157589424132"/>
    <n v="-6.5763228500079374E-2"/>
    <n v="-0.86857359574343551"/>
    <s v="Optimization terminated successfully"/>
    <n v="161"/>
    <n v="125"/>
    <s v="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"/>
  </r>
  <r>
    <x v="1"/>
    <x v="5"/>
    <n v="-2683.308"/>
    <n v="-677.1019"/>
    <n v="-138.3912"/>
    <n v="19.754745482175839"/>
    <n v="-5.0000133034221032E-5"/>
    <n v="-0.99999999991768052"/>
    <s v="Positive directional derivative for linesearch"/>
    <n v="51"/>
    <n v="156"/>
    <s v="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"/>
  </r>
  <r>
    <x v="1"/>
    <x v="6"/>
    <n v="-2816.252"/>
    <n v="-607.30925000000002"/>
    <n v="17.985925000000002"/>
    <n v="19.747310972114771"/>
    <n v="-4.9963428940836161E-5"/>
    <n v="-1"/>
    <s v="Optimization terminated successfully"/>
    <n v="53"/>
    <n v="156"/>
    <s v="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"/>
  </r>
  <r>
    <x v="1"/>
    <x v="7"/>
    <n v="-1608.4245000000001"/>
    <n v="-3.82192"/>
    <n v="-315.04624999999999"/>
    <n v="15.551814952301051"/>
    <n v="5.000000244924607E-5"/>
    <n v="-0.99999999999998879"/>
    <s v="Optimization terminated successfully"/>
    <n v="37"/>
    <n v="123"/>
    <s v="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"/>
  </r>
  <r>
    <x v="1"/>
    <x v="8"/>
    <n v="-510.35599999999999"/>
    <n v="0.33321000000000001"/>
    <n v="-294.23230000000001"/>
    <n v="10.913164221810909"/>
    <n v="4.9928140901010518E-5"/>
    <n v="-0.99999974036213235"/>
    <s v="Optimization terminated successfully"/>
    <n v="48"/>
    <n v="86"/>
    <s v="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"/>
  </r>
  <r>
    <x v="2"/>
    <x v="0"/>
    <n v="-2565.2402499999998"/>
    <n v="-539.12045000000001"/>
    <n v="291.68527499999999"/>
    <n v="19.118873495708151"/>
    <n v="-4.9999999630100911E-5"/>
    <n v="-0.99999999999973432"/>
    <s v="Positive directional derivative for linesearch"/>
    <n v="77"/>
    <n v="151"/>
    <s v="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"/>
  </r>
  <r>
    <x v="2"/>
    <x v="1"/>
    <n v="-1544.9302499999999"/>
    <n v="-54.359582500000002"/>
    <n v="-46.317439999999998"/>
    <n v="15.38391768645393"/>
    <n v="5.0000000175502458E-5"/>
    <n v="-0.99999999999994538"/>
    <s v="Optimization terminated successfully"/>
    <n v="48"/>
    <n v="122"/>
    <s v="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"/>
  </r>
  <r>
    <x v="2"/>
    <x v="2"/>
    <n v="-466.65792499999998"/>
    <n v="10.488320999999999"/>
    <n v="-62.27252"/>
    <n v="10.219046130837411"/>
    <n v="5.0000361348750952E-5"/>
    <n v="-0.99999999959831054"/>
    <s v="Optimization terminated successfully"/>
    <n v="55"/>
    <n v="81"/>
    <s v="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"/>
  </r>
  <r>
    <x v="2"/>
    <x v="3"/>
    <n v="-477.67489999999998"/>
    <n v="31.295655"/>
    <n v="-192.56232499999999"/>
    <n v="10.5725934568847"/>
    <n v="5.0000000073334292E-5"/>
    <n v="-1"/>
    <s v="Optimization terminated successfully"/>
    <n v="33"/>
    <n v="84"/>
    <s v="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"/>
  </r>
  <r>
    <x v="2"/>
    <x v="4"/>
    <n v="-1533.806"/>
    <n v="-121.3626"/>
    <n v="-202.17609999999999"/>
    <n v="15.67158881428816"/>
    <n v="-5.7048918615006633E-2"/>
    <n v="-0.88600216308156265"/>
    <s v="Optimization terminated successfully"/>
    <n v="282"/>
    <n v="124"/>
    <s v="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"/>
  </r>
  <r>
    <x v="2"/>
    <x v="5"/>
    <n v="-2559.9344999999998"/>
    <n v="-741.61694999999997"/>
    <n v="-138.35749999999999"/>
    <n v="19.758919624939601"/>
    <n v="-5.0002862039534251E-5"/>
    <n v="-0.99999999505155679"/>
    <s v="Optimization terminated successfully"/>
    <n v="49"/>
    <n v="156"/>
    <s v="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"/>
  </r>
  <r>
    <x v="2"/>
    <x v="6"/>
    <n v="-2874.2130000000002"/>
    <n v="-599.19477500000005"/>
    <n v="41.749652500000003"/>
    <n v="19.817558016738172"/>
    <n v="-5.000000023277911E-5"/>
    <n v="-0.9999999999995397"/>
    <s v="Positive directional derivative for linesearch"/>
    <n v="48"/>
    <n v="157"/>
    <s v="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"/>
  </r>
  <r>
    <x v="2"/>
    <x v="7"/>
    <n v="-1575.75575"/>
    <n v="-44.579599999999999"/>
    <n v="-318.66342500000002"/>
    <n v="15.53188689016307"/>
    <n v="5.0033219248643329E-5"/>
    <n v="-0.99999993361709005"/>
    <s v="Optimization terminated successfully"/>
    <n v="54"/>
    <n v="123"/>
    <s v="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"/>
  </r>
  <r>
    <x v="2"/>
    <x v="8"/>
    <n v="-485.71859999999998"/>
    <n v="5.8404049999999996"/>
    <n v="-292.61545000000001"/>
    <n v="10.722915651403079"/>
    <n v="-6.9623008489201436E-4"/>
    <n v="-0.9985628316525329"/>
    <s v="Positive directional derivative for linesearch"/>
    <n v="109"/>
    <n v="85"/>
    <s v="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"/>
  </r>
  <r>
    <x v="3"/>
    <x v="0"/>
    <n v="-2490.3646250000002"/>
    <n v="-572.74322500000005"/>
    <n v="287.53098749999998"/>
    <n v="19.100036293699411"/>
    <n v="-5.0002347630171123E-5"/>
    <n v="-1"/>
    <s v="Optimization terminated successfully"/>
    <n v="38"/>
    <n v="151"/>
    <s v="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"/>
  </r>
  <r>
    <x v="3"/>
    <x v="1"/>
    <n v="-1532.1911250000001"/>
    <n v="-45.652111249999997"/>
    <n v="-36.843589999999999"/>
    <n v="15.32410516510096"/>
    <n v="4.9999953900980137E-5"/>
    <n v="-1"/>
    <s v="Optimization terminated successfully"/>
    <n v="23"/>
    <n v="121"/>
    <s v="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"/>
  </r>
  <r>
    <x v="3"/>
    <x v="2"/>
    <n v="-467.46126249999998"/>
    <n v="12.969215500000001"/>
    <n v="-62.925179999999997"/>
    <n v="10.21394524192727"/>
    <n v="5.0000000040266207E-5"/>
    <n v="-0.99999999999993627"/>
    <s v="Optimization terminated successfully"/>
    <n v="34"/>
    <n v="81"/>
    <s v="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"/>
  </r>
  <r>
    <x v="3"/>
    <x v="3"/>
    <n v="-462.64589999999998"/>
    <n v="21.7292475"/>
    <n v="-190.95701249999999"/>
    <n v="10.307609991038561"/>
    <n v="4.9999999727181471E-5"/>
    <n v="-0.99999999999971423"/>
    <s v="Optimization terminated successfully"/>
    <n v="54"/>
    <n v="82"/>
    <s v="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"/>
  </r>
  <r>
    <x v="3"/>
    <x v="4"/>
    <n v="-1515.3185000000001"/>
    <n v="-122.9267"/>
    <n v="-200.9599"/>
    <n v="15.62751266898476"/>
    <n v="-6.1448346993149952E-2"/>
    <n v="-0.87720313049202492"/>
    <s v="Positive directional derivative for linesearch"/>
    <n v="264"/>
    <n v="124"/>
    <s v="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"/>
  </r>
  <r>
    <x v="3"/>
    <x v="5"/>
    <n v="-2697.1687499999998"/>
    <n v="-719.80082500000003"/>
    <n v="-132.32509999999999"/>
    <n v="19.912440040219661"/>
    <n v="-5.0250228759694003E-5"/>
    <n v="-1"/>
    <s v="Optimization terminated successfully"/>
    <n v="39"/>
    <n v="157"/>
    <s v="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"/>
  </r>
  <r>
    <x v="3"/>
    <x v="6"/>
    <n v="-2868.8764999999999"/>
    <n v="-602.72343750000005"/>
    <n v="30.14941125"/>
    <n v="19.81968522469791"/>
    <n v="-4.9999999993271362E-5"/>
    <n v="-0.99999999999947287"/>
    <s v="Positive directional derivative for linesearch"/>
    <n v="34"/>
    <n v="157"/>
    <s v="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"/>
  </r>
  <r>
    <x v="3"/>
    <x v="7"/>
    <n v="-1614.7068750000001"/>
    <n v="-33.143194999999999"/>
    <n v="-322.06241249999999"/>
    <n v="15.63231427388734"/>
    <n v="4.9999999633852779E-5"/>
    <n v="-0.99999999999982514"/>
    <s v="Positive directional derivative for linesearch"/>
    <n v="30"/>
    <n v="124"/>
    <s v="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"/>
  </r>
  <r>
    <x v="3"/>
    <x v="8"/>
    <n v="-499.66019999999997"/>
    <n v="-3.7300024999999999"/>
    <n v="-285.64317499999999"/>
    <n v="10.841693579476701"/>
    <n v="4.9997284807017823E-5"/>
    <n v="-0.99999999970996067"/>
    <s v="Optimization terminated successfully"/>
    <n v="65"/>
    <n v="86"/>
    <s v="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"/>
  </r>
  <r>
    <x v="4"/>
    <x v="0"/>
    <n v="-2407.2528130000001"/>
    <n v="-555.78856250000001"/>
    <n v="279.35504379999998"/>
    <n v="18.892869748494022"/>
    <n v="-5.0000000172923967E-5"/>
    <n v="-1"/>
    <s v="Positive directional derivative for linesearch"/>
    <n v="71"/>
    <n v="149"/>
    <s v="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"/>
  </r>
  <r>
    <x v="4"/>
    <x v="1"/>
    <n v="-1490.087563"/>
    <n v="-58.02770563"/>
    <n v="-30.587230000000002"/>
    <n v="15.210496232006919"/>
    <n v="4.9999999957829207E-5"/>
    <n v="-1"/>
    <s v="Positive directional derivative for linesearch"/>
    <n v="51"/>
    <n v="120"/>
    <s v="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"/>
  </r>
  <r>
    <x v="4"/>
    <x v="2"/>
    <n v="-442.30373129999998"/>
    <n v="12.47222775"/>
    <n v="-56.159615000000002"/>
    <n v="10.02408805696791"/>
    <n v="5.0000000062968798E-5"/>
    <n v="-1"/>
    <s v="Optimization terminated successfully"/>
    <n v="38"/>
    <n v="79"/>
    <s v="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"/>
  </r>
  <r>
    <x v="4"/>
    <x v="3"/>
    <n v="-469.49349999999998"/>
    <n v="33.246678750000001"/>
    <n v="-176.29535630000001"/>
    <n v="10.273108304988501"/>
    <n v="5.0000000038230692E-5"/>
    <n v="-1"/>
    <s v="Optimization terminated successfully"/>
    <n v="53"/>
    <n v="81"/>
    <s v="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"/>
  </r>
  <r>
    <x v="4"/>
    <x v="4"/>
    <n v="-1530.0052499999999"/>
    <n v="-156.12119999999999"/>
    <n v="-204.69649999999999"/>
    <n v="15.873144183238001"/>
    <n v="-0.10561836535026881"/>
    <n v="-0.7888633554056681"/>
    <s v="Optimization terminated successfully"/>
    <n v="123"/>
    <n v="125"/>
    <s v="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"/>
  </r>
  <r>
    <x v="4"/>
    <x v="5"/>
    <n v="-2867.4903749999999"/>
    <n v="-686.53451250000001"/>
    <n v="-133.95654999999999"/>
    <n v="20.082248929057041"/>
    <n v="-5.0000000083354848E-5"/>
    <n v="-1"/>
    <s v="Optimization terminated successfully"/>
    <n v="34"/>
    <n v="159"/>
    <s v="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"/>
  </r>
  <r>
    <x v="4"/>
    <x v="6"/>
    <n v="-2820.4647500000001"/>
    <n v="-598.47846879999997"/>
    <n v="16.183232629999999"/>
    <n v="19.726246361856081"/>
    <n v="-5.0184978911041663E-5"/>
    <n v="-0.99999999999932898"/>
    <s v="Positive directional derivative for linesearch"/>
    <n v="72"/>
    <n v="156"/>
    <s v="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"/>
  </r>
  <r>
    <x v="4"/>
    <x v="7"/>
    <n v="-1649.507938"/>
    <n v="-50.196932500000003"/>
    <n v="-327.41200629999997"/>
    <n v="15.77479931357426"/>
    <n v="4.9997730046371902E-5"/>
    <n v="-0.99999998422426739"/>
    <s v="Optimization terminated successfully"/>
    <n v="54"/>
    <n v="125"/>
    <s v="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"/>
  </r>
  <r>
    <x v="4"/>
    <x v="8"/>
    <n v="-526.84394999999995"/>
    <n v="8.0781087500000002"/>
    <n v="-291.57263749999998"/>
    <n v="10.967130741807329"/>
    <n v="4.9999999997896169E-5"/>
    <n v="-1"/>
    <s v="Optimization terminated successfully"/>
    <n v="74"/>
    <n v="87"/>
    <s v="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"/>
  </r>
  <r>
    <x v="5"/>
    <x v="0"/>
    <n v="-2413.2969069999999"/>
    <n v="-607.77428129999998"/>
    <n v="291.44217190000001"/>
    <n v="19.084267655397419"/>
    <n v="-4.9999999877721689E-5"/>
    <n v="-0.99999999999993094"/>
    <s v="Positive directional derivative for linesearch"/>
    <n v="43"/>
    <n v="151"/>
    <s v="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"/>
  </r>
  <r>
    <x v="5"/>
    <x v="1"/>
    <n v="-1519.608782"/>
    <n v="-40.736502819999998"/>
    <n v="-29.929870000000001"/>
    <n v="15.27237900324252"/>
    <n v="4.999999737972996E-5"/>
    <n v="-1"/>
    <s v="Optimization terminated successfully"/>
    <n v="32"/>
    <n v="121"/>
    <s v="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"/>
  </r>
  <r>
    <x v="5"/>
    <x v="2"/>
    <n v="-449.3331657"/>
    <n v="2.8955858750000001"/>
    <n v="-61.942467499999999"/>
    <n v="10.126204131894379"/>
    <n v="4.999998308909618E-5"/>
    <n v="-1"/>
    <s v="Optimization terminated successfully"/>
    <n v="35"/>
    <n v="80"/>
    <s v="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"/>
  </r>
  <r>
    <x v="5"/>
    <x v="3"/>
    <n v="-448.05270000000002"/>
    <n v="30.941809379999999"/>
    <n v="-176.95502819999999"/>
    <n v="10.13364735613559"/>
    <n v="4.9999940718042052E-5"/>
    <n v="-0.9999999999692345"/>
    <s v="Optimization terminated successfully"/>
    <n v="50"/>
    <n v="80"/>
    <s v="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"/>
  </r>
  <r>
    <x v="5"/>
    <x v="4"/>
    <n v="-1474.017625"/>
    <n v="-155.11935"/>
    <n v="-209.19045"/>
    <n v="15.709472564075011"/>
    <n v="-0.1121085692577892"/>
    <n v="-0.77588294466670737"/>
    <s v="Optimization terminated successfully"/>
    <n v="113"/>
    <n v="124"/>
    <s v="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"/>
  </r>
  <r>
    <x v="5"/>
    <x v="5"/>
    <n v="-2782.6806879999999"/>
    <n v="-715.9270563"/>
    <n v="-126.92502500000001"/>
    <n v="20.037446136177849"/>
    <n v="-5.0000000001401883E-5"/>
    <n v="-0.99999999999999989"/>
    <s v="Positive directional derivative for linesearch"/>
    <n v="48"/>
    <n v="158"/>
    <s v="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"/>
  </r>
  <r>
    <x v="5"/>
    <x v="6"/>
    <n v="-2831.1223749999999"/>
    <n v="-585.61413440000001"/>
    <n v="22.45525632"/>
    <n v="19.703130660389629"/>
    <n v="-4.9992087453889188E-5"/>
    <n v="-0.99999994809416237"/>
    <s v="Optimization terminated successfully"/>
    <n v="47"/>
    <n v="156"/>
    <s v="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"/>
  </r>
  <r>
    <x v="5"/>
    <x v="7"/>
    <n v="-1670.3654690000001"/>
    <n v="-65.819476249999994"/>
    <n v="-324.79375320000003"/>
    <n v="15.86696859471863"/>
    <n v="5.0000000722920471E-5"/>
    <n v="-1"/>
    <s v="Optimization terminated successfully"/>
    <n v="49"/>
    <n v="125"/>
    <s v="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"/>
  </r>
  <r>
    <x v="5"/>
    <x v="8"/>
    <n v="-531.50832500000001"/>
    <n v="7.9851393750000002"/>
    <n v="-284.7068688"/>
    <n v="10.981126982182611"/>
    <n v="4.9999999996234833E-5"/>
    <n v="-0.99999999999992339"/>
    <s v="Optimization terminated successfully"/>
    <n v="65"/>
    <n v="87"/>
    <s v="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"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BE7E-0527-4CC7-B1FB-19778B60290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Z11" firstHeaderRow="1" firstDataRow="2" firstDataCol="1"/>
  <pivotFields count="12">
    <pivotField axis="axisRow" showAll="0">
      <items count="9">
        <item x="0"/>
        <item x="1"/>
        <item h="1" x="6"/>
        <item x="2"/>
        <item x="3"/>
        <item x="4"/>
        <item x="5"/>
        <item m="1" x="7"/>
        <item t="default"/>
      </items>
    </pivotField>
    <pivotField axis="axisCol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h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n_plies" fld="10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7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L10" sqref="L10"/>
    </sheetView>
  </sheetViews>
  <sheetFormatPr defaultRowHeight="14.3" x14ac:dyDescent="0.25"/>
  <cols>
    <col min="2" max="2" width="3.875" bestFit="1" customWidth="1"/>
    <col min="3" max="3" width="3.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v>2</v>
      </c>
      <c r="C2">
        <v>30</v>
      </c>
    </row>
    <row r="3" spans="1:5" x14ac:dyDescent="0.25">
      <c r="A3">
        <v>1</v>
      </c>
      <c r="B3">
        <v>2</v>
      </c>
      <c r="C3">
        <v>47</v>
      </c>
    </row>
    <row r="4" spans="1:5" x14ac:dyDescent="0.25">
      <c r="A4">
        <v>2</v>
      </c>
      <c r="B4">
        <v>3</v>
      </c>
      <c r="C4">
        <v>1</v>
      </c>
    </row>
    <row r="5" spans="1:5" x14ac:dyDescent="0.25">
      <c r="A5">
        <v>3</v>
      </c>
      <c r="B5">
        <v>2</v>
      </c>
      <c r="C5">
        <v>27</v>
      </c>
      <c r="D5">
        <v>2</v>
      </c>
      <c r="E5">
        <v>26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2" spans="1:5" x14ac:dyDescent="0.25">
      <c r="B12" t="s">
        <v>77</v>
      </c>
      <c r="C12">
        <f>(SUM(B2:B5)*60+SUM(C2:C5))/4</f>
        <v>161.25</v>
      </c>
    </row>
    <row r="13" spans="1:5" x14ac:dyDescent="0.25">
      <c r="C13">
        <f>C12/60</f>
        <v>2.6875</v>
      </c>
    </row>
    <row r="14" spans="1:5" x14ac:dyDescent="0.25">
      <c r="C14">
        <f>C13*6</f>
        <v>16.125</v>
      </c>
      <c r="D1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2AA-23FC-4FBB-AF98-456EBBDF3AAC}">
  <dimension ref="A1:Z86"/>
  <sheetViews>
    <sheetView tabSelected="1" topLeftCell="A64" zoomScale="115" zoomScaleNormal="115" workbookViewId="0">
      <selection activeCell="I77" sqref="I77"/>
    </sheetView>
  </sheetViews>
  <sheetFormatPr defaultRowHeight="14.3" x14ac:dyDescent="0.25"/>
  <cols>
    <col min="7" max="7" width="9" customWidth="1"/>
    <col min="13" max="13" width="3.75" customWidth="1"/>
    <col min="16" max="16" width="17.5" bestFit="1" customWidth="1"/>
    <col min="17" max="17" width="18.75" bestFit="1" customWidth="1"/>
    <col min="18" max="18" width="4.75" bestFit="1" customWidth="1"/>
    <col min="19" max="25" width="3.875" bestFit="1" customWidth="1"/>
    <col min="26" max="26" width="10.25" bestFit="1" customWidth="1"/>
  </cols>
  <sheetData>
    <row r="1" spans="1:26" x14ac:dyDescent="0.25">
      <c r="A1" t="s">
        <v>11</v>
      </c>
      <c r="B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18</v>
      </c>
      <c r="L1" s="1" t="s">
        <v>19</v>
      </c>
    </row>
    <row r="2" spans="1:26" x14ac:dyDescent="0.25">
      <c r="A2">
        <v>0</v>
      </c>
      <c r="B2" s="1">
        <v>10</v>
      </c>
      <c r="C2">
        <v>-2493.6680000000001</v>
      </c>
      <c r="D2">
        <v>-458.88119999999998</v>
      </c>
      <c r="E2">
        <v>227.87350000000001</v>
      </c>
      <c r="F2">
        <v>18.705069896187041</v>
      </c>
      <c r="G2">
        <v>-5.0025441907383207E-5</v>
      </c>
      <c r="H2">
        <v>-1</v>
      </c>
      <c r="I2" t="s">
        <v>16</v>
      </c>
      <c r="J2">
        <v>37</v>
      </c>
      <c r="K2">
        <v>148</v>
      </c>
      <c r="L2" t="s">
        <v>23</v>
      </c>
      <c r="M2" t="s">
        <v>20</v>
      </c>
    </row>
    <row r="3" spans="1:26" x14ac:dyDescent="0.25">
      <c r="A3">
        <v>0</v>
      </c>
      <c r="B3" s="1">
        <v>11</v>
      </c>
      <c r="C3">
        <v>-1549.2149999999999</v>
      </c>
      <c r="D3">
        <v>-40.49991</v>
      </c>
      <c r="E3">
        <v>-58.997109999999999</v>
      </c>
      <c r="F3">
        <v>15.370662863144091</v>
      </c>
      <c r="G3">
        <v>5.0000000152603288E-5</v>
      </c>
      <c r="H3">
        <v>-1</v>
      </c>
      <c r="I3" t="s">
        <v>16</v>
      </c>
      <c r="J3">
        <v>39</v>
      </c>
      <c r="K3">
        <v>122</v>
      </c>
      <c r="L3" t="s">
        <v>24</v>
      </c>
      <c r="M3" t="s">
        <v>20</v>
      </c>
      <c r="P3" s="3" t="s">
        <v>21</v>
      </c>
      <c r="Q3" s="3" t="s">
        <v>15</v>
      </c>
    </row>
    <row r="4" spans="1:26" x14ac:dyDescent="0.25">
      <c r="A4">
        <v>0</v>
      </c>
      <c r="B4" s="1">
        <v>12</v>
      </c>
      <c r="C4">
        <v>-519.5806</v>
      </c>
      <c r="D4">
        <v>32.057490000000001</v>
      </c>
      <c r="E4">
        <v>-58.085909999999998</v>
      </c>
      <c r="F4">
        <v>10.497162991250979</v>
      </c>
      <c r="G4">
        <v>4.9641752206646398E-5</v>
      </c>
      <c r="H4">
        <v>-0.99999957655239902</v>
      </c>
      <c r="I4" t="s">
        <v>17</v>
      </c>
      <c r="J4">
        <v>63</v>
      </c>
      <c r="K4">
        <v>83</v>
      </c>
      <c r="L4" t="s">
        <v>25</v>
      </c>
      <c r="M4" t="s">
        <v>20</v>
      </c>
      <c r="P4" s="3" t="s">
        <v>13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 t="s">
        <v>14</v>
      </c>
    </row>
    <row r="5" spans="1:26" x14ac:dyDescent="0.25">
      <c r="A5">
        <v>0</v>
      </c>
      <c r="B5" s="1">
        <v>13</v>
      </c>
      <c r="C5">
        <v>-511.61739999999998</v>
      </c>
      <c r="D5">
        <v>45.765079999999998</v>
      </c>
      <c r="E5">
        <v>-200.93129999999999</v>
      </c>
      <c r="F5">
        <v>10.54502122388708</v>
      </c>
      <c r="G5">
        <v>4.9997869882464803E-5</v>
      </c>
      <c r="H5">
        <v>-1</v>
      </c>
      <c r="I5" t="s">
        <v>16</v>
      </c>
      <c r="J5">
        <v>38</v>
      </c>
      <c r="K5">
        <v>84</v>
      </c>
      <c r="L5" t="s">
        <v>26</v>
      </c>
      <c r="M5" t="s">
        <v>20</v>
      </c>
      <c r="P5" s="4">
        <v>0</v>
      </c>
      <c r="Q5" s="2">
        <v>148</v>
      </c>
      <c r="R5" s="2">
        <v>122</v>
      </c>
      <c r="S5" s="2">
        <v>83</v>
      </c>
      <c r="T5" s="2">
        <v>84</v>
      </c>
      <c r="U5" s="2">
        <v>124</v>
      </c>
      <c r="V5" s="2">
        <v>153</v>
      </c>
      <c r="W5" s="2">
        <v>153</v>
      </c>
      <c r="X5" s="2">
        <v>123</v>
      </c>
      <c r="Y5" s="2">
        <v>87</v>
      </c>
      <c r="Z5" s="2">
        <v>1077</v>
      </c>
    </row>
    <row r="6" spans="1:26" x14ac:dyDescent="0.25">
      <c r="A6">
        <v>0</v>
      </c>
      <c r="B6" s="1">
        <v>14</v>
      </c>
      <c r="C6">
        <v>-1578.64</v>
      </c>
      <c r="D6">
        <v>-109.94799999999999</v>
      </c>
      <c r="E6">
        <v>-198.7227</v>
      </c>
      <c r="F6">
        <v>15.72916277723353</v>
      </c>
      <c r="G6">
        <v>-3.570688691465726E-2</v>
      </c>
      <c r="H6">
        <v>-0.92868621207409341</v>
      </c>
      <c r="I6" t="s">
        <v>16</v>
      </c>
      <c r="J6">
        <v>260</v>
      </c>
      <c r="K6">
        <v>124</v>
      </c>
      <c r="L6" t="s">
        <v>27</v>
      </c>
      <c r="M6" t="s">
        <v>20</v>
      </c>
      <c r="P6" s="4">
        <v>1</v>
      </c>
      <c r="Q6" s="2">
        <v>148</v>
      </c>
      <c r="R6" s="2">
        <v>121</v>
      </c>
      <c r="S6" s="2">
        <v>82</v>
      </c>
      <c r="T6" s="2">
        <v>83</v>
      </c>
      <c r="U6" s="2">
        <v>125</v>
      </c>
      <c r="V6" s="2">
        <v>156</v>
      </c>
      <c r="W6" s="2">
        <v>156</v>
      </c>
      <c r="X6" s="2">
        <v>123</v>
      </c>
      <c r="Y6" s="2">
        <v>86</v>
      </c>
      <c r="Z6" s="2">
        <v>1080</v>
      </c>
    </row>
    <row r="7" spans="1:26" x14ac:dyDescent="0.25">
      <c r="A7">
        <v>0</v>
      </c>
      <c r="B7" s="1">
        <v>15</v>
      </c>
      <c r="C7">
        <v>-2618.3270000000002</v>
      </c>
      <c r="D7">
        <v>-577.96860000000004</v>
      </c>
      <c r="E7">
        <v>-132.14230000000001</v>
      </c>
      <c r="F7">
        <v>19.322386962383451</v>
      </c>
      <c r="G7">
        <v>-4.9990665114071953E-5</v>
      </c>
      <c r="H7">
        <v>-0.99999999340387846</v>
      </c>
      <c r="I7" t="s">
        <v>16</v>
      </c>
      <c r="J7">
        <v>39</v>
      </c>
      <c r="K7">
        <v>153</v>
      </c>
      <c r="L7" t="s">
        <v>28</v>
      </c>
      <c r="M7" t="s">
        <v>20</v>
      </c>
      <c r="P7" s="4">
        <v>2</v>
      </c>
      <c r="Q7" s="2">
        <v>151</v>
      </c>
      <c r="R7" s="2">
        <v>122</v>
      </c>
      <c r="S7" s="2">
        <v>81</v>
      </c>
      <c r="T7" s="2">
        <v>84</v>
      </c>
      <c r="U7" s="2">
        <v>124</v>
      </c>
      <c r="V7" s="2">
        <v>156</v>
      </c>
      <c r="W7" s="2">
        <v>157</v>
      </c>
      <c r="X7" s="2">
        <v>123</v>
      </c>
      <c r="Y7" s="2">
        <v>85</v>
      </c>
      <c r="Z7" s="2">
        <v>1083</v>
      </c>
    </row>
    <row r="8" spans="1:26" x14ac:dyDescent="0.25">
      <c r="A8">
        <v>0</v>
      </c>
      <c r="B8" s="1">
        <v>16</v>
      </c>
      <c r="C8">
        <v>-2772.1379999999999</v>
      </c>
      <c r="D8">
        <v>-514.04819999999995</v>
      </c>
      <c r="E8">
        <v>-19.771599999999999</v>
      </c>
      <c r="F8">
        <v>19.372690984026718</v>
      </c>
      <c r="G8">
        <v>-4.9999999696312033E-5</v>
      </c>
      <c r="H8">
        <v>-0.99999999999963929</v>
      </c>
      <c r="I8" t="s">
        <v>17</v>
      </c>
      <c r="J8">
        <v>48</v>
      </c>
      <c r="K8">
        <v>153</v>
      </c>
      <c r="L8" t="s">
        <v>29</v>
      </c>
      <c r="M8" t="s">
        <v>20</v>
      </c>
      <c r="P8" s="4">
        <v>3</v>
      </c>
      <c r="Q8" s="2">
        <v>151</v>
      </c>
      <c r="R8" s="2">
        <v>121</v>
      </c>
      <c r="S8" s="2">
        <v>81</v>
      </c>
      <c r="T8" s="2">
        <v>82</v>
      </c>
      <c r="U8" s="2">
        <v>124</v>
      </c>
      <c r="V8" s="2">
        <v>157</v>
      </c>
      <c r="W8" s="2">
        <v>157</v>
      </c>
      <c r="X8" s="2">
        <v>124</v>
      </c>
      <c r="Y8" s="2">
        <v>86</v>
      </c>
      <c r="Z8" s="2">
        <v>1083</v>
      </c>
    </row>
    <row r="9" spans="1:26" x14ac:dyDescent="0.25">
      <c r="A9">
        <v>0</v>
      </c>
      <c r="B9" s="1">
        <v>17</v>
      </c>
      <c r="C9">
        <v>-1593.0219999999999</v>
      </c>
      <c r="D9">
        <v>-23.420639999999999</v>
      </c>
      <c r="E9">
        <v>-304.45490000000001</v>
      </c>
      <c r="F9">
        <v>15.53807439054027</v>
      </c>
      <c r="G9">
        <v>5.0000000079320762E-5</v>
      </c>
      <c r="H9">
        <v>-0.99999999999999978</v>
      </c>
      <c r="I9" t="s">
        <v>17</v>
      </c>
      <c r="J9">
        <v>79</v>
      </c>
      <c r="K9">
        <v>123</v>
      </c>
      <c r="L9" t="s">
        <v>30</v>
      </c>
      <c r="M9" t="s">
        <v>20</v>
      </c>
      <c r="P9" s="4">
        <v>4</v>
      </c>
      <c r="Q9" s="2">
        <v>149</v>
      </c>
      <c r="R9" s="2">
        <v>120</v>
      </c>
      <c r="S9" s="2">
        <v>79</v>
      </c>
      <c r="T9" s="2">
        <v>81</v>
      </c>
      <c r="U9" s="2">
        <v>125</v>
      </c>
      <c r="V9" s="2">
        <v>159</v>
      </c>
      <c r="W9" s="2">
        <v>156</v>
      </c>
      <c r="X9" s="2">
        <v>125</v>
      </c>
      <c r="Y9" s="2">
        <v>87</v>
      </c>
      <c r="Z9" s="2">
        <v>1081</v>
      </c>
    </row>
    <row r="10" spans="1:26" x14ac:dyDescent="0.25">
      <c r="A10">
        <v>0</v>
      </c>
      <c r="B10" s="1">
        <v>18</v>
      </c>
      <c r="C10">
        <v>-533.40859999999998</v>
      </c>
      <c r="D10">
        <v>19.472249999999999</v>
      </c>
      <c r="E10">
        <v>-296.59690000000001</v>
      </c>
      <c r="F10">
        <v>10.97015663002411</v>
      </c>
      <c r="G10">
        <v>4.9999999955475837E-5</v>
      </c>
      <c r="H10">
        <v>-1</v>
      </c>
      <c r="I10" t="s">
        <v>16</v>
      </c>
      <c r="J10">
        <v>32</v>
      </c>
      <c r="K10">
        <v>87</v>
      </c>
      <c r="L10" t="s">
        <v>31</v>
      </c>
      <c r="M10" t="s">
        <v>20</v>
      </c>
      <c r="P10" s="4">
        <v>5</v>
      </c>
      <c r="Q10" s="2">
        <v>151</v>
      </c>
      <c r="R10" s="2">
        <v>121</v>
      </c>
      <c r="S10" s="2">
        <v>80</v>
      </c>
      <c r="T10" s="2">
        <v>80</v>
      </c>
      <c r="U10" s="2">
        <v>124</v>
      </c>
      <c r="V10" s="2">
        <v>158</v>
      </c>
      <c r="W10" s="2">
        <v>156</v>
      </c>
      <c r="X10" s="2">
        <v>125</v>
      </c>
      <c r="Y10" s="2">
        <v>87</v>
      </c>
      <c r="Z10" s="2">
        <v>1082</v>
      </c>
    </row>
    <row r="11" spans="1:26" x14ac:dyDescent="0.25">
      <c r="A11">
        <v>1</v>
      </c>
      <c r="B11" s="1">
        <v>10</v>
      </c>
      <c r="C11">
        <v>-2462.8325</v>
      </c>
      <c r="D11">
        <v>-494.69040000000001</v>
      </c>
      <c r="E11">
        <v>264.13024999999999</v>
      </c>
      <c r="F11">
        <v>18.778898953680422</v>
      </c>
      <c r="G11">
        <v>-4.9998395163182617E-5</v>
      </c>
      <c r="H11">
        <v>-1</v>
      </c>
      <c r="I11" t="s">
        <v>16</v>
      </c>
      <c r="J11">
        <v>61</v>
      </c>
      <c r="K11">
        <v>148</v>
      </c>
      <c r="L11" t="s">
        <v>32</v>
      </c>
      <c r="M11" t="s">
        <v>20</v>
      </c>
      <c r="P11" s="4" t="s">
        <v>14</v>
      </c>
      <c r="Q11">
        <v>898</v>
      </c>
      <c r="R11">
        <v>727</v>
      </c>
      <c r="S11">
        <v>486</v>
      </c>
      <c r="T11">
        <v>494</v>
      </c>
      <c r="U11">
        <v>746</v>
      </c>
      <c r="V11">
        <v>939</v>
      </c>
      <c r="W11">
        <v>935</v>
      </c>
      <c r="X11">
        <v>743</v>
      </c>
      <c r="Y11">
        <v>518</v>
      </c>
      <c r="Z11">
        <v>6486</v>
      </c>
    </row>
    <row r="12" spans="1:26" x14ac:dyDescent="0.25">
      <c r="A12">
        <v>1</v>
      </c>
      <c r="B12" s="1">
        <v>11</v>
      </c>
      <c r="C12">
        <v>-1529.8405</v>
      </c>
      <c r="D12">
        <v>-65.414484999999999</v>
      </c>
      <c r="E12">
        <v>-46.169930000000001</v>
      </c>
      <c r="F12">
        <v>15.357302822751979</v>
      </c>
      <c r="G12">
        <v>5.0004114205815192E-5</v>
      </c>
      <c r="H12">
        <v>-0.99999999177761811</v>
      </c>
      <c r="I12" t="s">
        <v>16</v>
      </c>
      <c r="J12">
        <v>74</v>
      </c>
      <c r="K12">
        <v>121</v>
      </c>
      <c r="L12" t="s">
        <v>33</v>
      </c>
      <c r="M12" t="s">
        <v>20</v>
      </c>
    </row>
    <row r="13" spans="1:26" x14ac:dyDescent="0.25">
      <c r="A13">
        <v>1</v>
      </c>
      <c r="B13" s="1">
        <v>12</v>
      </c>
      <c r="C13">
        <v>-491.62675000000002</v>
      </c>
      <c r="D13">
        <v>24.003485000000001</v>
      </c>
      <c r="E13">
        <v>-56.092550000000003</v>
      </c>
      <c r="F13">
        <v>10.334587378819309</v>
      </c>
      <c r="G13">
        <v>4.9999999925661037E-5</v>
      </c>
      <c r="H13">
        <v>-1</v>
      </c>
      <c r="I13" t="s">
        <v>16</v>
      </c>
      <c r="J13">
        <v>37</v>
      </c>
      <c r="K13">
        <v>82</v>
      </c>
      <c r="L13" t="s">
        <v>34</v>
      </c>
      <c r="M13" t="s">
        <v>20</v>
      </c>
      <c r="P13" t="s">
        <v>12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</row>
    <row r="14" spans="1:26" x14ac:dyDescent="0.25">
      <c r="A14">
        <v>1</v>
      </c>
      <c r="B14" s="1">
        <v>13</v>
      </c>
      <c r="C14">
        <v>-495.50029999999998</v>
      </c>
      <c r="D14">
        <v>39.118189999999998</v>
      </c>
      <c r="E14">
        <v>-195.91985</v>
      </c>
      <c r="F14">
        <v>10.458310928620151</v>
      </c>
      <c r="G14">
        <v>5.0000000142716712E-5</v>
      </c>
      <c r="H14">
        <v>-1</v>
      </c>
      <c r="I14" t="s">
        <v>16</v>
      </c>
      <c r="J14">
        <v>40</v>
      </c>
      <c r="K14">
        <v>83</v>
      </c>
      <c r="L14" t="s">
        <v>35</v>
      </c>
      <c r="M14" t="s">
        <v>20</v>
      </c>
      <c r="P14" t="s">
        <v>22</v>
      </c>
      <c r="Q14" s="5">
        <f>_xlfn.STDEV.S(Q6:Q10)</f>
        <v>1.4142135623730951</v>
      </c>
      <c r="R14" s="5">
        <f>_xlfn.STDEV.S(R6:R10)</f>
        <v>0.70710678118654757</v>
      </c>
      <c r="S14" s="5">
        <f>_xlfn.STDEV.S(S6:S10)</f>
        <v>1.1401754250991381</v>
      </c>
      <c r="T14" s="5">
        <f t="shared" ref="T14:Y14" si="0">_xlfn.STDEV.S(T6:T10)</f>
        <v>1.5811388300841898</v>
      </c>
      <c r="U14" s="5">
        <f t="shared" si="0"/>
        <v>0.54772255750516607</v>
      </c>
      <c r="V14" s="5">
        <f t="shared" si="0"/>
        <v>1.3038404810405297</v>
      </c>
      <c r="W14" s="5">
        <f t="shared" si="0"/>
        <v>0.54772255750516607</v>
      </c>
      <c r="X14" s="5">
        <f t="shared" si="0"/>
        <v>1</v>
      </c>
      <c r="Y14" s="5">
        <f t="shared" si="0"/>
        <v>0.83666002653407556</v>
      </c>
    </row>
    <row r="15" spans="1:26" x14ac:dyDescent="0.25">
      <c r="A15">
        <v>1</v>
      </c>
      <c r="B15" s="1">
        <v>14</v>
      </c>
      <c r="C15">
        <v>-1576.7819999999999</v>
      </c>
      <c r="D15">
        <v>-131.06360000000001</v>
      </c>
      <c r="E15">
        <v>-196.2972</v>
      </c>
      <c r="F15">
        <v>15.85157589424132</v>
      </c>
      <c r="G15">
        <v>-6.5763228500079374E-2</v>
      </c>
      <c r="H15">
        <v>-0.86857359574343551</v>
      </c>
      <c r="I15" t="s">
        <v>16</v>
      </c>
      <c r="J15">
        <v>161</v>
      </c>
      <c r="K15">
        <v>125</v>
      </c>
      <c r="L15" t="s">
        <v>36</v>
      </c>
      <c r="M15" t="s">
        <v>20</v>
      </c>
    </row>
    <row r="16" spans="1:26" x14ac:dyDescent="0.25">
      <c r="A16">
        <v>1</v>
      </c>
      <c r="B16" s="1">
        <v>15</v>
      </c>
      <c r="C16">
        <v>-2683.308</v>
      </c>
      <c r="D16">
        <v>-677.1019</v>
      </c>
      <c r="E16">
        <v>-138.3912</v>
      </c>
      <c r="F16">
        <v>19.754745482175839</v>
      </c>
      <c r="G16">
        <v>-5.0000133034221032E-5</v>
      </c>
      <c r="H16">
        <v>-0.99999999991768052</v>
      </c>
      <c r="I16" t="s">
        <v>17</v>
      </c>
      <c r="J16">
        <v>51</v>
      </c>
      <c r="K16">
        <v>156</v>
      </c>
      <c r="L16" t="s">
        <v>37</v>
      </c>
      <c r="M16" t="s">
        <v>20</v>
      </c>
      <c r="Q16" t="s">
        <v>79</v>
      </c>
      <c r="R16" s="5">
        <f>AVERAGE(Q14:Y14)</f>
        <v>1.0087311357031008</v>
      </c>
    </row>
    <row r="17" spans="1:13" x14ac:dyDescent="0.25">
      <c r="A17">
        <v>1</v>
      </c>
      <c r="B17" s="1">
        <v>16</v>
      </c>
      <c r="C17">
        <v>-2816.252</v>
      </c>
      <c r="D17">
        <v>-607.30925000000002</v>
      </c>
      <c r="E17">
        <v>17.985925000000002</v>
      </c>
      <c r="F17">
        <v>19.747310972114771</v>
      </c>
      <c r="G17">
        <v>-4.9963428940836161E-5</v>
      </c>
      <c r="H17">
        <v>-1</v>
      </c>
      <c r="I17" t="s">
        <v>16</v>
      </c>
      <c r="J17">
        <v>53</v>
      </c>
      <c r="K17">
        <v>156</v>
      </c>
      <c r="L17" t="s">
        <v>38</v>
      </c>
      <c r="M17" t="s">
        <v>20</v>
      </c>
    </row>
    <row r="18" spans="1:13" x14ac:dyDescent="0.25">
      <c r="A18">
        <v>1</v>
      </c>
      <c r="B18" s="1">
        <v>17</v>
      </c>
      <c r="C18">
        <v>-1608.4245000000001</v>
      </c>
      <c r="D18">
        <v>-3.82192</v>
      </c>
      <c r="E18">
        <v>-315.04624999999999</v>
      </c>
      <c r="F18">
        <v>15.551814952301051</v>
      </c>
      <c r="G18">
        <v>5.000000244924607E-5</v>
      </c>
      <c r="H18">
        <v>-0.99999999999998879</v>
      </c>
      <c r="I18" t="s">
        <v>16</v>
      </c>
      <c r="J18">
        <v>37</v>
      </c>
      <c r="K18">
        <v>123</v>
      </c>
      <c r="L18" t="s">
        <v>39</v>
      </c>
      <c r="M18" t="s">
        <v>20</v>
      </c>
    </row>
    <row r="19" spans="1:13" x14ac:dyDescent="0.25">
      <c r="A19">
        <v>1</v>
      </c>
      <c r="B19" s="1">
        <v>18</v>
      </c>
      <c r="C19">
        <v>-510.35599999999999</v>
      </c>
      <c r="D19">
        <v>0.33321000000000001</v>
      </c>
      <c r="E19">
        <v>-294.23230000000001</v>
      </c>
      <c r="F19">
        <v>10.913164221810909</v>
      </c>
      <c r="G19">
        <v>4.9928140901010518E-5</v>
      </c>
      <c r="H19">
        <v>-0.99999974036213235</v>
      </c>
      <c r="I19" t="s">
        <v>16</v>
      </c>
      <c r="J19">
        <v>48</v>
      </c>
      <c r="K19">
        <v>86</v>
      </c>
      <c r="L19" t="s">
        <v>40</v>
      </c>
      <c r="M19" t="s">
        <v>20</v>
      </c>
    </row>
    <row r="20" spans="1:13" x14ac:dyDescent="0.25">
      <c r="A20">
        <v>2</v>
      </c>
      <c r="B20" s="1">
        <v>10</v>
      </c>
      <c r="C20">
        <v>-2565.2402499999998</v>
      </c>
      <c r="D20">
        <v>-539.12045000000001</v>
      </c>
      <c r="E20">
        <v>291.68527499999999</v>
      </c>
      <c r="F20">
        <v>19.118873495708151</v>
      </c>
      <c r="G20">
        <v>-4.9999999630100911E-5</v>
      </c>
      <c r="H20">
        <v>-0.99999999999973432</v>
      </c>
      <c r="I20" t="s">
        <v>17</v>
      </c>
      <c r="J20">
        <v>77</v>
      </c>
      <c r="K20">
        <v>151</v>
      </c>
      <c r="L20" t="s">
        <v>41</v>
      </c>
      <c r="M20" t="s">
        <v>20</v>
      </c>
    </row>
    <row r="21" spans="1:13" x14ac:dyDescent="0.25">
      <c r="A21">
        <v>2</v>
      </c>
      <c r="B21" s="1">
        <v>11</v>
      </c>
      <c r="C21">
        <v>-1544.9302499999999</v>
      </c>
      <c r="D21">
        <v>-54.359582500000002</v>
      </c>
      <c r="E21">
        <v>-46.317439999999998</v>
      </c>
      <c r="F21">
        <v>15.38391768645393</v>
      </c>
      <c r="G21">
        <v>5.0000000175502458E-5</v>
      </c>
      <c r="H21">
        <v>-0.99999999999994538</v>
      </c>
      <c r="I21" t="s">
        <v>16</v>
      </c>
      <c r="J21">
        <v>48</v>
      </c>
      <c r="K21">
        <v>122</v>
      </c>
      <c r="L21" t="s">
        <v>42</v>
      </c>
      <c r="M21" t="s">
        <v>20</v>
      </c>
    </row>
    <row r="22" spans="1:13" x14ac:dyDescent="0.25">
      <c r="A22">
        <v>2</v>
      </c>
      <c r="B22" s="1">
        <v>12</v>
      </c>
      <c r="C22">
        <v>-466.65792499999998</v>
      </c>
      <c r="D22">
        <v>10.488320999999999</v>
      </c>
      <c r="E22">
        <v>-62.27252</v>
      </c>
      <c r="F22">
        <v>10.219046130837411</v>
      </c>
      <c r="G22">
        <v>5.0000361348750952E-5</v>
      </c>
      <c r="H22">
        <v>-0.99999999959831054</v>
      </c>
      <c r="I22" t="s">
        <v>16</v>
      </c>
      <c r="J22">
        <v>55</v>
      </c>
      <c r="K22">
        <v>81</v>
      </c>
      <c r="L22" t="s">
        <v>43</v>
      </c>
      <c r="M22" t="s">
        <v>20</v>
      </c>
    </row>
    <row r="23" spans="1:13" x14ac:dyDescent="0.25">
      <c r="A23">
        <v>2</v>
      </c>
      <c r="B23" s="1">
        <v>13</v>
      </c>
      <c r="C23">
        <v>-477.67489999999998</v>
      </c>
      <c r="D23">
        <v>31.295655</v>
      </c>
      <c r="E23">
        <v>-192.56232499999999</v>
      </c>
      <c r="F23">
        <v>10.5725934568847</v>
      </c>
      <c r="G23">
        <v>5.0000000073334292E-5</v>
      </c>
      <c r="H23">
        <v>-1</v>
      </c>
      <c r="I23" t="s">
        <v>16</v>
      </c>
      <c r="J23">
        <v>33</v>
      </c>
      <c r="K23">
        <v>84</v>
      </c>
      <c r="L23" t="s">
        <v>44</v>
      </c>
      <c r="M23" t="s">
        <v>20</v>
      </c>
    </row>
    <row r="24" spans="1:13" x14ac:dyDescent="0.25">
      <c r="A24">
        <v>2</v>
      </c>
      <c r="B24" s="1">
        <v>14</v>
      </c>
      <c r="C24">
        <v>-1533.806</v>
      </c>
      <c r="D24">
        <v>-121.3626</v>
      </c>
      <c r="E24">
        <v>-202.17609999999999</v>
      </c>
      <c r="F24">
        <v>15.67158881428816</v>
      </c>
      <c r="G24">
        <v>-5.7048918615006633E-2</v>
      </c>
      <c r="H24">
        <v>-0.88600216308156265</v>
      </c>
      <c r="I24" t="s">
        <v>16</v>
      </c>
      <c r="J24">
        <v>282</v>
      </c>
      <c r="K24">
        <v>124</v>
      </c>
      <c r="L24" t="s">
        <v>45</v>
      </c>
      <c r="M24" t="s">
        <v>20</v>
      </c>
    </row>
    <row r="25" spans="1:13" x14ac:dyDescent="0.25">
      <c r="A25">
        <v>2</v>
      </c>
      <c r="B25" s="1">
        <v>15</v>
      </c>
      <c r="C25">
        <v>-2559.9344999999998</v>
      </c>
      <c r="D25">
        <v>-741.61694999999997</v>
      </c>
      <c r="E25">
        <v>-138.35749999999999</v>
      </c>
      <c r="F25">
        <v>19.758919624939601</v>
      </c>
      <c r="G25">
        <v>-5.0002862039534251E-5</v>
      </c>
      <c r="H25">
        <v>-0.99999999505155679</v>
      </c>
      <c r="I25" t="s">
        <v>16</v>
      </c>
      <c r="J25">
        <v>49</v>
      </c>
      <c r="K25">
        <v>156</v>
      </c>
      <c r="L25" t="s">
        <v>46</v>
      </c>
      <c r="M25" t="s">
        <v>20</v>
      </c>
    </row>
    <row r="26" spans="1:13" x14ac:dyDescent="0.25">
      <c r="A26">
        <v>2</v>
      </c>
      <c r="B26" s="1">
        <v>16</v>
      </c>
      <c r="C26">
        <v>-2874.2130000000002</v>
      </c>
      <c r="D26">
        <v>-599.19477500000005</v>
      </c>
      <c r="E26">
        <v>41.749652500000003</v>
      </c>
      <c r="F26">
        <v>19.817558016738172</v>
      </c>
      <c r="G26">
        <v>-5.000000023277911E-5</v>
      </c>
      <c r="H26">
        <v>-0.9999999999995397</v>
      </c>
      <c r="I26" t="s">
        <v>17</v>
      </c>
      <c r="J26">
        <v>48</v>
      </c>
      <c r="K26">
        <v>157</v>
      </c>
      <c r="L26" t="s">
        <v>47</v>
      </c>
      <c r="M26" t="s">
        <v>20</v>
      </c>
    </row>
    <row r="27" spans="1:13" x14ac:dyDescent="0.25">
      <c r="A27">
        <v>2</v>
      </c>
      <c r="B27" s="1">
        <v>17</v>
      </c>
      <c r="C27">
        <v>-1575.75575</v>
      </c>
      <c r="D27">
        <v>-44.579599999999999</v>
      </c>
      <c r="E27">
        <v>-318.66342500000002</v>
      </c>
      <c r="F27">
        <v>15.53188689016307</v>
      </c>
      <c r="G27">
        <v>5.0033219248643329E-5</v>
      </c>
      <c r="H27">
        <v>-0.99999993361709005</v>
      </c>
      <c r="I27" t="s">
        <v>16</v>
      </c>
      <c r="J27">
        <v>54</v>
      </c>
      <c r="K27">
        <v>123</v>
      </c>
      <c r="L27" t="s">
        <v>48</v>
      </c>
      <c r="M27" t="s">
        <v>20</v>
      </c>
    </row>
    <row r="28" spans="1:13" x14ac:dyDescent="0.25">
      <c r="A28">
        <v>2</v>
      </c>
      <c r="B28" s="1">
        <v>18</v>
      </c>
      <c r="C28">
        <v>-485.71859999999998</v>
      </c>
      <c r="D28">
        <v>5.8404049999999996</v>
      </c>
      <c r="E28">
        <v>-292.61545000000001</v>
      </c>
      <c r="F28">
        <v>10.722915651403079</v>
      </c>
      <c r="G28">
        <v>-6.9623008489201436E-4</v>
      </c>
      <c r="H28">
        <v>-0.9985628316525329</v>
      </c>
      <c r="I28" t="s">
        <v>17</v>
      </c>
      <c r="J28">
        <v>109</v>
      </c>
      <c r="K28">
        <v>85</v>
      </c>
      <c r="L28" t="s">
        <v>49</v>
      </c>
      <c r="M28" t="s">
        <v>20</v>
      </c>
    </row>
    <row r="29" spans="1:13" x14ac:dyDescent="0.25">
      <c r="A29">
        <v>3</v>
      </c>
      <c r="B29" s="1">
        <v>10</v>
      </c>
      <c r="C29">
        <v>-2490.3646250000002</v>
      </c>
      <c r="D29">
        <v>-572.74322500000005</v>
      </c>
      <c r="E29">
        <v>287.53098749999998</v>
      </c>
      <c r="F29">
        <v>19.100036293699411</v>
      </c>
      <c r="G29">
        <v>-5.0002347630171123E-5</v>
      </c>
      <c r="H29">
        <v>-1</v>
      </c>
      <c r="I29" t="s">
        <v>16</v>
      </c>
      <c r="J29">
        <v>38</v>
      </c>
      <c r="K29">
        <v>151</v>
      </c>
      <c r="L29" t="s">
        <v>68</v>
      </c>
      <c r="M29" t="s">
        <v>20</v>
      </c>
    </row>
    <row r="30" spans="1:13" x14ac:dyDescent="0.25">
      <c r="A30">
        <v>3</v>
      </c>
      <c r="B30" s="1">
        <v>11</v>
      </c>
      <c r="C30">
        <v>-1532.1911250000001</v>
      </c>
      <c r="D30">
        <v>-45.652111249999997</v>
      </c>
      <c r="E30">
        <v>-36.843589999999999</v>
      </c>
      <c r="F30">
        <v>15.32410516510096</v>
      </c>
      <c r="G30">
        <v>4.9999953900980137E-5</v>
      </c>
      <c r="H30">
        <v>-1</v>
      </c>
      <c r="I30" t="s">
        <v>16</v>
      </c>
      <c r="J30">
        <v>23</v>
      </c>
      <c r="K30">
        <v>121</v>
      </c>
      <c r="L30" t="s">
        <v>69</v>
      </c>
      <c r="M30" t="s">
        <v>20</v>
      </c>
    </row>
    <row r="31" spans="1:13" x14ac:dyDescent="0.25">
      <c r="A31">
        <v>3</v>
      </c>
      <c r="B31" s="1">
        <v>12</v>
      </c>
      <c r="C31">
        <v>-467.46126249999998</v>
      </c>
      <c r="D31">
        <v>12.969215500000001</v>
      </c>
      <c r="E31">
        <v>-62.925179999999997</v>
      </c>
      <c r="F31">
        <v>10.21394524192727</v>
      </c>
      <c r="G31">
        <v>5.0000000040266207E-5</v>
      </c>
      <c r="H31">
        <v>-0.99999999999993627</v>
      </c>
      <c r="I31" t="s">
        <v>16</v>
      </c>
      <c r="J31">
        <v>34</v>
      </c>
      <c r="K31">
        <v>81</v>
      </c>
      <c r="L31" t="s">
        <v>70</v>
      </c>
      <c r="M31" t="s">
        <v>20</v>
      </c>
    </row>
    <row r="32" spans="1:13" x14ac:dyDescent="0.25">
      <c r="A32">
        <v>3</v>
      </c>
      <c r="B32" s="1">
        <v>13</v>
      </c>
      <c r="C32">
        <v>-462.64589999999998</v>
      </c>
      <c r="D32">
        <v>21.7292475</v>
      </c>
      <c r="E32">
        <v>-190.95701249999999</v>
      </c>
      <c r="F32">
        <v>10.307609991038561</v>
      </c>
      <c r="G32">
        <v>4.9999999727181471E-5</v>
      </c>
      <c r="H32">
        <v>-0.99999999999971423</v>
      </c>
      <c r="I32" t="s">
        <v>16</v>
      </c>
      <c r="J32">
        <v>54</v>
      </c>
      <c r="K32">
        <v>82</v>
      </c>
      <c r="L32" t="s">
        <v>71</v>
      </c>
      <c r="M32" t="s">
        <v>20</v>
      </c>
    </row>
    <row r="33" spans="1:13" x14ac:dyDescent="0.25">
      <c r="A33">
        <v>3</v>
      </c>
      <c r="B33" s="1">
        <v>14</v>
      </c>
      <c r="C33">
        <v>-1515.3185000000001</v>
      </c>
      <c r="D33">
        <v>-122.9267</v>
      </c>
      <c r="E33">
        <v>-200.9599</v>
      </c>
      <c r="F33">
        <v>15.62751266898476</v>
      </c>
      <c r="G33">
        <v>-6.1448346993149952E-2</v>
      </c>
      <c r="H33">
        <v>-0.87720313049202492</v>
      </c>
      <c r="I33" t="s">
        <v>17</v>
      </c>
      <c r="J33">
        <v>264</v>
      </c>
      <c r="K33">
        <v>124</v>
      </c>
      <c r="L33" t="s">
        <v>72</v>
      </c>
      <c r="M33" t="s">
        <v>20</v>
      </c>
    </row>
    <row r="34" spans="1:13" x14ac:dyDescent="0.25">
      <c r="A34">
        <v>3</v>
      </c>
      <c r="B34" s="1">
        <v>15</v>
      </c>
      <c r="C34">
        <v>-2697.1687499999998</v>
      </c>
      <c r="D34">
        <v>-719.80082500000003</v>
      </c>
      <c r="E34">
        <v>-132.32509999999999</v>
      </c>
      <c r="F34">
        <v>19.912440040219661</v>
      </c>
      <c r="G34">
        <v>-5.0250228759694003E-5</v>
      </c>
      <c r="H34">
        <v>-1</v>
      </c>
      <c r="I34" t="s">
        <v>16</v>
      </c>
      <c r="J34">
        <v>39</v>
      </c>
      <c r="K34">
        <v>157</v>
      </c>
      <c r="L34" t="s">
        <v>73</v>
      </c>
      <c r="M34" t="s">
        <v>20</v>
      </c>
    </row>
    <row r="35" spans="1:13" x14ac:dyDescent="0.25">
      <c r="A35">
        <v>3</v>
      </c>
      <c r="B35" s="1">
        <v>16</v>
      </c>
      <c r="C35">
        <v>-2868.8764999999999</v>
      </c>
      <c r="D35">
        <v>-602.72343750000005</v>
      </c>
      <c r="E35">
        <v>30.14941125</v>
      </c>
      <c r="F35">
        <v>19.81968522469791</v>
      </c>
      <c r="G35">
        <v>-4.9999999993271362E-5</v>
      </c>
      <c r="H35">
        <v>-0.99999999999947287</v>
      </c>
      <c r="I35" t="s">
        <v>17</v>
      </c>
      <c r="J35">
        <v>34</v>
      </c>
      <c r="K35">
        <v>157</v>
      </c>
      <c r="L35" t="s">
        <v>74</v>
      </c>
      <c r="M35" t="s">
        <v>20</v>
      </c>
    </row>
    <row r="36" spans="1:13" x14ac:dyDescent="0.25">
      <c r="A36">
        <v>3</v>
      </c>
      <c r="B36" s="1">
        <v>17</v>
      </c>
      <c r="C36">
        <v>-1614.7068750000001</v>
      </c>
      <c r="D36">
        <v>-33.143194999999999</v>
      </c>
      <c r="E36">
        <v>-322.06241249999999</v>
      </c>
      <c r="F36">
        <v>15.63231427388734</v>
      </c>
      <c r="G36">
        <v>4.9999999633852779E-5</v>
      </c>
      <c r="H36">
        <v>-0.99999999999982514</v>
      </c>
      <c r="I36" t="s">
        <v>17</v>
      </c>
      <c r="J36">
        <v>30</v>
      </c>
      <c r="K36">
        <v>124</v>
      </c>
      <c r="L36" t="s">
        <v>75</v>
      </c>
      <c r="M36" t="s">
        <v>20</v>
      </c>
    </row>
    <row r="37" spans="1:13" x14ac:dyDescent="0.25">
      <c r="A37">
        <v>3</v>
      </c>
      <c r="B37" s="1">
        <v>18</v>
      </c>
      <c r="C37">
        <v>-499.66019999999997</v>
      </c>
      <c r="D37">
        <v>-3.7300024999999999</v>
      </c>
      <c r="E37">
        <v>-285.64317499999999</v>
      </c>
      <c r="F37">
        <v>10.841693579476701</v>
      </c>
      <c r="G37">
        <v>4.9997284807017823E-5</v>
      </c>
      <c r="H37">
        <v>-0.99999999970996067</v>
      </c>
      <c r="I37" t="s">
        <v>16</v>
      </c>
      <c r="J37">
        <v>65</v>
      </c>
      <c r="K37">
        <v>86</v>
      </c>
      <c r="L37" t="s">
        <v>76</v>
      </c>
      <c r="M37" t="s">
        <v>20</v>
      </c>
    </row>
    <row r="38" spans="1:13" x14ac:dyDescent="0.25">
      <c r="A38">
        <v>4</v>
      </c>
      <c r="B38" s="1">
        <v>10</v>
      </c>
      <c r="C38">
        <v>-2407.2528130000001</v>
      </c>
      <c r="D38">
        <v>-555.78856250000001</v>
      </c>
      <c r="E38">
        <v>279.35504379999998</v>
      </c>
      <c r="F38">
        <v>18.892869748494022</v>
      </c>
      <c r="G38">
        <v>-5.0000000172923967E-5</v>
      </c>
      <c r="H38">
        <v>-1</v>
      </c>
      <c r="I38" t="s">
        <v>17</v>
      </c>
      <c r="J38">
        <v>71</v>
      </c>
      <c r="K38">
        <v>149</v>
      </c>
      <c r="L38" t="s">
        <v>50</v>
      </c>
      <c r="M38" t="s">
        <v>20</v>
      </c>
    </row>
    <row r="39" spans="1:13" x14ac:dyDescent="0.25">
      <c r="A39">
        <v>4</v>
      </c>
      <c r="B39" s="1">
        <v>11</v>
      </c>
      <c r="C39">
        <v>-1490.087563</v>
      </c>
      <c r="D39">
        <v>-58.02770563</v>
      </c>
      <c r="E39">
        <v>-30.587230000000002</v>
      </c>
      <c r="F39">
        <v>15.210496232006919</v>
      </c>
      <c r="G39">
        <v>4.9999999957829207E-5</v>
      </c>
      <c r="H39">
        <v>-1</v>
      </c>
      <c r="I39" t="s">
        <v>17</v>
      </c>
      <c r="J39">
        <v>51</v>
      </c>
      <c r="K39">
        <v>120</v>
      </c>
      <c r="L39" t="s">
        <v>51</v>
      </c>
      <c r="M39" t="s">
        <v>20</v>
      </c>
    </row>
    <row r="40" spans="1:13" x14ac:dyDescent="0.25">
      <c r="A40">
        <v>4</v>
      </c>
      <c r="B40" s="1">
        <v>12</v>
      </c>
      <c r="C40">
        <v>-442.30373129999998</v>
      </c>
      <c r="D40">
        <v>12.47222775</v>
      </c>
      <c r="E40">
        <v>-56.159615000000002</v>
      </c>
      <c r="F40">
        <v>10.02408805696791</v>
      </c>
      <c r="G40">
        <v>5.0000000062968798E-5</v>
      </c>
      <c r="H40">
        <v>-1</v>
      </c>
      <c r="I40" t="s">
        <v>16</v>
      </c>
      <c r="J40">
        <v>38</v>
      </c>
      <c r="K40">
        <v>79</v>
      </c>
      <c r="L40" t="s">
        <v>52</v>
      </c>
      <c r="M40" t="s">
        <v>20</v>
      </c>
    </row>
    <row r="41" spans="1:13" x14ac:dyDescent="0.25">
      <c r="A41">
        <v>4</v>
      </c>
      <c r="B41" s="1">
        <v>13</v>
      </c>
      <c r="C41">
        <v>-469.49349999999998</v>
      </c>
      <c r="D41">
        <v>33.246678750000001</v>
      </c>
      <c r="E41">
        <v>-176.29535630000001</v>
      </c>
      <c r="F41">
        <v>10.273108304988501</v>
      </c>
      <c r="G41">
        <v>5.0000000038230692E-5</v>
      </c>
      <c r="H41">
        <v>-1</v>
      </c>
      <c r="I41" t="s">
        <v>16</v>
      </c>
      <c r="J41">
        <v>53</v>
      </c>
      <c r="K41">
        <v>81</v>
      </c>
      <c r="L41" t="s">
        <v>53</v>
      </c>
      <c r="M41" t="s">
        <v>20</v>
      </c>
    </row>
    <row r="42" spans="1:13" x14ac:dyDescent="0.25">
      <c r="A42">
        <v>4</v>
      </c>
      <c r="B42" s="1">
        <v>14</v>
      </c>
      <c r="C42">
        <v>-1530.0052499999999</v>
      </c>
      <c r="D42">
        <v>-156.12119999999999</v>
      </c>
      <c r="E42">
        <v>-204.69649999999999</v>
      </c>
      <c r="F42">
        <v>15.873144183238001</v>
      </c>
      <c r="G42">
        <v>-0.10561836535026881</v>
      </c>
      <c r="H42">
        <v>-0.7888633554056681</v>
      </c>
      <c r="I42" t="s">
        <v>16</v>
      </c>
      <c r="J42">
        <v>123</v>
      </c>
      <c r="K42">
        <v>125</v>
      </c>
      <c r="L42" t="s">
        <v>54</v>
      </c>
      <c r="M42" t="s">
        <v>20</v>
      </c>
    </row>
    <row r="43" spans="1:13" x14ac:dyDescent="0.25">
      <c r="A43">
        <v>4</v>
      </c>
      <c r="B43" s="1">
        <v>15</v>
      </c>
      <c r="C43">
        <v>-2867.4903749999999</v>
      </c>
      <c r="D43">
        <v>-686.53451250000001</v>
      </c>
      <c r="E43">
        <v>-133.95654999999999</v>
      </c>
      <c r="F43">
        <v>20.082248929057041</v>
      </c>
      <c r="G43">
        <v>-5.0000000083354848E-5</v>
      </c>
      <c r="H43">
        <v>-1</v>
      </c>
      <c r="I43" t="s">
        <v>16</v>
      </c>
      <c r="J43">
        <v>34</v>
      </c>
      <c r="K43">
        <v>159</v>
      </c>
      <c r="L43" t="s">
        <v>55</v>
      </c>
      <c r="M43" t="s">
        <v>20</v>
      </c>
    </row>
    <row r="44" spans="1:13" x14ac:dyDescent="0.25">
      <c r="A44">
        <v>4</v>
      </c>
      <c r="B44" s="1">
        <v>16</v>
      </c>
      <c r="C44">
        <v>-2820.4647500000001</v>
      </c>
      <c r="D44">
        <v>-598.47846879999997</v>
      </c>
      <c r="E44">
        <v>16.183232629999999</v>
      </c>
      <c r="F44">
        <v>19.726246361856081</v>
      </c>
      <c r="G44">
        <v>-5.0184978911041663E-5</v>
      </c>
      <c r="H44">
        <v>-0.99999999999932898</v>
      </c>
      <c r="I44" t="s">
        <v>17</v>
      </c>
      <c r="J44">
        <v>72</v>
      </c>
      <c r="K44">
        <v>156</v>
      </c>
      <c r="L44" t="s">
        <v>56</v>
      </c>
      <c r="M44" t="s">
        <v>20</v>
      </c>
    </row>
    <row r="45" spans="1:13" x14ac:dyDescent="0.25">
      <c r="A45">
        <v>4</v>
      </c>
      <c r="B45" s="1">
        <v>17</v>
      </c>
      <c r="C45">
        <v>-1649.507938</v>
      </c>
      <c r="D45">
        <v>-50.196932500000003</v>
      </c>
      <c r="E45">
        <v>-327.41200629999997</v>
      </c>
      <c r="F45">
        <v>15.77479931357426</v>
      </c>
      <c r="G45">
        <v>4.9997730046371902E-5</v>
      </c>
      <c r="H45">
        <v>-0.99999998422426739</v>
      </c>
      <c r="I45" t="s">
        <v>16</v>
      </c>
      <c r="J45">
        <v>54</v>
      </c>
      <c r="K45">
        <v>125</v>
      </c>
      <c r="L45" t="s">
        <v>57</v>
      </c>
      <c r="M45" t="s">
        <v>20</v>
      </c>
    </row>
    <row r="46" spans="1:13" x14ac:dyDescent="0.25">
      <c r="A46">
        <v>4</v>
      </c>
      <c r="B46" s="1">
        <v>18</v>
      </c>
      <c r="C46">
        <v>-526.84394999999995</v>
      </c>
      <c r="D46">
        <v>8.0781087500000002</v>
      </c>
      <c r="E46">
        <v>-291.57263749999998</v>
      </c>
      <c r="F46">
        <v>10.967130741807329</v>
      </c>
      <c r="G46">
        <v>4.9999999997896169E-5</v>
      </c>
      <c r="H46">
        <v>-1</v>
      </c>
      <c r="I46" t="s">
        <v>16</v>
      </c>
      <c r="J46">
        <v>74</v>
      </c>
      <c r="K46">
        <v>87</v>
      </c>
      <c r="L46" t="s">
        <v>58</v>
      </c>
      <c r="M46" t="s">
        <v>20</v>
      </c>
    </row>
    <row r="47" spans="1:13" x14ac:dyDescent="0.25">
      <c r="A47">
        <v>5</v>
      </c>
      <c r="B47" s="1">
        <v>10</v>
      </c>
      <c r="C47">
        <v>-2413.2969069999999</v>
      </c>
      <c r="D47">
        <v>-607.77428129999998</v>
      </c>
      <c r="E47">
        <v>291.44217190000001</v>
      </c>
      <c r="F47">
        <v>19.084267655397419</v>
      </c>
      <c r="G47">
        <v>-4.9999999877721689E-5</v>
      </c>
      <c r="H47">
        <v>-0.99999999999993094</v>
      </c>
      <c r="I47" t="s">
        <v>17</v>
      </c>
      <c r="J47">
        <v>43</v>
      </c>
      <c r="K47">
        <v>151</v>
      </c>
      <c r="L47" t="s">
        <v>59</v>
      </c>
      <c r="M47" t="s">
        <v>20</v>
      </c>
    </row>
    <row r="48" spans="1:13" x14ac:dyDescent="0.25">
      <c r="A48">
        <v>5</v>
      </c>
      <c r="B48" s="1">
        <v>11</v>
      </c>
      <c r="C48">
        <v>-1519.608782</v>
      </c>
      <c r="D48">
        <v>-40.736502819999998</v>
      </c>
      <c r="E48">
        <v>-29.929870000000001</v>
      </c>
      <c r="F48">
        <v>15.27237900324252</v>
      </c>
      <c r="G48">
        <v>4.999999737972996E-5</v>
      </c>
      <c r="H48">
        <v>-1</v>
      </c>
      <c r="I48" t="s">
        <v>16</v>
      </c>
      <c r="J48">
        <v>32</v>
      </c>
      <c r="K48">
        <v>121</v>
      </c>
      <c r="L48" t="s">
        <v>60</v>
      </c>
      <c r="M48" t="s">
        <v>20</v>
      </c>
    </row>
    <row r="49" spans="1:13" x14ac:dyDescent="0.25">
      <c r="A49">
        <v>5</v>
      </c>
      <c r="B49" s="1">
        <v>12</v>
      </c>
      <c r="C49">
        <v>-449.3331657</v>
      </c>
      <c r="D49">
        <v>2.8955858750000001</v>
      </c>
      <c r="E49">
        <v>-61.942467499999999</v>
      </c>
      <c r="F49">
        <v>10.126204131894379</v>
      </c>
      <c r="G49">
        <v>4.999998308909618E-5</v>
      </c>
      <c r="H49">
        <v>-1</v>
      </c>
      <c r="I49" t="s">
        <v>16</v>
      </c>
      <c r="J49">
        <v>35</v>
      </c>
      <c r="K49">
        <v>80</v>
      </c>
      <c r="L49" t="s">
        <v>61</v>
      </c>
      <c r="M49" t="s">
        <v>20</v>
      </c>
    </row>
    <row r="50" spans="1:13" x14ac:dyDescent="0.25">
      <c r="A50">
        <v>5</v>
      </c>
      <c r="B50" s="1">
        <v>13</v>
      </c>
      <c r="C50">
        <v>-448.05270000000002</v>
      </c>
      <c r="D50">
        <v>30.941809379999999</v>
      </c>
      <c r="E50">
        <v>-176.95502819999999</v>
      </c>
      <c r="F50">
        <v>10.13364735613559</v>
      </c>
      <c r="G50">
        <v>4.9999940718042052E-5</v>
      </c>
      <c r="H50">
        <v>-0.9999999999692345</v>
      </c>
      <c r="I50" t="s">
        <v>16</v>
      </c>
      <c r="J50">
        <v>50</v>
      </c>
      <c r="K50">
        <v>80</v>
      </c>
      <c r="L50" t="s">
        <v>62</v>
      </c>
      <c r="M50" t="s">
        <v>20</v>
      </c>
    </row>
    <row r="51" spans="1:13" x14ac:dyDescent="0.25">
      <c r="A51">
        <v>5</v>
      </c>
      <c r="B51" s="1">
        <v>14</v>
      </c>
      <c r="C51">
        <v>-1474.017625</v>
      </c>
      <c r="D51">
        <v>-155.11935</v>
      </c>
      <c r="E51">
        <v>-209.19045</v>
      </c>
      <c r="F51">
        <v>15.709472564075011</v>
      </c>
      <c r="G51">
        <v>-0.1121085692577892</v>
      </c>
      <c r="H51">
        <v>-0.77588294466670737</v>
      </c>
      <c r="I51" t="s">
        <v>16</v>
      </c>
      <c r="J51">
        <v>113</v>
      </c>
      <c r="K51">
        <v>124</v>
      </c>
      <c r="L51" t="s">
        <v>63</v>
      </c>
      <c r="M51" t="s">
        <v>20</v>
      </c>
    </row>
    <row r="52" spans="1:13" x14ac:dyDescent="0.25">
      <c r="A52">
        <v>5</v>
      </c>
      <c r="B52" s="1">
        <v>15</v>
      </c>
      <c r="C52">
        <v>-2782.6806879999999</v>
      </c>
      <c r="D52">
        <v>-715.9270563</v>
      </c>
      <c r="E52">
        <v>-126.92502500000001</v>
      </c>
      <c r="F52">
        <v>20.037446136177849</v>
      </c>
      <c r="G52">
        <v>-5.0000000001401883E-5</v>
      </c>
      <c r="H52">
        <v>-0.99999999999999989</v>
      </c>
      <c r="I52" t="s">
        <v>17</v>
      </c>
      <c r="J52">
        <v>48</v>
      </c>
      <c r="K52">
        <v>158</v>
      </c>
      <c r="L52" t="s">
        <v>64</v>
      </c>
      <c r="M52" t="s">
        <v>20</v>
      </c>
    </row>
    <row r="53" spans="1:13" x14ac:dyDescent="0.25">
      <c r="A53">
        <v>5</v>
      </c>
      <c r="B53" s="1">
        <v>16</v>
      </c>
      <c r="C53">
        <v>-2831.1223749999999</v>
      </c>
      <c r="D53">
        <v>-585.61413440000001</v>
      </c>
      <c r="E53">
        <v>22.45525632</v>
      </c>
      <c r="F53">
        <v>19.703130660389629</v>
      </c>
      <c r="G53">
        <v>-4.9992087453889188E-5</v>
      </c>
      <c r="H53">
        <v>-0.99999994809416237</v>
      </c>
      <c r="I53" t="s">
        <v>16</v>
      </c>
      <c r="J53">
        <v>47</v>
      </c>
      <c r="K53">
        <v>156</v>
      </c>
      <c r="L53" t="s">
        <v>65</v>
      </c>
      <c r="M53" t="s">
        <v>20</v>
      </c>
    </row>
    <row r="54" spans="1:13" x14ac:dyDescent="0.25">
      <c r="A54">
        <v>5</v>
      </c>
      <c r="B54" s="1">
        <v>17</v>
      </c>
      <c r="C54">
        <v>-1670.3654690000001</v>
      </c>
      <c r="D54">
        <v>-65.819476249999994</v>
      </c>
      <c r="E54">
        <v>-324.79375320000003</v>
      </c>
      <c r="F54">
        <v>15.86696859471863</v>
      </c>
      <c r="G54">
        <v>5.0000000722920471E-5</v>
      </c>
      <c r="H54">
        <v>-1</v>
      </c>
      <c r="I54" t="s">
        <v>16</v>
      </c>
      <c r="J54">
        <v>49</v>
      </c>
      <c r="K54">
        <v>125</v>
      </c>
      <c r="L54" t="s">
        <v>66</v>
      </c>
      <c r="M54" t="s">
        <v>20</v>
      </c>
    </row>
    <row r="55" spans="1:13" x14ac:dyDescent="0.25">
      <c r="A55">
        <v>5</v>
      </c>
      <c r="B55" s="1">
        <v>18</v>
      </c>
      <c r="C55">
        <v>-531.50832500000001</v>
      </c>
      <c r="D55">
        <v>7.9851393750000002</v>
      </c>
      <c r="E55">
        <v>-284.7068688</v>
      </c>
      <c r="F55">
        <v>10.981126982182611</v>
      </c>
      <c r="G55">
        <v>4.9999999996234833E-5</v>
      </c>
      <c r="H55">
        <v>-0.99999999999992339</v>
      </c>
      <c r="I55" t="s">
        <v>16</v>
      </c>
      <c r="J55">
        <v>65</v>
      </c>
      <c r="K55">
        <v>87</v>
      </c>
      <c r="L55" t="s">
        <v>67</v>
      </c>
      <c r="M55" t="s">
        <v>20</v>
      </c>
    </row>
    <row r="56" spans="1:13" x14ac:dyDescent="0.25">
      <c r="B56" s="1"/>
    </row>
    <row r="57" spans="1:13" x14ac:dyDescent="0.25">
      <c r="B57" s="1"/>
    </row>
    <row r="58" spans="1:13" x14ac:dyDescent="0.25">
      <c r="B58" s="1"/>
    </row>
    <row r="59" spans="1:13" x14ac:dyDescent="0.25">
      <c r="B59" s="1"/>
    </row>
    <row r="60" spans="1:13" x14ac:dyDescent="0.25">
      <c r="B60" s="1"/>
    </row>
    <row r="61" spans="1:13" x14ac:dyDescent="0.25">
      <c r="B61" s="1"/>
    </row>
    <row r="62" spans="1:13" x14ac:dyDescent="0.25">
      <c r="B62" s="1"/>
      <c r="H62" s="6"/>
      <c r="I62" s="6"/>
    </row>
    <row r="63" spans="1:13" x14ac:dyDescent="0.25">
      <c r="B63" s="1"/>
    </row>
    <row r="64" spans="1:13" x14ac:dyDescent="0.25">
      <c r="B64" s="1"/>
    </row>
    <row r="65" spans="3:10" x14ac:dyDescent="0.25">
      <c r="D65" t="s">
        <v>80</v>
      </c>
    </row>
    <row r="66" spans="3:10" x14ac:dyDescent="0.25">
      <c r="C66" t="s">
        <v>85</v>
      </c>
      <c r="D66" t="s">
        <v>3</v>
      </c>
      <c r="E66" t="s">
        <v>4</v>
      </c>
      <c r="F66" t="s">
        <v>81</v>
      </c>
      <c r="G66" t="s">
        <v>82</v>
      </c>
      <c r="H66" t="s">
        <v>83</v>
      </c>
      <c r="I66" t="s">
        <v>84</v>
      </c>
    </row>
    <row r="67" spans="3:10" x14ac:dyDescent="0.25">
      <c r="C67" s="1">
        <v>10</v>
      </c>
      <c r="D67" s="2">
        <v>-2413.2969069999999</v>
      </c>
      <c r="E67" s="2">
        <v>-607.77428129999998</v>
      </c>
      <c r="F67" s="2">
        <v>291.44217190000001</v>
      </c>
      <c r="G67">
        <f>ABS(D67/D67)</f>
        <v>1</v>
      </c>
      <c r="H67" s="6">
        <f>ABS(E67/D67)</f>
        <v>0.25184397308805734</v>
      </c>
      <c r="I67" s="6">
        <f>ABS(F67/D67)</f>
        <v>0.1207651537009988</v>
      </c>
      <c r="J67" t="str">
        <f>_xlfn.CONCAT("(",G67,",",H67,",",I67)</f>
        <v>(1,0.251843973088057,0.120765153700999</v>
      </c>
    </row>
    <row r="68" spans="3:10" x14ac:dyDescent="0.25">
      <c r="C68" s="1">
        <v>11</v>
      </c>
      <c r="D68" s="2">
        <v>-1519.608782</v>
      </c>
      <c r="E68" s="2">
        <v>-40.736502819999998</v>
      </c>
      <c r="F68" s="2">
        <v>-29.929870000000001</v>
      </c>
      <c r="G68">
        <f t="shared" ref="G68:G75" si="1">ABS(D68/D68)</f>
        <v>1</v>
      </c>
      <c r="H68" s="6">
        <f t="shared" ref="H68:H75" si="2">ABS(E68/D68)</f>
        <v>2.6807230454660533E-2</v>
      </c>
      <c r="I68" s="6">
        <f t="shared" ref="I68:I75" si="3">ABS(F68/D68)</f>
        <v>1.9695773250670779E-2</v>
      </c>
      <c r="J68" t="str">
        <f t="shared" ref="J68:J75" si="4">_xlfn.CONCAT("(",G68,",",H68,",",I68)</f>
        <v>(1,0.0268072304546605,0.0196957732506708</v>
      </c>
    </row>
    <row r="69" spans="3:10" x14ac:dyDescent="0.25">
      <c r="C69" s="1">
        <v>12</v>
      </c>
      <c r="D69" s="2">
        <v>-449.3331657</v>
      </c>
      <c r="E69" s="2">
        <v>2.8955858750000001</v>
      </c>
      <c r="F69" s="2">
        <v>-61.942467499999999</v>
      </c>
      <c r="G69">
        <f t="shared" si="1"/>
        <v>1</v>
      </c>
      <c r="H69" s="6">
        <f t="shared" si="2"/>
        <v>6.4441846185314877E-3</v>
      </c>
      <c r="I69" s="6">
        <f t="shared" si="3"/>
        <v>0.13785420758670697</v>
      </c>
      <c r="J69" t="str">
        <f t="shared" si="4"/>
        <v>(1,0.00644418461853149,0.137854207586707</v>
      </c>
    </row>
    <row r="70" spans="3:10" x14ac:dyDescent="0.25">
      <c r="C70" s="1">
        <v>13</v>
      </c>
      <c r="D70" s="2">
        <v>-448.05270000000002</v>
      </c>
      <c r="E70" s="2">
        <v>30.941809379999999</v>
      </c>
      <c r="F70" s="2">
        <v>-176.95502819999999</v>
      </c>
      <c r="G70">
        <f t="shared" si="1"/>
        <v>1</v>
      </c>
      <c r="H70" s="6">
        <f t="shared" si="2"/>
        <v>6.9058415181964081E-2</v>
      </c>
      <c r="I70" s="6">
        <f t="shared" si="3"/>
        <v>0.39494244360094244</v>
      </c>
      <c r="J70" t="str">
        <f t="shared" si="4"/>
        <v>(1,0.0690584151819641,0.394942443600942</v>
      </c>
    </row>
    <row r="71" spans="3:10" x14ac:dyDescent="0.25">
      <c r="C71" s="1">
        <v>14</v>
      </c>
      <c r="D71" s="2">
        <v>-1474.017625</v>
      </c>
      <c r="E71" s="2">
        <v>-155.11935</v>
      </c>
      <c r="F71" s="2">
        <v>-209.19045</v>
      </c>
      <c r="G71">
        <f t="shared" si="1"/>
        <v>1</v>
      </c>
      <c r="H71" s="6">
        <f t="shared" si="2"/>
        <v>0.10523574980997938</v>
      </c>
      <c r="I71" s="6">
        <f t="shared" si="3"/>
        <v>0.14191855406070875</v>
      </c>
      <c r="J71" t="str">
        <f t="shared" si="4"/>
        <v>(1,0.105235749809979,0.141918554060709</v>
      </c>
    </row>
    <row r="72" spans="3:10" x14ac:dyDescent="0.25">
      <c r="C72" s="1">
        <v>15</v>
      </c>
      <c r="D72" s="2">
        <v>-2782.6806879999999</v>
      </c>
      <c r="E72" s="2">
        <v>-715.9270563</v>
      </c>
      <c r="F72" s="2">
        <v>-126.92502500000001</v>
      </c>
      <c r="G72">
        <f t="shared" si="1"/>
        <v>1</v>
      </c>
      <c r="H72" s="6">
        <f t="shared" si="2"/>
        <v>0.25727962945491933</v>
      </c>
      <c r="I72" s="6">
        <f t="shared" si="3"/>
        <v>4.5612500761352183E-2</v>
      </c>
      <c r="J72" t="str">
        <f t="shared" si="4"/>
        <v>(1,0.257279629454919,0.0456125007613522</v>
      </c>
    </row>
    <row r="73" spans="3:10" x14ac:dyDescent="0.25">
      <c r="C73" s="1">
        <v>16</v>
      </c>
      <c r="D73" s="2">
        <v>-2831.1223749999999</v>
      </c>
      <c r="E73" s="2">
        <v>-585.61413440000001</v>
      </c>
      <c r="F73" s="2">
        <v>22.45525632</v>
      </c>
      <c r="G73">
        <f t="shared" si="1"/>
        <v>1</v>
      </c>
      <c r="H73" s="6">
        <f t="shared" si="2"/>
        <v>0.20684875354425469</v>
      </c>
      <c r="I73" s="6">
        <f t="shared" si="3"/>
        <v>7.9315738939048867E-3</v>
      </c>
      <c r="J73" t="str">
        <f t="shared" si="4"/>
        <v>(1,0.206848753544255,0.00793157389390489</v>
      </c>
    </row>
    <row r="74" spans="3:10" x14ac:dyDescent="0.25">
      <c r="C74" s="1">
        <v>17</v>
      </c>
      <c r="D74" s="2">
        <v>-1670.3654690000001</v>
      </c>
      <c r="E74" s="2">
        <v>-65.819476249999994</v>
      </c>
      <c r="F74" s="2">
        <v>-324.79375320000003</v>
      </c>
      <c r="G74">
        <f t="shared" si="1"/>
        <v>1</v>
      </c>
      <c r="H74" s="6">
        <f t="shared" si="2"/>
        <v>3.9404236660498151E-2</v>
      </c>
      <c r="I74" s="6">
        <f t="shared" si="3"/>
        <v>0.19444472435989996</v>
      </c>
      <c r="J74" t="str">
        <f t="shared" si="4"/>
        <v>(1,0.0394042366604982,0.1944447243599</v>
      </c>
    </row>
    <row r="75" spans="3:10" x14ac:dyDescent="0.25">
      <c r="C75" s="1">
        <v>18</v>
      </c>
      <c r="D75" s="2">
        <v>-531.50832500000001</v>
      </c>
      <c r="E75" s="2">
        <v>7.9851393750000002</v>
      </c>
      <c r="F75" s="2">
        <v>-284.7068688</v>
      </c>
      <c r="G75">
        <f t="shared" si="1"/>
        <v>1</v>
      </c>
      <c r="H75" s="6">
        <f t="shared" si="2"/>
        <v>1.5023545256793485E-2</v>
      </c>
      <c r="I75" s="6">
        <f t="shared" si="3"/>
        <v>0.53565834326301476</v>
      </c>
      <c r="J75" t="str">
        <f t="shared" si="4"/>
        <v>(1,0.0150235452567935,0.535658343263015</v>
      </c>
    </row>
    <row r="78" spans="3:10" x14ac:dyDescent="0.25">
      <c r="I78" t="s">
        <v>86</v>
      </c>
    </row>
    <row r="79" spans="3:10" x14ac:dyDescent="0.25">
      <c r="I79" t="s">
        <v>87</v>
      </c>
    </row>
    <row r="80" spans="3:10" x14ac:dyDescent="0.25">
      <c r="I80" t="s">
        <v>88</v>
      </c>
    </row>
    <row r="81" spans="9:9" x14ac:dyDescent="0.25">
      <c r="I81" t="s">
        <v>89</v>
      </c>
    </row>
    <row r="82" spans="9:9" x14ac:dyDescent="0.25">
      <c r="I82" t="s">
        <v>90</v>
      </c>
    </row>
    <row r="83" spans="9:9" x14ac:dyDescent="0.25">
      <c r="I83" t="s">
        <v>91</v>
      </c>
    </row>
    <row r="84" spans="9:9" x14ac:dyDescent="0.25">
      <c r="I84" t="s">
        <v>92</v>
      </c>
    </row>
    <row r="85" spans="9:9" x14ac:dyDescent="0.25">
      <c r="I85" t="s">
        <v>93</v>
      </c>
    </row>
    <row r="86" spans="9:9" x14ac:dyDescent="0.25">
      <c r="I86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2015-06-05T18:19:34Z</dcterms:created>
  <dcterms:modified xsi:type="dcterms:W3CDTF">2023-10-12T02:32:09Z</dcterms:modified>
</cp:coreProperties>
</file>