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udo" sheetId="1" r:id="rId4"/>
    <sheet state="visible" name="tudomeesmo" sheetId="2" r:id="rId5"/>
    <sheet state="visible" name="gitlab" sheetId="3" r:id="rId6"/>
    <sheet state="visible" name="Casper" sheetId="4" r:id="rId7"/>
    <sheet state="visible" name="electronjs.org" sheetId="5" r:id="rId8"/>
    <sheet state="visible" name="tildes" sheetId="6" r:id="rId9"/>
    <sheet state="visible" name="tusk" sheetId="7" r:id="rId10"/>
    <sheet state="visible" name="commento" sheetId="8" r:id="rId11"/>
    <sheet state="visible" name="atom" sheetId="9" r:id="rId12"/>
  </sheets>
  <definedNames/>
  <calcPr/>
</workbook>
</file>

<file path=xl/sharedStrings.xml><?xml version="1.0" encoding="utf-8"?>
<sst xmlns="http://schemas.openxmlformats.org/spreadsheetml/2006/main" count="112" uniqueCount="40">
  <si>
    <t>PHP</t>
  </si>
  <si>
    <t>Sass + CSS</t>
  </si>
  <si>
    <t>Js + Vue</t>
  </si>
  <si>
    <t>Goodwork</t>
  </si>
  <si>
    <t>Statusfy</t>
  </si>
  <si>
    <t>Speedcube *</t>
  </si>
  <si>
    <t>Developmint</t>
  </si>
  <si>
    <t>Litcher</t>
  </si>
  <si>
    <t>|</t>
  </si>
  <si>
    <t>Gitlab*</t>
  </si>
  <si>
    <t>Casper</t>
  </si>
  <si>
    <t>Electronjs.org</t>
  </si>
  <si>
    <t>Tildes*</t>
  </si>
  <si>
    <t>Tusk</t>
  </si>
  <si>
    <t>Stylesheet</t>
  </si>
  <si>
    <t>Linguagem</t>
  </si>
  <si>
    <t>JavaScript</t>
  </si>
  <si>
    <t>PHP + JavaScript</t>
  </si>
  <si>
    <t>LESS</t>
  </si>
  <si>
    <t>CSS</t>
  </si>
  <si>
    <t>LESS + CSS</t>
  </si>
  <si>
    <t>Vuejs Component</t>
  </si>
  <si>
    <t>Js + VueJs</t>
  </si>
  <si>
    <t>Sass</t>
  </si>
  <si>
    <t>Vuejs</t>
  </si>
  <si>
    <t>atomico</t>
  </si>
  <si>
    <t>Ruby</t>
  </si>
  <si>
    <t>Handlebars</t>
  </si>
  <si>
    <t>Python</t>
  </si>
  <si>
    <t>language</t>
  </si>
  <si>
    <t>files</t>
  </si>
  <si>
    <t>blank</t>
  </si>
  <si>
    <t>comment</t>
  </si>
  <si>
    <t>code</t>
  </si>
  <si>
    <t>Prog</t>
  </si>
  <si>
    <t>Estilo</t>
  </si>
  <si>
    <t>HTML</t>
  </si>
  <si>
    <t>Go</t>
  </si>
  <si>
    <t>CoffeeScript</t>
  </si>
  <si>
    <t>Js + Coffe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</si>
</sst>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horizontal="right"/>
    </xf>
    <xf borderId="0" fillId="0" fontId="1" numFmtId="10" xfId="0" applyAlignment="1" applyFont="1" applyNumberFormat="1">
      <alignment horizontal="right" vertical="bottom"/>
    </xf>
    <xf borderId="0" fillId="0" fontId="1" numFmtId="10" xfId="0" applyFont="1" applyNumberFormat="1"/>
    <xf borderId="0" fillId="2" fontId="0" numFmtId="10" xfId="0" applyAlignment="1" applyFill="1" applyFont="1" applyNumberFormat="1">
      <alignment horizontal="right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Linhas de código em projetos pequenos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tudo!$A$33</c:f>
            </c:strRef>
          </c:tx>
          <c:marker>
            <c:symbol val="none"/>
          </c:marker>
          <c:val>
            <c:numRef>
              <c:f>tudo!$B$33:$H$33</c:f>
            </c:numRef>
          </c:val>
          <c:smooth val="0"/>
        </c:ser>
        <c:ser>
          <c:idx val="1"/>
          <c:order val="1"/>
          <c:tx>
            <c:strRef>
              <c:f>tudo!$A$32</c:f>
            </c:strRef>
          </c:tx>
          <c:marker>
            <c:symbol val="none"/>
          </c:marker>
          <c:val>
            <c:numRef>
              <c:f>tudo!$B$32:$H$32</c:f>
            </c:numRef>
          </c:val>
          <c:smooth val="0"/>
        </c:ser>
        <c:axId val="627812669"/>
        <c:axId val="1246739991"/>
      </c:lineChart>
      <c:catAx>
        <c:axId val="6278126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6739991"/>
      </c:catAx>
      <c:valAx>
        <c:axId val="12467399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78126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Gitlab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gitlab!$A$10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val>
            <c:numRef>
              <c:f>gitlab!$B$10:$O$10</c:f>
            </c:numRef>
          </c:val>
        </c:ser>
        <c:ser>
          <c:idx val="1"/>
          <c:order val="1"/>
          <c:tx>
            <c:strRef>
              <c:f>gitlab!$A$9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A4335"/>
              </a:solidFill>
            </a:ln>
          </c:spPr>
          <c:val>
            <c:numRef>
              <c:f>gitlab!$B$9:$O$9</c:f>
            </c:numRef>
          </c:val>
        </c:ser>
        <c:axId val="2133884661"/>
        <c:axId val="1606799553"/>
      </c:areaChart>
      <c:catAx>
        <c:axId val="21338846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6799553"/>
      </c:catAx>
      <c:valAx>
        <c:axId val="16067995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Sass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38846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Sass versus Ruby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gitlab!$A$10</c:f>
            </c:strRef>
          </c:tx>
          <c:marker>
            <c:symbol val="none"/>
          </c:marker>
          <c:cat>
            <c:strRef>
              <c:f>gitlab!$B$9:$O$9</c:f>
            </c:strRef>
          </c:cat>
          <c:val>
            <c:numRef>
              <c:f>gitlab!$B$10:$O$10</c:f>
            </c:numRef>
          </c:val>
          <c:smooth val="0"/>
        </c:ser>
        <c:axId val="587964369"/>
        <c:axId val="1435113875"/>
      </c:lineChart>
      <c:catAx>
        <c:axId val="5879643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Ruby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5113875"/>
      </c:catAx>
      <c:valAx>
        <c:axId val="14351138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Sass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79643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Casper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Casper!$A$2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chemeClr val="accent2"/>
              </a:solidFill>
            </a:ln>
          </c:spPr>
          <c:val>
            <c:numRef>
              <c:f>Casper!$B$2:$M$2</c:f>
            </c:numRef>
          </c:val>
        </c:ser>
        <c:ser>
          <c:idx val="1"/>
          <c:order val="1"/>
          <c:tx>
            <c:strRef>
              <c:f>Casper!$A$1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chemeClr val="accent1"/>
              </a:solidFill>
            </a:ln>
          </c:spPr>
          <c:val>
            <c:numRef>
              <c:f>Casper!$B$1:$M$1</c:f>
            </c:numRef>
          </c:val>
        </c:ser>
        <c:axId val="439418155"/>
        <c:axId val="1809769645"/>
      </c:areaChart>
      <c:catAx>
        <c:axId val="4394181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9769645"/>
      </c:catAx>
      <c:valAx>
        <c:axId val="18097696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94181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Handlebars versus CSS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Casper!$A$4</c:f>
            </c:strRef>
          </c:tx>
          <c:marker>
            <c:symbol val="none"/>
          </c:marker>
          <c:cat>
            <c:strRef>
              <c:f>Casper!$B$5:$K$5</c:f>
            </c:strRef>
          </c:cat>
          <c:val>
            <c:numRef>
              <c:f>Casper!$B$4:$K$4</c:f>
            </c:numRef>
          </c:val>
          <c:smooth val="0"/>
        </c:ser>
        <c:axId val="457115792"/>
        <c:axId val="307343171"/>
      </c:lineChart>
      <c:catAx>
        <c:axId val="45711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7343171"/>
      </c:catAx>
      <c:valAx>
        <c:axId val="3073431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71157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Número de arquivos electronjs.org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electronjs.org!$A$2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val>
            <c:numRef>
              <c:f>electronjs.org!$B$2:$I$2</c:f>
            </c:numRef>
          </c:val>
        </c:ser>
        <c:ser>
          <c:idx val="1"/>
          <c:order val="1"/>
          <c:tx>
            <c:strRef>
              <c:f>electronjs.org!$A$5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A4335"/>
              </a:solidFill>
            </a:ln>
          </c:spPr>
          <c:val>
            <c:numRef>
              <c:f>electronjs.org!$B$5:$I$5</c:f>
            </c:numRef>
          </c:val>
        </c:ser>
        <c:ser>
          <c:idx val="2"/>
          <c:order val="2"/>
          <c:tx>
            <c:strRef>
              <c:f>electronjs.org!$A$1</c:f>
            </c:strRef>
          </c:tx>
          <c:spPr>
            <a:solidFill>
              <a:schemeClr val="accent3">
                <a:alpha val="30000"/>
              </a:schemeClr>
            </a:solidFill>
            <a:ln cmpd="sng" w="19050">
              <a:solidFill>
                <a:srgbClr val="FBBC04"/>
              </a:solidFill>
            </a:ln>
          </c:spPr>
          <c:val>
            <c:numRef>
              <c:f>electronjs.org!$B$1:$I$1</c:f>
            </c:numRef>
          </c:val>
        </c:ser>
        <c:axId val="1620904659"/>
        <c:axId val="1357407558"/>
      </c:areaChart>
      <c:catAx>
        <c:axId val="16209046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7407558"/>
      </c:catAx>
      <c:valAx>
        <c:axId val="13574075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09046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Electronjs.org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electronjs.org!$A$9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chemeClr val="accent2"/>
              </a:solidFill>
            </a:ln>
          </c:spPr>
          <c:val>
            <c:numRef>
              <c:f>electronjs.org!$B$9:$I$9</c:f>
            </c:numRef>
          </c:val>
        </c:ser>
        <c:ser>
          <c:idx val="1"/>
          <c:order val="1"/>
          <c:tx>
            <c:strRef>
              <c:f>electronjs.org!$A$12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chemeClr val="accent1"/>
              </a:solidFill>
            </a:ln>
          </c:spPr>
          <c:val>
            <c:numRef>
              <c:f>electronjs.org!$B$12:$I$12</c:f>
            </c:numRef>
          </c:val>
        </c:ser>
        <c:axId val="1440539230"/>
        <c:axId val="1303962830"/>
      </c:areaChart>
      <c:catAx>
        <c:axId val="14405392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3962830"/>
      </c:catAx>
      <c:valAx>
        <c:axId val="13039628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05392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Número de arquivos Tildes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tildes!$A$2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val>
            <c:numRef>
              <c:f>tildes!$B$2:$H$2</c:f>
            </c:numRef>
          </c:val>
        </c:ser>
        <c:ser>
          <c:idx val="1"/>
          <c:order val="1"/>
          <c:tx>
            <c:strRef>
              <c:f>tildes!$A$1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A4335"/>
              </a:solidFill>
            </a:ln>
          </c:spPr>
          <c:val>
            <c:numRef>
              <c:f>tildes!$B$1:$H$1</c:f>
            </c:numRef>
          </c:val>
        </c:ser>
        <c:axId val="1094908382"/>
        <c:axId val="827499777"/>
      </c:areaChart>
      <c:catAx>
        <c:axId val="10949083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7499777"/>
      </c:catAx>
      <c:valAx>
        <c:axId val="8274997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Sass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49083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Linhas de código Tildes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tildes!$A$7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val>
            <c:numRef>
              <c:f>tildes!$B$7:$H$7</c:f>
            </c:numRef>
          </c:val>
        </c:ser>
        <c:ser>
          <c:idx val="1"/>
          <c:order val="1"/>
          <c:tx>
            <c:strRef>
              <c:f>tildes!$A$6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A4335"/>
              </a:solidFill>
            </a:ln>
          </c:spPr>
          <c:val>
            <c:numRef>
              <c:f>tildes!$B$6:$H$6</c:f>
            </c:numRef>
          </c:val>
        </c:ser>
        <c:axId val="922521520"/>
        <c:axId val="536332932"/>
      </c:areaChart>
      <c:catAx>
        <c:axId val="922521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6332932"/>
      </c:catAx>
      <c:valAx>
        <c:axId val="5363329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Sass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25215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Sass versus Python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tildes!$A$7</c:f>
            </c:strRef>
          </c:tx>
          <c:marker>
            <c:symbol val="none"/>
          </c:marker>
          <c:cat>
            <c:strRef>
              <c:f>tildes!$B$6:$H$6</c:f>
            </c:strRef>
          </c:cat>
          <c:val>
            <c:numRef>
              <c:f>tildes!$B$7:$H$7</c:f>
            </c:numRef>
          </c:val>
          <c:smooth val="0"/>
        </c:ser>
        <c:axId val="1418040231"/>
        <c:axId val="1541831927"/>
      </c:lineChart>
      <c:catAx>
        <c:axId val="14180402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Python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1831927"/>
      </c:catAx>
      <c:valAx>
        <c:axId val="15418319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Sass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80402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Número de arquivos Tusk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tusk!$A$2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val>
            <c:numRef>
              <c:f>tusk!$B$2:$H$2</c:f>
            </c:numRef>
          </c:val>
        </c:ser>
        <c:ser>
          <c:idx val="1"/>
          <c:order val="1"/>
          <c:tx>
            <c:strRef>
              <c:f>tusk!$A$1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A4335"/>
              </a:solidFill>
            </a:ln>
          </c:spPr>
          <c:val>
            <c:numRef>
              <c:f>tusk!$B$1:$H$1</c:f>
            </c:numRef>
          </c:val>
        </c:ser>
        <c:axId val="1652718101"/>
        <c:axId val="1365517590"/>
      </c:areaChart>
      <c:catAx>
        <c:axId val="16527181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5517590"/>
      </c:catAx>
      <c:valAx>
        <c:axId val="13655175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CSS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27181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Linhas de código em projetos grandes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tudo!$A$30</c:f>
            </c:strRef>
          </c:tx>
          <c:marker>
            <c:symbol val="none"/>
          </c:marker>
          <c:val>
            <c:numRef>
              <c:f>tudo!$B$30:$H$30</c:f>
            </c:numRef>
          </c:val>
          <c:smooth val="0"/>
        </c:ser>
        <c:ser>
          <c:idx val="1"/>
          <c:order val="1"/>
          <c:tx>
            <c:strRef>
              <c:f>tudo!$A$29</c:f>
            </c:strRef>
          </c:tx>
          <c:marker>
            <c:symbol val="none"/>
          </c:marker>
          <c:val>
            <c:numRef>
              <c:f>tudo!$B$29:$H$29</c:f>
            </c:numRef>
          </c:val>
          <c:smooth val="0"/>
        </c:ser>
        <c:axId val="1854913059"/>
        <c:axId val="1867507572"/>
      </c:lineChart>
      <c:catAx>
        <c:axId val="18549130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7507572"/>
      </c:catAx>
      <c:valAx>
        <c:axId val="18675075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49130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Tusk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tusk!$A$5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val>
            <c:numRef>
              <c:f>tusk!$B$5:$H$5</c:f>
            </c:numRef>
          </c:val>
        </c:ser>
        <c:ser>
          <c:idx val="1"/>
          <c:order val="1"/>
          <c:tx>
            <c:strRef>
              <c:f>tusk!$A$4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A4335"/>
              </a:solidFill>
            </a:ln>
          </c:spPr>
          <c:val>
            <c:numRef>
              <c:f>tusk!$B$4:$H$4</c:f>
            </c:numRef>
          </c:val>
        </c:ser>
        <c:axId val="475501321"/>
        <c:axId val="779579133"/>
      </c:areaChart>
      <c:catAx>
        <c:axId val="4755013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9579133"/>
      </c:catAx>
      <c:valAx>
        <c:axId val="7795791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55013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Linhas de código commento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commento!$A$2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val>
            <c:numRef>
              <c:f>commento!$B$2:$K$2</c:f>
            </c:numRef>
          </c:val>
        </c:ser>
        <c:ser>
          <c:idx val="1"/>
          <c:order val="1"/>
          <c:tx>
            <c:strRef>
              <c:f>commento!$A$3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A4335"/>
              </a:solidFill>
            </a:ln>
          </c:spPr>
          <c:val>
            <c:numRef>
              <c:f>commento!$B$3:$K$3</c:f>
            </c:numRef>
          </c:val>
        </c:ser>
        <c:ser>
          <c:idx val="2"/>
          <c:order val="2"/>
          <c:tx>
            <c:strRef>
              <c:f>commento!$A$1</c:f>
            </c:strRef>
          </c:tx>
          <c:spPr>
            <a:solidFill>
              <a:schemeClr val="accent3">
                <a:alpha val="30000"/>
              </a:schemeClr>
            </a:solidFill>
            <a:ln cmpd="sng" w="19050">
              <a:solidFill>
                <a:srgbClr val="FBBC04"/>
              </a:solidFill>
            </a:ln>
          </c:spPr>
          <c:val>
            <c:numRef>
              <c:f>commento!$B$1:$K$1</c:f>
            </c:numRef>
          </c:val>
        </c:ser>
        <c:axId val="1314003108"/>
        <c:axId val="1276846083"/>
      </c:areaChart>
      <c:catAx>
        <c:axId val="13140031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6846083"/>
      </c:catAx>
      <c:valAx>
        <c:axId val="12768460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40031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Número de arquivos commento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commento!$A$9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val>
            <c:numRef>
              <c:f>commento!$B$9:$K$9</c:f>
            </c:numRef>
          </c:val>
        </c:ser>
        <c:ser>
          <c:idx val="1"/>
          <c:order val="1"/>
          <c:tx>
            <c:strRef>
              <c:f>commento!$A$10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A4335"/>
              </a:solidFill>
            </a:ln>
          </c:spPr>
          <c:val>
            <c:numRef>
              <c:f>commento!$B$10:$K$10</c:f>
            </c:numRef>
          </c:val>
        </c:ser>
        <c:ser>
          <c:idx val="2"/>
          <c:order val="2"/>
          <c:tx>
            <c:strRef>
              <c:f>commento!$A$8</c:f>
            </c:strRef>
          </c:tx>
          <c:spPr>
            <a:solidFill>
              <a:schemeClr val="accent3">
                <a:alpha val="30000"/>
              </a:schemeClr>
            </a:solidFill>
            <a:ln cmpd="sng" w="19050">
              <a:solidFill>
                <a:srgbClr val="FBBC04"/>
              </a:solidFill>
            </a:ln>
          </c:spPr>
          <c:val>
            <c:numRef>
              <c:f>commento!$B$8:$K$8</c:f>
            </c:numRef>
          </c:val>
        </c:ser>
        <c:axId val="208273284"/>
        <c:axId val="1929915551"/>
      </c:areaChart>
      <c:catAx>
        <c:axId val="2082732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9915551"/>
      </c:catAx>
      <c:valAx>
        <c:axId val="19299155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2732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Número de arquivos Atom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atom!$A$3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val>
            <c:numRef>
              <c:f>atom!$B$3:$I$3</c:f>
            </c:numRef>
          </c:val>
        </c:ser>
        <c:ser>
          <c:idx val="1"/>
          <c:order val="1"/>
          <c:tx>
            <c:strRef>
              <c:f>atom!$A$4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A4335"/>
              </a:solidFill>
            </a:ln>
          </c:spPr>
          <c:val>
            <c:numRef>
              <c:f>atom!$B$4:$I$4</c:f>
            </c:numRef>
          </c:val>
        </c:ser>
        <c:axId val="2133416126"/>
        <c:axId val="603069386"/>
      </c:areaChart>
      <c:catAx>
        <c:axId val="21334161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3069386"/>
      </c:catAx>
      <c:valAx>
        <c:axId val="6030693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Js + Coffe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34161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Linhas de código Atom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atom!$A$9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val>
            <c:numRef>
              <c:f>atom!$B$9:$I$9</c:f>
            </c:numRef>
          </c:val>
        </c:ser>
        <c:ser>
          <c:idx val="1"/>
          <c:order val="1"/>
          <c:tx>
            <c:strRef>
              <c:f>atom!$A$8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A4335"/>
              </a:solidFill>
            </a:ln>
          </c:spPr>
          <c:val>
            <c:numRef>
              <c:f>atom!$B$8:$I$8</c:f>
            </c:numRef>
          </c:val>
        </c:ser>
        <c:axId val="374537549"/>
        <c:axId val="1324917464"/>
      </c:areaChart>
      <c:catAx>
        <c:axId val="3745375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4917464"/>
      </c:catAx>
      <c:valAx>
        <c:axId val="1324917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LESS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45375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tudo!$A$5</c:f>
            </c:strRef>
          </c:tx>
          <c:marker>
            <c:symbol val="none"/>
          </c:marker>
          <c:cat>
            <c:strRef>
              <c:f>tudo!$B$2:$H$2</c:f>
            </c:strRef>
          </c:cat>
          <c:val>
            <c:numRef>
              <c:f>tudo!$B$5:$H$5</c:f>
            </c:numRef>
          </c:val>
          <c:smooth val="0"/>
        </c:ser>
        <c:axId val="1217139794"/>
        <c:axId val="600660601"/>
      </c:lineChart>
      <c:catAx>
        <c:axId val="12171397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0660601"/>
      </c:catAx>
      <c:valAx>
        <c:axId val="600660601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71397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Estilo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tudo!$A$7</c:f>
            </c:strRef>
          </c:tx>
          <c:marker>
            <c:symbol val="none"/>
          </c:marker>
          <c:cat>
            <c:strRef>
              <c:f>tudo!$B$10:$H$10</c:f>
            </c:strRef>
          </c:cat>
          <c:val>
            <c:numRef>
              <c:f>tudo!$B$7:$H$7</c:f>
            </c:numRef>
          </c:val>
          <c:smooth val="0"/>
        </c:ser>
        <c:axId val="910865950"/>
        <c:axId val="1173744335"/>
      </c:lineChart>
      <c:catAx>
        <c:axId val="9108659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173744335"/>
      </c:catAx>
      <c:valAx>
        <c:axId val="1173744335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1" sz="1000">
                <a:solidFill>
                  <a:srgbClr val="FFFFFF"/>
                </a:solidFill>
                <a:latin typeface="Arial Narrow"/>
              </a:defRPr>
            </a:pPr>
          </a:p>
        </c:txPr>
        <c:crossAx val="9108659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Estilo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tudo!$A$15</c:f>
            </c:strRef>
          </c:tx>
          <c:marker>
            <c:symbol val="none"/>
          </c:marker>
          <c:cat>
            <c:strRef>
              <c:f>tudo!$B$12:$H$12</c:f>
            </c:strRef>
          </c:cat>
          <c:val>
            <c:numRef>
              <c:f>tudo!$B$15:$H$15</c:f>
            </c:numRef>
          </c:val>
          <c:smooth val="0"/>
        </c:ser>
        <c:axId val="1014217437"/>
        <c:axId val="1924340140"/>
      </c:lineChart>
      <c:catAx>
        <c:axId val="10142174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924340140"/>
      </c:catAx>
      <c:valAx>
        <c:axId val="1924340140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000">
                <a:solidFill>
                  <a:srgbClr val="FFFFFF"/>
                </a:solidFill>
                <a:latin typeface="Arial Narrow"/>
              </a:defRPr>
            </a:pPr>
          </a:p>
        </c:txPr>
        <c:crossAx val="10142174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Estilo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tudo!$A$20</c:f>
            </c:strRef>
          </c:tx>
          <c:marker>
            <c:symbol val="none"/>
          </c:marker>
          <c:cat>
            <c:strRef>
              <c:f>tudo!$B$17:$H$17</c:f>
            </c:strRef>
          </c:cat>
          <c:val>
            <c:numRef>
              <c:f>tudo!$B$20:$H$20</c:f>
            </c:numRef>
          </c:val>
          <c:smooth val="0"/>
        </c:ser>
        <c:axId val="2071144441"/>
        <c:axId val="267355672"/>
      </c:lineChart>
      <c:catAx>
        <c:axId val="20711444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267355672"/>
      </c:catAx>
      <c:valAx>
        <c:axId val="267355672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1">
                <a:solidFill>
                  <a:schemeClr val="lt1"/>
                </a:solidFill>
                <a:latin typeface="Arial Narrow"/>
              </a:defRPr>
            </a:pPr>
          </a:p>
        </c:txPr>
        <c:crossAx val="20711444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Estilo vs Linguagem Programação Tradicional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tudo!$A$25</c:f>
            </c:strRef>
          </c:tx>
          <c:marker>
            <c:symbol val="none"/>
          </c:marker>
          <c:cat>
            <c:strRef>
              <c:f>tudo!$B$22:$H$22</c:f>
            </c:strRef>
          </c:cat>
          <c:val>
            <c:numRef>
              <c:f>tudo!$B$25:$H$25</c:f>
            </c:numRef>
          </c:val>
          <c:smooth val="0"/>
        </c:ser>
        <c:axId val="150216996"/>
        <c:axId val="2015675948"/>
      </c:lineChart>
      <c:catAx>
        <c:axId val="1502169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sz="1000">
                <a:solidFill>
                  <a:srgbClr val="FFFFFF"/>
                </a:solidFill>
                <a:latin typeface="+mn-lt"/>
              </a:defRPr>
            </a:pPr>
          </a:p>
        </c:txPr>
        <c:crossAx val="2015675948"/>
      </c:catAx>
      <c:valAx>
        <c:axId val="2015675948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000">
                <a:solidFill>
                  <a:srgbClr val="FFFFFF"/>
                </a:solidFill>
                <a:latin typeface="Arial Narrow"/>
              </a:defRPr>
            </a:pPr>
          </a:p>
        </c:txPr>
        <c:crossAx val="1502169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Atômico vs Tradicional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tudomeesmo!$I$5</c:f>
            </c:strRef>
          </c:tx>
          <c:spPr>
            <a:solidFill>
              <a:schemeClr val="accent1"/>
            </a:solidFill>
          </c:spPr>
          <c:cat>
            <c:strRef>
              <c:f>tudomeesmo!$J$4:$T$4</c:f>
            </c:strRef>
          </c:cat>
          <c:val>
            <c:numRef>
              <c:f>tudomeesmo!$J$5:$T$5</c:f>
            </c:numRef>
          </c:val>
        </c:ser>
        <c:ser>
          <c:idx val="1"/>
          <c:order val="1"/>
          <c:tx>
            <c:strRef>
              <c:f>tudomeesmo!$I$6</c:f>
            </c:strRef>
          </c:tx>
          <c:spPr>
            <a:solidFill>
              <a:schemeClr val="accent2"/>
            </a:solidFill>
          </c:spPr>
          <c:cat>
            <c:strRef>
              <c:f>tudomeesmo!$J$4:$T$4</c:f>
            </c:strRef>
          </c:cat>
          <c:val>
            <c:numRef>
              <c:f>tudomeesmo!$J$6:$T$6</c:f>
            </c:numRef>
          </c:val>
        </c:ser>
        <c:overlap val="100"/>
        <c:axId val="1700635417"/>
        <c:axId val="1235625881"/>
      </c:barChart>
      <c:catAx>
        <c:axId val="17006354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5625881"/>
      </c:catAx>
      <c:valAx>
        <c:axId val="12356258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06354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Número de arquivos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gitlab!$A$4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val>
            <c:numRef>
              <c:f>gitlab!$B$4:$O$4</c:f>
            </c:numRef>
          </c:val>
        </c:ser>
        <c:ser>
          <c:idx val="1"/>
          <c:order val="1"/>
          <c:tx>
            <c:strRef>
              <c:f>gitlab!$A$3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A4335"/>
              </a:solidFill>
            </a:ln>
          </c:spPr>
          <c:val>
            <c:numRef>
              <c:f>gitlab!$B$3:$O$3</c:f>
            </c:numRef>
          </c:val>
        </c:ser>
        <c:axId val="1300459147"/>
        <c:axId val="1556428220"/>
      </c:areaChart>
      <c:catAx>
        <c:axId val="13004591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6428220"/>
      </c:catAx>
      <c:valAx>
        <c:axId val="15564282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Sass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04591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695325</xdr:colOff>
      <xdr:row>34</xdr:row>
      <xdr:rowOff>38100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714375</xdr:colOff>
      <xdr:row>26</xdr:row>
      <xdr:rowOff>152400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371475</xdr:colOff>
      <xdr:row>5</xdr:row>
      <xdr:rowOff>171450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371475</xdr:colOff>
      <xdr:row>5</xdr:row>
      <xdr:rowOff>171450</xdr:rowOff>
    </xdr:from>
    <xdr:ext cx="571500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371475</xdr:colOff>
      <xdr:row>5</xdr:row>
      <xdr:rowOff>171450</xdr:rowOff>
    </xdr:from>
    <xdr:ext cx="5715000" cy="353377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8</xdr:col>
      <xdr:colOff>361950</xdr:colOff>
      <xdr:row>5</xdr:row>
      <xdr:rowOff>171450</xdr:rowOff>
    </xdr:from>
    <xdr:ext cx="5715000" cy="3533775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8</xdr:col>
      <xdr:colOff>361950</xdr:colOff>
      <xdr:row>5</xdr:row>
      <xdr:rowOff>171450</xdr:rowOff>
    </xdr:from>
    <xdr:ext cx="5715000" cy="3533775"/>
    <xdr:graphicFrame>
      <xdr:nvGraphicFramePr>
        <xdr:cNvPr id="1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9525</xdr:colOff>
      <xdr:row>20</xdr:row>
      <xdr:rowOff>57150</xdr:rowOff>
    </xdr:from>
    <xdr:ext cx="6381750" cy="39433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133350</xdr:colOff>
      <xdr:row>12</xdr:row>
      <xdr:rowOff>190500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257175</xdr:colOff>
      <xdr:row>12</xdr:row>
      <xdr:rowOff>190500</xdr:rowOff>
    </xdr:from>
    <xdr:ext cx="5715000" cy="35337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657225</xdr:colOff>
      <xdr:row>32</xdr:row>
      <xdr:rowOff>171450</xdr:rowOff>
    </xdr:from>
    <xdr:ext cx="5715000" cy="353377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781050</xdr:colOff>
      <xdr:row>9</xdr:row>
      <xdr:rowOff>114300</xdr:rowOff>
    </xdr:from>
    <xdr:ext cx="5715000" cy="35337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209550</xdr:colOff>
      <xdr:row>9</xdr:row>
      <xdr:rowOff>123825</xdr:rowOff>
    </xdr:from>
    <xdr:ext cx="5715000" cy="3533775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15</xdr:row>
      <xdr:rowOff>28575</xdr:rowOff>
    </xdr:from>
    <xdr:ext cx="5715000" cy="3533775"/>
    <xdr:graphicFrame>
      <xdr:nvGraphicFramePr>
        <xdr:cNvPr id="15" name="Chart 1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885825</xdr:colOff>
      <xdr:row>15</xdr:row>
      <xdr:rowOff>28575</xdr:rowOff>
    </xdr:from>
    <xdr:ext cx="5715000" cy="3533775"/>
    <xdr:graphicFrame>
      <xdr:nvGraphicFramePr>
        <xdr:cNvPr id="16" name="Chart 1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9</xdr:row>
      <xdr:rowOff>200025</xdr:rowOff>
    </xdr:from>
    <xdr:ext cx="5715000" cy="3533775"/>
    <xdr:graphicFrame>
      <xdr:nvGraphicFramePr>
        <xdr:cNvPr id="14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314325</xdr:colOff>
      <xdr:row>9</xdr:row>
      <xdr:rowOff>200025</xdr:rowOff>
    </xdr:from>
    <xdr:ext cx="5715000" cy="3533775"/>
    <xdr:graphicFrame>
      <xdr:nvGraphicFramePr>
        <xdr:cNvPr id="17" name="Chart 1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238125</xdr:colOff>
      <xdr:row>35</xdr:row>
      <xdr:rowOff>142875</xdr:rowOff>
    </xdr:from>
    <xdr:ext cx="5715000" cy="3533775"/>
    <xdr:graphicFrame>
      <xdr:nvGraphicFramePr>
        <xdr:cNvPr id="18" name="Chart 1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9</xdr:row>
      <xdr:rowOff>142875</xdr:rowOff>
    </xdr:from>
    <xdr:ext cx="5715000" cy="3533775"/>
    <xdr:graphicFrame>
      <xdr:nvGraphicFramePr>
        <xdr:cNvPr id="19" name="Chart 1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276225</xdr:colOff>
      <xdr:row>9</xdr:row>
      <xdr:rowOff>152400</xdr:rowOff>
    </xdr:from>
    <xdr:ext cx="5715000" cy="3533775"/>
    <xdr:graphicFrame>
      <xdr:nvGraphicFramePr>
        <xdr:cNvPr id="21" name="Chart 2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114300</xdr:colOff>
      <xdr:row>10</xdr:row>
      <xdr:rowOff>161925</xdr:rowOff>
    </xdr:from>
    <xdr:ext cx="5715000" cy="3533775"/>
    <xdr:graphicFrame>
      <xdr:nvGraphicFramePr>
        <xdr:cNvPr id="22" name="Chart 2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523875</xdr:colOff>
      <xdr:row>10</xdr:row>
      <xdr:rowOff>161925</xdr:rowOff>
    </xdr:from>
    <xdr:ext cx="5715000" cy="3533775"/>
    <xdr:graphicFrame>
      <xdr:nvGraphicFramePr>
        <xdr:cNvPr id="24" name="Chart 2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762000</xdr:colOff>
      <xdr:row>10</xdr:row>
      <xdr:rowOff>28575</xdr:rowOff>
    </xdr:from>
    <xdr:ext cx="5715000" cy="3533775"/>
    <xdr:graphicFrame>
      <xdr:nvGraphicFramePr>
        <xdr:cNvPr id="20" name="Chart 2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523875</xdr:colOff>
      <xdr:row>10</xdr:row>
      <xdr:rowOff>28575</xdr:rowOff>
    </xdr:from>
    <xdr:ext cx="5715000" cy="3533775"/>
    <xdr:graphicFrame>
      <xdr:nvGraphicFramePr>
        <xdr:cNvPr id="23" name="Chart 2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electronjs.org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4" t="s">
        <v>34</v>
      </c>
      <c r="B2" s="7">
        <f>B3/H3</f>
        <v>0.01379564284</v>
      </c>
      <c r="C2" s="7">
        <f>C3/H3</f>
        <v>0.1175207119</v>
      </c>
      <c r="D2" s="7">
        <f>D3/H3</f>
        <v>0.5255968088</v>
      </c>
      <c r="E2" s="7">
        <f>E3/H3</f>
        <v>0.6214544339</v>
      </c>
      <c r="F2" s="7">
        <f>F3/H3</f>
        <v>0.7312918073</v>
      </c>
      <c r="G2" s="7">
        <f>G3/H3</f>
        <v>0.9180239337</v>
      </c>
      <c r="H2" s="4">
        <f>H3/H3</f>
        <v>1</v>
      </c>
    </row>
    <row r="3">
      <c r="A3" s="4" t="s">
        <v>26</v>
      </c>
      <c r="B3" s="4">
        <v>1124.0</v>
      </c>
      <c r="C3" s="4">
        <v>9575.0</v>
      </c>
      <c r="D3" s="4">
        <v>42823.0</v>
      </c>
      <c r="E3" s="4">
        <v>50633.0</v>
      </c>
      <c r="F3" s="4">
        <v>59582.0</v>
      </c>
      <c r="G3" s="4">
        <v>74796.0</v>
      </c>
      <c r="H3" s="4">
        <v>81475.0</v>
      </c>
      <c r="J3" s="7">
        <f t="shared" ref="J3:P3" si="1">B3/10</f>
        <v>112.4</v>
      </c>
      <c r="K3" s="7">
        <f t="shared" si="1"/>
        <v>957.5</v>
      </c>
      <c r="L3" s="7">
        <f t="shared" si="1"/>
        <v>4282.3</v>
      </c>
      <c r="M3" s="7">
        <f t="shared" si="1"/>
        <v>5063.3</v>
      </c>
      <c r="N3" s="7">
        <f t="shared" si="1"/>
        <v>5958.2</v>
      </c>
      <c r="O3" s="7">
        <f t="shared" si="1"/>
        <v>7479.6</v>
      </c>
      <c r="P3" s="7">
        <f t="shared" si="1"/>
        <v>8147.5</v>
      </c>
    </row>
    <row r="4">
      <c r="A4" s="4" t="s">
        <v>23</v>
      </c>
      <c r="B4" s="4">
        <v>598.0</v>
      </c>
      <c r="C4" s="4">
        <v>4983.0</v>
      </c>
      <c r="D4" s="4">
        <v>20366.0</v>
      </c>
      <c r="E4" s="4">
        <v>24217.0</v>
      </c>
      <c r="F4" s="4">
        <v>26848.0</v>
      </c>
      <c r="G4" s="4">
        <v>33197.0</v>
      </c>
      <c r="H4" s="4">
        <v>33622.0</v>
      </c>
      <c r="J4" s="7">
        <f t="shared" ref="J4:P4" si="2">B4/10</f>
        <v>59.8</v>
      </c>
      <c r="K4" s="7">
        <f t="shared" si="2"/>
        <v>498.3</v>
      </c>
      <c r="L4" s="7">
        <f t="shared" si="2"/>
        <v>2036.6</v>
      </c>
      <c r="M4" s="7">
        <f t="shared" si="2"/>
        <v>2421.7</v>
      </c>
      <c r="N4" s="7">
        <f t="shared" si="2"/>
        <v>2684.8</v>
      </c>
      <c r="O4" s="7">
        <f t="shared" si="2"/>
        <v>3319.7</v>
      </c>
      <c r="P4" s="7">
        <f t="shared" si="2"/>
        <v>3362.2</v>
      </c>
    </row>
    <row r="5">
      <c r="A5" s="4" t="s">
        <v>35</v>
      </c>
      <c r="B5" s="7">
        <f>B4/H4</f>
        <v>0.01778597347</v>
      </c>
      <c r="C5" s="7">
        <f>C4/H4</f>
        <v>0.1482065314</v>
      </c>
      <c r="D5" s="7">
        <f>D4/H4</f>
        <v>0.6057343406</v>
      </c>
      <c r="E5" s="7">
        <f>E4/H4</f>
        <v>0.7202724407</v>
      </c>
      <c r="F5" s="7">
        <f>F4/H4</f>
        <v>0.7985247754</v>
      </c>
      <c r="G5" s="7">
        <f>G4/H4</f>
        <v>0.987359467</v>
      </c>
      <c r="H5" s="7">
        <f>H4/H4</f>
        <v>1</v>
      </c>
    </row>
    <row r="7">
      <c r="A7" s="4" t="s">
        <v>35</v>
      </c>
      <c r="B7" s="7">
        <f>B8/H8</f>
        <v>0.2883409946</v>
      </c>
      <c r="C7" s="7">
        <f>C8/H8</f>
        <v>0.361470957</v>
      </c>
      <c r="D7" s="7">
        <f>D8/H8</f>
        <v>0.5900543251</v>
      </c>
      <c r="E7" s="7">
        <f>E8/H8</f>
        <v>0.6857501045</v>
      </c>
      <c r="F7" s="7">
        <f>F8/H8</f>
        <v>0.7517760134</v>
      </c>
      <c r="G7" s="7">
        <f>G8/H8</f>
        <v>0.7956539908</v>
      </c>
      <c r="H7" s="4">
        <f>H8/H8</f>
        <v>1</v>
      </c>
    </row>
    <row r="8">
      <c r="A8" s="4" t="s">
        <v>19</v>
      </c>
      <c r="B8" s="4">
        <v>690.0</v>
      </c>
      <c r="C8" s="4">
        <v>865.0</v>
      </c>
      <c r="D8" s="4">
        <v>1412.0</v>
      </c>
      <c r="E8" s="4">
        <v>1641.0</v>
      </c>
      <c r="F8" s="4">
        <v>1799.0</v>
      </c>
      <c r="G8" s="4">
        <v>1904.0</v>
      </c>
      <c r="H8" s="4">
        <v>2393.0</v>
      </c>
    </row>
    <row r="9">
      <c r="A9" s="4" t="s">
        <v>27</v>
      </c>
      <c r="B9" s="4">
        <v>67.0</v>
      </c>
      <c r="C9" s="4">
        <v>93.0</v>
      </c>
      <c r="D9" s="4">
        <v>168.0</v>
      </c>
      <c r="E9" s="4">
        <v>228.0</v>
      </c>
      <c r="F9" s="4">
        <v>242.0</v>
      </c>
      <c r="G9" s="4">
        <v>484.0</v>
      </c>
      <c r="H9" s="4">
        <v>678.0</v>
      </c>
    </row>
    <row r="10">
      <c r="A10" s="4" t="s">
        <v>34</v>
      </c>
      <c r="B10" s="7">
        <f>B9/H9</f>
        <v>0.098820059</v>
      </c>
      <c r="C10" s="7">
        <f>C9/H9</f>
        <v>0.1371681416</v>
      </c>
      <c r="D10" s="7">
        <f>D9/H9</f>
        <v>0.2477876106</v>
      </c>
      <c r="E10" s="7">
        <f>E9/H9</f>
        <v>0.3362831858</v>
      </c>
      <c r="F10" s="7">
        <f>F9/H9</f>
        <v>0.3569321534</v>
      </c>
      <c r="G10" s="7">
        <f>G9/H9</f>
        <v>0.7138643068</v>
      </c>
      <c r="H10" s="7">
        <f>H9/H9</f>
        <v>1</v>
      </c>
    </row>
    <row r="12">
      <c r="A12" s="4" t="s">
        <v>34</v>
      </c>
      <c r="B12" s="7">
        <f>B13/H13</f>
        <v>0.1391006098</v>
      </c>
      <c r="C12" s="7">
        <f>C13/H13</f>
        <v>0.1478658537</v>
      </c>
      <c r="D12" s="7">
        <f>D13/H13</f>
        <v>0.1783536585</v>
      </c>
      <c r="E12" s="7">
        <f>E13/H13</f>
        <v>0.1352896341</v>
      </c>
      <c r="F12" s="7">
        <f>F13/H13</f>
        <v>0.6208079268</v>
      </c>
      <c r="G12" s="7">
        <f>G13/H13</f>
        <v>0.6238567073</v>
      </c>
      <c r="H12" s="4">
        <f>H13/H13</f>
        <v>1</v>
      </c>
    </row>
    <row r="13">
      <c r="A13" s="4" t="s">
        <v>16</v>
      </c>
      <c r="B13" s="4">
        <v>365.0</v>
      </c>
      <c r="C13" s="4">
        <v>388.0</v>
      </c>
      <c r="D13" s="4">
        <v>468.0</v>
      </c>
      <c r="E13" s="4">
        <v>355.0</v>
      </c>
      <c r="F13" s="4">
        <v>1629.0</v>
      </c>
      <c r="G13" s="4">
        <v>1637.0</v>
      </c>
      <c r="H13" s="4">
        <v>2624.0</v>
      </c>
    </row>
    <row r="14">
      <c r="A14" s="12" t="s">
        <v>1</v>
      </c>
      <c r="B14" s="4">
        <v>1279.0</v>
      </c>
      <c r="C14" s="4">
        <v>4471.0</v>
      </c>
      <c r="D14" s="4">
        <v>4709.0</v>
      </c>
      <c r="E14" s="4">
        <v>4913.0</v>
      </c>
      <c r="F14" s="4">
        <v>6019.0</v>
      </c>
      <c r="G14" s="4">
        <v>6230.0</v>
      </c>
      <c r="H14" s="4">
        <v>6125.0</v>
      </c>
    </row>
    <row r="15">
      <c r="A15" s="4" t="s">
        <v>35</v>
      </c>
      <c r="B15" s="7">
        <f>B14/H14</f>
        <v>0.2088163265</v>
      </c>
      <c r="C15" s="7">
        <f>C14/H14</f>
        <v>0.7299591837</v>
      </c>
      <c r="D15" s="7">
        <f>D14/H14</f>
        <v>0.7688163265</v>
      </c>
      <c r="E15" s="7">
        <f>E14/H14</f>
        <v>0.802122449</v>
      </c>
      <c r="F15" s="7">
        <f>F14/H14</f>
        <v>0.9826938776</v>
      </c>
      <c r="G15" s="7">
        <f>G14/H14</f>
        <v>1.017142857</v>
      </c>
      <c r="H15" s="7">
        <f>H14/H14</f>
        <v>1</v>
      </c>
    </row>
    <row r="17">
      <c r="A17" s="4" t="s">
        <v>34</v>
      </c>
      <c r="B17" s="7">
        <f>B18/H18</f>
        <v>0.6499902856</v>
      </c>
      <c r="C17" s="7">
        <f>C18/H18</f>
        <v>0.7126481446</v>
      </c>
      <c r="D17" s="7">
        <f>D18/H18</f>
        <v>0.7794831941</v>
      </c>
      <c r="E17" s="7">
        <f>E18/H18</f>
        <v>0.8605984068</v>
      </c>
      <c r="F17" s="7">
        <f>F18/H18</f>
        <v>0.9100446862</v>
      </c>
      <c r="G17" s="7">
        <f>G18/H18</f>
        <v>0.9741597047</v>
      </c>
      <c r="H17" s="4">
        <f>H18/H18</f>
        <v>1</v>
      </c>
    </row>
    <row r="18">
      <c r="A18" s="4" t="s">
        <v>28</v>
      </c>
      <c r="B18" s="4">
        <v>6691.0</v>
      </c>
      <c r="C18" s="4">
        <v>7336.0</v>
      </c>
      <c r="D18" s="4">
        <v>8024.0</v>
      </c>
      <c r="E18" s="4">
        <v>8859.0</v>
      </c>
      <c r="F18" s="4">
        <v>9368.0</v>
      </c>
      <c r="G18" s="4">
        <v>10028.0</v>
      </c>
      <c r="H18" s="4">
        <v>10294.0</v>
      </c>
    </row>
    <row r="19">
      <c r="A19" s="4" t="s">
        <v>23</v>
      </c>
      <c r="B19" s="4">
        <v>6066.0</v>
      </c>
      <c r="C19" s="4">
        <v>6166.0</v>
      </c>
      <c r="D19" s="4">
        <v>6356.0</v>
      </c>
      <c r="E19" s="4">
        <v>6570.0</v>
      </c>
      <c r="F19" s="4">
        <v>6766.0</v>
      </c>
      <c r="G19" s="4">
        <v>7106.0</v>
      </c>
      <c r="H19" s="4">
        <v>7361.0</v>
      </c>
    </row>
    <row r="20">
      <c r="A20" s="4" t="s">
        <v>35</v>
      </c>
      <c r="B20" s="7">
        <f>B19/H19</f>
        <v>0.8240728162</v>
      </c>
      <c r="C20" s="7">
        <f>C19/H19</f>
        <v>0.8376579269</v>
      </c>
      <c r="D20" s="7">
        <f>D19/H19</f>
        <v>0.8634696373</v>
      </c>
      <c r="E20" s="7">
        <f>E19/H19</f>
        <v>0.8925417742</v>
      </c>
      <c r="F20" s="7">
        <f>F19/H19</f>
        <v>0.9191685912</v>
      </c>
      <c r="G20" s="7">
        <f>G19/H19</f>
        <v>0.9653579677</v>
      </c>
      <c r="H20" s="7">
        <f>H19/H19</f>
        <v>1</v>
      </c>
    </row>
    <row r="22">
      <c r="A22" s="4" t="s">
        <v>34</v>
      </c>
      <c r="B22" s="7">
        <f>B23/H23</f>
        <v>0.1587837838</v>
      </c>
      <c r="C22" s="7">
        <f>C23/H23</f>
        <v>0.457046332</v>
      </c>
      <c r="D22" s="7">
        <f>D23/H23</f>
        <v>0.4893822394</v>
      </c>
      <c r="E22" s="7">
        <f>E23/H23</f>
        <v>0.7036679537</v>
      </c>
      <c r="F22" s="7">
        <f>F23/H23</f>
        <v>0.8677606178</v>
      </c>
      <c r="G22" s="7">
        <f>G23/H23</f>
        <v>0.9464285714</v>
      </c>
      <c r="H22" s="4">
        <f>H23/H23</f>
        <v>1</v>
      </c>
    </row>
    <row r="23">
      <c r="A23" s="1" t="s">
        <v>16</v>
      </c>
      <c r="B23" s="2">
        <v>329.0</v>
      </c>
      <c r="C23" s="2">
        <v>947.0</v>
      </c>
      <c r="D23" s="2">
        <v>1014.0</v>
      </c>
      <c r="E23" s="2">
        <v>1458.0</v>
      </c>
      <c r="F23" s="2">
        <v>1798.0</v>
      </c>
      <c r="G23" s="2">
        <v>1961.0</v>
      </c>
      <c r="H23" s="2">
        <v>2072.0</v>
      </c>
    </row>
    <row r="24">
      <c r="A24" s="1" t="s">
        <v>19</v>
      </c>
      <c r="B24" s="2">
        <v>4.0</v>
      </c>
      <c r="C24" s="2">
        <v>204.0</v>
      </c>
      <c r="D24" s="2">
        <v>507.0</v>
      </c>
      <c r="E24" s="2">
        <v>925.0</v>
      </c>
      <c r="F24" s="2">
        <v>904.0</v>
      </c>
      <c r="G24" s="2">
        <v>979.0</v>
      </c>
      <c r="H24" s="2">
        <v>601.0</v>
      </c>
    </row>
    <row r="25">
      <c r="A25" s="4" t="s">
        <v>35</v>
      </c>
      <c r="B25" s="7">
        <f>B24/H24</f>
        <v>0.006655574043</v>
      </c>
      <c r="C25" s="7">
        <f>C24/H24</f>
        <v>0.3394342762</v>
      </c>
      <c r="D25" s="7">
        <f>D24/H24</f>
        <v>0.84359401</v>
      </c>
      <c r="E25" s="7">
        <f>E24/H24</f>
        <v>1.539101498</v>
      </c>
      <c r="F25" s="7">
        <f>F24/H24</f>
        <v>1.504159734</v>
      </c>
      <c r="G25" s="7">
        <f>G24/H24</f>
        <v>1.628951747</v>
      </c>
      <c r="H25" s="7">
        <f>H24/H24</f>
        <v>1</v>
      </c>
    </row>
    <row r="29">
      <c r="A29" s="4" t="s">
        <v>15</v>
      </c>
      <c r="B29" s="7">
        <f t="shared" ref="B29:H29" si="3">sum(J3,B13,B18)</f>
        <v>7168.4</v>
      </c>
      <c r="C29" s="7">
        <f t="shared" si="3"/>
        <v>8681.5</v>
      </c>
      <c r="D29" s="7">
        <f t="shared" si="3"/>
        <v>12774.3</v>
      </c>
      <c r="E29" s="7">
        <f t="shared" si="3"/>
        <v>14277.3</v>
      </c>
      <c r="F29" s="7">
        <f t="shared" si="3"/>
        <v>16955.2</v>
      </c>
      <c r="G29" s="7">
        <f t="shared" si="3"/>
        <v>19144.6</v>
      </c>
      <c r="H29" s="7">
        <f t="shared" si="3"/>
        <v>21065.5</v>
      </c>
    </row>
    <row r="30">
      <c r="A30" s="4" t="s">
        <v>14</v>
      </c>
      <c r="B30" s="7">
        <f t="shared" ref="B30:H30" si="4">sum(J4,B14,B19)</f>
        <v>7404.8</v>
      </c>
      <c r="C30" s="7">
        <f t="shared" si="4"/>
        <v>11135.3</v>
      </c>
      <c r="D30" s="7">
        <f t="shared" si="4"/>
        <v>13101.6</v>
      </c>
      <c r="E30" s="7">
        <f t="shared" si="4"/>
        <v>13904.7</v>
      </c>
      <c r="F30" s="7">
        <f t="shared" si="4"/>
        <v>15469.8</v>
      </c>
      <c r="G30" s="7">
        <f t="shared" si="4"/>
        <v>16655.7</v>
      </c>
      <c r="H30" s="7">
        <f t="shared" si="4"/>
        <v>16848.2</v>
      </c>
    </row>
    <row r="32">
      <c r="A32" s="4" t="s">
        <v>15</v>
      </c>
      <c r="B32" s="7">
        <f t="shared" ref="B32:H32" si="5">sum(B9,B23)</f>
        <v>396</v>
      </c>
      <c r="C32" s="7">
        <f t="shared" si="5"/>
        <v>1040</v>
      </c>
      <c r="D32" s="7">
        <f t="shared" si="5"/>
        <v>1182</v>
      </c>
      <c r="E32" s="7">
        <f t="shared" si="5"/>
        <v>1686</v>
      </c>
      <c r="F32" s="7">
        <f t="shared" si="5"/>
        <v>2040</v>
      </c>
      <c r="G32" s="7">
        <f t="shared" si="5"/>
        <v>2445</v>
      </c>
      <c r="H32" s="7">
        <f t="shared" si="5"/>
        <v>2750</v>
      </c>
    </row>
    <row r="33">
      <c r="A33" s="4" t="s">
        <v>14</v>
      </c>
      <c r="B33" s="7">
        <f t="shared" ref="B33:H33" si="6">sum(B8,B24)</f>
        <v>694</v>
      </c>
      <c r="C33" s="7">
        <f t="shared" si="6"/>
        <v>1069</v>
      </c>
      <c r="D33" s="7">
        <f t="shared" si="6"/>
        <v>1919</v>
      </c>
      <c r="E33" s="7">
        <f t="shared" si="6"/>
        <v>2566</v>
      </c>
      <c r="F33" s="7">
        <f t="shared" si="6"/>
        <v>2703</v>
      </c>
      <c r="G33" s="7">
        <f t="shared" si="6"/>
        <v>2883</v>
      </c>
      <c r="H33" s="7">
        <f t="shared" si="6"/>
        <v>2994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>
        <v>501.0</v>
      </c>
      <c r="C1" s="2">
        <v>1493.0</v>
      </c>
      <c r="D1" s="2">
        <v>3099.0</v>
      </c>
      <c r="E1" s="2">
        <v>4377.0</v>
      </c>
      <c r="F1" s="2">
        <v>7277.0</v>
      </c>
      <c r="G1" s="2">
        <v>9766.0</v>
      </c>
      <c r="J1" s="2"/>
    </row>
    <row r="2">
      <c r="A2" s="3" t="s">
        <v>1</v>
      </c>
      <c r="B2" s="2">
        <v>60.0</v>
      </c>
      <c r="C2" s="2">
        <v>403.0</v>
      </c>
      <c r="D2" s="2">
        <v>1386.0</v>
      </c>
      <c r="E2" s="2">
        <v>1386.0</v>
      </c>
      <c r="F2" s="2">
        <v>1386.0</v>
      </c>
      <c r="G2" s="2">
        <v>1366.0</v>
      </c>
      <c r="J2" s="2"/>
    </row>
    <row r="3">
      <c r="A3" s="1"/>
      <c r="B3" s="1"/>
      <c r="C3" s="1"/>
      <c r="D3" s="1"/>
      <c r="E3" s="1"/>
      <c r="F3" s="1"/>
      <c r="G3" s="1"/>
      <c r="J3" s="1"/>
    </row>
    <row r="4">
      <c r="A4" s="3" t="s">
        <v>2</v>
      </c>
      <c r="B4" s="2">
        <v>655.0</v>
      </c>
      <c r="C4" s="2">
        <v>2455.0</v>
      </c>
      <c r="D4" s="2">
        <v>3128.0</v>
      </c>
      <c r="E4" s="2">
        <v>6618.0</v>
      </c>
      <c r="F4" s="2">
        <v>7811.0</v>
      </c>
      <c r="G4" s="2">
        <v>8888.0</v>
      </c>
      <c r="J4" s="4" t="s">
        <v>3</v>
      </c>
      <c r="K4" s="5" t="s">
        <v>4</v>
      </c>
      <c r="L4" s="4" t="s">
        <v>5</v>
      </c>
      <c r="M4" s="4" t="s">
        <v>6</v>
      </c>
      <c r="N4" s="4" t="s">
        <v>7</v>
      </c>
      <c r="O4" s="4" t="s">
        <v>8</v>
      </c>
      <c r="P4" s="4" t="s">
        <v>9</v>
      </c>
      <c r="Q4" s="4" t="s">
        <v>10</v>
      </c>
      <c r="R4" s="6" t="s">
        <v>11</v>
      </c>
      <c r="S4" s="4" t="s">
        <v>12</v>
      </c>
      <c r="T4" s="4" t="s">
        <v>13</v>
      </c>
    </row>
    <row r="5">
      <c r="A5" s="3" t="s">
        <v>14</v>
      </c>
      <c r="B5" s="2">
        <v>3.0</v>
      </c>
      <c r="C5" s="2">
        <v>41.0</v>
      </c>
      <c r="D5" s="2">
        <v>149.0</v>
      </c>
      <c r="E5" s="2">
        <v>519.0</v>
      </c>
      <c r="F5" s="2">
        <v>666.0</v>
      </c>
      <c r="G5" s="2">
        <v>979.0</v>
      </c>
      <c r="I5" s="4" t="s">
        <v>15</v>
      </c>
      <c r="J5" s="2">
        <v>9766.0</v>
      </c>
      <c r="K5" s="2">
        <v>8888.0</v>
      </c>
      <c r="L5" s="5">
        <f t="shared" ref="L5:L6" si="1">L16/30</f>
        <v>8433.333333</v>
      </c>
      <c r="M5" s="5">
        <v>2992.0</v>
      </c>
      <c r="N5" s="2">
        <v>1203.0</v>
      </c>
      <c r="O5" s="4">
        <v>0.0</v>
      </c>
      <c r="P5" s="4">
        <f t="shared" ref="P5:P6" si="2">P16/15</f>
        <v>5431.666667</v>
      </c>
      <c r="Q5" s="4">
        <v>678.0</v>
      </c>
      <c r="R5" s="4">
        <v>2624.0</v>
      </c>
      <c r="S5" s="4">
        <f t="shared" ref="S5:S6" si="3">S16/2</f>
        <v>5147</v>
      </c>
      <c r="T5" s="2">
        <v>2072.0</v>
      </c>
    </row>
    <row r="6">
      <c r="A6" s="1"/>
      <c r="B6" s="1"/>
      <c r="C6" s="1"/>
      <c r="D6" s="1"/>
      <c r="E6" s="1"/>
      <c r="F6" s="1"/>
      <c r="G6" s="1"/>
      <c r="I6" s="4" t="s">
        <v>14</v>
      </c>
      <c r="J6" s="2">
        <v>1366.0</v>
      </c>
      <c r="K6" s="2">
        <v>979.0</v>
      </c>
      <c r="L6" s="5">
        <f t="shared" si="1"/>
        <v>1154.033333</v>
      </c>
      <c r="M6" s="2">
        <v>0.0</v>
      </c>
      <c r="N6" s="2">
        <v>72.0</v>
      </c>
      <c r="O6" s="4">
        <v>0.0</v>
      </c>
      <c r="P6" s="4">
        <f t="shared" si="2"/>
        <v>2241.466667</v>
      </c>
      <c r="Q6" s="4">
        <v>2393.0</v>
      </c>
      <c r="R6" s="4">
        <v>6125.0</v>
      </c>
      <c r="S6" s="4">
        <f t="shared" si="3"/>
        <v>3680.5</v>
      </c>
      <c r="T6" s="2">
        <v>601.0</v>
      </c>
    </row>
    <row r="7" hidden="1">
      <c r="A7" s="1" t="s">
        <v>16</v>
      </c>
      <c r="B7" s="2">
        <v>167383.0</v>
      </c>
      <c r="C7" s="2">
        <v>171941.0</v>
      </c>
      <c r="D7" s="2">
        <v>171956.0</v>
      </c>
      <c r="E7" s="2">
        <v>172000.0</v>
      </c>
      <c r="F7" s="2">
        <v>177226.0</v>
      </c>
      <c r="G7" s="2">
        <v>177311.0</v>
      </c>
      <c r="J7" s="2"/>
      <c r="M7" s="2">
        <v>14032.0</v>
      </c>
    </row>
    <row r="8" hidden="1">
      <c r="A8" s="1" t="s">
        <v>0</v>
      </c>
      <c r="B8" s="2">
        <v>71437.0</v>
      </c>
      <c r="C8" s="2">
        <v>71838.0</v>
      </c>
      <c r="D8" s="2">
        <v>72022.0</v>
      </c>
      <c r="E8" s="2">
        <v>72694.0</v>
      </c>
      <c r="F8" s="2">
        <v>73671.0</v>
      </c>
      <c r="G8" s="2">
        <v>75689.0</v>
      </c>
      <c r="J8" s="2"/>
      <c r="M8" s="2">
        <f>SUM(M7)</f>
        <v>14032</v>
      </c>
    </row>
    <row r="9">
      <c r="A9" s="3" t="s">
        <v>17</v>
      </c>
      <c r="B9" s="2">
        <f t="shared" ref="B9:G9" si="4">SUM(B7:B8)</f>
        <v>238820</v>
      </c>
      <c r="C9" s="2">
        <f t="shared" si="4"/>
        <v>243779</v>
      </c>
      <c r="D9" s="2">
        <f t="shared" si="4"/>
        <v>243978</v>
      </c>
      <c r="E9" s="2">
        <f t="shared" si="4"/>
        <v>244694</v>
      </c>
      <c r="F9" s="2">
        <f t="shared" si="4"/>
        <v>250897</v>
      </c>
      <c r="G9" s="2">
        <f t="shared" si="4"/>
        <v>253000</v>
      </c>
      <c r="J9" s="2">
        <f t="shared" ref="J9:K9" si="5">sum(J5,J6)</f>
        <v>11132</v>
      </c>
      <c r="K9" s="2">
        <f t="shared" si="5"/>
        <v>9867</v>
      </c>
      <c r="L9" s="7">
        <f>sum(L16,L17)</f>
        <v>287621</v>
      </c>
      <c r="M9" s="7">
        <f t="shared" ref="M9:N9" si="6">sum(M5,M6)</f>
        <v>2992</v>
      </c>
      <c r="N9" s="7">
        <f t="shared" si="6"/>
        <v>1275</v>
      </c>
      <c r="P9" s="7">
        <f>sum(P16:P17)</f>
        <v>115097</v>
      </c>
      <c r="Q9" s="7">
        <f t="shared" ref="Q9:R9" si="7">sum(Q5:Q6)</f>
        <v>3071</v>
      </c>
      <c r="R9" s="7">
        <f t="shared" si="7"/>
        <v>8749</v>
      </c>
      <c r="S9" s="8">
        <f>sum(S16:S17)</f>
        <v>17655</v>
      </c>
      <c r="T9" s="7">
        <f>sum(T5:T6)</f>
        <v>2673</v>
      </c>
    </row>
    <row r="10" hidden="1">
      <c r="A10" s="1" t="s">
        <v>18</v>
      </c>
      <c r="B10" s="2">
        <v>20332.0</v>
      </c>
      <c r="C10" s="2">
        <v>20465.0</v>
      </c>
      <c r="D10" s="2">
        <v>20468.0</v>
      </c>
      <c r="E10" s="2">
        <v>20496.0</v>
      </c>
      <c r="F10" s="2">
        <v>20540.0</v>
      </c>
      <c r="G10" s="2">
        <v>20589.0</v>
      </c>
      <c r="J10" s="2"/>
    </row>
    <row r="11" hidden="1">
      <c r="A11" s="1" t="s">
        <v>19</v>
      </c>
      <c r="B11" s="2">
        <v>11597.0</v>
      </c>
      <c r="C11" s="2">
        <v>5938.0</v>
      </c>
      <c r="D11" s="2">
        <v>14401.0</v>
      </c>
      <c r="E11" s="2">
        <v>14088.0</v>
      </c>
      <c r="F11" s="2">
        <v>14185.0</v>
      </c>
      <c r="G11" s="2">
        <v>14032.0</v>
      </c>
      <c r="J11" s="2"/>
    </row>
    <row r="12">
      <c r="A12" s="3" t="s">
        <v>20</v>
      </c>
      <c r="B12" s="2">
        <f t="shared" ref="B12:G12" si="8">SUM(B10:B11)</f>
        <v>31929</v>
      </c>
      <c r="C12" s="2">
        <f t="shared" si="8"/>
        <v>26403</v>
      </c>
      <c r="D12" s="2">
        <f t="shared" si="8"/>
        <v>34869</v>
      </c>
      <c r="E12" s="2">
        <f t="shared" si="8"/>
        <v>34584</v>
      </c>
      <c r="F12" s="2">
        <f t="shared" si="8"/>
        <v>34725</v>
      </c>
      <c r="G12" s="2">
        <f t="shared" si="8"/>
        <v>34621</v>
      </c>
      <c r="J12" s="9">
        <f t="shared" ref="J12:K12" si="9">J5/(sum(J5,J6))</f>
        <v>0.8772906935</v>
      </c>
      <c r="K12" s="9">
        <f t="shared" si="9"/>
        <v>0.900780379</v>
      </c>
      <c r="L12" s="10">
        <f>L16/(sum(L16,L17))</f>
        <v>0.8796297906</v>
      </c>
      <c r="M12" s="10">
        <f t="shared" ref="M12:N12" si="10">M5/(sum(M5,M6))</f>
        <v>1</v>
      </c>
      <c r="N12" s="10">
        <f t="shared" si="10"/>
        <v>0.9435294118</v>
      </c>
      <c r="O12" s="10"/>
      <c r="P12" s="10">
        <f>P16/(sum(P16,P17))</f>
        <v>0.7078811785</v>
      </c>
      <c r="Q12" s="10">
        <f t="shared" ref="Q12:R12" si="11">Q5/(sum(Q5,Q6))</f>
        <v>0.2207749919</v>
      </c>
      <c r="R12" s="10">
        <f t="shared" si="11"/>
        <v>0.2999199909</v>
      </c>
      <c r="S12" s="11">
        <f>S16/(sum(S16,S17))</f>
        <v>0.5830642877</v>
      </c>
      <c r="T12" s="10">
        <f>T5/(sum(T5,T6))</f>
        <v>0.7751589974</v>
      </c>
    </row>
    <row r="13">
      <c r="A13" s="1"/>
      <c r="B13" s="1"/>
      <c r="C13" s="1"/>
      <c r="D13" s="1"/>
      <c r="E13" s="1"/>
      <c r="F13" s="1"/>
      <c r="G13" s="1"/>
      <c r="J13" s="9">
        <f t="shared" ref="J13:K13" si="12">J6/(sum(J5,J6))</f>
        <v>0.1227093065</v>
      </c>
      <c r="K13" s="9">
        <f t="shared" si="12"/>
        <v>0.09921962096</v>
      </c>
      <c r="L13" s="10">
        <f>L17/(sum(L16,L17))</f>
        <v>0.1203702094</v>
      </c>
      <c r="M13" s="10">
        <f t="shared" ref="M13:N13" si="13">M6/(sum(M5,M6))</f>
        <v>0</v>
      </c>
      <c r="N13" s="10">
        <f t="shared" si="13"/>
        <v>0.05647058824</v>
      </c>
      <c r="O13" s="10"/>
      <c r="P13" s="10">
        <f>P17/(sum(P16,P17))</f>
        <v>0.2921188215</v>
      </c>
      <c r="Q13" s="10">
        <f t="shared" ref="Q13:R13" si="14">Q6/(sum(Q5,Q6))</f>
        <v>0.7792250081</v>
      </c>
      <c r="R13" s="10">
        <f t="shared" si="14"/>
        <v>0.7000800091</v>
      </c>
      <c r="S13" s="10">
        <f>S17/(sum(S16,S17))</f>
        <v>0.4169357123</v>
      </c>
      <c r="T13" s="10">
        <f>T6/(sum(T5,T6))</f>
        <v>0.2248410026</v>
      </c>
    </row>
    <row r="14" hidden="1">
      <c r="A14" s="1" t="s">
        <v>16</v>
      </c>
      <c r="B14" s="2">
        <v>1550.0</v>
      </c>
      <c r="C14" s="2">
        <v>1960.0</v>
      </c>
      <c r="D14" s="2">
        <v>1974.0</v>
      </c>
      <c r="E14" s="2">
        <v>1889.0</v>
      </c>
      <c r="F14" s="2">
        <v>1855.0</v>
      </c>
      <c r="G14" s="2">
        <v>1556.0</v>
      </c>
      <c r="J14" s="2"/>
    </row>
    <row r="15" hidden="1">
      <c r="A15" s="1" t="s">
        <v>21</v>
      </c>
      <c r="B15" s="2">
        <v>1118.0</v>
      </c>
      <c r="C15" s="2">
        <v>1147.0</v>
      </c>
      <c r="D15" s="2">
        <v>1201.0</v>
      </c>
      <c r="E15" s="2">
        <v>1210.0</v>
      </c>
      <c r="F15" s="2">
        <v>1359.0</v>
      </c>
      <c r="G15" s="2">
        <v>1436.0</v>
      </c>
      <c r="J15" s="2"/>
    </row>
    <row r="16">
      <c r="A16" s="3" t="s">
        <v>22</v>
      </c>
      <c r="B16" s="2">
        <f t="shared" ref="B16:G16" si="15">SUM(B14:B15)</f>
        <v>2668</v>
      </c>
      <c r="C16" s="2">
        <f t="shared" si="15"/>
        <v>3107</v>
      </c>
      <c r="D16" s="2">
        <f t="shared" si="15"/>
        <v>3175</v>
      </c>
      <c r="E16" s="2">
        <f t="shared" si="15"/>
        <v>3099</v>
      </c>
      <c r="F16" s="2">
        <f t="shared" si="15"/>
        <v>3214</v>
      </c>
      <c r="G16" s="2">
        <f t="shared" si="15"/>
        <v>2992</v>
      </c>
      <c r="J16" s="2"/>
      <c r="L16" s="5">
        <v>253000.0</v>
      </c>
      <c r="P16" s="4">
        <v>81475.0</v>
      </c>
      <c r="S16" s="4">
        <v>10294.0</v>
      </c>
    </row>
    <row r="17">
      <c r="A17" s="1" t="s">
        <v>23</v>
      </c>
      <c r="B17" s="2">
        <v>194.0</v>
      </c>
      <c r="C17" s="2">
        <v>220.0</v>
      </c>
      <c r="D17" s="2">
        <v>164.0</v>
      </c>
      <c r="E17" s="2">
        <v>164.0</v>
      </c>
      <c r="F17" s="2">
        <v>0.0</v>
      </c>
      <c r="G17" s="2">
        <v>0.0</v>
      </c>
      <c r="J17" s="2"/>
      <c r="L17" s="5">
        <v>34621.0</v>
      </c>
      <c r="P17" s="4">
        <v>33622.0</v>
      </c>
      <c r="S17" s="4">
        <v>7361.0</v>
      </c>
    </row>
    <row r="18">
      <c r="A18" s="1"/>
      <c r="B18" s="1"/>
      <c r="C18" s="1"/>
      <c r="D18" s="1"/>
      <c r="E18" s="1"/>
      <c r="F18" s="1"/>
      <c r="G18" s="1"/>
      <c r="J18" s="1"/>
    </row>
    <row r="19">
      <c r="A19" s="1" t="s">
        <v>24</v>
      </c>
      <c r="B19" s="2">
        <v>205.0</v>
      </c>
      <c r="C19" s="2">
        <v>467.0</v>
      </c>
      <c r="D19" s="2">
        <v>605.0</v>
      </c>
      <c r="E19" s="2">
        <v>872.0</v>
      </c>
      <c r="F19" s="2">
        <v>1004.0</v>
      </c>
      <c r="G19" s="2">
        <v>1203.0</v>
      </c>
      <c r="J19" s="2"/>
    </row>
    <row r="20">
      <c r="A20" s="1" t="s">
        <v>23</v>
      </c>
      <c r="B20" s="2">
        <v>184.0</v>
      </c>
      <c r="C20" s="2">
        <v>207.0</v>
      </c>
      <c r="D20" s="2">
        <v>207.0</v>
      </c>
      <c r="E20" s="2">
        <v>262.0</v>
      </c>
      <c r="F20" s="2">
        <v>254.0</v>
      </c>
      <c r="G20" s="2">
        <v>72.0</v>
      </c>
      <c r="J20" s="2"/>
    </row>
    <row r="21">
      <c r="A21" s="1"/>
      <c r="B21" s="1"/>
      <c r="C21" s="1"/>
      <c r="D21" s="1"/>
      <c r="E21" s="1"/>
      <c r="F21" s="1"/>
      <c r="G21" s="1"/>
    </row>
    <row r="22">
      <c r="A22" s="1"/>
      <c r="B22" s="1"/>
      <c r="C22" s="1"/>
      <c r="D22" s="1"/>
      <c r="E22" s="1"/>
      <c r="F22" s="1"/>
      <c r="G22" s="1"/>
    </row>
    <row r="23">
      <c r="A23" s="1"/>
      <c r="B23" s="2"/>
      <c r="C23" s="2"/>
      <c r="D23" s="2"/>
      <c r="E23" s="2"/>
      <c r="F23" s="2"/>
      <c r="G23" s="2"/>
    </row>
    <row r="24">
      <c r="A24" s="1"/>
      <c r="B24" s="2"/>
      <c r="C24" s="2"/>
      <c r="D24" s="2"/>
      <c r="E24" s="2"/>
      <c r="F24" s="2"/>
      <c r="G24" s="2"/>
    </row>
    <row r="25">
      <c r="A25" s="1"/>
      <c r="B25" s="1"/>
      <c r="C25" s="1"/>
      <c r="D25" s="1"/>
      <c r="E25" s="1"/>
      <c r="F25" s="1"/>
      <c r="G25" s="1"/>
    </row>
    <row r="26">
      <c r="A26" s="1"/>
      <c r="B26" s="2"/>
      <c r="C26" s="2"/>
      <c r="D26" s="2"/>
      <c r="E26" s="2"/>
      <c r="F26" s="2"/>
      <c r="G26" s="2"/>
    </row>
    <row r="27">
      <c r="A27" s="1"/>
      <c r="B27" s="2"/>
      <c r="C27" s="2"/>
      <c r="D27" s="2"/>
      <c r="E27" s="2"/>
      <c r="F27" s="2"/>
      <c r="G27" s="2"/>
    </row>
    <row r="29">
      <c r="A29" s="4" t="s">
        <v>25</v>
      </c>
    </row>
    <row r="31">
      <c r="A31" s="4" t="s">
        <v>26</v>
      </c>
      <c r="B31" s="4">
        <v>1124.0</v>
      </c>
      <c r="C31" s="4">
        <v>9575.0</v>
      </c>
      <c r="D31" s="4">
        <v>42823.0</v>
      </c>
      <c r="E31" s="4">
        <v>50633.0</v>
      </c>
      <c r="F31" s="4">
        <v>59582.0</v>
      </c>
      <c r="G31" s="4">
        <v>74796.0</v>
      </c>
      <c r="H31" s="4">
        <v>81475.0</v>
      </c>
    </row>
    <row r="32">
      <c r="A32" s="4" t="s">
        <v>23</v>
      </c>
      <c r="B32" s="4">
        <v>598.0</v>
      </c>
      <c r="C32" s="4">
        <v>4983.0</v>
      </c>
      <c r="D32" s="4">
        <v>20366.0</v>
      </c>
      <c r="E32" s="4">
        <v>24217.0</v>
      </c>
      <c r="F32" s="4">
        <v>26848.0</v>
      </c>
      <c r="G32" s="4">
        <v>33197.0</v>
      </c>
    </row>
    <row r="34">
      <c r="A34" s="4" t="s">
        <v>19</v>
      </c>
      <c r="B34" s="4">
        <v>690.0</v>
      </c>
      <c r="C34" s="4">
        <v>865.0</v>
      </c>
      <c r="D34" s="4">
        <v>1412.0</v>
      </c>
      <c r="E34" s="4">
        <v>1641.0</v>
      </c>
      <c r="F34" s="4">
        <v>1799.0</v>
      </c>
      <c r="G34" s="4">
        <v>1904.0</v>
      </c>
      <c r="H34" s="4">
        <v>2393.0</v>
      </c>
    </row>
    <row r="35">
      <c r="A35" s="4" t="s">
        <v>27</v>
      </c>
      <c r="B35" s="4">
        <v>67.0</v>
      </c>
      <c r="C35" s="4">
        <v>93.0</v>
      </c>
      <c r="D35" s="4">
        <v>168.0</v>
      </c>
      <c r="E35" s="4">
        <v>228.0</v>
      </c>
      <c r="F35" s="4">
        <v>242.0</v>
      </c>
      <c r="G35" s="4">
        <v>484.0</v>
      </c>
      <c r="H35" s="4">
        <v>678.0</v>
      </c>
    </row>
    <row r="38">
      <c r="A38" s="4" t="s">
        <v>16</v>
      </c>
      <c r="B38" s="4">
        <v>365.0</v>
      </c>
      <c r="C38" s="4">
        <v>388.0</v>
      </c>
      <c r="D38" s="4">
        <v>468.0</v>
      </c>
      <c r="E38" s="4">
        <v>355.0</v>
      </c>
      <c r="F38" s="4">
        <v>1629.0</v>
      </c>
      <c r="G38" s="4">
        <v>1637.0</v>
      </c>
      <c r="H38" s="4">
        <v>2624.0</v>
      </c>
    </row>
    <row r="39">
      <c r="A39" s="12" t="s">
        <v>1</v>
      </c>
      <c r="B39" s="4">
        <v>1279.0</v>
      </c>
      <c r="C39" s="4">
        <v>4471.0</v>
      </c>
      <c r="D39" s="4">
        <v>4709.0</v>
      </c>
      <c r="E39" s="4">
        <v>4913.0</v>
      </c>
      <c r="F39" s="4">
        <v>6019.0</v>
      </c>
      <c r="G39" s="4">
        <v>6230.0</v>
      </c>
      <c r="H39" s="4">
        <v>6125.0</v>
      </c>
    </row>
    <row r="41">
      <c r="A41" s="4" t="s">
        <v>28</v>
      </c>
      <c r="B41" s="4">
        <v>6691.0</v>
      </c>
      <c r="C41" s="4">
        <v>7336.0</v>
      </c>
      <c r="D41" s="4">
        <v>8024.0</v>
      </c>
      <c r="E41" s="4">
        <v>8859.0</v>
      </c>
      <c r="F41" s="4">
        <v>9368.0</v>
      </c>
      <c r="G41" s="4">
        <v>10028.0</v>
      </c>
      <c r="H41" s="4">
        <v>10294.0</v>
      </c>
    </row>
    <row r="42">
      <c r="A42" s="4" t="s">
        <v>23</v>
      </c>
      <c r="B42" s="4">
        <v>6066.0</v>
      </c>
      <c r="C42" s="4">
        <v>6166.0</v>
      </c>
      <c r="D42" s="4">
        <v>6356.0</v>
      </c>
      <c r="E42" s="4">
        <v>6570.0</v>
      </c>
      <c r="F42" s="4">
        <v>6766.0</v>
      </c>
      <c r="G42" s="4">
        <v>7106.0</v>
      </c>
      <c r="H42" s="4">
        <v>7361.0</v>
      </c>
    </row>
    <row r="44">
      <c r="A44" s="1" t="s">
        <v>16</v>
      </c>
      <c r="B44" s="2">
        <v>329.0</v>
      </c>
      <c r="C44" s="2">
        <v>947.0</v>
      </c>
      <c r="D44" s="2">
        <v>1014.0</v>
      </c>
      <c r="E44" s="2">
        <v>1458.0</v>
      </c>
      <c r="F44" s="2">
        <v>1798.0</v>
      </c>
      <c r="G44" s="2">
        <v>1961.0</v>
      </c>
      <c r="H44" s="2">
        <v>2072.0</v>
      </c>
    </row>
    <row r="45">
      <c r="A45" s="1" t="s">
        <v>19</v>
      </c>
      <c r="B45" s="2">
        <v>4.0</v>
      </c>
      <c r="C45" s="2">
        <v>204.0</v>
      </c>
      <c r="D45" s="2">
        <v>507.0</v>
      </c>
      <c r="E45" s="2">
        <v>925.0</v>
      </c>
      <c r="F45" s="2">
        <v>904.0</v>
      </c>
      <c r="G45" s="2">
        <v>979.0</v>
      </c>
      <c r="H45" s="2">
        <v>601.0</v>
      </c>
    </row>
  </sheetData>
  <hyperlinks>
    <hyperlink r:id="rId1" ref="R4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3" max="4" width="14.43"/>
  </cols>
  <sheetData>
    <row r="1">
      <c r="A1" s="13" t="s">
        <v>29</v>
      </c>
      <c r="B1" s="13" t="s">
        <v>30</v>
      </c>
      <c r="C1" s="13" t="s">
        <v>31</v>
      </c>
      <c r="D1" s="13" t="s">
        <v>32</v>
      </c>
      <c r="E1" s="13"/>
    </row>
    <row r="2">
      <c r="A2" s="4"/>
      <c r="B2" s="4"/>
      <c r="C2" s="4"/>
      <c r="D2" s="4"/>
    </row>
    <row r="3">
      <c r="A3" s="4" t="s">
        <v>26</v>
      </c>
      <c r="B3" s="4">
        <v>36.0</v>
      </c>
      <c r="C3" s="4">
        <v>104.0</v>
      </c>
      <c r="D3" s="4">
        <v>5.0</v>
      </c>
      <c r="E3" s="4">
        <v>212.0</v>
      </c>
      <c r="F3" s="4">
        <v>316.0</v>
      </c>
      <c r="G3" s="4">
        <v>489.0</v>
      </c>
      <c r="H3" s="4">
        <v>499.0</v>
      </c>
      <c r="I3" s="4">
        <v>660.0</v>
      </c>
      <c r="J3" s="4">
        <v>892.0</v>
      </c>
      <c r="K3" s="4">
        <v>1114.0</v>
      </c>
      <c r="L3" s="4">
        <v>1294.0</v>
      </c>
      <c r="M3" s="4">
        <v>1497.0</v>
      </c>
      <c r="N3" s="4">
        <v>1689.0</v>
      </c>
      <c r="O3" s="4">
        <v>1862.0</v>
      </c>
    </row>
    <row r="4">
      <c r="A4" s="4" t="s">
        <v>23</v>
      </c>
      <c r="B4" s="4">
        <v>6.0</v>
      </c>
      <c r="C4" s="4">
        <v>86.0</v>
      </c>
      <c r="D4" s="4">
        <v>17.0</v>
      </c>
      <c r="E4" s="4">
        <v>54.0</v>
      </c>
      <c r="F4" s="4">
        <v>69.0</v>
      </c>
      <c r="G4" s="4">
        <v>91.0</v>
      </c>
      <c r="H4" s="4">
        <v>100.0</v>
      </c>
      <c r="I4" s="4">
        <v>106.0</v>
      </c>
      <c r="J4" s="4">
        <v>108.0</v>
      </c>
      <c r="K4" s="4">
        <v>122.0</v>
      </c>
      <c r="L4" s="4">
        <v>130.0</v>
      </c>
      <c r="M4" s="4">
        <v>135.0</v>
      </c>
      <c r="N4" s="4">
        <v>151.0</v>
      </c>
      <c r="O4" s="4">
        <v>151.0</v>
      </c>
    </row>
    <row r="7">
      <c r="A7" s="13" t="s">
        <v>29</v>
      </c>
      <c r="B7" s="13" t="s">
        <v>33</v>
      </c>
      <c r="C7" s="13" t="s">
        <v>31</v>
      </c>
      <c r="D7" s="13" t="s">
        <v>32</v>
      </c>
    </row>
    <row r="8">
      <c r="A8" s="4"/>
      <c r="B8" s="4"/>
      <c r="C8" s="4"/>
      <c r="D8" s="4"/>
    </row>
    <row r="9">
      <c r="A9" s="4" t="s">
        <v>26</v>
      </c>
      <c r="B9" s="4">
        <v>1124.0</v>
      </c>
      <c r="C9" s="4">
        <v>269.0</v>
      </c>
      <c r="D9" s="4">
        <v>140.0</v>
      </c>
      <c r="E9" s="4">
        <v>9575.0</v>
      </c>
      <c r="F9" s="4">
        <v>16662.0</v>
      </c>
      <c r="G9" s="4">
        <v>25340.0</v>
      </c>
      <c r="H9" s="4">
        <v>27302.0</v>
      </c>
      <c r="I9" s="4">
        <v>33901.0</v>
      </c>
      <c r="J9" s="4">
        <v>42823.0</v>
      </c>
      <c r="K9" s="4">
        <v>50633.0</v>
      </c>
      <c r="L9" s="4">
        <v>59582.0</v>
      </c>
      <c r="M9" s="4">
        <v>66725.0</v>
      </c>
      <c r="N9" s="4">
        <v>74796.0</v>
      </c>
      <c r="O9" s="4">
        <v>81475.0</v>
      </c>
    </row>
    <row r="10">
      <c r="A10" s="4" t="s">
        <v>23</v>
      </c>
      <c r="B10" s="4">
        <v>598.0</v>
      </c>
      <c r="C10" s="4">
        <v>86.0</v>
      </c>
      <c r="D10" s="4">
        <v>17.0</v>
      </c>
      <c r="E10" s="4">
        <v>4983.0</v>
      </c>
      <c r="F10" s="4">
        <v>5381.0</v>
      </c>
      <c r="G10" s="4">
        <v>10394.0</v>
      </c>
      <c r="H10" s="4">
        <v>12947.0</v>
      </c>
      <c r="I10" s="4">
        <v>15448.0</v>
      </c>
      <c r="J10" s="4">
        <v>20366.0</v>
      </c>
      <c r="K10" s="4">
        <v>24217.0</v>
      </c>
      <c r="L10" s="4">
        <v>26848.0</v>
      </c>
      <c r="M10" s="4">
        <v>31147.0</v>
      </c>
      <c r="N10" s="4">
        <v>33197.0</v>
      </c>
      <c r="O10" s="4">
        <v>33622.0</v>
      </c>
    </row>
    <row r="12">
      <c r="B12" s="10">
        <f t="shared" ref="B12:O12" si="1">B10/(sum(B10,B9))</f>
        <v>0.3472706156</v>
      </c>
      <c r="C12" s="10">
        <f t="shared" si="1"/>
        <v>0.2422535211</v>
      </c>
      <c r="D12" s="10">
        <f t="shared" si="1"/>
        <v>0.1082802548</v>
      </c>
      <c r="E12" s="10">
        <f t="shared" si="1"/>
        <v>0.3422860283</v>
      </c>
      <c r="F12" s="10">
        <f t="shared" si="1"/>
        <v>0.2441137776</v>
      </c>
      <c r="G12" s="10">
        <f t="shared" si="1"/>
        <v>0.290871439</v>
      </c>
      <c r="H12" s="10">
        <f t="shared" si="1"/>
        <v>0.3216725881</v>
      </c>
      <c r="I12" s="10">
        <f t="shared" si="1"/>
        <v>0.3130357251</v>
      </c>
      <c r="J12" s="10">
        <f t="shared" si="1"/>
        <v>0.3223029325</v>
      </c>
      <c r="K12" s="10">
        <f t="shared" si="1"/>
        <v>0.3235404142</v>
      </c>
      <c r="L12" s="10">
        <f t="shared" si="1"/>
        <v>0.3106328821</v>
      </c>
      <c r="M12" s="10">
        <f t="shared" si="1"/>
        <v>0.3182421939</v>
      </c>
      <c r="N12" s="10">
        <f t="shared" si="1"/>
        <v>0.3073995537</v>
      </c>
      <c r="O12" s="10">
        <f t="shared" si="1"/>
        <v>0.2921188215</v>
      </c>
    </row>
    <row r="13">
      <c r="C13" s="4">
        <v>15183.0</v>
      </c>
      <c r="D13" s="4">
        <v>5264.0</v>
      </c>
    </row>
    <row r="14">
      <c r="C14" s="4">
        <v>5225.0</v>
      </c>
      <c r="D14" s="4">
        <v>300.0</v>
      </c>
    </row>
    <row r="15">
      <c r="C15" s="4">
        <v>2386.0</v>
      </c>
      <c r="D15" s="4">
        <v>174.0</v>
      </c>
    </row>
    <row r="16">
      <c r="C16" s="4">
        <f t="shared" ref="C16:D16" si="2">SUM(C13:C15)</f>
        <v>22794</v>
      </c>
      <c r="D16" s="4">
        <f t="shared" si="2"/>
        <v>5738</v>
      </c>
    </row>
    <row r="18">
      <c r="C18" s="4">
        <v>18392.0</v>
      </c>
      <c r="D18" s="4">
        <v>8476.0</v>
      </c>
    </row>
    <row r="19">
      <c r="C19" s="4">
        <v>5322.0</v>
      </c>
      <c r="D19" s="4">
        <v>254.0</v>
      </c>
    </row>
    <row r="20">
      <c r="C20" s="4">
        <v>2485.0</v>
      </c>
      <c r="D20" s="4">
        <v>149.0</v>
      </c>
    </row>
    <row r="21">
      <c r="C21" s="4">
        <f t="shared" ref="C21:D21" si="3">SUM(C18:C20)</f>
        <v>26199</v>
      </c>
      <c r="D21" s="4">
        <f t="shared" si="3"/>
        <v>8879</v>
      </c>
    </row>
    <row r="23">
      <c r="C23" s="4">
        <v>20992.0</v>
      </c>
      <c r="D23" s="4">
        <v>9365.0</v>
      </c>
    </row>
    <row r="24">
      <c r="C24" s="4">
        <v>5764.0</v>
      </c>
      <c r="D24" s="4">
        <v>293.0</v>
      </c>
    </row>
    <row r="25">
      <c r="C25" s="4">
        <v>2680.0</v>
      </c>
      <c r="D25" s="4">
        <v>171.0</v>
      </c>
    </row>
    <row r="26">
      <c r="C26" s="4">
        <f t="shared" ref="C26:D26" si="4">SUM(C23:C25)</f>
        <v>29436</v>
      </c>
      <c r="D26" s="4">
        <f t="shared" si="4"/>
        <v>9829</v>
      </c>
    </row>
    <row r="28">
      <c r="C28" s="4">
        <v>22845.0</v>
      </c>
      <c r="D28" s="4">
        <v>10228.0</v>
      </c>
    </row>
    <row r="29">
      <c r="C29" s="4">
        <v>5853.0</v>
      </c>
      <c r="D29" s="4">
        <v>308.0</v>
      </c>
    </row>
    <row r="30">
      <c r="C30" s="4">
        <v>2761.0</v>
      </c>
      <c r="D30" s="4">
        <v>151.0</v>
      </c>
    </row>
    <row r="31">
      <c r="C31" s="4">
        <f t="shared" ref="C31:D31" si="5">SUM(C28:C30)</f>
        <v>31459</v>
      </c>
      <c r="D31" s="4">
        <f t="shared" si="5"/>
        <v>10687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19</v>
      </c>
      <c r="B1" s="4">
        <v>0.0</v>
      </c>
      <c r="C1" s="4">
        <v>1361.0</v>
      </c>
      <c r="D1" s="4">
        <v>690.0</v>
      </c>
      <c r="E1" s="4">
        <v>865.0</v>
      </c>
      <c r="F1" s="4">
        <v>868.0</v>
      </c>
      <c r="G1" s="4">
        <v>1412.0</v>
      </c>
      <c r="H1" s="4">
        <v>1400.0</v>
      </c>
      <c r="I1" s="4">
        <v>1641.0</v>
      </c>
      <c r="J1" s="4">
        <v>1799.0</v>
      </c>
      <c r="K1" s="4">
        <v>1904.0</v>
      </c>
      <c r="L1" s="4">
        <v>1974.0</v>
      </c>
      <c r="M1" s="4">
        <v>2393.0</v>
      </c>
    </row>
    <row r="2">
      <c r="A2" s="4" t="s">
        <v>27</v>
      </c>
      <c r="B2" s="4">
        <v>0.0</v>
      </c>
      <c r="C2" s="4">
        <v>74.0</v>
      </c>
      <c r="D2" s="4">
        <v>67.0</v>
      </c>
      <c r="E2" s="4">
        <v>93.0</v>
      </c>
      <c r="F2" s="4">
        <v>141.0</v>
      </c>
      <c r="G2" s="4">
        <v>168.0</v>
      </c>
      <c r="H2" s="4">
        <v>184.0</v>
      </c>
      <c r="I2" s="4">
        <v>228.0</v>
      </c>
      <c r="J2" s="4">
        <v>242.0</v>
      </c>
      <c r="K2" s="4">
        <v>484.0</v>
      </c>
      <c r="L2" s="4">
        <v>531.0</v>
      </c>
      <c r="M2" s="4">
        <v>678.0</v>
      </c>
    </row>
    <row r="3">
      <c r="A3" s="4"/>
      <c r="B3" s="4"/>
      <c r="C3" s="4"/>
      <c r="D3" s="4"/>
      <c r="E3" s="4"/>
    </row>
    <row r="4">
      <c r="A4" s="4" t="s">
        <v>19</v>
      </c>
      <c r="B4" s="4">
        <v>0.0</v>
      </c>
      <c r="C4" s="4">
        <v>865.0</v>
      </c>
      <c r="D4" s="4">
        <v>868.0</v>
      </c>
      <c r="E4" s="4">
        <v>1412.0</v>
      </c>
      <c r="F4" s="4">
        <v>1400.0</v>
      </c>
      <c r="G4" s="4">
        <v>1641.0</v>
      </c>
      <c r="H4" s="4">
        <v>1799.0</v>
      </c>
      <c r="I4" s="4">
        <v>1904.0</v>
      </c>
      <c r="J4" s="4">
        <v>1974.0</v>
      </c>
      <c r="K4" s="4">
        <v>2393.0</v>
      </c>
    </row>
    <row r="5">
      <c r="A5" s="4" t="s">
        <v>27</v>
      </c>
      <c r="B5" s="4">
        <v>0.0</v>
      </c>
      <c r="C5" s="4">
        <v>93.0</v>
      </c>
      <c r="D5" s="4">
        <v>141.0</v>
      </c>
      <c r="E5" s="4">
        <v>168.0</v>
      </c>
      <c r="F5" s="4">
        <v>184.0</v>
      </c>
      <c r="G5" s="4">
        <v>228.0</v>
      </c>
      <c r="H5" s="4">
        <v>242.0</v>
      </c>
      <c r="I5" s="4">
        <v>484.0</v>
      </c>
      <c r="J5" s="4">
        <v>531.0</v>
      </c>
      <c r="K5" s="4">
        <v>678.0</v>
      </c>
    </row>
    <row r="7">
      <c r="C7" s="10">
        <f t="shared" ref="C7:M7" si="1">C1/(sum(C1,C2))</f>
        <v>0.9484320557</v>
      </c>
      <c r="D7" s="10">
        <f t="shared" si="1"/>
        <v>0.9114927345</v>
      </c>
      <c r="E7" s="10">
        <f t="shared" si="1"/>
        <v>0.9029227557</v>
      </c>
      <c r="F7" s="10">
        <f t="shared" si="1"/>
        <v>0.8602576809</v>
      </c>
      <c r="G7" s="10">
        <f t="shared" si="1"/>
        <v>0.8936708861</v>
      </c>
      <c r="H7" s="10">
        <f t="shared" si="1"/>
        <v>0.8838383838</v>
      </c>
      <c r="I7" s="10">
        <f t="shared" si="1"/>
        <v>0.8780096308</v>
      </c>
      <c r="J7" s="10">
        <f t="shared" si="1"/>
        <v>0.8814306712</v>
      </c>
      <c r="K7" s="10">
        <f t="shared" si="1"/>
        <v>0.797319933</v>
      </c>
      <c r="L7" s="10">
        <f t="shared" si="1"/>
        <v>0.7880239521</v>
      </c>
      <c r="M7" s="10">
        <f t="shared" si="1"/>
        <v>0.7792250081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36</v>
      </c>
      <c r="B1" s="4">
        <v>10.0</v>
      </c>
      <c r="C1" s="4">
        <v>17.0</v>
      </c>
      <c r="D1" s="4">
        <v>22.0</v>
      </c>
      <c r="E1" s="4">
        <v>34.0</v>
      </c>
      <c r="F1" s="4">
        <v>40.0</v>
      </c>
      <c r="G1" s="4">
        <v>41.0</v>
      </c>
      <c r="H1" s="4">
        <v>44.0</v>
      </c>
      <c r="I1" s="4">
        <v>43.0</v>
      </c>
    </row>
    <row r="2">
      <c r="A2" s="4" t="s">
        <v>16</v>
      </c>
      <c r="B2" s="4">
        <v>5.0</v>
      </c>
      <c r="C2" s="4">
        <v>6.0</v>
      </c>
      <c r="D2" s="4">
        <v>10.0</v>
      </c>
      <c r="E2" s="4">
        <v>11.0</v>
      </c>
      <c r="F2" s="4">
        <v>49.0</v>
      </c>
      <c r="G2" s="4">
        <v>53.0</v>
      </c>
      <c r="H2" s="4">
        <v>69.0</v>
      </c>
      <c r="I2" s="4">
        <v>71.0</v>
      </c>
    </row>
    <row r="3">
      <c r="A3" s="4" t="s">
        <v>23</v>
      </c>
      <c r="B3" s="4">
        <v>1.0</v>
      </c>
      <c r="C3" s="4">
        <v>69.0</v>
      </c>
      <c r="D3" s="4">
        <v>73.0</v>
      </c>
      <c r="E3" s="4">
        <v>74.0</v>
      </c>
      <c r="F3" s="4">
        <v>78.0</v>
      </c>
      <c r="G3" s="4">
        <v>78.0</v>
      </c>
      <c r="H3" s="4">
        <v>75.0</v>
      </c>
      <c r="I3" s="4">
        <v>76.0</v>
      </c>
    </row>
    <row r="4">
      <c r="A4" s="4" t="s">
        <v>19</v>
      </c>
      <c r="B4" s="4">
        <v>5.0</v>
      </c>
      <c r="C4" s="4">
        <v>2.0</v>
      </c>
      <c r="D4" s="4">
        <v>2.0</v>
      </c>
      <c r="E4" s="4">
        <v>2.0</v>
      </c>
      <c r="F4" s="4">
        <v>2.0</v>
      </c>
      <c r="G4" s="4">
        <v>5.0</v>
      </c>
      <c r="H4" s="4">
        <v>4.0</v>
      </c>
      <c r="I4" s="4">
        <v>3.0</v>
      </c>
    </row>
    <row r="5">
      <c r="A5" s="12" t="s">
        <v>1</v>
      </c>
      <c r="B5" s="7">
        <f t="shared" ref="B5:I5" si="1">sum(B3:B4)</f>
        <v>6</v>
      </c>
      <c r="C5" s="7">
        <f t="shared" si="1"/>
        <v>71</v>
      </c>
      <c r="D5" s="7">
        <f t="shared" si="1"/>
        <v>75</v>
      </c>
      <c r="E5" s="7">
        <f t="shared" si="1"/>
        <v>76</v>
      </c>
      <c r="F5" s="7">
        <f t="shared" si="1"/>
        <v>80</v>
      </c>
      <c r="G5" s="7">
        <f t="shared" si="1"/>
        <v>83</v>
      </c>
      <c r="H5" s="7">
        <f t="shared" si="1"/>
        <v>79</v>
      </c>
      <c r="I5" s="7">
        <f t="shared" si="1"/>
        <v>79</v>
      </c>
    </row>
    <row r="8" hidden="1">
      <c r="A8" s="4" t="s">
        <v>36</v>
      </c>
      <c r="B8" s="4">
        <v>499.0</v>
      </c>
      <c r="C8" s="4">
        <v>688.0</v>
      </c>
      <c r="D8" s="4">
        <v>1020.0</v>
      </c>
      <c r="E8" s="4">
        <v>1257.0</v>
      </c>
      <c r="F8" s="4">
        <v>1483.0</v>
      </c>
      <c r="G8" s="4">
        <v>1423.0</v>
      </c>
      <c r="H8" s="4">
        <v>1938.0</v>
      </c>
      <c r="I8" s="4">
        <v>1972.0</v>
      </c>
    </row>
    <row r="9">
      <c r="A9" s="4" t="s">
        <v>16</v>
      </c>
      <c r="B9" s="4">
        <v>365.0</v>
      </c>
      <c r="C9" s="4">
        <v>388.0</v>
      </c>
      <c r="D9" s="4">
        <v>468.0</v>
      </c>
      <c r="E9" s="4">
        <v>355.0</v>
      </c>
      <c r="F9" s="4">
        <v>1629.0</v>
      </c>
      <c r="G9" s="4">
        <v>1637.0</v>
      </c>
      <c r="H9" s="4">
        <v>2576.0</v>
      </c>
      <c r="I9" s="4">
        <v>2624.0</v>
      </c>
    </row>
    <row r="10">
      <c r="A10" s="4" t="s">
        <v>23</v>
      </c>
      <c r="B10" s="4">
        <v>228.0</v>
      </c>
      <c r="C10" s="4">
        <v>4252.0</v>
      </c>
      <c r="D10" s="4">
        <v>4490.0</v>
      </c>
      <c r="E10" s="4">
        <v>4694.0</v>
      </c>
      <c r="F10" s="4">
        <v>4949.0</v>
      </c>
      <c r="G10" s="4">
        <v>5160.0</v>
      </c>
      <c r="H10" s="4">
        <v>5022.0</v>
      </c>
      <c r="I10" s="4">
        <v>5274.0</v>
      </c>
    </row>
    <row r="11">
      <c r="A11" s="4" t="s">
        <v>19</v>
      </c>
      <c r="B11" s="4">
        <v>1051.0</v>
      </c>
      <c r="C11" s="4">
        <v>219.0</v>
      </c>
      <c r="D11" s="4">
        <v>219.0</v>
      </c>
      <c r="E11" s="4">
        <v>219.0</v>
      </c>
      <c r="F11" s="4">
        <v>1070.0</v>
      </c>
      <c r="G11" s="4">
        <v>1070.0</v>
      </c>
      <c r="H11" s="4">
        <v>1053.0</v>
      </c>
      <c r="I11" s="4">
        <v>851.0</v>
      </c>
    </row>
    <row r="12">
      <c r="A12" s="12" t="s">
        <v>1</v>
      </c>
      <c r="B12" s="7">
        <f t="shared" ref="B12:I12" si="2">sum(B10:B11)</f>
        <v>1279</v>
      </c>
      <c r="C12" s="7">
        <f t="shared" si="2"/>
        <v>4471</v>
      </c>
      <c r="D12" s="7">
        <f t="shared" si="2"/>
        <v>4709</v>
      </c>
      <c r="E12" s="7">
        <f t="shared" si="2"/>
        <v>4913</v>
      </c>
      <c r="F12" s="7">
        <f t="shared" si="2"/>
        <v>6019</v>
      </c>
      <c r="G12" s="7">
        <f t="shared" si="2"/>
        <v>6230</v>
      </c>
      <c r="H12" s="7">
        <f t="shared" si="2"/>
        <v>6075</v>
      </c>
      <c r="I12" s="7">
        <f t="shared" si="2"/>
        <v>6125</v>
      </c>
    </row>
    <row r="14">
      <c r="B14" s="10">
        <f t="shared" ref="B14:I14" si="3">B12/(sum(B12,B9))</f>
        <v>0.7779805353</v>
      </c>
      <c r="C14" s="10">
        <f t="shared" si="3"/>
        <v>0.9201481786</v>
      </c>
      <c r="D14" s="10">
        <f t="shared" si="3"/>
        <v>0.9096001545</v>
      </c>
      <c r="E14" s="10">
        <f t="shared" si="3"/>
        <v>0.932611997</v>
      </c>
      <c r="F14" s="10">
        <f t="shared" si="3"/>
        <v>0.7870031381</v>
      </c>
      <c r="G14" s="10">
        <f t="shared" si="3"/>
        <v>0.7919155968</v>
      </c>
      <c r="H14" s="10">
        <f t="shared" si="3"/>
        <v>0.702230956</v>
      </c>
      <c r="I14" s="10">
        <f t="shared" si="3"/>
        <v>0.7000800091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28</v>
      </c>
      <c r="B1" s="4">
        <v>119.0</v>
      </c>
      <c r="C1" s="4">
        <v>142.0</v>
      </c>
      <c r="D1" s="4">
        <v>159.0</v>
      </c>
      <c r="E1" s="4">
        <v>172.0</v>
      </c>
      <c r="F1" s="4">
        <v>182.0</v>
      </c>
      <c r="G1" s="4">
        <v>196.0</v>
      </c>
      <c r="H1" s="4">
        <v>200.0</v>
      </c>
    </row>
    <row r="2">
      <c r="A2" s="4" t="s">
        <v>23</v>
      </c>
      <c r="B2" s="4">
        <v>106.0</v>
      </c>
      <c r="C2" s="4">
        <v>106.0</v>
      </c>
      <c r="D2" s="4">
        <v>107.0</v>
      </c>
      <c r="E2" s="4">
        <v>109.0</v>
      </c>
      <c r="F2" s="4">
        <v>112.0</v>
      </c>
      <c r="G2" s="4">
        <v>114.0</v>
      </c>
      <c r="H2" s="4">
        <v>118.0</v>
      </c>
    </row>
    <row r="6">
      <c r="A6" s="4" t="s">
        <v>28</v>
      </c>
      <c r="B6" s="4">
        <v>6691.0</v>
      </c>
      <c r="C6" s="4">
        <v>7336.0</v>
      </c>
      <c r="D6" s="4">
        <v>8024.0</v>
      </c>
      <c r="E6" s="4">
        <v>8859.0</v>
      </c>
      <c r="F6" s="4">
        <v>9368.0</v>
      </c>
      <c r="G6" s="4">
        <v>10028.0</v>
      </c>
      <c r="H6" s="4">
        <v>10294.0</v>
      </c>
    </row>
    <row r="7">
      <c r="A7" s="4" t="s">
        <v>23</v>
      </c>
      <c r="B7" s="4">
        <v>6066.0</v>
      </c>
      <c r="C7" s="4">
        <v>6166.0</v>
      </c>
      <c r="D7" s="4">
        <v>6356.0</v>
      </c>
      <c r="E7" s="4">
        <v>6570.0</v>
      </c>
      <c r="F7" s="4">
        <v>6766.0</v>
      </c>
      <c r="G7" s="4">
        <v>7106.0</v>
      </c>
      <c r="H7" s="4">
        <v>7361.0</v>
      </c>
    </row>
    <row r="9">
      <c r="B9" s="10">
        <f t="shared" ref="B9:H9" si="1">B7/(sum(B6,B7))</f>
        <v>0.4755036451</v>
      </c>
      <c r="C9" s="10">
        <f t="shared" si="1"/>
        <v>0.4566730855</v>
      </c>
      <c r="D9" s="10">
        <f t="shared" si="1"/>
        <v>0.4420027816</v>
      </c>
      <c r="E9" s="10">
        <f t="shared" si="1"/>
        <v>0.425821505</v>
      </c>
      <c r="F9" s="10">
        <f t="shared" si="1"/>
        <v>0.4193628362</v>
      </c>
      <c r="G9" s="10">
        <f t="shared" si="1"/>
        <v>0.4147309443</v>
      </c>
      <c r="H9" s="10">
        <f t="shared" si="1"/>
        <v>0.4169357123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16</v>
      </c>
      <c r="B1" s="4">
        <v>4.0</v>
      </c>
      <c r="C1" s="4">
        <v>5.0</v>
      </c>
      <c r="D1" s="4">
        <v>6.0</v>
      </c>
      <c r="E1" s="4">
        <v>6.0</v>
      </c>
      <c r="F1" s="4">
        <v>6.0</v>
      </c>
      <c r="G1" s="4">
        <v>8.0</v>
      </c>
      <c r="H1" s="4">
        <v>30.0</v>
      </c>
    </row>
    <row r="2">
      <c r="A2" s="4" t="s">
        <v>19</v>
      </c>
      <c r="B2" s="4">
        <v>1.0</v>
      </c>
      <c r="C2" s="4">
        <v>2.0</v>
      </c>
      <c r="D2" s="4">
        <v>3.0</v>
      </c>
      <c r="E2" s="4">
        <v>6.0</v>
      </c>
      <c r="F2" s="4">
        <v>6.0</v>
      </c>
      <c r="G2" s="4">
        <v>6.0</v>
      </c>
      <c r="H2" s="4">
        <v>4.0</v>
      </c>
    </row>
    <row r="4">
      <c r="A4" s="1" t="s">
        <v>16</v>
      </c>
      <c r="B4" s="2">
        <v>329.0</v>
      </c>
      <c r="C4" s="2">
        <v>947.0</v>
      </c>
      <c r="D4" s="2">
        <v>1014.0</v>
      </c>
      <c r="E4" s="2">
        <v>1458.0</v>
      </c>
      <c r="F4" s="2">
        <v>1798.0</v>
      </c>
      <c r="G4" s="2">
        <v>1961.0</v>
      </c>
      <c r="H4" s="2">
        <v>2072.0</v>
      </c>
    </row>
    <row r="5">
      <c r="A5" s="1" t="s">
        <v>19</v>
      </c>
      <c r="B5" s="2">
        <v>4.0</v>
      </c>
      <c r="C5" s="2">
        <v>204.0</v>
      </c>
      <c r="D5" s="2">
        <v>507.0</v>
      </c>
      <c r="E5" s="2">
        <v>925.0</v>
      </c>
      <c r="F5" s="2">
        <v>904.0</v>
      </c>
      <c r="G5" s="2">
        <v>979.0</v>
      </c>
      <c r="H5" s="2">
        <v>601.0</v>
      </c>
    </row>
    <row r="7">
      <c r="B7" s="10">
        <f t="shared" ref="B7:H7" si="1">B5/(sum(B4,B5))</f>
        <v>0.01201201201</v>
      </c>
      <c r="C7" s="10">
        <f t="shared" si="1"/>
        <v>0.1772371851</v>
      </c>
      <c r="D7" s="10">
        <f t="shared" si="1"/>
        <v>0.3333333333</v>
      </c>
      <c r="E7" s="10">
        <f t="shared" si="1"/>
        <v>0.3881661771</v>
      </c>
      <c r="F7" s="10">
        <f t="shared" si="1"/>
        <v>0.3345669874</v>
      </c>
      <c r="G7" s="10">
        <f t="shared" si="1"/>
        <v>0.3329931973</v>
      </c>
      <c r="H7" s="10">
        <f t="shared" si="1"/>
        <v>0.2248410026</v>
      </c>
    </row>
    <row r="10">
      <c r="D10" s="1"/>
      <c r="E10" s="2"/>
      <c r="F10" s="2"/>
      <c r="G10" s="2"/>
      <c r="H10" s="2"/>
      <c r="I10" s="2"/>
      <c r="J10" s="2"/>
      <c r="K10" s="2"/>
    </row>
    <row r="11">
      <c r="D11" s="1"/>
      <c r="E11" s="2"/>
      <c r="F11" s="2"/>
      <c r="G11" s="2"/>
      <c r="H11" s="2"/>
      <c r="I11" s="2"/>
      <c r="J11" s="2"/>
      <c r="K11" s="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37</v>
      </c>
      <c r="B1" s="4">
        <v>3537.0</v>
      </c>
      <c r="C1" s="4">
        <v>3608.0</v>
      </c>
      <c r="D1" s="4">
        <v>3782.0</v>
      </c>
      <c r="E1" s="4">
        <v>3950.0</v>
      </c>
      <c r="F1" s="4">
        <v>4111.0</v>
      </c>
      <c r="G1" s="4">
        <v>4571.0</v>
      </c>
      <c r="H1" s="4">
        <v>4613.0</v>
      </c>
      <c r="I1" s="4">
        <v>5573.0</v>
      </c>
      <c r="J1" s="4">
        <v>6595.0</v>
      </c>
      <c r="K1" s="4">
        <v>6735.0</v>
      </c>
    </row>
    <row r="2">
      <c r="A2" s="4" t="s">
        <v>23</v>
      </c>
      <c r="B2" s="4">
        <v>1408.0</v>
      </c>
      <c r="C2" s="4">
        <v>1852.0</v>
      </c>
      <c r="D2" s="4">
        <v>1916.0</v>
      </c>
      <c r="E2" s="4">
        <v>1917.0</v>
      </c>
      <c r="F2" s="4">
        <v>1908.0</v>
      </c>
      <c r="G2" s="4">
        <v>1948.0</v>
      </c>
      <c r="H2" s="4">
        <v>1996.0</v>
      </c>
      <c r="I2" s="4">
        <v>2001.0</v>
      </c>
      <c r="J2" s="4">
        <v>2275.0</v>
      </c>
      <c r="K2" s="4">
        <v>2292.0</v>
      </c>
    </row>
    <row r="3">
      <c r="A3" s="4" t="s">
        <v>16</v>
      </c>
      <c r="B3" s="4">
        <v>655.0</v>
      </c>
      <c r="C3" s="4">
        <v>1410.0</v>
      </c>
      <c r="D3" s="4">
        <v>1704.0</v>
      </c>
      <c r="E3" s="4">
        <v>1749.0</v>
      </c>
      <c r="F3" s="4">
        <v>1745.0</v>
      </c>
      <c r="G3" s="4">
        <v>1840.0</v>
      </c>
      <c r="H3" s="4">
        <v>2141.0</v>
      </c>
      <c r="I3" s="4">
        <v>2192.0</v>
      </c>
      <c r="J3" s="4">
        <v>2553.0</v>
      </c>
      <c r="K3" s="4">
        <v>2709.0</v>
      </c>
    </row>
    <row r="4">
      <c r="L4" s="7">
        <f>sum(K1,K3)</f>
        <v>9444</v>
      </c>
    </row>
    <row r="6">
      <c r="M6" s="7">
        <f>sum(K8,K10)</f>
        <v>174</v>
      </c>
    </row>
    <row r="8">
      <c r="A8" s="4" t="s">
        <v>37</v>
      </c>
      <c r="B8" s="4">
        <v>98.0</v>
      </c>
      <c r="C8" s="4">
        <v>97.0</v>
      </c>
      <c r="D8" s="4">
        <v>99.0</v>
      </c>
      <c r="E8" s="4">
        <v>98.0</v>
      </c>
      <c r="F8" s="4">
        <v>100.0</v>
      </c>
      <c r="G8" s="4">
        <v>111.0</v>
      </c>
      <c r="H8" s="4">
        <v>112.0</v>
      </c>
      <c r="I8" s="4">
        <v>132.0</v>
      </c>
      <c r="J8" s="4">
        <v>147.0</v>
      </c>
      <c r="K8" s="4">
        <v>149.0</v>
      </c>
    </row>
    <row r="9">
      <c r="A9" s="4" t="s">
        <v>23</v>
      </c>
      <c r="B9" s="4">
        <v>9.0</v>
      </c>
      <c r="C9" s="4">
        <v>15.0</v>
      </c>
      <c r="D9" s="4">
        <v>17.0</v>
      </c>
      <c r="E9" s="4">
        <v>17.0</v>
      </c>
      <c r="F9" s="4">
        <v>17.0</v>
      </c>
      <c r="G9" s="4">
        <v>17.0</v>
      </c>
      <c r="H9" s="4">
        <v>17.0</v>
      </c>
      <c r="I9" s="4">
        <v>22.0</v>
      </c>
      <c r="J9" s="4">
        <v>25.0</v>
      </c>
      <c r="K9" s="4">
        <v>25.0</v>
      </c>
    </row>
    <row r="10">
      <c r="A10" s="4" t="s">
        <v>16</v>
      </c>
      <c r="B10" s="4">
        <v>21.0</v>
      </c>
      <c r="C10" s="4">
        <v>22.0</v>
      </c>
      <c r="D10" s="4">
        <v>24.0</v>
      </c>
      <c r="E10" s="4">
        <v>24.0</v>
      </c>
      <c r="F10" s="4">
        <v>24.0</v>
      </c>
      <c r="G10" s="4">
        <v>24.0</v>
      </c>
      <c r="H10" s="4">
        <v>22.0</v>
      </c>
      <c r="I10" s="4">
        <v>23.0</v>
      </c>
      <c r="J10" s="4">
        <v>25.0</v>
      </c>
      <c r="K10" s="4">
        <v>25.0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16</v>
      </c>
      <c r="B1" s="2">
        <v>133.0</v>
      </c>
      <c r="C1" s="2">
        <v>170.0</v>
      </c>
      <c r="D1" s="2">
        <v>170.0</v>
      </c>
      <c r="E1" s="2">
        <v>170.0</v>
      </c>
      <c r="F1" s="2">
        <v>171.0</v>
      </c>
      <c r="G1" s="2">
        <v>174.0</v>
      </c>
      <c r="H1" s="2">
        <v>174.0</v>
      </c>
      <c r="I1" s="2">
        <v>188.0</v>
      </c>
    </row>
    <row r="2">
      <c r="A2" s="1" t="s">
        <v>38</v>
      </c>
      <c r="B2" s="2">
        <v>26.0</v>
      </c>
      <c r="C2" s="2">
        <v>31.0</v>
      </c>
      <c r="D2" s="2">
        <v>31.0</v>
      </c>
      <c r="E2" s="2">
        <v>31.0</v>
      </c>
      <c r="F2" s="2">
        <v>30.0</v>
      </c>
      <c r="G2" s="2">
        <v>26.0</v>
      </c>
      <c r="H2" s="2">
        <v>26.0</v>
      </c>
      <c r="I2" s="2">
        <v>26.0</v>
      </c>
    </row>
    <row r="3">
      <c r="A3" s="14" t="s">
        <v>39</v>
      </c>
      <c r="B3" s="2">
        <f t="shared" ref="B3:I3" si="1">sum(B1:B2)</f>
        <v>159</v>
      </c>
      <c r="C3" s="2">
        <f t="shared" si="1"/>
        <v>201</v>
      </c>
      <c r="D3" s="2">
        <f t="shared" si="1"/>
        <v>201</v>
      </c>
      <c r="E3" s="2">
        <f t="shared" si="1"/>
        <v>201</v>
      </c>
      <c r="F3" s="2">
        <f t="shared" si="1"/>
        <v>201</v>
      </c>
      <c r="G3" s="2">
        <f t="shared" si="1"/>
        <v>200</v>
      </c>
      <c r="H3" s="2">
        <f t="shared" si="1"/>
        <v>200</v>
      </c>
      <c r="I3" s="2">
        <f t="shared" si="1"/>
        <v>214</v>
      </c>
    </row>
    <row r="4">
      <c r="A4" s="1" t="s">
        <v>18</v>
      </c>
      <c r="B4" s="2">
        <v>80.0</v>
      </c>
      <c r="C4" s="2">
        <v>145.0</v>
      </c>
      <c r="D4" s="2">
        <v>176.0</v>
      </c>
      <c r="E4" s="2">
        <v>196.0</v>
      </c>
      <c r="F4" s="2">
        <v>196.0</v>
      </c>
      <c r="G4" s="2">
        <v>196.0</v>
      </c>
      <c r="H4" s="2">
        <v>197.0</v>
      </c>
      <c r="I4" s="2">
        <v>199.0</v>
      </c>
    </row>
    <row r="6">
      <c r="A6" s="4" t="s">
        <v>16</v>
      </c>
      <c r="B6" s="4">
        <v>30664.0</v>
      </c>
      <c r="C6" s="4">
        <v>34293.0</v>
      </c>
      <c r="D6" s="4">
        <v>34376.0</v>
      </c>
      <c r="E6" s="4">
        <v>34378.0</v>
      </c>
      <c r="F6" s="4">
        <v>35606.0</v>
      </c>
      <c r="G6" s="4">
        <v>36203.0</v>
      </c>
      <c r="H6" s="4">
        <v>46057.0</v>
      </c>
      <c r="I6" s="4">
        <v>47534.0</v>
      </c>
    </row>
    <row r="7">
      <c r="A7" s="4" t="s">
        <v>38</v>
      </c>
      <c r="B7" s="4">
        <v>1937.0</v>
      </c>
      <c r="C7" s="4">
        <v>2149.0</v>
      </c>
      <c r="D7" s="4">
        <v>2151.0</v>
      </c>
      <c r="E7" s="4">
        <v>2151.0</v>
      </c>
      <c r="F7" s="4">
        <v>2187.0</v>
      </c>
      <c r="G7" s="4">
        <v>2004.0</v>
      </c>
      <c r="H7" s="4">
        <v>2021.0</v>
      </c>
      <c r="I7" s="4">
        <v>2025.0</v>
      </c>
    </row>
    <row r="8">
      <c r="A8" s="14" t="s">
        <v>39</v>
      </c>
      <c r="B8" s="2">
        <f t="shared" ref="B8:I8" si="2">sum(B6:B7)</f>
        <v>32601</v>
      </c>
      <c r="C8" s="2">
        <f t="shared" si="2"/>
        <v>36442</v>
      </c>
      <c r="D8" s="2">
        <f t="shared" si="2"/>
        <v>36527</v>
      </c>
      <c r="E8" s="2">
        <f t="shared" si="2"/>
        <v>36529</v>
      </c>
      <c r="F8" s="2">
        <f t="shared" si="2"/>
        <v>37793</v>
      </c>
      <c r="G8" s="2">
        <f t="shared" si="2"/>
        <v>38207</v>
      </c>
      <c r="H8" s="2">
        <f t="shared" si="2"/>
        <v>48078</v>
      </c>
      <c r="I8" s="2">
        <f t="shared" si="2"/>
        <v>49559</v>
      </c>
    </row>
    <row r="9">
      <c r="A9" s="4" t="s">
        <v>18</v>
      </c>
      <c r="B9" s="4">
        <v>4471.0</v>
      </c>
      <c r="C9" s="4">
        <v>7076.0</v>
      </c>
      <c r="D9" s="4">
        <v>9736.0</v>
      </c>
      <c r="E9" s="4">
        <v>10788.0</v>
      </c>
      <c r="F9" s="4">
        <v>10786.0</v>
      </c>
      <c r="G9" s="4">
        <v>10786.0</v>
      </c>
      <c r="H9" s="4">
        <v>11027.0</v>
      </c>
      <c r="I9" s="4">
        <v>11194.0</v>
      </c>
    </row>
  </sheetData>
  <drawing r:id="rId1"/>
</worksheet>
</file>