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Seção 8\"/>
    </mc:Choice>
  </mc:AlternateContent>
  <xr:revisionPtr revIDLastSave="0" documentId="13_ncr:1_{A11F08C7-8FBF-4C91-A2B2-71587F6326A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7" i="2"/>
  <c r="D8" i="2"/>
  <c r="D9" i="2"/>
  <c r="D10" i="2"/>
  <c r="C8" i="2"/>
  <c r="C9" i="2"/>
  <c r="C10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<sst xmlns="http://schemas.openxmlformats.org/spreadsheetml/2006/main" count="8031" uniqueCount="24">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</sst>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987</c:v>
                </c:pt>
                <c:pt idx="1">
                  <c:v>995</c:v>
                </c:pt>
                <c:pt idx="2">
                  <c:v>979</c:v>
                </c:pt>
                <c:pt idx="3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10575</c:v>
                </c:pt>
                <c:pt idx="1">
                  <c:v>10026</c:v>
                </c:pt>
                <c:pt idx="2">
                  <c:v>10242</c:v>
                </c:pt>
                <c:pt idx="3">
                  <c:v>10911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FDE67-F2FF-4867-A785-F2B19491CFCE}" name="TBBase" displayName="TBBase" ref="A1:G2001" totalsRowShown="0">
  <autoFilter ref="A1:G2001" xr:uid="{453FDE67-F2FF-4867-A785-F2B19491CFCE}"/>
  <tableColumns count="7">
    <tableColumn id="1" xr3:uid="{C1732B54-88D9-4BF7-96C9-FF7262923393}" name="DATA" dataDxfId="2"/>
    <tableColumn id="2" xr3:uid="{8CB88AC5-B133-4307-8D52-C5E6871A70E7}" name="LOJA"/>
    <tableColumn id="3" xr3:uid="{FDB83AE6-179C-4FE0-8A05-7702D51FE59F}" name="CATEGORIA"/>
    <tableColumn id="4" xr3:uid="{FF3B4C84-07ED-443C-9830-E3FE2ABA7F9D}" name="GÊNERO"/>
    <tableColumn id="5" xr3:uid="{E7810A64-7DB6-4E34-AEB3-EB4F082EBBFD}" name="VOLUME" dataDxfId="1"/>
    <tableColumn id="6" xr3:uid="{055FCA9A-7CE2-4F80-BF48-D3667EF7061C}" name="VALOR" dataDxfId="0"/>
    <tableColumn id="7" xr3:uid="{9F598796-22C3-4F1A-A3E5-A4370F14163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activeCell="E1" sqref="E1:E1048576"/>
    </sheetView>
  </sheetViews>
  <sheetFormatPr defaultRowHeight="14.4" x14ac:dyDescent="0.3"/>
  <cols>
    <col min="1" max="1" width="10.5546875" style="3" bestFit="1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4" customWidth="1"/>
    <col min="6" max="6" width="15.6640625" style="2" customWidth="1"/>
    <col min="7" max="7" width="24" style="1" customWidth="1"/>
    <col min="8" max="8" width="29" style="5" customWidth="1"/>
    <col min="9" max="9" width="27.5546875" bestFit="1" customWidth="1"/>
  </cols>
  <sheetData>
    <row r="1" spans="1:7" x14ac:dyDescent="0.3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3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workbookViewId="0">
      <selection activeCell="E30" sqref="E30"/>
    </sheetView>
  </sheetViews>
  <sheetFormatPr defaultColWidth="0" defaultRowHeight="14.4" x14ac:dyDescent="0.3"/>
  <cols>
    <col min="1" max="1" width="5.6640625" style="13" customWidth="1"/>
    <col min="2" max="13" width="14.6640625" style="13" customWidth="1"/>
    <col min="14" max="14" width="5.6640625" style="13" customWidth="1"/>
    <col min="15" max="16384" width="5.6640625" style="13" hidden="1"/>
  </cols>
  <sheetData>
    <row r="1" spans="2:13" ht="39.9" customHeight="1" x14ac:dyDescent="0.3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3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3">
      <c r="B4" s="13" t="s">
        <v>22</v>
      </c>
      <c r="C4" s="14"/>
    </row>
    <row r="6" spans="2:13" x14ac:dyDescent="0.3">
      <c r="B6" s="15" t="s">
        <v>1</v>
      </c>
      <c r="C6" s="16" t="s">
        <v>3</v>
      </c>
      <c r="D6" s="16" t="s">
        <v>4</v>
      </c>
    </row>
    <row r="7" spans="2:13" x14ac:dyDescent="0.3">
      <c r="B7" s="17" t="s">
        <v>8</v>
      </c>
      <c r="C7" s="19">
        <f>SUMIF(TBBase[LOJA],B7,TBBase[VOLUME])</f>
        <v>7558</v>
      </c>
      <c r="D7" s="25">
        <f>SUMIF(TBBase[LOJA],B7,TBBase[VALOR])</f>
        <v>77069</v>
      </c>
    </row>
    <row r="8" spans="2:13" x14ac:dyDescent="0.3">
      <c r="B8" s="13" t="s">
        <v>7</v>
      </c>
      <c r="C8" s="20">
        <f>SUMIF(TBBase[LOJA],B8,TBBase[VOLUME])</f>
        <v>8494</v>
      </c>
      <c r="D8" s="25">
        <f>SUMIF(TBBase[LOJA],B8,TBBase[VALOR])</f>
        <v>84906</v>
      </c>
    </row>
    <row r="9" spans="2:13" x14ac:dyDescent="0.3">
      <c r="B9" s="13" t="s">
        <v>5</v>
      </c>
      <c r="C9" s="20">
        <f>SUMIF(TBBase[LOJA],B9,TBBase[VOLUME])</f>
        <v>7837</v>
      </c>
      <c r="D9" s="25">
        <f>SUMIF(TBBase[LOJA],B9,TBBase[VALOR])</f>
        <v>81247</v>
      </c>
    </row>
    <row r="10" spans="2:13" x14ac:dyDescent="0.3">
      <c r="B10" s="18" t="s">
        <v>6</v>
      </c>
      <c r="C10" s="21">
        <f>SUMIF(TBBase[LOJA],B10,TBBase[VOLUME])</f>
        <v>7515</v>
      </c>
      <c r="D10" s="26">
        <f>SUMIF(TBBase[LOJA],B10,TBBase[VALOR])</f>
        <v>77743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C12" sqref="C12"/>
    </sheetView>
  </sheetViews>
  <sheetFormatPr defaultColWidth="0" defaultRowHeight="14.4" x14ac:dyDescent="0.3"/>
  <cols>
    <col min="1" max="1" width="5.6640625" style="13" customWidth="1"/>
    <col min="2" max="13" width="14.6640625" style="13" customWidth="1"/>
    <col min="14" max="14" width="5.6640625" style="13" customWidth="1"/>
    <col min="15" max="16384" width="5.6640625" style="13" hidden="1"/>
  </cols>
  <sheetData>
    <row r="1" spans="2:13" ht="39.9" customHeight="1" x14ac:dyDescent="0.3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3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3">
      <c r="B4" s="13" t="s">
        <v>23</v>
      </c>
      <c r="C4" s="14"/>
    </row>
    <row r="6" spans="2:13" x14ac:dyDescent="0.3">
      <c r="B6" s="15" t="s">
        <v>1</v>
      </c>
      <c r="C6" s="16" t="s">
        <v>3</v>
      </c>
      <c r="D6" s="16" t="s">
        <v>4</v>
      </c>
    </row>
    <row r="7" spans="2:13" x14ac:dyDescent="0.3">
      <c r="B7" s="17" t="s">
        <v>8</v>
      </c>
      <c r="C7" s="19">
        <f>SUMIFS(TBBase[VOLUME],TBBase[LOJA],B7,TBBase[CATEGORIA],$C$12,TBBase[GÊNERO],$C$13)</f>
        <v>987</v>
      </c>
      <c r="D7" s="24">
        <f>SUMIFS(TBBase[VALOR],TBBase[LOJA],B7,TBBase[CATEGORIA],$C$12,TBBase[GÊNERO],$C$13)</f>
        <v>10575</v>
      </c>
    </row>
    <row r="8" spans="2:13" x14ac:dyDescent="0.3">
      <c r="B8" s="13" t="s">
        <v>7</v>
      </c>
      <c r="C8" s="20">
        <f>SUMIFS(TBBase[VOLUME],TBBase[LOJA],B8,TBBase[CATEGORIA],$C$12,TBBase[GÊNERO],$C$13)</f>
        <v>995</v>
      </c>
      <c r="D8" s="25">
        <f>SUMIFS(TBBase[VALOR],TBBase[LOJA],B8,TBBase[CATEGORIA],$C$12,TBBase[GÊNERO],$C$13)</f>
        <v>10026</v>
      </c>
    </row>
    <row r="9" spans="2:13" x14ac:dyDescent="0.3">
      <c r="B9" s="13" t="s">
        <v>5</v>
      </c>
      <c r="C9" s="20">
        <f>SUMIFS(TBBase[VOLUME],TBBase[LOJA],B9,TBBase[CATEGORIA],$C$12,TBBase[GÊNERO],$C$13)</f>
        <v>979</v>
      </c>
      <c r="D9" s="25">
        <f>SUMIFS(TBBase[VALOR],TBBase[LOJA],B9,TBBase[CATEGORIA],$C$12,TBBase[GÊNERO],$C$13)</f>
        <v>10242</v>
      </c>
    </row>
    <row r="10" spans="2:13" x14ac:dyDescent="0.3">
      <c r="B10" s="18" t="s">
        <v>6</v>
      </c>
      <c r="C10" s="21">
        <f>SUMIFS(TBBase[VOLUME],TBBase[LOJA],B10,TBBase[CATEGORIA],$C$12,TBBase[GÊNERO],$C$13)</f>
        <v>1065</v>
      </c>
      <c r="D10" s="26">
        <f>SUMIFS(TBBase[VALOR],TBBase[LOJA],B10,TBBase[CATEGORIA],$C$12,TBBase[GÊNERO],$C$13)</f>
        <v>10911</v>
      </c>
    </row>
    <row r="11" spans="2:13" x14ac:dyDescent="0.3">
      <c r="C11" s="27"/>
      <c r="D11" s="27"/>
    </row>
    <row r="12" spans="2:13" x14ac:dyDescent="0.3">
      <c r="B12" s="17" t="s">
        <v>9</v>
      </c>
      <c r="C12" s="22" t="s">
        <v>11</v>
      </c>
      <c r="D12" s="22"/>
    </row>
    <row r="13" spans="2:13" x14ac:dyDescent="0.3">
      <c r="B13" s="18" t="s">
        <v>14</v>
      </c>
      <c r="C13" s="23" t="s">
        <v>16</v>
      </c>
      <c r="D13" s="23"/>
    </row>
    <row r="15" spans="2:13" x14ac:dyDescent="0.3">
      <c r="C15"/>
    </row>
    <row r="16" spans="2:13" x14ac:dyDescent="0.3">
      <c r="C16"/>
    </row>
    <row r="17" spans="3:3" x14ac:dyDescent="0.3">
      <c r="C17"/>
    </row>
    <row r="18" spans="3:3" x14ac:dyDescent="0.3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24387042-F6D2-4DE7-A781-4C9800D5ACCC}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cp:lastPrinted>2018-11-19T03:02:24Z</cp:lastPrinted>
  <dcterms:created xsi:type="dcterms:W3CDTF">2018-11-07T11:16:17Z</dcterms:created>
  <dcterms:modified xsi:type="dcterms:W3CDTF">2023-09-11T14:49:01Z</dcterms:modified>
</cp:coreProperties>
</file>