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OneDrive\Área de Trabalho\Férias 2020\PCB Design\Design Files\V1I1\28Pins_Project_V1I1\Project Outputs for 28Pins_Project_V1I1\BOM\"/>
    </mc:Choice>
  </mc:AlternateContent>
  <xr:revisionPtr revIDLastSave="0" documentId="8_{7FD6D2C7-A4BE-45ED-B0EB-FD6B309AD94A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<sst xmlns="http://schemas.openxmlformats.org/spreadsheetml/2006/main" count="313" uniqueCount="202">
  <si>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</si>
  <si>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</si>
  <si>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</si>
  <si>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</si>
  <si>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</si>
  <si>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</si>
  <si>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</si>
  <si>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</si>
  <si>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</si>
  <si>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</si>
  <si>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</si>
  <si>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</si>
  <si>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</si>
  <si>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</si>
  <si>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</si>
  <si>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</si>
  <si>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</si>
  <si>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</si>
  <si>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</si>
  <si>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</si>
  <si>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</si>
  <si>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</si>
  <si>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</si>
  <si>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</si>
  <si>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</si>
  <si>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</si>
  <si>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</si>
  <si>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</si>
  <si>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</si>
  <si>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</si>
  <si>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28Pins BOM Purchasing for Variant [5V/3V3] of Project [28Pins_Project_V1I1.PrjPcb] (PCB Document : 28Pins_PCB.PcbDoc)</t>
  </si>
  <si>
    <t>28Pins_Project_V1I1.PrjPcb</t>
  </si>
  <si>
    <t>5V/3V3</t>
  </si>
  <si>
    <t>13/11/2020</t>
  </si>
  <si>
    <t>13:02</t>
  </si>
  <si>
    <t>1000</t>
  </si>
  <si>
    <t>USD</t>
  </si>
  <si>
    <t>Category</t>
  </si>
  <si>
    <t>Aluminum Electrolytic Capacitors</t>
  </si>
  <si>
    <t>Ceramic Capacitors</t>
  </si>
  <si>
    <t>Uncategorized</t>
  </si>
  <si>
    <t>Schottky Diodes</t>
  </si>
  <si>
    <t>Ferrite Beads and Chips</t>
  </si>
  <si>
    <t>Headers and Wire Housings</t>
  </si>
  <si>
    <t>USB Connectors</t>
  </si>
  <si>
    <t>Fixed Inductors</t>
  </si>
  <si>
    <t>Connectors</t>
  </si>
  <si>
    <t>Chip SMD Resistors</t>
  </si>
  <si>
    <t>Pushbutton Switches</t>
  </si>
  <si>
    <t>Microcontrollers</t>
  </si>
  <si>
    <t>Voltage Regulators - Linear</t>
  </si>
  <si>
    <t>Logic Gates</t>
  </si>
  <si>
    <t>Crystals</t>
  </si>
  <si>
    <t>Varistors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</si>
  <si>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</si>
  <si>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</si>
  <si>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</si>
  <si>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</si>
  <si>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</si>
  <si>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</si>
  <si>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</si>
  <si>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</si>
  <si>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 (FCI)</t>
  </si>
  <si>
    <t>Amphenol ICC</t>
  </si>
  <si>
    <t>Amphenol FCI</t>
  </si>
  <si>
    <t>Sullins</t>
  </si>
  <si>
    <t>Yageo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</si>
  <si>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</si>
  <si>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</si>
  <si>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</si>
  <si>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</si>
  <si>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</si>
  <si>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</si>
  <si>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</si>
  <si>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</si>
  <si>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</si>
  <si>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C2012X5R1C106K085AC</t>
  </si>
  <si>
    <t>C2012X7R1H104K085AA</t>
  </si>
  <si>
    <t>C2012X5R1E105K125AA</t>
  </si>
  <si>
    <t>C0805C180J5GACTU</t>
  </si>
  <si>
    <t>LGL29K-F2J1-24-Z</t>
  </si>
  <si>
    <t>LOL29K-H2K1-24</t>
  </si>
  <si>
    <t>BAT54HT1G</t>
  </si>
  <si>
    <t>MPZ2012S601AT000</t>
  </si>
  <si>
    <t>M20-7820842</t>
  </si>
  <si>
    <t>M20-7820646</t>
  </si>
  <si>
    <t>M20-7821046</t>
  </si>
  <si>
    <t>67997-106HLF</t>
  </si>
  <si>
    <t>10118193-0001LF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</si>
  <si>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</si>
  <si>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</si>
  <si>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</si>
  <si>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</si>
  <si>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</si>
  <si>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</si>
  <si>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</si>
  <si>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</si>
  <si>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</si>
  <si>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</si>
  <si>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</si>
  <si>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FSM4JH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</si>
  <si>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</si>
  <si>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</si>
  <si>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</si>
  <si>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</si>
  <si>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</si>
  <si>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</si>
  <si>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</si>
  <si>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Case/Package</t>
  </si>
  <si>
    <t>Radial</t>
  </si>
  <si>
    <t>SIL</t>
  </si>
  <si>
    <t>PDIP</t>
  </si>
  <si>
    <t>A</t>
  </si>
  <si>
    <t>SOT-223</t>
  </si>
  <si>
    <t>SOT-23</t>
  </si>
  <si>
    <t>SMD/SMT</t>
  </si>
  <si>
    <t>CSMD</t>
  </si>
  <si>
    <t>Description</t>
  </si>
  <si>
    <t>Cap Aluminum 100uF 10V 20% (5 X 5.4mm) SMD 50mA 1000 hr 85°C T/R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</si>
  <si>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</si>
  <si>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</si>
  <si>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</si>
  <si>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</si>
  <si>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Automotive 2-Pin Chip 0603(1608Metric) T/R</t>
  </si>
  <si>
    <t>LED Uni-Color Orange 610nm 2-Pin Case 0603 T/R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</si>
  <si>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</si>
  <si>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</si>
  <si>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</si>
  <si>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</si>
  <si>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</si>
  <si>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</si>
  <si>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</si>
  <si>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</si>
  <si>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</si>
  <si>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</si>
  <si>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</si>
  <si>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</si>
  <si>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</si>
  <si>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</si>
  <si>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</si>
  <si>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</si>
  <si>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</si>
  <si>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</si>
  <si>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</si>
  <si>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</si>
  <si>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</si>
  <si>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</si>
  <si>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</si>
  <si>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</si>
  <si>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</si>
  <si>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</si>
  <si>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</si>
  <si>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Quantity</t>
  </si>
  <si>
    <t>Supplier 1</t>
  </si>
  <si>
    <t>TTI</t>
  </si>
  <si>
    <t>Digi-Key</t>
  </si>
  <si>
    <t>NAC Semi</t>
  </si>
  <si>
    <t>Mouser</t>
  </si>
  <si>
    <t>Supplier Part Number 1</t>
  </si>
  <si>
    <t>445-7644-1-ND</t>
  </si>
  <si>
    <t>445-7534-1-ND</t>
  </si>
  <si>
    <t>445-1419-1-ND</t>
  </si>
  <si>
    <t>399-1112-1-ND</t>
  </si>
  <si>
    <t>720-LOL29KH2K124Z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</si>
  <si>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</si>
  <si>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</si>
  <si>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</si>
  <si>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</si>
  <si>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</si>
  <si>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</si>
  <si>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</si>
  <si>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</si>
  <si>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</si>
  <si>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S9337-ND</t>
  </si>
  <si>
    <t>311-100KCRCT-ND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</si>
  <si>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</si>
  <si>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</si>
  <si>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</si>
  <si>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</si>
  <si>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</si>
  <si>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</si>
  <si>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</si>
  <si>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</si>
  <si>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</si>
  <si>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</si>
  <si>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</si>
  <si>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</si>
  <si>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</si>
  <si>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</si>
  <si>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</si>
  <si>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Supplier Order Qty 1</t>
  </si>
  <si>
    <t>Supplier Stock 1</t>
  </si>
  <si>
    <t>Supplier Unit Price 1</t>
  </si>
  <si>
    <t>Supplier Subtotal 1</t>
  </si>
  <si>
    <t>Supplier Currency 1</t>
  </si>
  <si>
    <t>C:\Users\rafae\OneDrive\Área de Trabalho\Férias 2020\PCB Design\Design Files\V1I1\28Pins_Project_V1I1\28Pins_Project_V1I1.PrjPcb</t>
  </si>
  <si>
    <t>95</t>
  </si>
  <si>
    <t>13/11/2020 13:02</t>
  </si>
  <si>
    <t>28Pins BOM Purchasing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</si>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</sst>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661E4B5C-7934-4190-B934-56E5A22C4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zoomScaleNormal="100" workbookViewId="0">
      <selection activeCell="F9" sqref="F9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32</v>
      </c>
      <c r="E5" s="18"/>
      <c r="F5" s="39"/>
      <c r="G5" s="45"/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33</v>
      </c>
      <c r="E7" s="95" t="s">
        <v>34</v>
      </c>
      <c r="F7" s="39"/>
      <c r="G7" s="45"/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44148</v>
      </c>
      <c r="E8" s="22">
        <f ca="1">NOW()</f>
        <v>44148.54384953704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37</v>
      </c>
      <c r="D9" s="36" t="s">
        <v>54</v>
      </c>
      <c r="E9" s="36" t="s">
        <v>74</v>
      </c>
      <c r="F9" s="36" t="s">
        <v>108</v>
      </c>
      <c r="G9" s="36" t="s">
        <v>117</v>
      </c>
      <c r="H9" s="36" t="s">
        <v>152</v>
      </c>
      <c r="I9" s="36" t="s">
        <v>153</v>
      </c>
      <c r="J9" s="36" t="s">
        <v>158</v>
      </c>
      <c r="K9" s="40" t="s">
        <v>190</v>
      </c>
      <c r="L9" s="44" t="s">
        <v>191</v>
      </c>
      <c r="M9" s="37" t="s">
        <v>192</v>
      </c>
      <c r="N9" s="37" t="s">
        <v>193</v>
      </c>
      <c r="O9" s="37" t="s">
        <v>194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38</v>
      </c>
      <c r="D10" s="28" t="s">
        <v>55</v>
      </c>
      <c r="E10" s="30" t="s">
        <v>75</v>
      </c>
      <c r="F10" s="30" t="s">
        <v>109</v>
      </c>
      <c r="G10" s="30" t="s">
        <v>118</v>
      </c>
      <c r="H10" s="30">
        <v>2</v>
      </c>
      <c r="I10" s="77" t="s">
        <v>154</v>
      </c>
      <c r="J10" s="30" t="s">
        <v>75</v>
      </c>
      <c r="K10" s="41">
        <v>2000</v>
      </c>
      <c r="L10" s="41">
        <v>171000</v>
      </c>
      <c r="M10" s="85">
        <v>5.5E-2</v>
      </c>
      <c r="N10" s="85">
        <v>110</v>
      </c>
      <c r="O10" s="68" t="s">
        <v>36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39</v>
      </c>
      <c r="D11" s="32" t="s">
        <v>56</v>
      </c>
      <c r="E11" s="32" t="s">
        <v>76</v>
      </c>
      <c r="F11" s="32">
        <v>805</v>
      </c>
      <c r="G11" s="32" t="s">
        <v>119</v>
      </c>
      <c r="H11" s="32">
        <v>7</v>
      </c>
      <c r="I11" s="78" t="s">
        <v>155</v>
      </c>
      <c r="J11" s="32" t="s">
        <v>159</v>
      </c>
      <c r="K11" s="42">
        <v>7000</v>
      </c>
      <c r="L11" s="42">
        <v>1270360</v>
      </c>
      <c r="M11" s="86">
        <v>5.8189999999999999E-2</v>
      </c>
      <c r="N11" s="86">
        <v>407.33</v>
      </c>
      <c r="O11" s="69" t="s">
        <v>36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39</v>
      </c>
      <c r="D12" s="28" t="s">
        <v>56</v>
      </c>
      <c r="E12" s="30" t="s">
        <v>77</v>
      </c>
      <c r="F12" s="30">
        <v>805</v>
      </c>
      <c r="G12" s="30" t="s">
        <v>120</v>
      </c>
      <c r="H12" s="30">
        <v>19</v>
      </c>
      <c r="I12" s="77" t="s">
        <v>155</v>
      </c>
      <c r="J12" s="30" t="s">
        <v>160</v>
      </c>
      <c r="K12" s="41">
        <v>19000</v>
      </c>
      <c r="L12" s="41">
        <v>411549</v>
      </c>
      <c r="M12" s="85">
        <v>2.8330000000000001E-2</v>
      </c>
      <c r="N12" s="85">
        <v>538.27</v>
      </c>
      <c r="O12" s="68" t="s">
        <v>36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39</v>
      </c>
      <c r="D13" s="32" t="s">
        <v>56</v>
      </c>
      <c r="E13" s="32" t="s">
        <v>78</v>
      </c>
      <c r="F13" s="32">
        <v>805</v>
      </c>
      <c r="G13" s="32" t="s">
        <v>121</v>
      </c>
      <c r="H13" s="32">
        <v>1</v>
      </c>
      <c r="I13" s="78" t="s">
        <v>155</v>
      </c>
      <c r="J13" s="32" t="s">
        <v>161</v>
      </c>
      <c r="K13" s="42">
        <v>1000</v>
      </c>
      <c r="L13" s="42">
        <v>1716</v>
      </c>
      <c r="M13" s="86">
        <v>4.8579999999999998E-2</v>
      </c>
      <c r="N13" s="86">
        <v>48.58</v>
      </c>
      <c r="O13" s="69" t="s">
        <v>36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39</v>
      </c>
      <c r="D14" s="28" t="s">
        <v>57</v>
      </c>
      <c r="E14" s="30" t="s">
        <v>79</v>
      </c>
      <c r="F14" s="30">
        <v>805</v>
      </c>
      <c r="G14" s="30" t="s">
        <v>122</v>
      </c>
      <c r="H14" s="30">
        <v>4</v>
      </c>
      <c r="I14" s="77" t="s">
        <v>155</v>
      </c>
      <c r="J14" s="30" t="s">
        <v>162</v>
      </c>
      <c r="K14" s="41">
        <v>4000</v>
      </c>
      <c r="L14" s="41">
        <v>86095</v>
      </c>
      <c r="M14" s="85">
        <v>2.3609999999999999E-2</v>
      </c>
      <c r="N14" s="85">
        <v>94.44</v>
      </c>
      <c r="O14" s="68" t="s">
        <v>36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40</v>
      </c>
      <c r="D15" s="32" t="s">
        <v>58</v>
      </c>
      <c r="E15" s="32" t="s">
        <v>80</v>
      </c>
      <c r="F15" s="32">
        <v>603</v>
      </c>
      <c r="G15" s="32" t="s">
        <v>123</v>
      </c>
      <c r="H15" s="32">
        <v>1</v>
      </c>
      <c r="I15" s="78" t="s">
        <v>156</v>
      </c>
      <c r="J15" s="32" t="s">
        <v>80</v>
      </c>
      <c r="K15" s="42"/>
      <c r="L15" s="42">
        <v>20000</v>
      </c>
      <c r="M15" s="86"/>
      <c r="N15" s="86"/>
      <c r="O15" s="69" t="s">
        <v>36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40</v>
      </c>
      <c r="D16" s="28" t="s">
        <v>58</v>
      </c>
      <c r="E16" s="30" t="s">
        <v>81</v>
      </c>
      <c r="F16" s="30">
        <v>1608</v>
      </c>
      <c r="G16" s="30" t="s">
        <v>124</v>
      </c>
      <c r="H16" s="30">
        <v>3</v>
      </c>
      <c r="I16" s="77" t="s">
        <v>157</v>
      </c>
      <c r="J16" s="30" t="s">
        <v>163</v>
      </c>
      <c r="K16" s="41">
        <v>3000</v>
      </c>
      <c r="L16" s="41">
        <v>16953</v>
      </c>
      <c r="M16" s="85">
        <v>0.113</v>
      </c>
      <c r="N16" s="85">
        <v>339</v>
      </c>
      <c r="O16" s="68" t="s">
        <v>36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41</v>
      </c>
      <c r="D17" s="32" t="s">
        <v>59</v>
      </c>
      <c r="E17" s="32" t="s">
        <v>82</v>
      </c>
      <c r="F17" s="32"/>
      <c r="G17" s="32" t="s">
        <v>125</v>
      </c>
      <c r="H17" s="32">
        <v>2</v>
      </c>
      <c r="I17" s="78" t="s">
        <v>155</v>
      </c>
      <c r="J17" s="32" t="s">
        <v>164</v>
      </c>
      <c r="K17" s="42">
        <v>2000</v>
      </c>
      <c r="L17" s="42">
        <v>244230</v>
      </c>
      <c r="M17" s="86">
        <v>4.1399999999999999E-2</v>
      </c>
      <c r="N17" s="86">
        <v>82.8</v>
      </c>
      <c r="O17" s="69" t="s">
        <v>36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42</v>
      </c>
      <c r="D18" s="28" t="s">
        <v>56</v>
      </c>
      <c r="E18" s="30" t="s">
        <v>83</v>
      </c>
      <c r="F18" s="30">
        <v>805</v>
      </c>
      <c r="G18" s="30" t="s">
        <v>126</v>
      </c>
      <c r="H18" s="30">
        <v>3</v>
      </c>
      <c r="I18" s="77" t="s">
        <v>155</v>
      </c>
      <c r="J18" s="30" t="s">
        <v>165</v>
      </c>
      <c r="K18" s="41">
        <v>3000</v>
      </c>
      <c r="L18" s="41">
        <v>197637</v>
      </c>
      <c r="M18" s="85">
        <v>2.928E-2</v>
      </c>
      <c r="N18" s="85">
        <v>87.84</v>
      </c>
      <c r="O18" s="68" t="s">
        <v>36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43</v>
      </c>
      <c r="D19" s="32" t="s">
        <v>60</v>
      </c>
      <c r="E19" s="32" t="s">
        <v>84</v>
      </c>
      <c r="F19" s="32" t="s">
        <v>110</v>
      </c>
      <c r="G19" s="32" t="s">
        <v>127</v>
      </c>
      <c r="H19" s="32">
        <v>2</v>
      </c>
      <c r="I19" s="78" t="s">
        <v>155</v>
      </c>
      <c r="J19" s="32" t="s">
        <v>166</v>
      </c>
      <c r="K19" s="42">
        <v>2000</v>
      </c>
      <c r="L19" s="42">
        <v>859</v>
      </c>
      <c r="M19" s="86">
        <v>0.64639999999999997</v>
      </c>
      <c r="N19" s="86">
        <v>1292.8</v>
      </c>
      <c r="O19" s="69" t="s">
        <v>36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43</v>
      </c>
      <c r="D20" s="28" t="s">
        <v>60</v>
      </c>
      <c r="E20" s="30" t="s">
        <v>85</v>
      </c>
      <c r="F20" s="30" t="s">
        <v>110</v>
      </c>
      <c r="G20" s="30" t="s">
        <v>128</v>
      </c>
      <c r="H20" s="30">
        <v>1</v>
      </c>
      <c r="I20" s="77" t="s">
        <v>155</v>
      </c>
      <c r="J20" s="30" t="s">
        <v>167</v>
      </c>
      <c r="K20" s="41">
        <v>1000</v>
      </c>
      <c r="L20" s="41">
        <v>2084</v>
      </c>
      <c r="M20" s="85">
        <v>0.55840000000000001</v>
      </c>
      <c r="N20" s="85">
        <v>558.4</v>
      </c>
      <c r="O20" s="68" t="s">
        <v>36</v>
      </c>
    </row>
    <row r="21" spans="1:15" s="2" customFormat="1" ht="13.5" customHeight="1" x14ac:dyDescent="0.2">
      <c r="A21" s="57"/>
      <c r="B21" s="31">
        <f>ROW(B21) - ROW($B$9)</f>
        <v>12</v>
      </c>
      <c r="C21" s="32" t="s">
        <v>43</v>
      </c>
      <c r="D21" s="32" t="s">
        <v>60</v>
      </c>
      <c r="E21" s="32" t="s">
        <v>86</v>
      </c>
      <c r="F21" s="32" t="s">
        <v>110</v>
      </c>
      <c r="G21" s="32" t="s">
        <v>129</v>
      </c>
      <c r="H21" s="32">
        <v>1</v>
      </c>
      <c r="I21" s="78" t="s">
        <v>155</v>
      </c>
      <c r="J21" s="32" t="s">
        <v>168</v>
      </c>
      <c r="K21" s="42">
        <v>1000</v>
      </c>
      <c r="L21" s="42">
        <v>0</v>
      </c>
      <c r="M21" s="86">
        <v>0.62560000000000004</v>
      </c>
      <c r="N21" s="86">
        <v>625.6</v>
      </c>
      <c r="O21" s="69" t="s">
        <v>36</v>
      </c>
    </row>
    <row r="22" spans="1:15" s="2" customFormat="1" ht="13.5" customHeight="1" x14ac:dyDescent="0.2">
      <c r="A22" s="57"/>
      <c r="B22" s="29">
        <f>ROW(B22) - ROW($B$9)</f>
        <v>13</v>
      </c>
      <c r="C22" s="28" t="s">
        <v>43</v>
      </c>
      <c r="D22" s="28" t="s">
        <v>61</v>
      </c>
      <c r="E22" s="30" t="s">
        <v>87</v>
      </c>
      <c r="F22" s="30"/>
      <c r="G22" s="30" t="s">
        <v>130</v>
      </c>
      <c r="H22" s="30">
        <v>2</v>
      </c>
      <c r="I22" s="77" t="s">
        <v>155</v>
      </c>
      <c r="J22" s="30" t="s">
        <v>169</v>
      </c>
      <c r="K22" s="41">
        <v>2000</v>
      </c>
      <c r="L22" s="41">
        <v>1303</v>
      </c>
      <c r="M22" s="85">
        <v>0.98834999999999995</v>
      </c>
      <c r="N22" s="85">
        <v>1976.7</v>
      </c>
      <c r="O22" s="68" t="s">
        <v>36</v>
      </c>
    </row>
    <row r="23" spans="1:15" s="2" customFormat="1" ht="13.5" customHeight="1" x14ac:dyDescent="0.2">
      <c r="A23" s="57"/>
      <c r="B23" s="31">
        <f>ROW(B23) - ROW($B$9)</f>
        <v>14</v>
      </c>
      <c r="C23" s="32" t="s">
        <v>44</v>
      </c>
      <c r="D23" s="32" t="s">
        <v>62</v>
      </c>
      <c r="E23" s="32" t="s">
        <v>88</v>
      </c>
      <c r="F23" s="32"/>
      <c r="G23" s="32" t="s">
        <v>131</v>
      </c>
      <c r="H23" s="32">
        <v>1</v>
      </c>
      <c r="I23" s="78" t="s">
        <v>155</v>
      </c>
      <c r="J23" s="32" t="s">
        <v>170</v>
      </c>
      <c r="K23" s="42">
        <v>1000</v>
      </c>
      <c r="L23" s="42">
        <v>0</v>
      </c>
      <c r="M23" s="86">
        <v>0.25788</v>
      </c>
      <c r="N23" s="86">
        <v>257.88</v>
      </c>
      <c r="O23" s="69" t="s">
        <v>36</v>
      </c>
    </row>
    <row r="24" spans="1:15" s="2" customFormat="1" ht="13.5" customHeight="1" x14ac:dyDescent="0.2">
      <c r="A24" s="57"/>
      <c r="B24" s="29">
        <f>ROW(B24) - ROW($B$9)</f>
        <v>15</v>
      </c>
      <c r="C24" s="28" t="s">
        <v>43</v>
      </c>
      <c r="D24" s="28" t="s">
        <v>63</v>
      </c>
      <c r="E24" s="30" t="s">
        <v>89</v>
      </c>
      <c r="F24" s="30"/>
      <c r="G24" s="30" t="s">
        <v>132</v>
      </c>
      <c r="H24" s="30">
        <v>2</v>
      </c>
      <c r="I24" s="77" t="s">
        <v>155</v>
      </c>
      <c r="J24" s="30" t="s">
        <v>171</v>
      </c>
      <c r="K24" s="41">
        <v>2000</v>
      </c>
      <c r="L24" s="41">
        <v>5274</v>
      </c>
      <c r="M24" s="85">
        <v>0.13930000000000001</v>
      </c>
      <c r="N24" s="85">
        <v>278.60000000000002</v>
      </c>
      <c r="O24" s="68" t="s">
        <v>36</v>
      </c>
    </row>
    <row r="25" spans="1:15" s="2" customFormat="1" ht="13.5" customHeight="1" x14ac:dyDescent="0.2">
      <c r="A25" s="57"/>
      <c r="B25" s="31">
        <f>ROW(B25) - ROW($B$9)</f>
        <v>16</v>
      </c>
      <c r="C25" s="32" t="s">
        <v>43</v>
      </c>
      <c r="D25" s="32" t="s">
        <v>64</v>
      </c>
      <c r="E25" s="32" t="s">
        <v>90</v>
      </c>
      <c r="F25" s="32"/>
      <c r="G25" s="32" t="s">
        <v>133</v>
      </c>
      <c r="H25" s="32">
        <v>1</v>
      </c>
      <c r="I25" s="78" t="s">
        <v>155</v>
      </c>
      <c r="J25" s="32" t="s">
        <v>172</v>
      </c>
      <c r="K25" s="42">
        <v>1000</v>
      </c>
      <c r="L25" s="42">
        <v>2472</v>
      </c>
      <c r="M25" s="86">
        <v>0.17868000000000001</v>
      </c>
      <c r="N25" s="86">
        <v>178.68</v>
      </c>
      <c r="O25" s="69" t="s">
        <v>36</v>
      </c>
    </row>
    <row r="26" spans="1:15" s="2" customFormat="1" ht="13.5" customHeight="1" x14ac:dyDescent="0.2">
      <c r="A26" s="57"/>
      <c r="B26" s="29">
        <f>ROW(B26) - ROW($B$9)</f>
        <v>17</v>
      </c>
      <c r="C26" s="28" t="s">
        <v>45</v>
      </c>
      <c r="D26" s="28" t="s">
        <v>57</v>
      </c>
      <c r="E26" s="30" t="s">
        <v>91</v>
      </c>
      <c r="F26" s="30">
        <v>1210</v>
      </c>
      <c r="G26" s="30" t="s">
        <v>134</v>
      </c>
      <c r="H26" s="30">
        <v>1</v>
      </c>
      <c r="I26" s="77" t="s">
        <v>154</v>
      </c>
      <c r="J26" s="30" t="s">
        <v>91</v>
      </c>
      <c r="K26" s="41">
        <v>1000</v>
      </c>
      <c r="L26" s="41">
        <v>14000</v>
      </c>
      <c r="M26" s="85">
        <v>0.183</v>
      </c>
      <c r="N26" s="85">
        <v>183</v>
      </c>
      <c r="O26" s="68" t="s">
        <v>36</v>
      </c>
    </row>
    <row r="27" spans="1:15" s="2" customFormat="1" ht="13.5" customHeight="1" x14ac:dyDescent="0.2">
      <c r="A27" s="57"/>
      <c r="B27" s="31">
        <f>ROW(B27) - ROW($B$9)</f>
        <v>18</v>
      </c>
      <c r="C27" s="32" t="s">
        <v>46</v>
      </c>
      <c r="D27" s="32" t="s">
        <v>65</v>
      </c>
      <c r="E27" s="32" t="s">
        <v>92</v>
      </c>
      <c r="F27" s="32">
        <v>100</v>
      </c>
      <c r="G27" s="32" t="s">
        <v>135</v>
      </c>
      <c r="H27" s="32">
        <v>3</v>
      </c>
      <c r="I27" s="78" t="s">
        <v>155</v>
      </c>
      <c r="J27" s="32" t="s">
        <v>173</v>
      </c>
      <c r="K27" s="42">
        <v>3000</v>
      </c>
      <c r="L27" s="42">
        <v>1052956</v>
      </c>
      <c r="M27" s="86">
        <v>2.6460000000000001E-2</v>
      </c>
      <c r="N27" s="86">
        <v>79.38</v>
      </c>
      <c r="O27" s="69" t="s">
        <v>36</v>
      </c>
    </row>
    <row r="28" spans="1:15" s="2" customFormat="1" ht="13.5" customHeight="1" x14ac:dyDescent="0.2">
      <c r="A28" s="57"/>
      <c r="B28" s="29">
        <f>ROW(B28) - ROW($B$9)</f>
        <v>19</v>
      </c>
      <c r="C28" s="28" t="s">
        <v>47</v>
      </c>
      <c r="D28" s="28" t="s">
        <v>66</v>
      </c>
      <c r="E28" s="30" t="s">
        <v>93</v>
      </c>
      <c r="F28" s="30">
        <v>805</v>
      </c>
      <c r="G28" s="30" t="s">
        <v>136</v>
      </c>
      <c r="H28" s="30">
        <v>1</v>
      </c>
      <c r="I28" s="77" t="s">
        <v>155</v>
      </c>
      <c r="J28" s="30" t="s">
        <v>174</v>
      </c>
      <c r="K28" s="41">
        <v>1000</v>
      </c>
      <c r="L28" s="41">
        <v>2714272</v>
      </c>
      <c r="M28" s="85">
        <v>6.6499999999999997E-3</v>
      </c>
      <c r="N28" s="85">
        <v>6.65</v>
      </c>
      <c r="O28" s="68" t="s">
        <v>36</v>
      </c>
    </row>
    <row r="29" spans="1:15" s="2" customFormat="1" ht="13.5" customHeight="1" x14ac:dyDescent="0.2">
      <c r="A29" s="57"/>
      <c r="B29" s="31">
        <f>ROW(B29) - ROW($B$9)</f>
        <v>20</v>
      </c>
      <c r="C29" s="32" t="s">
        <v>47</v>
      </c>
      <c r="D29" s="32" t="s">
        <v>66</v>
      </c>
      <c r="E29" s="32" t="s">
        <v>94</v>
      </c>
      <c r="F29" s="32">
        <v>805</v>
      </c>
      <c r="G29" s="32" t="s">
        <v>137</v>
      </c>
      <c r="H29" s="32">
        <v>5</v>
      </c>
      <c r="I29" s="78" t="s">
        <v>155</v>
      </c>
      <c r="J29" s="32" t="s">
        <v>175</v>
      </c>
      <c r="K29" s="42">
        <v>5000</v>
      </c>
      <c r="L29" s="42">
        <v>0</v>
      </c>
      <c r="M29" s="86">
        <v>5.77E-3</v>
      </c>
      <c r="N29" s="86">
        <v>28.85</v>
      </c>
      <c r="O29" s="69" t="s">
        <v>36</v>
      </c>
    </row>
    <row r="30" spans="1:15" s="2" customFormat="1" ht="13.5" customHeight="1" x14ac:dyDescent="0.2">
      <c r="A30" s="57"/>
      <c r="B30" s="29">
        <f>ROW(B30) - ROW($B$9)</f>
        <v>21</v>
      </c>
      <c r="C30" s="28" t="s">
        <v>47</v>
      </c>
      <c r="D30" s="28" t="s">
        <v>66</v>
      </c>
      <c r="E30" s="30" t="s">
        <v>95</v>
      </c>
      <c r="F30" s="30">
        <v>805</v>
      </c>
      <c r="G30" s="30" t="s">
        <v>138</v>
      </c>
      <c r="H30" s="30">
        <v>6</v>
      </c>
      <c r="I30" s="77" t="s">
        <v>155</v>
      </c>
      <c r="J30" s="30" t="s">
        <v>176</v>
      </c>
      <c r="K30" s="41">
        <v>6000</v>
      </c>
      <c r="L30" s="41">
        <v>16724231</v>
      </c>
      <c r="M30" s="85">
        <v>5.77E-3</v>
      </c>
      <c r="N30" s="85">
        <v>34.619999999999997</v>
      </c>
      <c r="O30" s="68" t="s">
        <v>36</v>
      </c>
    </row>
    <row r="31" spans="1:15" s="2" customFormat="1" ht="13.5" customHeight="1" x14ac:dyDescent="0.2">
      <c r="A31" s="57"/>
      <c r="B31" s="31">
        <f>ROW(B31) - ROW($B$9)</f>
        <v>22</v>
      </c>
      <c r="C31" s="32" t="s">
        <v>47</v>
      </c>
      <c r="D31" s="32" t="s">
        <v>66</v>
      </c>
      <c r="E31" s="32" t="s">
        <v>96</v>
      </c>
      <c r="F31" s="32">
        <v>805</v>
      </c>
      <c r="G31" s="32" t="s">
        <v>139</v>
      </c>
      <c r="H31" s="32">
        <v>7</v>
      </c>
      <c r="I31" s="78" t="s">
        <v>155</v>
      </c>
      <c r="J31" s="32" t="s">
        <v>177</v>
      </c>
      <c r="K31" s="42">
        <v>7000</v>
      </c>
      <c r="L31" s="42">
        <v>588085</v>
      </c>
      <c r="M31" s="86">
        <v>5.77E-3</v>
      </c>
      <c r="N31" s="86">
        <v>40.39</v>
      </c>
      <c r="O31" s="69" t="s">
        <v>36</v>
      </c>
    </row>
    <row r="32" spans="1:15" s="2" customFormat="1" ht="13.5" customHeight="1" x14ac:dyDescent="0.2">
      <c r="A32" s="57"/>
      <c r="B32" s="29">
        <f>ROW(B32) - ROW($B$9)</f>
        <v>23</v>
      </c>
      <c r="C32" s="28" t="s">
        <v>47</v>
      </c>
      <c r="D32" s="28" t="s">
        <v>66</v>
      </c>
      <c r="E32" s="30" t="s">
        <v>97</v>
      </c>
      <c r="F32" s="30">
        <v>805</v>
      </c>
      <c r="G32" s="30" t="s">
        <v>140</v>
      </c>
      <c r="H32" s="30">
        <v>1</v>
      </c>
      <c r="I32" s="77" t="s">
        <v>155</v>
      </c>
      <c r="J32" s="30" t="s">
        <v>178</v>
      </c>
      <c r="K32" s="41">
        <v>1000</v>
      </c>
      <c r="L32" s="41">
        <v>5204056</v>
      </c>
      <c r="M32" s="85">
        <v>5.7200000000000003E-3</v>
      </c>
      <c r="N32" s="85">
        <v>5.72</v>
      </c>
      <c r="O32" s="68" t="s">
        <v>36</v>
      </c>
    </row>
    <row r="33" spans="1:15" s="2" customFormat="1" ht="13.5" customHeight="1" x14ac:dyDescent="0.2">
      <c r="A33" s="57"/>
      <c r="B33" s="31">
        <f>ROW(B33) - ROW($B$9)</f>
        <v>24</v>
      </c>
      <c r="C33" s="32" t="s">
        <v>47</v>
      </c>
      <c r="D33" s="32" t="s">
        <v>66</v>
      </c>
      <c r="E33" s="32" t="s">
        <v>98</v>
      </c>
      <c r="F33" s="32">
        <v>805</v>
      </c>
      <c r="G33" s="32" t="s">
        <v>141</v>
      </c>
      <c r="H33" s="32">
        <v>2</v>
      </c>
      <c r="I33" s="78" t="s">
        <v>155</v>
      </c>
      <c r="J33" s="32" t="s">
        <v>179</v>
      </c>
      <c r="K33" s="42">
        <v>2000</v>
      </c>
      <c r="L33" s="42">
        <v>2559440</v>
      </c>
      <c r="M33" s="86">
        <v>6.6499999999999997E-3</v>
      </c>
      <c r="N33" s="86">
        <v>13.3</v>
      </c>
      <c r="O33" s="69" t="s">
        <v>36</v>
      </c>
    </row>
    <row r="34" spans="1:15" s="2" customFormat="1" ht="13.5" customHeight="1" x14ac:dyDescent="0.2">
      <c r="A34" s="57"/>
      <c r="B34" s="29">
        <f>ROW(B34) - ROW($B$9)</f>
        <v>25</v>
      </c>
      <c r="C34" s="28" t="s">
        <v>47</v>
      </c>
      <c r="D34" s="28" t="s">
        <v>66</v>
      </c>
      <c r="E34" s="30" t="s">
        <v>99</v>
      </c>
      <c r="F34" s="30">
        <v>805</v>
      </c>
      <c r="G34" s="30" t="s">
        <v>142</v>
      </c>
      <c r="H34" s="30">
        <v>3</v>
      </c>
      <c r="I34" s="77" t="s">
        <v>155</v>
      </c>
      <c r="J34" s="30" t="s">
        <v>180</v>
      </c>
      <c r="K34" s="41">
        <v>3000</v>
      </c>
      <c r="L34" s="41">
        <v>15540939</v>
      </c>
      <c r="M34" s="85">
        <v>5.77E-3</v>
      </c>
      <c r="N34" s="85">
        <v>17.309999999999999</v>
      </c>
      <c r="O34" s="68" t="s">
        <v>36</v>
      </c>
    </row>
    <row r="35" spans="1:15" s="2" customFormat="1" ht="13.5" customHeight="1" x14ac:dyDescent="0.2">
      <c r="A35" s="57"/>
      <c r="B35" s="31">
        <f>ROW(B35) - ROW($B$9)</f>
        <v>26</v>
      </c>
      <c r="C35" s="32" t="s">
        <v>46</v>
      </c>
      <c r="D35" s="32" t="s">
        <v>67</v>
      </c>
      <c r="E35" s="32">
        <v>7010501790</v>
      </c>
      <c r="F35" s="32"/>
      <c r="G35" s="32" t="s">
        <v>143</v>
      </c>
      <c r="H35" s="32">
        <v>1</v>
      </c>
      <c r="I35" s="78" t="s">
        <v>155</v>
      </c>
      <c r="J35" s="32" t="s">
        <v>181</v>
      </c>
      <c r="K35" s="42">
        <v>1000</v>
      </c>
      <c r="L35" s="42">
        <v>3382</v>
      </c>
      <c r="M35" s="86">
        <v>0.43503999999999998</v>
      </c>
      <c r="N35" s="86">
        <v>435.04</v>
      </c>
      <c r="O35" s="69" t="s">
        <v>36</v>
      </c>
    </row>
    <row r="36" spans="1:15" s="2" customFormat="1" ht="13.5" customHeight="1" x14ac:dyDescent="0.2">
      <c r="A36" s="57"/>
      <c r="B36" s="29">
        <f>ROW(B36) - ROW($B$9)</f>
        <v>27</v>
      </c>
      <c r="C36" s="28" t="s">
        <v>48</v>
      </c>
      <c r="D36" s="28" t="s">
        <v>68</v>
      </c>
      <c r="E36" s="30" t="s">
        <v>100</v>
      </c>
      <c r="F36" s="30"/>
      <c r="G36" s="30" t="s">
        <v>144</v>
      </c>
      <c r="H36" s="30">
        <v>2</v>
      </c>
      <c r="I36" s="77" t="s">
        <v>155</v>
      </c>
      <c r="J36" s="30" t="s">
        <v>182</v>
      </c>
      <c r="K36" s="41">
        <v>2000</v>
      </c>
      <c r="L36" s="41">
        <v>97566</v>
      </c>
      <c r="M36" s="85">
        <v>6.2649999999999997E-2</v>
      </c>
      <c r="N36" s="85">
        <v>125.3</v>
      </c>
      <c r="O36" s="68" t="s">
        <v>36</v>
      </c>
    </row>
    <row r="37" spans="1:15" s="2" customFormat="1" ht="13.5" customHeight="1" x14ac:dyDescent="0.2">
      <c r="A37" s="57"/>
      <c r="B37" s="31">
        <f>ROW(B37) - ROW($B$9)</f>
        <v>28</v>
      </c>
      <c r="C37" s="32" t="s">
        <v>49</v>
      </c>
      <c r="D37" s="32" t="s">
        <v>69</v>
      </c>
      <c r="E37" s="32" t="s">
        <v>101</v>
      </c>
      <c r="F37" s="32" t="s">
        <v>111</v>
      </c>
      <c r="G37" s="32" t="s">
        <v>145</v>
      </c>
      <c r="H37" s="32">
        <v>1</v>
      </c>
      <c r="I37" s="78" t="s">
        <v>155</v>
      </c>
      <c r="J37" s="32" t="s">
        <v>183</v>
      </c>
      <c r="K37" s="42">
        <v>1000</v>
      </c>
      <c r="L37" s="42">
        <v>6893</v>
      </c>
      <c r="M37" s="86">
        <v>1.73</v>
      </c>
      <c r="N37" s="86">
        <v>1730</v>
      </c>
      <c r="O37" s="69" t="s">
        <v>36</v>
      </c>
    </row>
    <row r="38" spans="1:15" s="2" customFormat="1" ht="13.5" customHeight="1" x14ac:dyDescent="0.2">
      <c r="A38" s="57"/>
      <c r="B38" s="29">
        <f>ROW(B38) - ROW($B$9)</f>
        <v>29</v>
      </c>
      <c r="C38" s="28" t="s">
        <v>49</v>
      </c>
      <c r="D38" s="28" t="s">
        <v>70</v>
      </c>
      <c r="E38" s="30" t="s">
        <v>102</v>
      </c>
      <c r="F38" s="30" t="s">
        <v>112</v>
      </c>
      <c r="G38" s="30" t="s">
        <v>146</v>
      </c>
      <c r="H38" s="30">
        <v>1</v>
      </c>
      <c r="I38" s="77" t="s">
        <v>155</v>
      </c>
      <c r="J38" s="30" t="s">
        <v>184</v>
      </c>
      <c r="K38" s="41">
        <v>1000</v>
      </c>
      <c r="L38" s="41">
        <v>3181</v>
      </c>
      <c r="M38" s="85">
        <v>2.04</v>
      </c>
      <c r="N38" s="85">
        <v>2040</v>
      </c>
      <c r="O38" s="68" t="s">
        <v>36</v>
      </c>
    </row>
    <row r="39" spans="1:15" s="2" customFormat="1" ht="13.5" customHeight="1" x14ac:dyDescent="0.2">
      <c r="A39" s="57"/>
      <c r="B39" s="31">
        <f>ROW(B39) - ROW($B$9)</f>
        <v>30</v>
      </c>
      <c r="C39" s="32" t="s">
        <v>50</v>
      </c>
      <c r="D39" s="32" t="s">
        <v>71</v>
      </c>
      <c r="E39" s="32" t="s">
        <v>103</v>
      </c>
      <c r="F39" s="32" t="s">
        <v>113</v>
      </c>
      <c r="G39" s="32" t="s">
        <v>147</v>
      </c>
      <c r="H39" s="32">
        <v>1</v>
      </c>
      <c r="I39" s="78" t="s">
        <v>155</v>
      </c>
      <c r="J39" s="32" t="s">
        <v>185</v>
      </c>
      <c r="K39" s="42">
        <v>1000</v>
      </c>
      <c r="L39" s="42">
        <v>2622</v>
      </c>
      <c r="M39" s="86">
        <v>1.4</v>
      </c>
      <c r="N39" s="86">
        <v>1404.48</v>
      </c>
      <c r="O39" s="69" t="s">
        <v>36</v>
      </c>
    </row>
    <row r="40" spans="1:15" s="2" customFormat="1" ht="13.5" customHeight="1" x14ac:dyDescent="0.2">
      <c r="A40" s="57"/>
      <c r="B40" s="29">
        <f>ROW(B40) - ROW($B$9)</f>
        <v>31</v>
      </c>
      <c r="C40" s="28" t="s">
        <v>51</v>
      </c>
      <c r="D40" s="28" t="s">
        <v>71</v>
      </c>
      <c r="E40" s="30" t="s">
        <v>104</v>
      </c>
      <c r="F40" s="30" t="s">
        <v>114</v>
      </c>
      <c r="G40" s="30" t="s">
        <v>148</v>
      </c>
      <c r="H40" s="30">
        <v>4</v>
      </c>
      <c r="I40" s="77" t="s">
        <v>155</v>
      </c>
      <c r="J40" s="30" t="s">
        <v>186</v>
      </c>
      <c r="K40" s="41">
        <v>4000</v>
      </c>
      <c r="L40" s="41">
        <v>20291</v>
      </c>
      <c r="M40" s="85">
        <v>6.9000000000000006E-2</v>
      </c>
      <c r="N40" s="85">
        <v>276</v>
      </c>
      <c r="O40" s="68" t="s">
        <v>36</v>
      </c>
    </row>
    <row r="41" spans="1:15" s="2" customFormat="1" ht="13.5" customHeight="1" x14ac:dyDescent="0.2">
      <c r="A41" s="57"/>
      <c r="B41" s="31">
        <f>ROW(B41) - ROW($B$9)</f>
        <v>32</v>
      </c>
      <c r="C41" s="32" t="s">
        <v>52</v>
      </c>
      <c r="D41" s="32" t="s">
        <v>72</v>
      </c>
      <c r="E41" s="32" t="s">
        <v>105</v>
      </c>
      <c r="F41" s="32" t="s">
        <v>115</v>
      </c>
      <c r="G41" s="32" t="s">
        <v>149</v>
      </c>
      <c r="H41" s="32">
        <v>1</v>
      </c>
      <c r="I41" s="78" t="s">
        <v>155</v>
      </c>
      <c r="J41" s="32" t="s">
        <v>187</v>
      </c>
      <c r="K41" s="42">
        <v>1000</v>
      </c>
      <c r="L41" s="42">
        <v>20667</v>
      </c>
      <c r="M41" s="86">
        <v>0.6048</v>
      </c>
      <c r="N41" s="86">
        <v>604.79999999999995</v>
      </c>
      <c r="O41" s="69" t="s">
        <v>36</v>
      </c>
    </row>
    <row r="42" spans="1:15" s="2" customFormat="1" ht="13.5" customHeight="1" x14ac:dyDescent="0.2">
      <c r="A42" s="57"/>
      <c r="B42" s="29">
        <f>ROW(B42) - ROW($B$9)</f>
        <v>33</v>
      </c>
      <c r="C42" s="28" t="s">
        <v>52</v>
      </c>
      <c r="D42" s="28" t="s">
        <v>72</v>
      </c>
      <c r="E42" s="30" t="s">
        <v>106</v>
      </c>
      <c r="F42" s="30" t="s">
        <v>116</v>
      </c>
      <c r="G42" s="30" t="s">
        <v>150</v>
      </c>
      <c r="H42" s="30">
        <v>1</v>
      </c>
      <c r="I42" s="77" t="s">
        <v>155</v>
      </c>
      <c r="J42" s="30" t="s">
        <v>188</v>
      </c>
      <c r="K42" s="41">
        <v>1000</v>
      </c>
      <c r="L42" s="41">
        <v>157413</v>
      </c>
      <c r="M42" s="85">
        <v>0.6048</v>
      </c>
      <c r="N42" s="85">
        <v>604.79999999999995</v>
      </c>
      <c r="O42" s="68" t="s">
        <v>36</v>
      </c>
    </row>
    <row r="43" spans="1:15" s="2" customFormat="1" ht="13.5" customHeight="1" x14ac:dyDescent="0.2">
      <c r="A43" s="57"/>
      <c r="B43" s="31">
        <f>ROW(B43) - ROW($B$9)</f>
        <v>34</v>
      </c>
      <c r="C43" s="32" t="s">
        <v>53</v>
      </c>
      <c r="D43" s="32" t="s">
        <v>73</v>
      </c>
      <c r="E43" s="32" t="s">
        <v>107</v>
      </c>
      <c r="F43" s="32">
        <v>603</v>
      </c>
      <c r="G43" s="32" t="s">
        <v>151</v>
      </c>
      <c r="H43" s="32">
        <v>2</v>
      </c>
      <c r="I43" s="78" t="s">
        <v>155</v>
      </c>
      <c r="J43" s="32" t="s">
        <v>189</v>
      </c>
      <c r="K43" s="42">
        <v>2000</v>
      </c>
      <c r="L43" s="42">
        <v>91563</v>
      </c>
      <c r="M43" s="86">
        <v>0.104</v>
      </c>
      <c r="N43" s="86">
        <v>208</v>
      </c>
      <c r="O43" s="69" t="s">
        <v>36</v>
      </c>
    </row>
    <row r="44" spans="1:15" x14ac:dyDescent="0.2">
      <c r="A44" s="57"/>
      <c r="B44" s="53"/>
      <c r="C44" s="52"/>
      <c r="D44" s="34"/>
      <c r="E44" s="33"/>
      <c r="F44" s="49"/>
      <c r="G44" s="39"/>
      <c r="H44" s="48">
        <f>SUM(H10:H43)</f>
        <v>95</v>
      </c>
      <c r="I44" s="79"/>
      <c r="J44" s="43"/>
      <c r="K44" s="48">
        <f>SUM(K10:K43)</f>
        <v>94000</v>
      </c>
      <c r="L44" s="47"/>
      <c r="M44" s="47"/>
      <c r="N44" s="47">
        <f>SUM(N10:N43)</f>
        <v>14714.56</v>
      </c>
      <c r="O44" s="70"/>
    </row>
    <row r="45" spans="1:15" ht="13.5" thickBot="1" x14ac:dyDescent="0.25">
      <c r="A45" s="57"/>
      <c r="B45" s="87" t="s">
        <v>20</v>
      </c>
      <c r="C45" s="87"/>
      <c r="D45" s="5"/>
      <c r="E45" s="7"/>
      <c r="F45" s="51" t="s">
        <v>21</v>
      </c>
      <c r="G45" s="4"/>
      <c r="H45" s="4"/>
      <c r="I45" s="80"/>
      <c r="J45" s="39"/>
      <c r="K45" s="39"/>
      <c r="L45" s="39"/>
      <c r="M45" s="39"/>
      <c r="N45" s="39"/>
      <c r="O45" s="67"/>
    </row>
    <row r="46" spans="1:15" ht="27" thickBot="1" x14ac:dyDescent="0.25">
      <c r="A46" s="57"/>
      <c r="B46" s="6"/>
      <c r="C46" s="6"/>
      <c r="D46" s="6"/>
      <c r="E46" s="8"/>
      <c r="F46" s="5"/>
      <c r="G46" s="5"/>
      <c r="H46" s="96" t="s">
        <v>35</v>
      </c>
      <c r="I46" s="84" t="s">
        <v>29</v>
      </c>
      <c r="J46" s="46" t="s">
        <v>23</v>
      </c>
      <c r="K46" s="39"/>
      <c r="L46" s="88">
        <f>N44</f>
        <v>14714.56</v>
      </c>
      <c r="M46" s="89"/>
      <c r="N46" s="97" t="s">
        <v>36</v>
      </c>
      <c r="O46" s="67"/>
    </row>
    <row r="47" spans="1:15" x14ac:dyDescent="0.2">
      <c r="A47" s="57"/>
      <c r="B47" s="6"/>
      <c r="C47" s="6"/>
      <c r="D47" s="6"/>
      <c r="E47" s="8"/>
      <c r="F47" s="5"/>
      <c r="G47" s="5"/>
      <c r="H47" s="5"/>
      <c r="I47" s="81"/>
      <c r="J47" s="50" t="s">
        <v>28</v>
      </c>
      <c r="K47" s="6"/>
      <c r="L47" s="90">
        <f>L46/H46</f>
        <v>14.714559999999999</v>
      </c>
      <c r="M47" s="90"/>
      <c r="N47" s="98" t="s">
        <v>36</v>
      </c>
      <c r="O47" s="67"/>
    </row>
    <row r="48" spans="1:15" ht="13.5" thickBot="1" x14ac:dyDescent="0.25">
      <c r="A48" s="60"/>
      <c r="B48" s="27"/>
      <c r="C48" s="11"/>
      <c r="D48" s="11"/>
      <c r="E48" s="9"/>
      <c r="F48" s="10"/>
      <c r="G48" s="10"/>
      <c r="H48" s="10"/>
      <c r="I48" s="82"/>
      <c r="J48" s="10"/>
      <c r="K48" s="11"/>
      <c r="L48" s="61"/>
      <c r="M48" s="61"/>
      <c r="N48" s="61"/>
      <c r="O48" s="7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:L43">
    <cfRule type="cellIs" dxfId="1" priority="2" operator="lessThan">
      <formula>1</formula>
    </cfRule>
  </conditionalFormatting>
  <conditionalFormatting sqref="N42:N43">
    <cfRule type="containsBlanks" dxfId="0" priority="1">
      <formula>LEN(TRIM(N42))=0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26" t="s">
        <v>0</v>
      </c>
      <c r="B1" s="99" t="s">
        <v>195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32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195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196</v>
      </c>
    </row>
    <row r="8" spans="1:2" x14ac:dyDescent="0.2">
      <c r="A8" s="25" t="s">
        <v>7</v>
      </c>
      <c r="B8" s="100" t="s">
        <v>34</v>
      </c>
    </row>
    <row r="9" spans="1:2" x14ac:dyDescent="0.2">
      <c r="A9" s="26" t="s">
        <v>8</v>
      </c>
      <c r="B9" s="101" t="s">
        <v>33</v>
      </c>
    </row>
    <row r="10" spans="1:2" x14ac:dyDescent="0.2">
      <c r="A10" s="25" t="s">
        <v>9</v>
      </c>
      <c r="B10" s="100" t="s">
        <v>197</v>
      </c>
    </row>
    <row r="11" spans="1:2" x14ac:dyDescent="0.2">
      <c r="A11" s="26" t="s">
        <v>10</v>
      </c>
      <c r="B11" s="101" t="s">
        <v>198</v>
      </c>
    </row>
    <row r="12" spans="1:2" x14ac:dyDescent="0.2">
      <c r="A12" s="25" t="s">
        <v>11</v>
      </c>
      <c r="B12" s="100" t="s">
        <v>199</v>
      </c>
    </row>
    <row r="13" spans="1:2" x14ac:dyDescent="0.2">
      <c r="A13" s="26" t="s">
        <v>12</v>
      </c>
      <c r="B13" s="101" t="s">
        <v>200</v>
      </c>
    </row>
    <row r="14" spans="1:2" x14ac:dyDescent="0.2">
      <c r="A14" s="25" t="s">
        <v>13</v>
      </c>
      <c r="B14" s="100" t="s">
        <v>201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genova</dc:creator>
  <cp:lastModifiedBy>rafael genova</cp:lastModifiedBy>
  <cp:lastPrinted>2012-02-04T13:58:31Z</cp:lastPrinted>
  <dcterms:created xsi:type="dcterms:W3CDTF">2002-11-05T15:28:02Z</dcterms:created>
  <dcterms:modified xsi:type="dcterms:W3CDTF">2020-11-13T12:03:10Z</dcterms:modified>
</cp:coreProperties>
</file>